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ATALIA\CONSOLIDADOS AÑO 2025\REM A y BS CONSOLIDADOS AÑO 2025\REM A\"/>
    </mc:Choice>
  </mc:AlternateContent>
  <xr:revisionPtr revIDLastSave="0" documentId="13_ncr:1_{77613A49-9394-4828-935B-37AD90175B67}" xr6:coauthVersionLast="47" xr6:coauthVersionMax="47" xr10:uidLastSave="{00000000-0000-0000-0000-000000000000}"/>
  <bookViews>
    <workbookView xWindow="-120" yWindow="-120" windowWidth="29040" windowHeight="15720" tabRatio="806" activeTab="12" xr2:uid="{00000000-000D-0000-FFFF-FFFF00000000}"/>
  </bookViews>
  <sheets>
    <sheet name="CONSOLIDADO" sheetId="1" r:id="rId1"/>
    <sheet name="ENERO" sheetId="2" r:id="rId2"/>
    <sheet name="FEBRERO" sheetId="3" r:id="rId3"/>
    <sheet name="MARZO" sheetId="4" r:id="rId4"/>
    <sheet name="ABRIL" sheetId="5" r:id="rId5"/>
    <sheet name="MAYO" sheetId="6" r:id="rId6"/>
    <sheet name="JUNIO" sheetId="7" r:id="rId7"/>
    <sheet name="JULIO" sheetId="8" r:id="rId8"/>
    <sheet name="AGOSTO" sheetId="9" r:id="rId9"/>
    <sheet name="SEPTIEMBRE" sheetId="10" r:id="rId10"/>
    <sheet name="OCTUBRE" sheetId="11" r:id="rId11"/>
    <sheet name="NOVIEMBRE" sheetId="12" r:id="rId12"/>
    <sheet name="DICIEMBRE" sheetId="13" r:id="rId13"/>
  </sheets>
  <externalReferences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6" i="13" l="1"/>
  <c r="B185" i="13"/>
  <c r="B184" i="13"/>
  <c r="B183" i="13"/>
  <c r="AL180" i="13"/>
  <c r="AK180" i="13"/>
  <c r="AJ180" i="13"/>
  <c r="AI180" i="13"/>
  <c r="AH180" i="13"/>
  <c r="AG180" i="13"/>
  <c r="AF180" i="13"/>
  <c r="AE180" i="13"/>
  <c r="AD180" i="13"/>
  <c r="AC180" i="13"/>
  <c r="AB180" i="13"/>
  <c r="AA180" i="13"/>
  <c r="Z180" i="13"/>
  <c r="Y180" i="13"/>
  <c r="X180" i="13"/>
  <c r="W180" i="13"/>
  <c r="V180" i="13"/>
  <c r="U180" i="13"/>
  <c r="T180" i="13"/>
  <c r="S180" i="13"/>
  <c r="R180" i="13"/>
  <c r="Q180" i="13"/>
  <c r="P180" i="13"/>
  <c r="O180" i="13"/>
  <c r="N180" i="13"/>
  <c r="M180" i="13"/>
  <c r="L180" i="13"/>
  <c r="K180" i="13"/>
  <c r="J180" i="13"/>
  <c r="I180" i="13"/>
  <c r="H180" i="13"/>
  <c r="G180" i="13"/>
  <c r="F180" i="13"/>
  <c r="E180" i="13"/>
  <c r="D179" i="13"/>
  <c r="C179" i="13"/>
  <c r="B179" i="13" s="1"/>
  <c r="D178" i="13"/>
  <c r="C178" i="13"/>
  <c r="B178" i="13" s="1"/>
  <c r="D177" i="13"/>
  <c r="C177" i="13"/>
  <c r="B177" i="13"/>
  <c r="D176" i="13"/>
  <c r="C176" i="13"/>
  <c r="B176" i="13" s="1"/>
  <c r="D175" i="13"/>
  <c r="C175" i="13"/>
  <c r="C180" i="13" s="1"/>
  <c r="B175" i="13"/>
  <c r="B170" i="13"/>
  <c r="B169" i="13"/>
  <c r="B168" i="13"/>
  <c r="B167" i="13"/>
  <c r="B164" i="13"/>
  <c r="B163" i="13"/>
  <c r="B162" i="13"/>
  <c r="B161" i="13"/>
  <c r="B160" i="13"/>
  <c r="B159" i="13"/>
  <c r="B158" i="13"/>
  <c r="B155" i="13"/>
  <c r="B154" i="13"/>
  <c r="B153" i="13"/>
  <c r="B152" i="13"/>
  <c r="B151" i="13"/>
  <c r="C148" i="13"/>
  <c r="CJ147" i="13"/>
  <c r="CA147" i="13"/>
  <c r="P147" i="13" s="1"/>
  <c r="C147" i="13"/>
  <c r="CA146" i="13"/>
  <c r="P146" i="13"/>
  <c r="C146" i="13"/>
  <c r="CJ146" i="13" s="1"/>
  <c r="C145" i="13"/>
  <c r="CJ145" i="13" s="1"/>
  <c r="CJ144" i="13"/>
  <c r="CA144" i="13"/>
  <c r="P144" i="13" s="1"/>
  <c r="C144" i="13"/>
  <c r="C143" i="13"/>
  <c r="CJ143" i="13" s="1"/>
  <c r="CJ142" i="13"/>
  <c r="CA142" i="13"/>
  <c r="P142" i="13" s="1"/>
  <c r="C142" i="13"/>
  <c r="CA141" i="13"/>
  <c r="P141" i="13"/>
  <c r="C141" i="13"/>
  <c r="CJ141" i="13" s="1"/>
  <c r="C140" i="13"/>
  <c r="CJ140" i="13" s="1"/>
  <c r="C139" i="13"/>
  <c r="CJ139" i="13" s="1"/>
  <c r="CJ138" i="13"/>
  <c r="CA138" i="13"/>
  <c r="P138" i="13"/>
  <c r="C138" i="13"/>
  <c r="CJ137" i="13"/>
  <c r="CA137" i="13"/>
  <c r="P137" i="13" s="1"/>
  <c r="C137" i="13"/>
  <c r="CA136" i="13"/>
  <c r="P136" i="13"/>
  <c r="C136" i="13"/>
  <c r="CJ136" i="13" s="1"/>
  <c r="C135" i="13"/>
  <c r="CJ135" i="13" s="1"/>
  <c r="CJ134" i="13"/>
  <c r="CA134" i="13"/>
  <c r="P134" i="13"/>
  <c r="C134" i="13"/>
  <c r="CA133" i="13"/>
  <c r="P133" i="13" s="1"/>
  <c r="C133" i="13"/>
  <c r="CJ133" i="13" s="1"/>
  <c r="CJ132" i="13"/>
  <c r="CA132" i="13"/>
  <c r="P132" i="13" s="1"/>
  <c r="C132" i="13"/>
  <c r="CA131" i="13"/>
  <c r="P131" i="13"/>
  <c r="C131" i="13"/>
  <c r="CJ131" i="13" s="1"/>
  <c r="C130" i="13"/>
  <c r="CJ130" i="13" s="1"/>
  <c r="C129" i="13"/>
  <c r="CJ129" i="13" s="1"/>
  <c r="CL124" i="13"/>
  <c r="CK124" i="13"/>
  <c r="CJ124" i="13"/>
  <c r="CC124" i="13"/>
  <c r="CB124" i="13"/>
  <c r="CA124" i="13"/>
  <c r="E124" i="13"/>
  <c r="D124" i="13"/>
  <c r="C124" i="13"/>
  <c r="CK123" i="13"/>
  <c r="CJ123" i="13"/>
  <c r="CB123" i="13"/>
  <c r="CA123" i="13"/>
  <c r="E123" i="13"/>
  <c r="D123" i="13"/>
  <c r="C123" i="13"/>
  <c r="CL122" i="13"/>
  <c r="CK122" i="13"/>
  <c r="CJ122" i="13"/>
  <c r="CC122" i="13"/>
  <c r="CB122" i="13"/>
  <c r="CA122" i="13"/>
  <c r="AM122" i="13" s="1"/>
  <c r="E122" i="13"/>
  <c r="D122" i="13"/>
  <c r="C122" i="13"/>
  <c r="CJ117" i="13"/>
  <c r="CA117" i="13"/>
  <c r="E117" i="13" s="1"/>
  <c r="CJ115" i="13"/>
  <c r="CA115" i="13"/>
  <c r="E115" i="13"/>
  <c r="CJ114" i="13"/>
  <c r="CA114" i="13"/>
  <c r="E114" i="13" s="1"/>
  <c r="CJ113" i="13"/>
  <c r="CA113" i="13"/>
  <c r="E113" i="13"/>
  <c r="CJ110" i="13"/>
  <c r="CA110" i="13"/>
  <c r="E110" i="13" s="1"/>
  <c r="CJ109" i="13"/>
  <c r="CA109" i="13"/>
  <c r="E109" i="13" s="1"/>
  <c r="CJ108" i="13"/>
  <c r="CA108" i="13"/>
  <c r="E108" i="13"/>
  <c r="CJ105" i="13"/>
  <c r="CB105" i="13"/>
  <c r="CA105" i="13"/>
  <c r="E105" i="13"/>
  <c r="D105" i="13"/>
  <c r="CC104" i="13"/>
  <c r="CB104" i="13"/>
  <c r="CA104" i="13"/>
  <c r="E104" i="13"/>
  <c r="CJ104" i="13" s="1"/>
  <c r="D104" i="13"/>
  <c r="CK104" i="13" s="1"/>
  <c r="C104" i="13"/>
  <c r="E103" i="13"/>
  <c r="D103" i="13"/>
  <c r="C103" i="13"/>
  <c r="CK102" i="13"/>
  <c r="CJ102" i="13"/>
  <c r="CA102" i="13"/>
  <c r="E102" i="13"/>
  <c r="D102" i="13"/>
  <c r="CB102" i="13" s="1"/>
  <c r="CO101" i="13"/>
  <c r="CN101" i="13"/>
  <c r="CM101" i="13"/>
  <c r="CK101" i="13"/>
  <c r="CJ101" i="13"/>
  <c r="CF101" i="13"/>
  <c r="CE101" i="13"/>
  <c r="CD101" i="13"/>
  <c r="CC101" i="13"/>
  <c r="CB101" i="13"/>
  <c r="E101" i="13"/>
  <c r="CA101" i="13" s="1"/>
  <c r="D101" i="13"/>
  <c r="C101" i="13"/>
  <c r="CL101" i="13" s="1"/>
  <c r="CK100" i="13"/>
  <c r="CJ100" i="13"/>
  <c r="CF100" i="13"/>
  <c r="CE100" i="13"/>
  <c r="AT100" i="13" s="1"/>
  <c r="CD100" i="13"/>
  <c r="CC100" i="13"/>
  <c r="CB100" i="13"/>
  <c r="CA100" i="13"/>
  <c r="E100" i="13"/>
  <c r="D100" i="13"/>
  <c r="C100" i="13" s="1"/>
  <c r="CB99" i="13"/>
  <c r="CA99" i="13"/>
  <c r="E99" i="13"/>
  <c r="D99" i="13"/>
  <c r="CK99" i="13" s="1"/>
  <c r="E98" i="13"/>
  <c r="D98" i="13"/>
  <c r="C98" i="13"/>
  <c r="CN98" i="13" s="1"/>
  <c r="CK97" i="13"/>
  <c r="CJ97" i="13"/>
  <c r="CA97" i="13"/>
  <c r="E97" i="13"/>
  <c r="D97" i="13"/>
  <c r="CB97" i="13" s="1"/>
  <c r="CK96" i="13"/>
  <c r="CJ96" i="13"/>
  <c r="CB96" i="13"/>
  <c r="E96" i="13"/>
  <c r="CA96" i="13" s="1"/>
  <c r="D96" i="13"/>
  <c r="C96" i="13"/>
  <c r="CD96" i="13" s="1"/>
  <c r="CK95" i="13"/>
  <c r="CJ95" i="13"/>
  <c r="E95" i="13"/>
  <c r="CA95" i="13" s="1"/>
  <c r="D95" i="13"/>
  <c r="CL94" i="13"/>
  <c r="CD94" i="13"/>
  <c r="CC94" i="13"/>
  <c r="CB94" i="13"/>
  <c r="CA94" i="13"/>
  <c r="E94" i="13"/>
  <c r="CJ94" i="13" s="1"/>
  <c r="D94" i="13"/>
  <c r="CK94" i="13" s="1"/>
  <c r="C94" i="13"/>
  <c r="CP89" i="13"/>
  <c r="CO89" i="13"/>
  <c r="CJ89" i="13"/>
  <c r="CF89" i="13"/>
  <c r="CD89" i="13"/>
  <c r="E89" i="13"/>
  <c r="D89" i="13"/>
  <c r="C89" i="13" s="1"/>
  <c r="CO88" i="13"/>
  <c r="CF88" i="13"/>
  <c r="CB88" i="13"/>
  <c r="E88" i="13"/>
  <c r="CK88" i="13" s="1"/>
  <c r="D88" i="13"/>
  <c r="CL88" i="13" s="1"/>
  <c r="C88" i="13"/>
  <c r="CO87" i="13"/>
  <c r="CF87" i="13"/>
  <c r="CC87" i="13"/>
  <c r="E87" i="13"/>
  <c r="D87" i="13"/>
  <c r="CL87" i="13" s="1"/>
  <c r="CO86" i="13"/>
  <c r="CF86" i="13"/>
  <c r="CD86" i="13"/>
  <c r="E86" i="13"/>
  <c r="D86" i="13"/>
  <c r="C86" i="13"/>
  <c r="CO85" i="13"/>
  <c r="CF85" i="13"/>
  <c r="E85" i="13"/>
  <c r="CK85" i="13" s="1"/>
  <c r="D85" i="13"/>
  <c r="C85" i="13" s="1"/>
  <c r="CO84" i="13"/>
  <c r="CF84" i="13"/>
  <c r="E84" i="13"/>
  <c r="D84" i="13"/>
  <c r="CO83" i="13"/>
  <c r="CF83" i="13"/>
  <c r="E83" i="13"/>
  <c r="CK83" i="13" s="1"/>
  <c r="D83" i="13"/>
  <c r="CL83" i="13" s="1"/>
  <c r="CO82" i="13"/>
  <c r="CF82" i="13"/>
  <c r="E82" i="13"/>
  <c r="D82" i="13"/>
  <c r="C82" i="13" s="1"/>
  <c r="CO81" i="13"/>
  <c r="CF81" i="13"/>
  <c r="CB81" i="13"/>
  <c r="E81" i="13"/>
  <c r="CK81" i="13" s="1"/>
  <c r="D81" i="13"/>
  <c r="CL81" i="13" s="1"/>
  <c r="C81" i="13"/>
  <c r="CO80" i="13"/>
  <c r="CF80" i="13"/>
  <c r="CC80" i="13"/>
  <c r="CB80" i="13"/>
  <c r="E80" i="13"/>
  <c r="CK80" i="13" s="1"/>
  <c r="D80" i="13"/>
  <c r="CO79" i="13"/>
  <c r="CF79" i="13"/>
  <c r="E79" i="13"/>
  <c r="D79" i="13"/>
  <c r="CQ78" i="13"/>
  <c r="CP78" i="13"/>
  <c r="CO78" i="13"/>
  <c r="CF78" i="13"/>
  <c r="CE78" i="13"/>
  <c r="CB78" i="13"/>
  <c r="CA78" i="13"/>
  <c r="E78" i="13"/>
  <c r="CK78" i="13" s="1"/>
  <c r="C78" i="13"/>
  <c r="CO77" i="13"/>
  <c r="CF77" i="13"/>
  <c r="E77" i="13"/>
  <c r="CB77" i="13" s="1"/>
  <c r="C77" i="13"/>
  <c r="CQ76" i="13"/>
  <c r="CO76" i="13"/>
  <c r="CN76" i="13"/>
  <c r="CM76" i="13"/>
  <c r="CK76" i="13"/>
  <c r="CJ76" i="13"/>
  <c r="CH76" i="13"/>
  <c r="CG76" i="13"/>
  <c r="CF76" i="13"/>
  <c r="CB76" i="13"/>
  <c r="CA76" i="13"/>
  <c r="E76" i="13"/>
  <c r="C76" i="13"/>
  <c r="CO75" i="13"/>
  <c r="CK75" i="13"/>
  <c r="CF75" i="13"/>
  <c r="E75" i="13"/>
  <c r="CB75" i="13" s="1"/>
  <c r="C75" i="13"/>
  <c r="CH75" i="13" s="1"/>
  <c r="CO74" i="13"/>
  <c r="CM74" i="13"/>
  <c r="CK74" i="13"/>
  <c r="CJ74" i="13"/>
  <c r="CF74" i="13"/>
  <c r="CD74" i="13"/>
  <c r="CB74" i="13"/>
  <c r="CA74" i="13"/>
  <c r="E74" i="13"/>
  <c r="C74" i="13" s="1"/>
  <c r="CO73" i="13"/>
  <c r="CL73" i="13"/>
  <c r="CJ73" i="13"/>
  <c r="CH73" i="13"/>
  <c r="CG73" i="13"/>
  <c r="CF73" i="13"/>
  <c r="CE73" i="13"/>
  <c r="CD73" i="13"/>
  <c r="CC73" i="13"/>
  <c r="CB73" i="13"/>
  <c r="CA73" i="13"/>
  <c r="AV73" i="13"/>
  <c r="E73" i="13"/>
  <c r="CK73" i="13" s="1"/>
  <c r="D73" i="13"/>
  <c r="C73" i="13" s="1"/>
  <c r="CO72" i="13"/>
  <c r="CL72" i="13"/>
  <c r="CF72" i="13"/>
  <c r="CC72" i="13"/>
  <c r="CB72" i="13"/>
  <c r="E72" i="13"/>
  <c r="CK72" i="13" s="1"/>
  <c r="D72" i="13"/>
  <c r="C72" i="13" s="1"/>
  <c r="CO71" i="13"/>
  <c r="CL71" i="13"/>
  <c r="CF71" i="13"/>
  <c r="CC71" i="13"/>
  <c r="E71" i="13"/>
  <c r="CK71" i="13" s="1"/>
  <c r="D71" i="13"/>
  <c r="CO70" i="13"/>
  <c r="CL70" i="13"/>
  <c r="CF70" i="13"/>
  <c r="CC70" i="13"/>
  <c r="E70" i="13"/>
  <c r="CK70" i="13" s="1"/>
  <c r="D70" i="13"/>
  <c r="CO69" i="13"/>
  <c r="CL69" i="13"/>
  <c r="CG69" i="13"/>
  <c r="CF69" i="13"/>
  <c r="CD69" i="13"/>
  <c r="CC69" i="13"/>
  <c r="CB69" i="13"/>
  <c r="CA69" i="13"/>
  <c r="E69" i="13"/>
  <c r="CK69" i="13" s="1"/>
  <c r="D69" i="13"/>
  <c r="C69" i="13" s="1"/>
  <c r="CO68" i="13"/>
  <c r="CL68" i="13"/>
  <c r="CG68" i="13"/>
  <c r="CF68" i="13"/>
  <c r="CE68" i="13"/>
  <c r="CD68" i="13"/>
  <c r="CC68" i="13"/>
  <c r="CB68" i="13"/>
  <c r="E68" i="13"/>
  <c r="CK68" i="13" s="1"/>
  <c r="D68" i="13"/>
  <c r="C68" i="13" s="1"/>
  <c r="CO67" i="13"/>
  <c r="CL67" i="13"/>
  <c r="CF67" i="13"/>
  <c r="CC67" i="13"/>
  <c r="E67" i="13"/>
  <c r="D67" i="13"/>
  <c r="C67" i="13" s="1"/>
  <c r="CO66" i="13"/>
  <c r="CL66" i="13"/>
  <c r="CJ66" i="13"/>
  <c r="CF66" i="13"/>
  <c r="CC66" i="13"/>
  <c r="CB66" i="13"/>
  <c r="CA66" i="13"/>
  <c r="E66" i="13"/>
  <c r="CK66" i="13" s="1"/>
  <c r="D66" i="13"/>
  <c r="C66" i="13" s="1"/>
  <c r="CO65" i="13"/>
  <c r="CL65" i="13"/>
  <c r="CF65" i="13"/>
  <c r="CC65" i="13"/>
  <c r="E65" i="13"/>
  <c r="D65" i="13"/>
  <c r="CO64" i="13"/>
  <c r="CL64" i="13"/>
  <c r="CH64" i="13"/>
  <c r="CG64" i="13"/>
  <c r="CF64" i="13"/>
  <c r="CC64" i="13"/>
  <c r="CB64" i="13"/>
  <c r="CA64" i="13"/>
  <c r="E64" i="13"/>
  <c r="CK64" i="13" s="1"/>
  <c r="D64" i="13"/>
  <c r="C64" i="13" s="1"/>
  <c r="CO63" i="13"/>
  <c r="CL63" i="13"/>
  <c r="CF63" i="13"/>
  <c r="CC63" i="13"/>
  <c r="CB63" i="13"/>
  <c r="E63" i="13"/>
  <c r="CK63" i="13" s="1"/>
  <c r="D63" i="13"/>
  <c r="CO62" i="13"/>
  <c r="CL62" i="13"/>
  <c r="CG62" i="13"/>
  <c r="CF62" i="13"/>
  <c r="CC62" i="13"/>
  <c r="E62" i="13"/>
  <c r="CK62" i="13" s="1"/>
  <c r="D62" i="13"/>
  <c r="C62" i="13" s="1"/>
  <c r="CA62" i="13" s="1"/>
  <c r="CO61" i="13"/>
  <c r="CL61" i="13"/>
  <c r="CF61" i="13"/>
  <c r="CC61" i="13"/>
  <c r="E61" i="13"/>
  <c r="D61" i="13"/>
  <c r="CO60" i="13"/>
  <c r="CL60" i="13"/>
  <c r="CJ60" i="13"/>
  <c r="CH60" i="13"/>
  <c r="CG60" i="13"/>
  <c r="CF60" i="13"/>
  <c r="CE60" i="13"/>
  <c r="CD60" i="13"/>
  <c r="CC60" i="13"/>
  <c r="CB60" i="13"/>
  <c r="E60" i="13"/>
  <c r="CK60" i="13" s="1"/>
  <c r="D60" i="13"/>
  <c r="C60" i="13" s="1"/>
  <c r="CO59" i="13"/>
  <c r="CL59" i="13"/>
  <c r="CF59" i="13"/>
  <c r="CC59" i="13"/>
  <c r="E59" i="13"/>
  <c r="D59" i="13"/>
  <c r="CO58" i="13"/>
  <c r="CL58" i="13"/>
  <c r="CG58" i="13"/>
  <c r="CF58" i="13"/>
  <c r="CC58" i="13"/>
  <c r="CB58" i="13"/>
  <c r="CA58" i="13"/>
  <c r="E58" i="13"/>
  <c r="CK58" i="13" s="1"/>
  <c r="D58" i="13"/>
  <c r="C58" i="13" s="1"/>
  <c r="CO57" i="13"/>
  <c r="CL57" i="13"/>
  <c r="CF57" i="13"/>
  <c r="CC57" i="13"/>
  <c r="E57" i="13"/>
  <c r="D57" i="13"/>
  <c r="E56" i="13"/>
  <c r="CK56" i="13" s="1"/>
  <c r="D56" i="13"/>
  <c r="E55" i="13"/>
  <c r="CK55" i="13" s="1"/>
  <c r="D55" i="13"/>
  <c r="CC55" i="13" s="1"/>
  <c r="CB54" i="13"/>
  <c r="E54" i="13"/>
  <c r="CK54" i="13" s="1"/>
  <c r="D54" i="13"/>
  <c r="CC53" i="13"/>
  <c r="E53" i="13"/>
  <c r="D53" i="13"/>
  <c r="CL53" i="13" s="1"/>
  <c r="C53" i="13"/>
  <c r="CL52" i="13"/>
  <c r="CK52" i="13"/>
  <c r="E52" i="13"/>
  <c r="CB52" i="13" s="1"/>
  <c r="D52" i="13"/>
  <c r="CC52" i="13" s="1"/>
  <c r="C52" i="13"/>
  <c r="CQ51" i="13"/>
  <c r="CL51" i="13"/>
  <c r="CK51" i="13"/>
  <c r="CC51" i="13"/>
  <c r="CB51" i="13"/>
  <c r="E51" i="13"/>
  <c r="C51" i="13" s="1"/>
  <c r="D51" i="13"/>
  <c r="CQ50" i="13"/>
  <c r="CP50" i="13"/>
  <c r="CN50" i="13"/>
  <c r="CM50" i="13"/>
  <c r="CL50" i="13"/>
  <c r="CK50" i="13"/>
  <c r="CJ50" i="13"/>
  <c r="CH50" i="13"/>
  <c r="CG50" i="13"/>
  <c r="CE50" i="13"/>
  <c r="E50" i="13"/>
  <c r="CB50" i="13" s="1"/>
  <c r="D50" i="13"/>
  <c r="CC50" i="13" s="1"/>
  <c r="C50" i="13"/>
  <c r="CL49" i="13"/>
  <c r="CK49" i="13"/>
  <c r="E49" i="13"/>
  <c r="CB49" i="13" s="1"/>
  <c r="D49" i="13"/>
  <c r="CP48" i="13"/>
  <c r="CM48" i="13"/>
  <c r="CL48" i="13"/>
  <c r="CK48" i="13"/>
  <c r="CJ48" i="13"/>
  <c r="CH48" i="13"/>
  <c r="CG48" i="13"/>
  <c r="CE48" i="13"/>
  <c r="CD48" i="13"/>
  <c r="CC48" i="13"/>
  <c r="CB48" i="13"/>
  <c r="CA48" i="13"/>
  <c r="AV48" i="13" s="1"/>
  <c r="E48" i="13"/>
  <c r="D48" i="13"/>
  <c r="C48" i="13"/>
  <c r="CQ48" i="13" s="1"/>
  <c r="CH47" i="13"/>
  <c r="CG47" i="13"/>
  <c r="CE47" i="13"/>
  <c r="CD47" i="13"/>
  <c r="CC47" i="13"/>
  <c r="CB47" i="13"/>
  <c r="CA47" i="13"/>
  <c r="AV47" i="13" s="1"/>
  <c r="E47" i="13"/>
  <c r="CK47" i="13" s="1"/>
  <c r="D47" i="13"/>
  <c r="C47" i="13" s="1"/>
  <c r="CK46" i="13"/>
  <c r="CC46" i="13"/>
  <c r="CB46" i="13"/>
  <c r="E46" i="13"/>
  <c r="D46" i="13"/>
  <c r="CL46" i="13" s="1"/>
  <c r="E45" i="13"/>
  <c r="D45" i="13"/>
  <c r="E44" i="13"/>
  <c r="D44" i="13"/>
  <c r="E43" i="13"/>
  <c r="D43" i="13"/>
  <c r="CL43" i="13" s="1"/>
  <c r="C43" i="13"/>
  <c r="CD42" i="13"/>
  <c r="CA42" i="13"/>
  <c r="E42" i="13"/>
  <c r="D42" i="13"/>
  <c r="C42" i="13"/>
  <c r="CN41" i="13"/>
  <c r="CL41" i="13"/>
  <c r="CJ41" i="13"/>
  <c r="CH41" i="13"/>
  <c r="CC41" i="13"/>
  <c r="CB41" i="13"/>
  <c r="E41" i="13"/>
  <c r="C41" i="13" s="1"/>
  <c r="D41" i="13"/>
  <c r="CQ40" i="13"/>
  <c r="CP40" i="13"/>
  <c r="CN40" i="13"/>
  <c r="CM40" i="13"/>
  <c r="CL40" i="13"/>
  <c r="CK40" i="13"/>
  <c r="CJ40" i="13"/>
  <c r="CE40" i="13"/>
  <c r="E40" i="13"/>
  <c r="CB40" i="13" s="1"/>
  <c r="D40" i="13"/>
  <c r="CC40" i="13" s="1"/>
  <c r="C40" i="13"/>
  <c r="CL39" i="13"/>
  <c r="CK39" i="13"/>
  <c r="CH39" i="13"/>
  <c r="CE39" i="13"/>
  <c r="CD39" i="13"/>
  <c r="CC39" i="13"/>
  <c r="E39" i="13"/>
  <c r="CB39" i="13" s="1"/>
  <c r="D39" i="13"/>
  <c r="C39" i="13" s="1"/>
  <c r="CP38" i="13"/>
  <c r="CM38" i="13"/>
  <c r="CL38" i="13"/>
  <c r="CK38" i="13"/>
  <c r="CJ38" i="13"/>
  <c r="CH38" i="13"/>
  <c r="CG38" i="13"/>
  <c r="CE38" i="13"/>
  <c r="CD38" i="13"/>
  <c r="CC38" i="13"/>
  <c r="CB38" i="13"/>
  <c r="CA38" i="13"/>
  <c r="E38" i="13"/>
  <c r="D38" i="13"/>
  <c r="C38" i="13"/>
  <c r="CQ38" i="13" s="1"/>
  <c r="CM37" i="13"/>
  <c r="CK37" i="13"/>
  <c r="CC37" i="13"/>
  <c r="E37" i="13"/>
  <c r="CB37" i="13" s="1"/>
  <c r="D37" i="13"/>
  <c r="C37" i="13" s="1"/>
  <c r="CC36" i="13"/>
  <c r="CB36" i="13"/>
  <c r="CA36" i="13"/>
  <c r="E36" i="13"/>
  <c r="C36" i="13" s="1"/>
  <c r="D36" i="13"/>
  <c r="CL36" i="13" s="1"/>
  <c r="CL35" i="13"/>
  <c r="CC35" i="13"/>
  <c r="E35" i="13"/>
  <c r="CK35" i="13" s="1"/>
  <c r="D35" i="13"/>
  <c r="CB34" i="13"/>
  <c r="E34" i="13"/>
  <c r="CK34" i="13" s="1"/>
  <c r="D34" i="13"/>
  <c r="CL34" i="13" s="1"/>
  <c r="C34" i="13"/>
  <c r="CC33" i="13"/>
  <c r="CA33" i="13"/>
  <c r="E33" i="13"/>
  <c r="D33" i="13"/>
  <c r="CL33" i="13" s="1"/>
  <c r="C33" i="13"/>
  <c r="CL32" i="13"/>
  <c r="E32" i="13"/>
  <c r="C32" i="13" s="1"/>
  <c r="D32" i="13"/>
  <c r="CC32" i="13" s="1"/>
  <c r="CL31" i="13"/>
  <c r="CC31" i="13"/>
  <c r="E31" i="13"/>
  <c r="CK31" i="13" s="1"/>
  <c r="D31" i="13"/>
  <c r="C31" i="13"/>
  <c r="CQ31" i="13" s="1"/>
  <c r="CQ30" i="13"/>
  <c r="CN30" i="13"/>
  <c r="CM30" i="13"/>
  <c r="CL30" i="13"/>
  <c r="CK30" i="13"/>
  <c r="CJ30" i="13"/>
  <c r="CH30" i="13"/>
  <c r="CG30" i="13"/>
  <c r="CE30" i="13"/>
  <c r="E30" i="13"/>
  <c r="CB30" i="13" s="1"/>
  <c r="D30" i="13"/>
  <c r="CC30" i="13" s="1"/>
  <c r="C30" i="13"/>
  <c r="CP29" i="13"/>
  <c r="CN29" i="13"/>
  <c r="CM29" i="13"/>
  <c r="CL29" i="13"/>
  <c r="CK29" i="13"/>
  <c r="CJ29" i="13"/>
  <c r="CH29" i="13"/>
  <c r="E29" i="13"/>
  <c r="CB29" i="13" s="1"/>
  <c r="D29" i="13"/>
  <c r="C29" i="13" s="1"/>
  <c r="CP28" i="13"/>
  <c r="CM28" i="13"/>
  <c r="CL28" i="13"/>
  <c r="CK28" i="13"/>
  <c r="CJ28" i="13"/>
  <c r="CH28" i="13"/>
  <c r="CG28" i="13"/>
  <c r="CE28" i="13"/>
  <c r="CD28" i="13"/>
  <c r="CC28" i="13"/>
  <c r="CB28" i="13"/>
  <c r="CA28" i="13"/>
  <c r="AV28" i="13" s="1"/>
  <c r="E28" i="13"/>
  <c r="D28" i="13"/>
  <c r="C28" i="13"/>
  <c r="CM27" i="13"/>
  <c r="CC27" i="13"/>
  <c r="E27" i="13"/>
  <c r="CK27" i="13" s="1"/>
  <c r="D27" i="13"/>
  <c r="C27" i="13" s="1"/>
  <c r="CB26" i="13"/>
  <c r="E26" i="13"/>
  <c r="CK26" i="13" s="1"/>
  <c r="D26" i="13"/>
  <c r="CB25" i="13"/>
  <c r="E25" i="13"/>
  <c r="CK25" i="13" s="1"/>
  <c r="D25" i="13"/>
  <c r="CC25" i="13" s="1"/>
  <c r="C25" i="13"/>
  <c r="E24" i="13"/>
  <c r="D24" i="13"/>
  <c r="C24" i="13"/>
  <c r="E23" i="13"/>
  <c r="D23" i="13"/>
  <c r="CL22" i="13"/>
  <c r="E22" i="13"/>
  <c r="D22" i="13"/>
  <c r="CC22" i="13" s="1"/>
  <c r="CL21" i="13"/>
  <c r="CC21" i="13"/>
  <c r="E21" i="13"/>
  <c r="CK21" i="13" s="1"/>
  <c r="D21" i="13"/>
  <c r="CQ20" i="13"/>
  <c r="CP20" i="13"/>
  <c r="CN20" i="13"/>
  <c r="CM20" i="13"/>
  <c r="CL20" i="13"/>
  <c r="CK20" i="13"/>
  <c r="CJ20" i="13"/>
  <c r="CH20" i="13"/>
  <c r="CG20" i="13"/>
  <c r="CE20" i="13"/>
  <c r="CA20" i="13"/>
  <c r="E20" i="13"/>
  <c r="CB20" i="13" s="1"/>
  <c r="D20" i="13"/>
  <c r="CC20" i="13" s="1"/>
  <c r="C20" i="13"/>
  <c r="CD20" i="13" s="1"/>
  <c r="CK19" i="13"/>
  <c r="E19" i="13"/>
  <c r="CB19" i="13" s="1"/>
  <c r="D19" i="13"/>
  <c r="CP18" i="13"/>
  <c r="CM18" i="13"/>
  <c r="CL18" i="13"/>
  <c r="CK18" i="13"/>
  <c r="CJ18" i="13"/>
  <c r="CC18" i="13"/>
  <c r="CB18" i="13"/>
  <c r="CA18" i="13"/>
  <c r="E18" i="13"/>
  <c r="D18" i="13"/>
  <c r="C18" i="13"/>
  <c r="CQ17" i="13"/>
  <c r="CM17" i="13"/>
  <c r="CH17" i="13"/>
  <c r="CG17" i="13"/>
  <c r="CE17" i="13"/>
  <c r="CD17" i="13"/>
  <c r="CC17" i="13"/>
  <c r="CB17" i="13"/>
  <c r="CA17" i="13"/>
  <c r="E17" i="13"/>
  <c r="C17" i="13" s="1"/>
  <c r="CJ17" i="13" s="1"/>
  <c r="D17" i="13"/>
  <c r="CL17" i="13" s="1"/>
  <c r="E16" i="13"/>
  <c r="CB16" i="13" s="1"/>
  <c r="D16" i="13"/>
  <c r="C16" i="13"/>
  <c r="CC15" i="13"/>
  <c r="CB15" i="13"/>
  <c r="E15" i="13"/>
  <c r="CK15" i="13" s="1"/>
  <c r="D15" i="13"/>
  <c r="CB14" i="13"/>
  <c r="E14" i="13"/>
  <c r="CK14" i="13" s="1"/>
  <c r="D14" i="13"/>
  <c r="CC13" i="13"/>
  <c r="E13" i="13"/>
  <c r="D13" i="13"/>
  <c r="CL13" i="13" s="1"/>
  <c r="A5" i="13"/>
  <c r="A4" i="13"/>
  <c r="A3" i="13"/>
  <c r="A2" i="13"/>
  <c r="B186" i="12"/>
  <c r="B185" i="12"/>
  <c r="B184" i="12"/>
  <c r="B183" i="12"/>
  <c r="AL180" i="12"/>
  <c r="AK180" i="12"/>
  <c r="AJ180" i="12"/>
  <c r="AI180" i="12"/>
  <c r="AH180" i="12"/>
  <c r="AG180" i="12"/>
  <c r="AF180" i="12"/>
  <c r="AE180" i="12"/>
  <c r="AD180" i="12"/>
  <c r="AC180" i="12"/>
  <c r="AB180" i="12"/>
  <c r="AA180" i="12"/>
  <c r="Z180" i="12"/>
  <c r="Y180" i="12"/>
  <c r="X180" i="12"/>
  <c r="W180" i="12"/>
  <c r="V180" i="12"/>
  <c r="U180" i="12"/>
  <c r="T180" i="12"/>
  <c r="S180" i="12"/>
  <c r="R180" i="12"/>
  <c r="Q180" i="12"/>
  <c r="P180" i="12"/>
  <c r="O180" i="12"/>
  <c r="N180" i="12"/>
  <c r="M180" i="12"/>
  <c r="L180" i="12"/>
  <c r="K180" i="12"/>
  <c r="J180" i="12"/>
  <c r="I180" i="12"/>
  <c r="H180" i="12"/>
  <c r="G180" i="12"/>
  <c r="F180" i="12"/>
  <c r="E180" i="12"/>
  <c r="D179" i="12"/>
  <c r="C179" i="12"/>
  <c r="B179" i="12" s="1"/>
  <c r="D178" i="12"/>
  <c r="B178" i="12" s="1"/>
  <c r="C178" i="12"/>
  <c r="D177" i="12"/>
  <c r="C177" i="12"/>
  <c r="B177" i="12"/>
  <c r="D176" i="12"/>
  <c r="C176" i="12"/>
  <c r="B176" i="12"/>
  <c r="D175" i="12"/>
  <c r="D180" i="12" s="1"/>
  <c r="C175" i="12"/>
  <c r="B170" i="12"/>
  <c r="B169" i="12"/>
  <c r="B168" i="12"/>
  <c r="B167" i="12"/>
  <c r="B164" i="12"/>
  <c r="B163" i="12"/>
  <c r="B162" i="12"/>
  <c r="B161" i="12"/>
  <c r="B160" i="12"/>
  <c r="B159" i="12"/>
  <c r="B158" i="12"/>
  <c r="B155" i="12"/>
  <c r="B154" i="12"/>
  <c r="B153" i="12"/>
  <c r="B152" i="12"/>
  <c r="B151" i="12"/>
  <c r="CJ148" i="12"/>
  <c r="CA148" i="12"/>
  <c r="P148" i="12"/>
  <c r="C148" i="12"/>
  <c r="CJ147" i="12"/>
  <c r="CA147" i="12"/>
  <c r="P147" i="12" s="1"/>
  <c r="C147" i="12"/>
  <c r="CA146" i="12"/>
  <c r="P146" i="12"/>
  <c r="C146" i="12"/>
  <c r="CJ146" i="12" s="1"/>
  <c r="C145" i="12"/>
  <c r="CJ145" i="12" s="1"/>
  <c r="CJ144" i="12"/>
  <c r="CA144" i="12"/>
  <c r="P144" i="12" s="1"/>
  <c r="C144" i="12"/>
  <c r="C143" i="12"/>
  <c r="CA143" i="12" s="1"/>
  <c r="P143" i="12" s="1"/>
  <c r="CJ142" i="12"/>
  <c r="CA142" i="12"/>
  <c r="P142" i="12" s="1"/>
  <c r="C142" i="12"/>
  <c r="CA141" i="12"/>
  <c r="P141" i="12"/>
  <c r="C141" i="12"/>
  <c r="CJ141" i="12" s="1"/>
  <c r="C140" i="12"/>
  <c r="CJ140" i="12" s="1"/>
  <c r="C139" i="12"/>
  <c r="CJ138" i="12"/>
  <c r="CA138" i="12"/>
  <c r="P138" i="12"/>
  <c r="C138" i="12"/>
  <c r="CJ137" i="12"/>
  <c r="CA137" i="12"/>
  <c r="P137" i="12" s="1"/>
  <c r="C137" i="12"/>
  <c r="CA136" i="12"/>
  <c r="P136" i="12"/>
  <c r="C136" i="12"/>
  <c r="CJ136" i="12" s="1"/>
  <c r="C135" i="12"/>
  <c r="CJ135" i="12" s="1"/>
  <c r="C134" i="12"/>
  <c r="CJ134" i="12" s="1"/>
  <c r="C133" i="12"/>
  <c r="CA133" i="12" s="1"/>
  <c r="P133" i="12" s="1"/>
  <c r="CJ132" i="12"/>
  <c r="CA132" i="12"/>
  <c r="P132" i="12" s="1"/>
  <c r="C132" i="12"/>
  <c r="CA131" i="12"/>
  <c r="P131" i="12"/>
  <c r="C131" i="12"/>
  <c r="CJ131" i="12" s="1"/>
  <c r="C130" i="12"/>
  <c r="C129" i="12"/>
  <c r="CJ129" i="12" s="1"/>
  <c r="CL124" i="12"/>
  <c r="CK124" i="12"/>
  <c r="CJ124" i="12"/>
  <c r="CC124" i="12"/>
  <c r="CB124" i="12"/>
  <c r="CA124" i="12"/>
  <c r="AM124" i="12" s="1"/>
  <c r="E124" i="12"/>
  <c r="D124" i="12"/>
  <c r="C124" i="12"/>
  <c r="CK123" i="12"/>
  <c r="CJ123" i="12"/>
  <c r="CB123" i="12"/>
  <c r="CA123" i="12"/>
  <c r="E123" i="12"/>
  <c r="D123" i="12"/>
  <c r="C123" i="12"/>
  <c r="CL122" i="12"/>
  <c r="CK122" i="12"/>
  <c r="CJ122" i="12"/>
  <c r="CC122" i="12"/>
  <c r="CB122" i="12"/>
  <c r="CA122" i="12"/>
  <c r="E122" i="12"/>
  <c r="D122" i="12"/>
  <c r="C122" i="12"/>
  <c r="CJ117" i="12"/>
  <c r="CA117" i="12"/>
  <c r="E117" i="12"/>
  <c r="CJ115" i="12"/>
  <c r="CA115" i="12"/>
  <c r="E115" i="12"/>
  <c r="CJ114" i="12"/>
  <c r="CA114" i="12"/>
  <c r="E114" i="12" s="1"/>
  <c r="CJ113" i="12"/>
  <c r="CA113" i="12"/>
  <c r="E113" i="12"/>
  <c r="CJ110" i="12"/>
  <c r="CA110" i="12"/>
  <c r="E110" i="12"/>
  <c r="CJ109" i="12"/>
  <c r="CA109" i="12"/>
  <c r="E109" i="12" s="1"/>
  <c r="CJ108" i="12"/>
  <c r="CA108" i="12"/>
  <c r="E108" i="12"/>
  <c r="CK105" i="12"/>
  <c r="CJ105" i="12"/>
  <c r="CF105" i="12"/>
  <c r="CE105" i="12"/>
  <c r="CD105" i="12"/>
  <c r="CC105" i="12"/>
  <c r="CB105" i="12"/>
  <c r="E105" i="12"/>
  <c r="CA105" i="12" s="1"/>
  <c r="AT105" i="12" s="1"/>
  <c r="D105" i="12"/>
  <c r="C105" i="12" s="1"/>
  <c r="CA104" i="12"/>
  <c r="E104" i="12"/>
  <c r="CJ104" i="12" s="1"/>
  <c r="D104" i="12"/>
  <c r="C104" i="12"/>
  <c r="CM103" i="12"/>
  <c r="E103" i="12"/>
  <c r="D103" i="12"/>
  <c r="C103" i="12" s="1"/>
  <c r="CK102" i="12"/>
  <c r="CJ102" i="12"/>
  <c r="CB102" i="12"/>
  <c r="E102" i="12"/>
  <c r="CA102" i="12" s="1"/>
  <c r="D102" i="12"/>
  <c r="CO101" i="12"/>
  <c r="CN101" i="12"/>
  <c r="CM101" i="12"/>
  <c r="CL101" i="12"/>
  <c r="CK101" i="12"/>
  <c r="CJ101" i="12"/>
  <c r="CF101" i="12"/>
  <c r="CE101" i="12"/>
  <c r="CD101" i="12"/>
  <c r="CC101" i="12"/>
  <c r="CB101" i="12"/>
  <c r="CA101" i="12"/>
  <c r="E101" i="12"/>
  <c r="D101" i="12"/>
  <c r="C101" i="12"/>
  <c r="E100" i="12"/>
  <c r="CJ100" i="12" s="1"/>
  <c r="D100" i="12"/>
  <c r="CJ99" i="12"/>
  <c r="CD99" i="12"/>
  <c r="CC99" i="12"/>
  <c r="CB99" i="12"/>
  <c r="E99" i="12"/>
  <c r="CA99" i="12" s="1"/>
  <c r="D99" i="12"/>
  <c r="CK99" i="12" s="1"/>
  <c r="C99" i="12"/>
  <c r="E98" i="12"/>
  <c r="D98" i="12"/>
  <c r="C98" i="12"/>
  <c r="CO97" i="12"/>
  <c r="CN97" i="12"/>
  <c r="CM97" i="12"/>
  <c r="CL97" i="12"/>
  <c r="CK97" i="12"/>
  <c r="CJ97" i="12"/>
  <c r="CF97" i="12"/>
  <c r="CB97" i="12"/>
  <c r="E97" i="12"/>
  <c r="C97" i="12" s="1"/>
  <c r="D97" i="12"/>
  <c r="CL96" i="12"/>
  <c r="CK96" i="12"/>
  <c r="CJ96" i="12"/>
  <c r="CF96" i="12"/>
  <c r="CB96" i="12"/>
  <c r="CA96" i="12"/>
  <c r="E96" i="12"/>
  <c r="D96" i="12"/>
  <c r="C96" i="12"/>
  <c r="CC96" i="12" s="1"/>
  <c r="E95" i="12"/>
  <c r="D95" i="12"/>
  <c r="CJ94" i="12"/>
  <c r="CB94" i="12"/>
  <c r="CA94" i="12"/>
  <c r="E94" i="12"/>
  <c r="D94" i="12"/>
  <c r="CO89" i="12"/>
  <c r="CF89" i="12"/>
  <c r="E89" i="12"/>
  <c r="CK89" i="12" s="1"/>
  <c r="D89" i="12"/>
  <c r="CL89" i="12" s="1"/>
  <c r="C89" i="12"/>
  <c r="CO88" i="12"/>
  <c r="CF88" i="12"/>
  <c r="E88" i="12"/>
  <c r="CK88" i="12" s="1"/>
  <c r="D88" i="12"/>
  <c r="CQ87" i="12"/>
  <c r="CP87" i="12"/>
  <c r="CO87" i="12"/>
  <c r="CJ87" i="12"/>
  <c r="CG87" i="12"/>
  <c r="CF87" i="12"/>
  <c r="CD87" i="12"/>
  <c r="CC87" i="12"/>
  <c r="CB87" i="12"/>
  <c r="CA87" i="12"/>
  <c r="E87" i="12"/>
  <c r="CK87" i="12" s="1"/>
  <c r="D87" i="12"/>
  <c r="CL87" i="12" s="1"/>
  <c r="C87" i="12"/>
  <c r="CO86" i="12"/>
  <c r="CG86" i="12"/>
  <c r="CF86" i="12"/>
  <c r="CD86" i="12"/>
  <c r="CC86" i="12"/>
  <c r="CB86" i="12"/>
  <c r="E86" i="12"/>
  <c r="CK86" i="12" s="1"/>
  <c r="D86" i="12"/>
  <c r="CL86" i="12" s="1"/>
  <c r="C86" i="12"/>
  <c r="CO85" i="12"/>
  <c r="CF85" i="12"/>
  <c r="E85" i="12"/>
  <c r="D85" i="12"/>
  <c r="CQ84" i="12"/>
  <c r="CP84" i="12"/>
  <c r="CO84" i="12"/>
  <c r="CJ84" i="12"/>
  <c r="CG84" i="12"/>
  <c r="CF84" i="12"/>
  <c r="CD84" i="12"/>
  <c r="CC84" i="12"/>
  <c r="CB84" i="12"/>
  <c r="E84" i="12"/>
  <c r="CK84" i="12" s="1"/>
  <c r="D84" i="12"/>
  <c r="CL84" i="12" s="1"/>
  <c r="C84" i="12"/>
  <c r="CO83" i="12"/>
  <c r="CF83" i="12"/>
  <c r="E83" i="12"/>
  <c r="CK83" i="12" s="1"/>
  <c r="D83" i="12"/>
  <c r="CL83" i="12" s="1"/>
  <c r="C83" i="12"/>
  <c r="CQ82" i="12"/>
  <c r="CO82" i="12"/>
  <c r="CF82" i="12"/>
  <c r="CB82" i="12"/>
  <c r="E82" i="12"/>
  <c r="CK82" i="12" s="1"/>
  <c r="D82" i="12"/>
  <c r="C82" i="12"/>
  <c r="CQ81" i="12"/>
  <c r="CP81" i="12"/>
  <c r="CO81" i="12"/>
  <c r="CJ81" i="12"/>
  <c r="CG81" i="12"/>
  <c r="CF81" i="12"/>
  <c r="CD81" i="12"/>
  <c r="E81" i="12"/>
  <c r="CK81" i="12" s="1"/>
  <c r="D81" i="12"/>
  <c r="CL81" i="12" s="1"/>
  <c r="C81" i="12"/>
  <c r="CO80" i="12"/>
  <c r="CF80" i="12"/>
  <c r="E80" i="12"/>
  <c r="CK80" i="12" s="1"/>
  <c r="D80" i="12"/>
  <c r="CO79" i="12"/>
  <c r="CF79" i="12"/>
  <c r="CB79" i="12"/>
  <c r="E79" i="12"/>
  <c r="CK79" i="12" s="1"/>
  <c r="D79" i="12"/>
  <c r="C79" i="12"/>
  <c r="CQ78" i="12"/>
  <c r="CP78" i="12"/>
  <c r="CO78" i="12"/>
  <c r="CH78" i="12"/>
  <c r="CF78" i="12"/>
  <c r="E78" i="12"/>
  <c r="CK78" i="12" s="1"/>
  <c r="C78" i="12"/>
  <c r="CO77" i="12"/>
  <c r="CF77" i="12"/>
  <c r="E77" i="12"/>
  <c r="C77" i="12"/>
  <c r="CO76" i="12"/>
  <c r="CF76" i="12"/>
  <c r="E76" i="12"/>
  <c r="CP75" i="12"/>
  <c r="CO75" i="12"/>
  <c r="CN75" i="12"/>
  <c r="CM75" i="12"/>
  <c r="CK75" i="12"/>
  <c r="CJ75" i="12"/>
  <c r="CH75" i="12"/>
  <c r="CG75" i="12"/>
  <c r="CF75" i="12"/>
  <c r="CE75" i="12"/>
  <c r="CD75" i="12"/>
  <c r="E75" i="12"/>
  <c r="CB75" i="12" s="1"/>
  <c r="C75" i="12"/>
  <c r="CO74" i="12"/>
  <c r="CK74" i="12"/>
  <c r="CG74" i="12"/>
  <c r="CF74" i="12"/>
  <c r="CE74" i="12"/>
  <c r="CB74" i="12"/>
  <c r="E74" i="12"/>
  <c r="C74" i="12" s="1"/>
  <c r="CO73" i="12"/>
  <c r="CL73" i="12"/>
  <c r="CF73" i="12"/>
  <c r="CC73" i="12"/>
  <c r="E73" i="12"/>
  <c r="D73" i="12"/>
  <c r="CO72" i="12"/>
  <c r="CM72" i="12"/>
  <c r="CL72" i="12"/>
  <c r="CJ72" i="12"/>
  <c r="CH72" i="12"/>
  <c r="CG72" i="12"/>
  <c r="CF72" i="12"/>
  <c r="CE72" i="12"/>
  <c r="CD72" i="12"/>
  <c r="CC72" i="12"/>
  <c r="E72" i="12"/>
  <c r="CK72" i="12" s="1"/>
  <c r="D72" i="12"/>
  <c r="C72" i="12" s="1"/>
  <c r="CO71" i="12"/>
  <c r="CL71" i="12"/>
  <c r="CJ71" i="12"/>
  <c r="CH71" i="12"/>
  <c r="CG71" i="12"/>
  <c r="CF71" i="12"/>
  <c r="CE71" i="12"/>
  <c r="CD71" i="12"/>
  <c r="CC71" i="12"/>
  <c r="CB71" i="12"/>
  <c r="CA71" i="12"/>
  <c r="AV71" i="12"/>
  <c r="E71" i="12"/>
  <c r="CK71" i="12" s="1"/>
  <c r="D71" i="12"/>
  <c r="C71" i="12" s="1"/>
  <c r="CO70" i="12"/>
  <c r="CL70" i="12"/>
  <c r="CF70" i="12"/>
  <c r="CC70" i="12"/>
  <c r="E70" i="12"/>
  <c r="D70" i="12"/>
  <c r="C70" i="12" s="1"/>
  <c r="CO69" i="12"/>
  <c r="CM69" i="12"/>
  <c r="CL69" i="12"/>
  <c r="CJ69" i="12"/>
  <c r="CH69" i="12"/>
  <c r="CF69" i="12"/>
  <c r="CC69" i="12"/>
  <c r="CA69" i="12"/>
  <c r="E69" i="12"/>
  <c r="D69" i="12"/>
  <c r="C69" i="12" s="1"/>
  <c r="CO68" i="12"/>
  <c r="CM68" i="12"/>
  <c r="CL68" i="12"/>
  <c r="CJ68" i="12"/>
  <c r="CH68" i="12"/>
  <c r="CG68" i="12"/>
  <c r="CF68" i="12"/>
  <c r="CE68" i="12"/>
  <c r="CD68" i="12"/>
  <c r="CC68" i="12"/>
  <c r="E68" i="12"/>
  <c r="CK68" i="12" s="1"/>
  <c r="D68" i="12"/>
  <c r="C68" i="12" s="1"/>
  <c r="CO67" i="12"/>
  <c r="CL67" i="12"/>
  <c r="CF67" i="12"/>
  <c r="CC67" i="12"/>
  <c r="E67" i="12"/>
  <c r="D67" i="12"/>
  <c r="CO66" i="12"/>
  <c r="CL66" i="12"/>
  <c r="CF66" i="12"/>
  <c r="CE66" i="12"/>
  <c r="CD66" i="12"/>
  <c r="CC66" i="12"/>
  <c r="CB66" i="12"/>
  <c r="CA66" i="12"/>
  <c r="E66" i="12"/>
  <c r="CK66" i="12" s="1"/>
  <c r="D66" i="12"/>
  <c r="C66" i="12" s="1"/>
  <c r="CO65" i="12"/>
  <c r="CL65" i="12"/>
  <c r="CF65" i="12"/>
  <c r="CC65" i="12"/>
  <c r="E65" i="12"/>
  <c r="D65" i="12"/>
  <c r="C65" i="12" s="1"/>
  <c r="CO64" i="12"/>
  <c r="CM64" i="12"/>
  <c r="CL64" i="12"/>
  <c r="CJ64" i="12"/>
  <c r="CH64" i="12"/>
  <c r="CG64" i="12"/>
  <c r="CF64" i="12"/>
  <c r="CE64" i="12"/>
  <c r="CD64" i="12"/>
  <c r="CC64" i="12"/>
  <c r="E64" i="12"/>
  <c r="CK64" i="12" s="1"/>
  <c r="D64" i="12"/>
  <c r="C64" i="12" s="1"/>
  <c r="CO63" i="12"/>
  <c r="CF63" i="12"/>
  <c r="CC63" i="12"/>
  <c r="E63" i="12"/>
  <c r="CK63" i="12" s="1"/>
  <c r="D63" i="12"/>
  <c r="C63" i="12" s="1"/>
  <c r="CO62" i="12"/>
  <c r="CF62" i="12"/>
  <c r="CC62" i="12"/>
  <c r="E62" i="12"/>
  <c r="CK62" i="12" s="1"/>
  <c r="D62" i="12"/>
  <c r="C62" i="12" s="1"/>
  <c r="CO61" i="12"/>
  <c r="CF61" i="12"/>
  <c r="CC61" i="12"/>
  <c r="E61" i="12"/>
  <c r="CK61" i="12" s="1"/>
  <c r="D61" i="12"/>
  <c r="C61" i="12" s="1"/>
  <c r="CJ61" i="12" s="1"/>
  <c r="CO60" i="12"/>
  <c r="CF60" i="12"/>
  <c r="CC60" i="12"/>
  <c r="E60" i="12"/>
  <c r="D60" i="12"/>
  <c r="CO59" i="12"/>
  <c r="CF59" i="12"/>
  <c r="CE59" i="12"/>
  <c r="CD59" i="12"/>
  <c r="CC59" i="12"/>
  <c r="CB59" i="12"/>
  <c r="CA59" i="12"/>
  <c r="E59" i="12"/>
  <c r="CK59" i="12" s="1"/>
  <c r="D59" i="12"/>
  <c r="C59" i="12" s="1"/>
  <c r="CO58" i="12"/>
  <c r="CF58" i="12"/>
  <c r="CC58" i="12"/>
  <c r="E58" i="12"/>
  <c r="D58" i="12"/>
  <c r="C58" i="12" s="1"/>
  <c r="CO57" i="12"/>
  <c r="CM57" i="12"/>
  <c r="CJ57" i="12"/>
  <c r="CH57" i="12"/>
  <c r="CG57" i="12"/>
  <c r="CF57" i="12"/>
  <c r="CE57" i="12"/>
  <c r="CD57" i="12"/>
  <c r="CC57" i="12"/>
  <c r="CB57" i="12"/>
  <c r="CA57" i="12"/>
  <c r="E57" i="12"/>
  <c r="CK57" i="12" s="1"/>
  <c r="D57" i="12"/>
  <c r="C57" i="12" s="1"/>
  <c r="E56" i="12"/>
  <c r="CK56" i="12" s="1"/>
  <c r="D56" i="12"/>
  <c r="C56" i="12"/>
  <c r="CL55" i="12"/>
  <c r="CJ55" i="12"/>
  <c r="CE55" i="12"/>
  <c r="CD55" i="12"/>
  <c r="E55" i="12"/>
  <c r="CK55" i="12" s="1"/>
  <c r="D55" i="12"/>
  <c r="CC55" i="12" s="1"/>
  <c r="C55" i="12"/>
  <c r="E54" i="12"/>
  <c r="C54" i="12" s="1"/>
  <c r="D54" i="12"/>
  <c r="E53" i="12"/>
  <c r="D53" i="12"/>
  <c r="C53" i="12"/>
  <c r="CQ53" i="12" s="1"/>
  <c r="CQ52" i="12"/>
  <c r="CP52" i="12"/>
  <c r="E52" i="12"/>
  <c r="CK52" i="12" s="1"/>
  <c r="D52" i="12"/>
  <c r="CC52" i="12" s="1"/>
  <c r="C52" i="12"/>
  <c r="CD52" i="12" s="1"/>
  <c r="CL51" i="12"/>
  <c r="CK51" i="12"/>
  <c r="CJ51" i="12"/>
  <c r="CH51" i="12"/>
  <c r="CB51" i="12"/>
  <c r="E51" i="12"/>
  <c r="D51" i="12"/>
  <c r="CC51" i="12" s="1"/>
  <c r="C51" i="12"/>
  <c r="CL50" i="12"/>
  <c r="CK50" i="12"/>
  <c r="E50" i="12"/>
  <c r="CB50" i="12" s="1"/>
  <c r="D50" i="12"/>
  <c r="CK49" i="12"/>
  <c r="E49" i="12"/>
  <c r="CB49" i="12" s="1"/>
  <c r="D49" i="12"/>
  <c r="C49" i="12" s="1"/>
  <c r="CM49" i="12" s="1"/>
  <c r="CQ48" i="12"/>
  <c r="CN48" i="12"/>
  <c r="CM48" i="12"/>
  <c r="CL48" i="12"/>
  <c r="CK48" i="12"/>
  <c r="CJ48" i="12"/>
  <c r="CH48" i="12"/>
  <c r="CG48" i="12"/>
  <c r="CE48" i="12"/>
  <c r="CD48" i="12"/>
  <c r="CC48" i="12"/>
  <c r="CB48" i="12"/>
  <c r="CA48" i="12"/>
  <c r="AV48" i="12" s="1"/>
  <c r="E48" i="12"/>
  <c r="D48" i="12"/>
  <c r="C48" i="12"/>
  <c r="CP48" i="12" s="1"/>
  <c r="CQ47" i="12"/>
  <c r="CN47" i="12"/>
  <c r="CL47" i="12"/>
  <c r="CK47" i="12"/>
  <c r="CC47" i="12"/>
  <c r="E47" i="12"/>
  <c r="CB47" i="12" s="1"/>
  <c r="D47" i="12"/>
  <c r="C47" i="12" s="1"/>
  <c r="CN46" i="12"/>
  <c r="CL46" i="12"/>
  <c r="CH46" i="12"/>
  <c r="CG46" i="12"/>
  <c r="CE46" i="12"/>
  <c r="CD46" i="12"/>
  <c r="CC46" i="12"/>
  <c r="CB46" i="12"/>
  <c r="CA46" i="12"/>
  <c r="AV46" i="12"/>
  <c r="E46" i="12"/>
  <c r="CK46" i="12" s="1"/>
  <c r="D46" i="12"/>
  <c r="C46" i="12"/>
  <c r="CD45" i="12"/>
  <c r="CB45" i="12"/>
  <c r="E45" i="12"/>
  <c r="CK45" i="12" s="1"/>
  <c r="D45" i="12"/>
  <c r="CL45" i="12" s="1"/>
  <c r="C45" i="12"/>
  <c r="CQ44" i="12"/>
  <c r="CP44" i="12"/>
  <c r="CJ44" i="12"/>
  <c r="CG44" i="12"/>
  <c r="CC44" i="12"/>
  <c r="CB44" i="12"/>
  <c r="E44" i="12"/>
  <c r="CK44" i="12" s="1"/>
  <c r="D44" i="12"/>
  <c r="CL44" i="12" s="1"/>
  <c r="C44" i="12"/>
  <c r="CP43" i="12"/>
  <c r="CN43" i="12"/>
  <c r="CM43" i="12"/>
  <c r="CG43" i="12"/>
  <c r="E43" i="12"/>
  <c r="D43" i="12"/>
  <c r="C43" i="12"/>
  <c r="CM42" i="12"/>
  <c r="E42" i="12"/>
  <c r="CB42" i="12" s="1"/>
  <c r="D42" i="12"/>
  <c r="CC42" i="12" s="1"/>
  <c r="C42" i="12"/>
  <c r="CQ41" i="12"/>
  <c r="CP41" i="12"/>
  <c r="CN41" i="12"/>
  <c r="CM41" i="12"/>
  <c r="CL41" i="12"/>
  <c r="CK41" i="12"/>
  <c r="CJ41" i="12"/>
  <c r="CB41" i="12"/>
  <c r="E41" i="12"/>
  <c r="D41" i="12"/>
  <c r="CC41" i="12" s="1"/>
  <c r="C41" i="12"/>
  <c r="CK40" i="12"/>
  <c r="E40" i="12"/>
  <c r="CB40" i="12" s="1"/>
  <c r="D40" i="12"/>
  <c r="CP39" i="12"/>
  <c r="CN39" i="12"/>
  <c r="CM39" i="12"/>
  <c r="CL39" i="12"/>
  <c r="CK39" i="12"/>
  <c r="CJ39" i="12"/>
  <c r="CH39" i="12"/>
  <c r="E39" i="12"/>
  <c r="CB39" i="12" s="1"/>
  <c r="D39" i="12"/>
  <c r="C39" i="12" s="1"/>
  <c r="CQ38" i="12"/>
  <c r="CN38" i="12"/>
  <c r="CM38" i="12"/>
  <c r="CL38" i="12"/>
  <c r="CK38" i="12"/>
  <c r="CJ38" i="12"/>
  <c r="CH38" i="12"/>
  <c r="CG38" i="12"/>
  <c r="CE38" i="12"/>
  <c r="CD38" i="12"/>
  <c r="CC38" i="12"/>
  <c r="CB38" i="12"/>
  <c r="CA38" i="12"/>
  <c r="AV38" i="12" s="1"/>
  <c r="E38" i="12"/>
  <c r="D38" i="12"/>
  <c r="C38" i="12"/>
  <c r="CP38" i="12" s="1"/>
  <c r="CL37" i="12"/>
  <c r="CC37" i="12"/>
  <c r="E37" i="12"/>
  <c r="D37" i="12"/>
  <c r="C37" i="12" s="1"/>
  <c r="E36" i="12"/>
  <c r="D36" i="12"/>
  <c r="CC36" i="12" s="1"/>
  <c r="C36" i="12"/>
  <c r="CN36" i="12" s="1"/>
  <c r="CL35" i="12"/>
  <c r="CJ35" i="12"/>
  <c r="E35" i="12"/>
  <c r="CK35" i="12" s="1"/>
  <c r="D35" i="12"/>
  <c r="C35" i="12" s="1"/>
  <c r="CA35" i="12" s="1"/>
  <c r="E34" i="12"/>
  <c r="D34" i="12"/>
  <c r="C34" i="12" s="1"/>
  <c r="CQ33" i="12"/>
  <c r="CP33" i="12"/>
  <c r="CN33" i="12"/>
  <c r="CM33" i="12"/>
  <c r="CG33" i="12"/>
  <c r="CD33" i="12"/>
  <c r="CA33" i="12"/>
  <c r="E33" i="12"/>
  <c r="D33" i="12"/>
  <c r="C33" i="12"/>
  <c r="E32" i="12"/>
  <c r="CK32" i="12" s="1"/>
  <c r="D32" i="12"/>
  <c r="C32" i="12"/>
  <c r="CQ31" i="12"/>
  <c r="CP31" i="12"/>
  <c r="CN31" i="12"/>
  <c r="CM31" i="12"/>
  <c r="CL31" i="12"/>
  <c r="CK31" i="12"/>
  <c r="CB31" i="12"/>
  <c r="E31" i="12"/>
  <c r="D31" i="12"/>
  <c r="CC31" i="12" s="1"/>
  <c r="C31" i="12"/>
  <c r="CK30" i="12"/>
  <c r="E30" i="12"/>
  <c r="CB30" i="12" s="1"/>
  <c r="D30" i="12"/>
  <c r="CK29" i="12"/>
  <c r="CC29" i="12"/>
  <c r="E29" i="12"/>
  <c r="CB29" i="12" s="1"/>
  <c r="D29" i="12"/>
  <c r="CQ28" i="12"/>
  <c r="CN28" i="12"/>
  <c r="CM28" i="12"/>
  <c r="CL28" i="12"/>
  <c r="CK28" i="12"/>
  <c r="CJ28" i="12"/>
  <c r="CH28" i="12"/>
  <c r="CG28" i="12"/>
  <c r="CE28" i="12"/>
  <c r="CD28" i="12"/>
  <c r="CC28" i="12"/>
  <c r="CB28" i="12"/>
  <c r="CA28" i="12"/>
  <c r="E28" i="12"/>
  <c r="D28" i="12"/>
  <c r="C28" i="12"/>
  <c r="CP28" i="12" s="1"/>
  <c r="CQ27" i="12"/>
  <c r="CN27" i="12"/>
  <c r="CL27" i="12"/>
  <c r="CK27" i="12"/>
  <c r="CJ27" i="12"/>
  <c r="CH27" i="12"/>
  <c r="CG27" i="12"/>
  <c r="CE27" i="12"/>
  <c r="CD27" i="12"/>
  <c r="CC27" i="12"/>
  <c r="CB27" i="12"/>
  <c r="E27" i="12"/>
  <c r="D27" i="12"/>
  <c r="C27" i="12" s="1"/>
  <c r="CC26" i="12"/>
  <c r="CB26" i="12"/>
  <c r="E26" i="12"/>
  <c r="CK26" i="12" s="1"/>
  <c r="D26" i="12"/>
  <c r="CL26" i="12" s="1"/>
  <c r="E25" i="12"/>
  <c r="CK25" i="12" s="1"/>
  <c r="D25" i="12"/>
  <c r="CC25" i="12" s="1"/>
  <c r="C25" i="12"/>
  <c r="E24" i="12"/>
  <c r="CK24" i="12" s="1"/>
  <c r="D24" i="12"/>
  <c r="E23" i="12"/>
  <c r="D23" i="12"/>
  <c r="C23" i="12"/>
  <c r="CL22" i="12"/>
  <c r="CK22" i="12"/>
  <c r="E22" i="12"/>
  <c r="CB22" i="12" s="1"/>
  <c r="D22" i="12"/>
  <c r="CL21" i="12"/>
  <c r="CK21" i="12"/>
  <c r="CJ21" i="12"/>
  <c r="CH21" i="12"/>
  <c r="CB21" i="12"/>
  <c r="E21" i="12"/>
  <c r="D21" i="12"/>
  <c r="CC21" i="12" s="1"/>
  <c r="C21" i="12"/>
  <c r="CK20" i="12"/>
  <c r="E20" i="12"/>
  <c r="CB20" i="12" s="1"/>
  <c r="D20" i="12"/>
  <c r="CL20" i="12" s="1"/>
  <c r="CP19" i="12"/>
  <c r="CN19" i="12"/>
  <c r="CM19" i="12"/>
  <c r="CL19" i="12"/>
  <c r="CK19" i="12"/>
  <c r="CJ19" i="12"/>
  <c r="CH19" i="12"/>
  <c r="E19" i="12"/>
  <c r="CB19" i="12" s="1"/>
  <c r="D19" i="12"/>
  <c r="C19" i="12" s="1"/>
  <c r="CQ18" i="12"/>
  <c r="CN18" i="12"/>
  <c r="CM18" i="12"/>
  <c r="CL18" i="12"/>
  <c r="CK18" i="12"/>
  <c r="CJ18" i="12"/>
  <c r="CH18" i="12"/>
  <c r="CG18" i="12"/>
  <c r="CE18" i="12"/>
  <c r="CD18" i="12"/>
  <c r="CC18" i="12"/>
  <c r="CB18" i="12"/>
  <c r="CA18" i="12"/>
  <c r="AV18" i="12" s="1"/>
  <c r="E18" i="12"/>
  <c r="D18" i="12"/>
  <c r="C18" i="12"/>
  <c r="CP18" i="12" s="1"/>
  <c r="CL17" i="12"/>
  <c r="CC17" i="12"/>
  <c r="E17" i="12"/>
  <c r="D17" i="12"/>
  <c r="C17" i="12" s="1"/>
  <c r="CN16" i="12"/>
  <c r="CL16" i="12"/>
  <c r="CH16" i="12"/>
  <c r="CG16" i="12"/>
  <c r="CE16" i="12"/>
  <c r="CD16" i="12"/>
  <c r="CC16" i="12"/>
  <c r="CB16" i="12"/>
  <c r="CA16" i="12"/>
  <c r="E16" i="12"/>
  <c r="CK16" i="12" s="1"/>
  <c r="D16" i="12"/>
  <c r="C16" i="12"/>
  <c r="E15" i="12"/>
  <c r="D15" i="12"/>
  <c r="CQ14" i="12"/>
  <c r="CP14" i="12"/>
  <c r="CJ14" i="12"/>
  <c r="CG14" i="12"/>
  <c r="CC14" i="12"/>
  <c r="E14" i="12"/>
  <c r="CK14" i="12" s="1"/>
  <c r="D14" i="12"/>
  <c r="CL14" i="12" s="1"/>
  <c r="C14" i="12"/>
  <c r="E13" i="12"/>
  <c r="D13" i="12"/>
  <c r="C13" i="12" s="1"/>
  <c r="A5" i="12"/>
  <c r="A4" i="12"/>
  <c r="A3" i="12"/>
  <c r="A2" i="12"/>
  <c r="B186" i="11"/>
  <c r="B185" i="11"/>
  <c r="B184" i="11"/>
  <c r="B183" i="11"/>
  <c r="AL180" i="11"/>
  <c r="AK180" i="11"/>
  <c r="AJ180" i="11"/>
  <c r="AI180" i="11"/>
  <c r="AH180" i="11"/>
  <c r="AG180" i="11"/>
  <c r="AF180" i="11"/>
  <c r="AE180" i="11"/>
  <c r="AD180" i="11"/>
  <c r="AC180" i="11"/>
  <c r="AB180" i="11"/>
  <c r="AA180" i="11"/>
  <c r="Z180" i="11"/>
  <c r="Y180" i="11"/>
  <c r="X180" i="11"/>
  <c r="W180" i="11"/>
  <c r="V180" i="11"/>
  <c r="U180" i="11"/>
  <c r="T180" i="11"/>
  <c r="S180" i="11"/>
  <c r="R180" i="11"/>
  <c r="Q180" i="11"/>
  <c r="P180" i="11"/>
  <c r="O180" i="11"/>
  <c r="N180" i="11"/>
  <c r="M180" i="11"/>
  <c r="L180" i="11"/>
  <c r="K180" i="11"/>
  <c r="J180" i="11"/>
  <c r="I180" i="11"/>
  <c r="H180" i="11"/>
  <c r="G180" i="11"/>
  <c r="F180" i="11"/>
  <c r="E180" i="11"/>
  <c r="C180" i="11"/>
  <c r="D179" i="11"/>
  <c r="C179" i="11"/>
  <c r="B179" i="11"/>
  <c r="D178" i="11"/>
  <c r="C178" i="11"/>
  <c r="B178" i="11"/>
  <c r="D177" i="11"/>
  <c r="B177" i="11" s="1"/>
  <c r="C177" i="11"/>
  <c r="D176" i="11"/>
  <c r="B176" i="11" s="1"/>
  <c r="C176" i="11"/>
  <c r="D175" i="11"/>
  <c r="C175" i="11"/>
  <c r="B175" i="11"/>
  <c r="B170" i="11"/>
  <c r="B169" i="11"/>
  <c r="B168" i="11"/>
  <c r="B167" i="11"/>
  <c r="B164" i="11"/>
  <c r="B163" i="11"/>
  <c r="B162" i="11"/>
  <c r="B161" i="11"/>
  <c r="B160" i="11"/>
  <c r="B159" i="11"/>
  <c r="B158" i="11"/>
  <c r="B155" i="11"/>
  <c r="B154" i="11"/>
  <c r="B153" i="11"/>
  <c r="B152" i="11"/>
  <c r="B151" i="11"/>
  <c r="C148" i="11"/>
  <c r="C147" i="11"/>
  <c r="CJ147" i="11" s="1"/>
  <c r="C146" i="11"/>
  <c r="C145" i="11"/>
  <c r="CA145" i="11" s="1"/>
  <c r="P145" i="11" s="1"/>
  <c r="CJ144" i="11"/>
  <c r="CA144" i="11"/>
  <c r="P144" i="11" s="1"/>
  <c r="C144" i="11"/>
  <c r="CJ143" i="11"/>
  <c r="CA143" i="11"/>
  <c r="P143" i="11" s="1"/>
  <c r="C143" i="11"/>
  <c r="CJ142" i="11"/>
  <c r="CA142" i="11"/>
  <c r="P142" i="11" s="1"/>
  <c r="C142" i="11"/>
  <c r="C141" i="11"/>
  <c r="CJ140" i="11"/>
  <c r="CA140" i="11"/>
  <c r="P140" i="11" s="1"/>
  <c r="C140" i="11"/>
  <c r="CA139" i="11"/>
  <c r="P139" i="11"/>
  <c r="C139" i="11"/>
  <c r="CJ139" i="11" s="1"/>
  <c r="CJ138" i="11"/>
  <c r="C138" i="11"/>
  <c r="CA138" i="11" s="1"/>
  <c r="P138" i="11" s="1"/>
  <c r="CJ137" i="11"/>
  <c r="C137" i="11"/>
  <c r="CA137" i="11" s="1"/>
  <c r="P137" i="11" s="1"/>
  <c r="C136" i="11"/>
  <c r="CA135" i="11"/>
  <c r="P135" i="11"/>
  <c r="C135" i="11"/>
  <c r="CJ135" i="11" s="1"/>
  <c r="CJ134" i="11"/>
  <c r="CA134" i="11"/>
  <c r="P134" i="11"/>
  <c r="C134" i="11"/>
  <c r="CJ133" i="11"/>
  <c r="CA133" i="11"/>
  <c r="P133" i="11" s="1"/>
  <c r="C133" i="11"/>
  <c r="C132" i="11"/>
  <c r="CA132" i="11" s="1"/>
  <c r="P132" i="11" s="1"/>
  <c r="C131" i="11"/>
  <c r="C130" i="11"/>
  <c r="CJ129" i="11"/>
  <c r="CA129" i="11"/>
  <c r="P129" i="11" s="1"/>
  <c r="C129" i="11"/>
  <c r="CL124" i="11"/>
  <c r="CK124" i="11"/>
  <c r="CJ124" i="11"/>
  <c r="CC124" i="11"/>
  <c r="CB124" i="11"/>
  <c r="CA124" i="11"/>
  <c r="E124" i="11"/>
  <c r="C124" i="11" s="1"/>
  <c r="D124" i="11"/>
  <c r="CK123" i="11"/>
  <c r="CJ123" i="11"/>
  <c r="CB123" i="11"/>
  <c r="CA123" i="11"/>
  <c r="E123" i="11"/>
  <c r="D123" i="11"/>
  <c r="C123" i="11"/>
  <c r="CK122" i="11"/>
  <c r="CJ122" i="11"/>
  <c r="CB122" i="11"/>
  <c r="CA122" i="11"/>
  <c r="E122" i="11"/>
  <c r="D122" i="11"/>
  <c r="C122" i="11"/>
  <c r="CC122" i="11" s="1"/>
  <c r="CJ117" i="11"/>
  <c r="CA117" i="11"/>
  <c r="E117" i="11"/>
  <c r="CJ115" i="11"/>
  <c r="CA115" i="11"/>
  <c r="E115" i="11"/>
  <c r="CJ114" i="11"/>
  <c r="CA114" i="11"/>
  <c r="E114" i="11" s="1"/>
  <c r="CJ113" i="11"/>
  <c r="CA113" i="11"/>
  <c r="E113" i="11"/>
  <c r="CJ110" i="11"/>
  <c r="CA110" i="11"/>
  <c r="E110" i="11"/>
  <c r="CJ109" i="11"/>
  <c r="CA109" i="11"/>
  <c r="E109" i="11"/>
  <c r="CJ108" i="11"/>
  <c r="CA108" i="11"/>
  <c r="E108" i="11"/>
  <c r="CK105" i="11"/>
  <c r="CB105" i="11"/>
  <c r="CA105" i="11"/>
  <c r="E105" i="11"/>
  <c r="CJ105" i="11" s="1"/>
  <c r="D105" i="11"/>
  <c r="E104" i="11"/>
  <c r="CJ104" i="11" s="1"/>
  <c r="D104" i="11"/>
  <c r="CO103" i="11"/>
  <c r="CN103" i="11"/>
  <c r="CM103" i="11"/>
  <c r="CK103" i="11"/>
  <c r="CE103" i="11"/>
  <c r="CD103" i="11"/>
  <c r="CB103" i="11"/>
  <c r="CA103" i="11"/>
  <c r="E103" i="11"/>
  <c r="CJ103" i="11" s="1"/>
  <c r="D103" i="11"/>
  <c r="C103" i="11" s="1"/>
  <c r="E102" i="11"/>
  <c r="CJ102" i="11" s="1"/>
  <c r="D102" i="11"/>
  <c r="CJ101" i="11"/>
  <c r="CA101" i="11"/>
  <c r="E101" i="11"/>
  <c r="D101" i="11"/>
  <c r="C101" i="11"/>
  <c r="CK100" i="11"/>
  <c r="CJ100" i="11"/>
  <c r="CA100" i="11"/>
  <c r="E100" i="11"/>
  <c r="D100" i="11"/>
  <c r="E99" i="11"/>
  <c r="CJ99" i="11" s="1"/>
  <c r="D99" i="11"/>
  <c r="E98" i="11"/>
  <c r="D98" i="11"/>
  <c r="CK97" i="11"/>
  <c r="CA97" i="11"/>
  <c r="E97" i="11"/>
  <c r="CJ97" i="11" s="1"/>
  <c r="D97" i="11"/>
  <c r="CB97" i="11" s="1"/>
  <c r="CN96" i="11"/>
  <c r="CL96" i="11"/>
  <c r="CK96" i="11"/>
  <c r="CJ96" i="11"/>
  <c r="CB96" i="11"/>
  <c r="CA96" i="11"/>
  <c r="E96" i="11"/>
  <c r="D96" i="11"/>
  <c r="C96" i="11"/>
  <c r="CK95" i="11"/>
  <c r="CJ95" i="11"/>
  <c r="CB95" i="11"/>
  <c r="CA95" i="11"/>
  <c r="E95" i="11"/>
  <c r="D95" i="11"/>
  <c r="E94" i="11"/>
  <c r="D94" i="11"/>
  <c r="CO89" i="11"/>
  <c r="CK89" i="11"/>
  <c r="CF89" i="11"/>
  <c r="CC89" i="11"/>
  <c r="CB89" i="11"/>
  <c r="E89" i="11"/>
  <c r="C89" i="11" s="1"/>
  <c r="D89" i="11"/>
  <c r="CL89" i="11" s="1"/>
  <c r="CO88" i="11"/>
  <c r="CF88" i="11"/>
  <c r="E88" i="11"/>
  <c r="C88" i="11" s="1"/>
  <c r="D88" i="11"/>
  <c r="CO87" i="11"/>
  <c r="CF87" i="11"/>
  <c r="CC87" i="11"/>
  <c r="CB87" i="11"/>
  <c r="E87" i="11"/>
  <c r="D87" i="11"/>
  <c r="CL87" i="11" s="1"/>
  <c r="CO86" i="11"/>
  <c r="CF86" i="11"/>
  <c r="E86" i="11"/>
  <c r="D86" i="11"/>
  <c r="CO85" i="11"/>
  <c r="CF85" i="11"/>
  <c r="E85" i="11"/>
  <c r="CK85" i="11" s="1"/>
  <c r="D85" i="11"/>
  <c r="CQ84" i="11"/>
  <c r="CP84" i="11"/>
  <c r="CO84" i="11"/>
  <c r="CM84" i="11"/>
  <c r="CK84" i="11"/>
  <c r="CJ84" i="11"/>
  <c r="CG84" i="11"/>
  <c r="CF84" i="11"/>
  <c r="CE84" i="11"/>
  <c r="CD84" i="11"/>
  <c r="CC84" i="11"/>
  <c r="CB84" i="11"/>
  <c r="CA84" i="11"/>
  <c r="E84" i="11"/>
  <c r="D84" i="11"/>
  <c r="CL84" i="11" s="1"/>
  <c r="C84" i="11"/>
  <c r="CO83" i="11"/>
  <c r="CK83" i="11"/>
  <c r="CF83" i="11"/>
  <c r="CC83" i="11"/>
  <c r="CB83" i="11"/>
  <c r="E83" i="11"/>
  <c r="D83" i="11"/>
  <c r="CO82" i="11"/>
  <c r="CF82" i="11"/>
  <c r="CC82" i="11"/>
  <c r="E82" i="11"/>
  <c r="D82" i="11"/>
  <c r="CL82" i="11" s="1"/>
  <c r="CO81" i="11"/>
  <c r="CF81" i="11"/>
  <c r="E81" i="11"/>
  <c r="D81" i="11"/>
  <c r="CP80" i="11"/>
  <c r="CO80" i="11"/>
  <c r="CF80" i="11"/>
  <c r="CC80" i="11"/>
  <c r="CB80" i="11"/>
  <c r="E80" i="11"/>
  <c r="CK80" i="11" s="1"/>
  <c r="D80" i="11"/>
  <c r="CL80" i="11" s="1"/>
  <c r="C80" i="11"/>
  <c r="CO79" i="11"/>
  <c r="CM79" i="11"/>
  <c r="CK79" i="11"/>
  <c r="CG79" i="11"/>
  <c r="CF79" i="11"/>
  <c r="CE79" i="11"/>
  <c r="CD79" i="11"/>
  <c r="CC79" i="11"/>
  <c r="CB79" i="11"/>
  <c r="CA79" i="11"/>
  <c r="E79" i="11"/>
  <c r="D79" i="11"/>
  <c r="CL79" i="11" s="1"/>
  <c r="C79" i="11"/>
  <c r="CQ78" i="11"/>
  <c r="CO78" i="11"/>
  <c r="CF78" i="11"/>
  <c r="CB78" i="11"/>
  <c r="CA78" i="11"/>
  <c r="E78" i="11"/>
  <c r="CK78" i="11" s="1"/>
  <c r="C78" i="11"/>
  <c r="CQ77" i="11"/>
  <c r="CP77" i="11"/>
  <c r="CO77" i="11"/>
  <c r="CM77" i="11"/>
  <c r="CK77" i="11"/>
  <c r="CH77" i="11"/>
  <c r="CF77" i="11"/>
  <c r="CE77" i="11"/>
  <c r="CB77" i="11"/>
  <c r="CA77" i="11"/>
  <c r="E77" i="11"/>
  <c r="C77" i="11"/>
  <c r="CO76" i="11"/>
  <c r="CM76" i="11"/>
  <c r="CK76" i="11"/>
  <c r="CJ76" i="11"/>
  <c r="CF76" i="11"/>
  <c r="CB76" i="11"/>
  <c r="E76" i="11"/>
  <c r="C76" i="11"/>
  <c r="CQ75" i="11"/>
  <c r="CO75" i="11"/>
  <c r="CM75" i="11"/>
  <c r="CF75" i="11"/>
  <c r="CE75" i="11"/>
  <c r="CD75" i="11"/>
  <c r="E75" i="11"/>
  <c r="C75" i="11"/>
  <c r="CQ74" i="11"/>
  <c r="CP74" i="11"/>
  <c r="CO74" i="11"/>
  <c r="CK74" i="11"/>
  <c r="CG74" i="11"/>
  <c r="CF74" i="11"/>
  <c r="CE74" i="11"/>
  <c r="CB74" i="11"/>
  <c r="CA74" i="11"/>
  <c r="E74" i="11"/>
  <c r="C74" i="11"/>
  <c r="CO73" i="11"/>
  <c r="CL73" i="11"/>
  <c r="CF73" i="11"/>
  <c r="CC73" i="11"/>
  <c r="E73" i="11"/>
  <c r="D73" i="11"/>
  <c r="CP72" i="11"/>
  <c r="CO72" i="11"/>
  <c r="CM72" i="11"/>
  <c r="CL72" i="11"/>
  <c r="CK72" i="11"/>
  <c r="CJ72" i="11"/>
  <c r="CG72" i="11"/>
  <c r="CF72" i="11"/>
  <c r="CC72" i="11"/>
  <c r="CB72" i="11"/>
  <c r="CA72" i="11"/>
  <c r="E72" i="11"/>
  <c r="D72" i="11"/>
  <c r="C72" i="11"/>
  <c r="CO71" i="11"/>
  <c r="CL71" i="11"/>
  <c r="CK71" i="11"/>
  <c r="CF71" i="11"/>
  <c r="CE71" i="11"/>
  <c r="CC71" i="11"/>
  <c r="CB71" i="11"/>
  <c r="CA71" i="11"/>
  <c r="E71" i="11"/>
  <c r="D71" i="11"/>
  <c r="C71" i="11"/>
  <c r="CO70" i="11"/>
  <c r="CL70" i="11"/>
  <c r="CK70" i="11"/>
  <c r="CJ70" i="11"/>
  <c r="CF70" i="11"/>
  <c r="CC70" i="11"/>
  <c r="E70" i="11"/>
  <c r="CB70" i="11" s="1"/>
  <c r="D70" i="11"/>
  <c r="C70" i="11"/>
  <c r="CP69" i="11"/>
  <c r="CO69" i="11"/>
  <c r="CN69" i="11"/>
  <c r="CM69" i="11"/>
  <c r="CL69" i="11"/>
  <c r="CK69" i="11"/>
  <c r="CJ69" i="11"/>
  <c r="CH69" i="11"/>
  <c r="CF69" i="11"/>
  <c r="CC69" i="11"/>
  <c r="E69" i="11"/>
  <c r="CB69" i="11" s="1"/>
  <c r="D69" i="11"/>
  <c r="C69" i="11"/>
  <c r="CO68" i="11"/>
  <c r="CL68" i="11"/>
  <c r="CF68" i="11"/>
  <c r="CC68" i="11"/>
  <c r="E68" i="11"/>
  <c r="D68" i="11"/>
  <c r="CO67" i="11"/>
  <c r="CL67" i="11"/>
  <c r="CF67" i="11"/>
  <c r="CC67" i="11"/>
  <c r="E67" i="11"/>
  <c r="CK67" i="11" s="1"/>
  <c r="D67" i="11"/>
  <c r="C67" i="11"/>
  <c r="CP66" i="11"/>
  <c r="CO66" i="11"/>
  <c r="CL66" i="11"/>
  <c r="CK66" i="11"/>
  <c r="CF66" i="11"/>
  <c r="CE66" i="11"/>
  <c r="CD66" i="11"/>
  <c r="CC66" i="11"/>
  <c r="CB66" i="11"/>
  <c r="E66" i="11"/>
  <c r="D66" i="11"/>
  <c r="C66" i="11"/>
  <c r="CO65" i="11"/>
  <c r="CL65" i="11"/>
  <c r="CK65" i="11"/>
  <c r="CF65" i="11"/>
  <c r="CC65" i="11"/>
  <c r="E65" i="11"/>
  <c r="D65" i="11"/>
  <c r="CO64" i="11"/>
  <c r="CN64" i="11"/>
  <c r="CM64" i="11"/>
  <c r="CL64" i="11"/>
  <c r="CK64" i="11"/>
  <c r="CG64" i="11"/>
  <c r="CF64" i="11"/>
  <c r="CD64" i="11"/>
  <c r="CC64" i="11"/>
  <c r="E64" i="11"/>
  <c r="C64" i="11" s="1"/>
  <c r="D64" i="11"/>
  <c r="CO63" i="11"/>
  <c r="CL63" i="11"/>
  <c r="CK63" i="11"/>
  <c r="CF63" i="11"/>
  <c r="CC63" i="11"/>
  <c r="CB63" i="11"/>
  <c r="E63" i="11"/>
  <c r="D63" i="11"/>
  <c r="C63" i="11"/>
  <c r="CO62" i="11"/>
  <c r="CM62" i="11"/>
  <c r="CL62" i="11"/>
  <c r="CK62" i="11"/>
  <c r="CF62" i="11"/>
  <c r="CC62" i="11"/>
  <c r="CB62" i="11"/>
  <c r="E62" i="11"/>
  <c r="D62" i="11"/>
  <c r="C62" i="11"/>
  <c r="CP61" i="11"/>
  <c r="CO61" i="11"/>
  <c r="CN61" i="11"/>
  <c r="CM61" i="11"/>
  <c r="CL61" i="11"/>
  <c r="CK61" i="11"/>
  <c r="CJ61" i="11"/>
  <c r="CH61" i="11"/>
  <c r="CG61" i="11"/>
  <c r="CF61" i="11"/>
  <c r="CE61" i="11"/>
  <c r="CD61" i="11"/>
  <c r="CC61" i="11"/>
  <c r="CB61" i="11"/>
  <c r="E61" i="11"/>
  <c r="C61" i="11" s="1"/>
  <c r="D61" i="11"/>
  <c r="CO60" i="11"/>
  <c r="CL60" i="11"/>
  <c r="CK60" i="11"/>
  <c r="CF60" i="11"/>
  <c r="CC60" i="11"/>
  <c r="E60" i="11"/>
  <c r="D60" i="11"/>
  <c r="CO59" i="11"/>
  <c r="CL59" i="11"/>
  <c r="CF59" i="11"/>
  <c r="CC59" i="11"/>
  <c r="E59" i="11"/>
  <c r="CK59" i="11" s="1"/>
  <c r="D59" i="11"/>
  <c r="CO58" i="11"/>
  <c r="CL58" i="11"/>
  <c r="CF58" i="11"/>
  <c r="CC58" i="11"/>
  <c r="E58" i="11"/>
  <c r="D58" i="11"/>
  <c r="CO57" i="11"/>
  <c r="CL57" i="11"/>
  <c r="CF57" i="11"/>
  <c r="CC57" i="11"/>
  <c r="CB57" i="11"/>
  <c r="CA57" i="11"/>
  <c r="E57" i="11"/>
  <c r="CK57" i="11" s="1"/>
  <c r="D57" i="11"/>
  <c r="C57" i="11"/>
  <c r="CK56" i="11"/>
  <c r="CB56" i="11"/>
  <c r="E56" i="11"/>
  <c r="D56" i="11"/>
  <c r="C56" i="11" s="1"/>
  <c r="CK55" i="11"/>
  <c r="CB55" i="11"/>
  <c r="E55" i="11"/>
  <c r="D55" i="11"/>
  <c r="CC55" i="11" s="1"/>
  <c r="C55" i="11"/>
  <c r="CM54" i="11"/>
  <c r="CK54" i="11"/>
  <c r="CG54" i="11"/>
  <c r="CE54" i="11"/>
  <c r="CD54" i="11"/>
  <c r="CC54" i="11"/>
  <c r="CB54" i="11"/>
  <c r="CA54" i="11"/>
  <c r="E54" i="11"/>
  <c r="D54" i="11"/>
  <c r="CL54" i="11" s="1"/>
  <c r="C54" i="11"/>
  <c r="CC53" i="11"/>
  <c r="E53" i="11"/>
  <c r="D53" i="11"/>
  <c r="CL53" i="11" s="1"/>
  <c r="C53" i="11"/>
  <c r="CQ52" i="11"/>
  <c r="CN52" i="11"/>
  <c r="CM52" i="11"/>
  <c r="CL52" i="11"/>
  <c r="CK52" i="11"/>
  <c r="CH52" i="11"/>
  <c r="CD52" i="11"/>
  <c r="CC52" i="11"/>
  <c r="CB52" i="11"/>
  <c r="E52" i="11"/>
  <c r="D52" i="11"/>
  <c r="C52" i="11" s="1"/>
  <c r="CL51" i="11"/>
  <c r="CC51" i="11"/>
  <c r="E51" i="11"/>
  <c r="CK51" i="11" s="1"/>
  <c r="D51" i="11"/>
  <c r="CP50" i="11"/>
  <c r="CK50" i="11"/>
  <c r="CC50" i="11"/>
  <c r="CA50" i="11"/>
  <c r="E50" i="11"/>
  <c r="CB50" i="11" s="1"/>
  <c r="D50" i="11"/>
  <c r="CL50" i="11" s="1"/>
  <c r="C50" i="11"/>
  <c r="CQ49" i="11"/>
  <c r="CP49" i="11"/>
  <c r="CN49" i="11"/>
  <c r="CM49" i="11"/>
  <c r="CK49" i="11"/>
  <c r="CJ49" i="11"/>
  <c r="CH49" i="11"/>
  <c r="CG49" i="11"/>
  <c r="CE49" i="11"/>
  <c r="CC49" i="11"/>
  <c r="CA49" i="11"/>
  <c r="E49" i="11"/>
  <c r="CB49" i="11" s="1"/>
  <c r="D49" i="11"/>
  <c r="CL49" i="11" s="1"/>
  <c r="C49" i="11"/>
  <c r="CD49" i="11" s="1"/>
  <c r="CQ48" i="11"/>
  <c r="CP48" i="11"/>
  <c r="CN48" i="11"/>
  <c r="CM48" i="11"/>
  <c r="CL48" i="11"/>
  <c r="CK48" i="11"/>
  <c r="CJ48" i="11"/>
  <c r="CH48" i="11"/>
  <c r="CE48" i="11"/>
  <c r="CD48" i="11"/>
  <c r="CC48" i="11"/>
  <c r="CB48" i="11"/>
  <c r="CA48" i="11"/>
  <c r="AV48" i="11" s="1"/>
  <c r="E48" i="11"/>
  <c r="D48" i="11"/>
  <c r="C48" i="11"/>
  <c r="CG48" i="11" s="1"/>
  <c r="CL47" i="11"/>
  <c r="CC47" i="11"/>
  <c r="E47" i="11"/>
  <c r="D47" i="11"/>
  <c r="CP46" i="11"/>
  <c r="CN46" i="11"/>
  <c r="CL46" i="11"/>
  <c r="CH46" i="11"/>
  <c r="CD46" i="11"/>
  <c r="CC46" i="11"/>
  <c r="CB46" i="11"/>
  <c r="CA46" i="11"/>
  <c r="E46" i="11"/>
  <c r="CK46" i="11" s="1"/>
  <c r="D46" i="11"/>
  <c r="C46" i="11"/>
  <c r="CK45" i="11"/>
  <c r="CE45" i="11"/>
  <c r="CD45" i="11"/>
  <c r="CC45" i="11"/>
  <c r="CB45" i="11"/>
  <c r="E45" i="11"/>
  <c r="D45" i="11"/>
  <c r="CL45" i="11" s="1"/>
  <c r="C45" i="11"/>
  <c r="CP45" i="11" s="1"/>
  <c r="CK44" i="11"/>
  <c r="CB44" i="11"/>
  <c r="E44" i="11"/>
  <c r="D44" i="11"/>
  <c r="C44" i="11"/>
  <c r="CQ43" i="11"/>
  <c r="CM43" i="11"/>
  <c r="CK43" i="11"/>
  <c r="CG43" i="11"/>
  <c r="CE43" i="11"/>
  <c r="CD43" i="11"/>
  <c r="CC43" i="11"/>
  <c r="CB43" i="11"/>
  <c r="CA43" i="11"/>
  <c r="E43" i="11"/>
  <c r="D43" i="11"/>
  <c r="CL43" i="11" s="1"/>
  <c r="C43" i="11"/>
  <c r="CL42" i="11"/>
  <c r="CC42" i="11"/>
  <c r="E42" i="11"/>
  <c r="C42" i="11" s="1"/>
  <c r="D42" i="11"/>
  <c r="CQ41" i="11"/>
  <c r="CN41" i="11"/>
  <c r="CM41" i="11"/>
  <c r="CL41" i="11"/>
  <c r="CK41" i="11"/>
  <c r="CJ41" i="11"/>
  <c r="CE41" i="11"/>
  <c r="CC41" i="11"/>
  <c r="CB41" i="11"/>
  <c r="E41" i="11"/>
  <c r="D41" i="11"/>
  <c r="C41" i="11" s="1"/>
  <c r="CL40" i="11"/>
  <c r="CG40" i="11"/>
  <c r="CE40" i="11"/>
  <c r="CC40" i="11"/>
  <c r="CA40" i="11"/>
  <c r="E40" i="11"/>
  <c r="D40" i="11"/>
  <c r="C40" i="11"/>
  <c r="CP39" i="11"/>
  <c r="CK39" i="11"/>
  <c r="CC39" i="11"/>
  <c r="CA39" i="11"/>
  <c r="E39" i="11"/>
  <c r="CB39" i="11" s="1"/>
  <c r="D39" i="11"/>
  <c r="CL39" i="11" s="1"/>
  <c r="C39" i="11"/>
  <c r="CQ38" i="11"/>
  <c r="CP38" i="11"/>
  <c r="CN38" i="11"/>
  <c r="CM38" i="11"/>
  <c r="CL38" i="11"/>
  <c r="CK38" i="11"/>
  <c r="CJ38" i="11"/>
  <c r="CH38" i="11"/>
  <c r="CG38" i="11"/>
  <c r="CC38" i="11"/>
  <c r="CB38" i="11"/>
  <c r="E38" i="11"/>
  <c r="D38" i="11"/>
  <c r="C38" i="11"/>
  <c r="CL37" i="11"/>
  <c r="CC37" i="11"/>
  <c r="E37" i="11"/>
  <c r="D37" i="11"/>
  <c r="CL36" i="11"/>
  <c r="CK36" i="11"/>
  <c r="CE36" i="11"/>
  <c r="CC36" i="11"/>
  <c r="E36" i="11"/>
  <c r="CB36" i="11" s="1"/>
  <c r="D36" i="11"/>
  <c r="C36" i="11"/>
  <c r="CL35" i="11"/>
  <c r="CC35" i="11"/>
  <c r="E35" i="11"/>
  <c r="CK35" i="11" s="1"/>
  <c r="D35" i="11"/>
  <c r="CK34" i="11"/>
  <c r="CC34" i="11"/>
  <c r="CB34" i="11"/>
  <c r="E34" i="11"/>
  <c r="D34" i="11"/>
  <c r="CL34" i="11" s="1"/>
  <c r="C34" i="11"/>
  <c r="E33" i="11"/>
  <c r="D33" i="11"/>
  <c r="CM32" i="11"/>
  <c r="CK32" i="11"/>
  <c r="CE32" i="11"/>
  <c r="CC32" i="11"/>
  <c r="CB32" i="11"/>
  <c r="E32" i="11"/>
  <c r="D32" i="11"/>
  <c r="CL32" i="11" s="1"/>
  <c r="C32" i="11"/>
  <c r="CQ31" i="11"/>
  <c r="CL31" i="11"/>
  <c r="CK31" i="11"/>
  <c r="CC31" i="11"/>
  <c r="E31" i="11"/>
  <c r="CB31" i="11" s="1"/>
  <c r="D31" i="11"/>
  <c r="C31" i="11"/>
  <c r="CQ30" i="11"/>
  <c r="CN30" i="11"/>
  <c r="CM30" i="11"/>
  <c r="CL30" i="11"/>
  <c r="CK30" i="11"/>
  <c r="CC30" i="11"/>
  <c r="E30" i="11"/>
  <c r="CB30" i="11" s="1"/>
  <c r="D30" i="11"/>
  <c r="C30" i="11"/>
  <c r="E29" i="11"/>
  <c r="D29" i="11"/>
  <c r="CL29" i="11" s="1"/>
  <c r="C29" i="11"/>
  <c r="CL28" i="11"/>
  <c r="CC28" i="11"/>
  <c r="CB28" i="11"/>
  <c r="E28" i="11"/>
  <c r="D28" i="11"/>
  <c r="CQ27" i="11"/>
  <c r="CP27" i="11"/>
  <c r="CN27" i="11"/>
  <c r="CL27" i="11"/>
  <c r="CK27" i="11"/>
  <c r="CJ27" i="11"/>
  <c r="CH27" i="11"/>
  <c r="CG27" i="11"/>
  <c r="CD27" i="11"/>
  <c r="CC27" i="11"/>
  <c r="E27" i="11"/>
  <c r="CB27" i="11" s="1"/>
  <c r="D27" i="11"/>
  <c r="C27" i="11"/>
  <c r="CP26" i="11"/>
  <c r="CN26" i="11"/>
  <c r="CM26" i="11"/>
  <c r="CL26" i="11"/>
  <c r="CK26" i="11"/>
  <c r="CH26" i="11"/>
  <c r="CG26" i="11"/>
  <c r="CE26" i="11"/>
  <c r="CD26" i="11"/>
  <c r="CC26" i="11"/>
  <c r="CB26" i="11"/>
  <c r="CA26" i="11"/>
  <c r="AV26" i="11" s="1"/>
  <c r="E26" i="11"/>
  <c r="D26" i="11"/>
  <c r="C26" i="11"/>
  <c r="CL25" i="11"/>
  <c r="CK25" i="11"/>
  <c r="CC25" i="11"/>
  <c r="E25" i="11"/>
  <c r="CB25" i="11" s="1"/>
  <c r="D25" i="11"/>
  <c r="CC24" i="11"/>
  <c r="E24" i="11"/>
  <c r="CB24" i="11" s="1"/>
  <c r="D24" i="11"/>
  <c r="CC23" i="11"/>
  <c r="E23" i="11"/>
  <c r="C23" i="11" s="1"/>
  <c r="D23" i="11"/>
  <c r="CL23" i="11" s="1"/>
  <c r="CP22" i="11"/>
  <c r="E22" i="11"/>
  <c r="CK22" i="11" s="1"/>
  <c r="D22" i="11"/>
  <c r="CC22" i="11" s="1"/>
  <c r="C22" i="11"/>
  <c r="CK21" i="11"/>
  <c r="CB21" i="11"/>
  <c r="E21" i="11"/>
  <c r="D21" i="11"/>
  <c r="CL21" i="11" s="1"/>
  <c r="C21" i="11"/>
  <c r="CE21" i="11" s="1"/>
  <c r="CQ20" i="11"/>
  <c r="CN20" i="11"/>
  <c r="CL20" i="11"/>
  <c r="CK20" i="11"/>
  <c r="CC20" i="11"/>
  <c r="E20" i="11"/>
  <c r="CB20" i="11" s="1"/>
  <c r="D20" i="11"/>
  <c r="C20" i="11"/>
  <c r="CL19" i="11"/>
  <c r="CC19" i="11"/>
  <c r="E19" i="11"/>
  <c r="CK19" i="11" s="1"/>
  <c r="D19" i="11"/>
  <c r="CL18" i="11"/>
  <c r="CC18" i="11"/>
  <c r="E18" i="11"/>
  <c r="CB18" i="11" s="1"/>
  <c r="D18" i="11"/>
  <c r="CQ17" i="11"/>
  <c r="CP17" i="11"/>
  <c r="CN17" i="11"/>
  <c r="CL17" i="11"/>
  <c r="CJ17" i="11"/>
  <c r="CC17" i="11"/>
  <c r="CB17" i="11"/>
  <c r="CA17" i="11"/>
  <c r="E17" i="11"/>
  <c r="CK17" i="11" s="1"/>
  <c r="D17" i="11"/>
  <c r="C17" i="11"/>
  <c r="CP16" i="11"/>
  <c r="CM16" i="11"/>
  <c r="CL16" i="11"/>
  <c r="CK16" i="11"/>
  <c r="CJ16" i="11"/>
  <c r="CH16" i="11"/>
  <c r="CE16" i="11"/>
  <c r="CD16" i="11"/>
  <c r="CB16" i="11"/>
  <c r="CA16" i="11"/>
  <c r="E16" i="11"/>
  <c r="D16" i="11"/>
  <c r="CC16" i="11" s="1"/>
  <c r="C16" i="11"/>
  <c r="CP15" i="11"/>
  <c r="CM15" i="11"/>
  <c r="CL15" i="11"/>
  <c r="CK15" i="11"/>
  <c r="CB15" i="11"/>
  <c r="E15" i="11"/>
  <c r="D15" i="11"/>
  <c r="C15" i="11" s="1"/>
  <c r="CC14" i="11"/>
  <c r="CB14" i="11"/>
  <c r="E14" i="11"/>
  <c r="CK14" i="11" s="1"/>
  <c r="D14" i="11"/>
  <c r="CL14" i="11" s="1"/>
  <c r="C14" i="11"/>
  <c r="CQ13" i="11"/>
  <c r="CK13" i="11"/>
  <c r="CB13" i="11"/>
  <c r="E13" i="11"/>
  <c r="D13" i="11"/>
  <c r="C13" i="11"/>
  <c r="CG13" i="11" s="1"/>
  <c r="A5" i="11"/>
  <c r="A4" i="11"/>
  <c r="A3" i="11"/>
  <c r="A2" i="11"/>
  <c r="B186" i="10"/>
  <c r="B185" i="10"/>
  <c r="B184" i="10"/>
  <c r="B183" i="10"/>
  <c r="AL180" i="10"/>
  <c r="AK180" i="10"/>
  <c r="AJ180" i="10"/>
  <c r="AI180" i="10"/>
  <c r="AH180" i="10"/>
  <c r="AG180" i="10"/>
  <c r="AF180" i="10"/>
  <c r="AE180" i="10"/>
  <c r="AD180" i="10"/>
  <c r="AC180" i="10"/>
  <c r="AB180" i="10"/>
  <c r="AA180" i="10"/>
  <c r="Z180" i="10"/>
  <c r="Y180" i="10"/>
  <c r="X180" i="10"/>
  <c r="W180" i="10"/>
  <c r="V180" i="10"/>
  <c r="U180" i="10"/>
  <c r="T180" i="10"/>
  <c r="S180" i="10"/>
  <c r="R180" i="10"/>
  <c r="Q180" i="10"/>
  <c r="P180" i="10"/>
  <c r="O180" i="10"/>
  <c r="N180" i="10"/>
  <c r="M180" i="10"/>
  <c r="L180" i="10"/>
  <c r="K180" i="10"/>
  <c r="J180" i="10"/>
  <c r="I180" i="10"/>
  <c r="H180" i="10"/>
  <c r="G180" i="10"/>
  <c r="F180" i="10"/>
  <c r="E180" i="10"/>
  <c r="D179" i="10"/>
  <c r="C179" i="10"/>
  <c r="B179" i="10"/>
  <c r="D178" i="10"/>
  <c r="C178" i="10"/>
  <c r="B178" i="10"/>
  <c r="D177" i="10"/>
  <c r="C177" i="10"/>
  <c r="B177" i="10" s="1"/>
  <c r="D176" i="10"/>
  <c r="C176" i="10"/>
  <c r="B176" i="10" s="1"/>
  <c r="D175" i="10"/>
  <c r="C175" i="10"/>
  <c r="B175" i="10"/>
  <c r="B170" i="10"/>
  <c r="B169" i="10"/>
  <c r="B168" i="10"/>
  <c r="B167" i="10"/>
  <c r="B164" i="10"/>
  <c r="B163" i="10"/>
  <c r="B162" i="10"/>
  <c r="B161" i="10"/>
  <c r="B160" i="10"/>
  <c r="B159" i="10"/>
  <c r="B158" i="10"/>
  <c r="B155" i="10"/>
  <c r="B154" i="10"/>
  <c r="B153" i="10"/>
  <c r="B152" i="10"/>
  <c r="B151" i="10"/>
  <c r="C148" i="10"/>
  <c r="CJ148" i="10" s="1"/>
  <c r="CJ147" i="10"/>
  <c r="CA147" i="10"/>
  <c r="P147" i="10" s="1"/>
  <c r="C147" i="10"/>
  <c r="C146" i="10"/>
  <c r="CJ146" i="10" s="1"/>
  <c r="C145" i="10"/>
  <c r="CJ144" i="10"/>
  <c r="CA144" i="10"/>
  <c r="P144" i="10" s="1"/>
  <c r="C144" i="10"/>
  <c r="C143" i="10"/>
  <c r="CJ143" i="10" s="1"/>
  <c r="CJ142" i="10"/>
  <c r="CA142" i="10"/>
  <c r="P142" i="10" s="1"/>
  <c r="C142" i="10"/>
  <c r="C141" i="10"/>
  <c r="CJ141" i="10" s="1"/>
  <c r="C140" i="10"/>
  <c r="C139" i="10"/>
  <c r="CJ139" i="10" s="1"/>
  <c r="CJ138" i="10"/>
  <c r="CA138" i="10"/>
  <c r="P138" i="10"/>
  <c r="C138" i="10"/>
  <c r="CJ137" i="10"/>
  <c r="CA137" i="10"/>
  <c r="P137" i="10" s="1"/>
  <c r="C137" i="10"/>
  <c r="C136" i="10"/>
  <c r="CJ136" i="10" s="1"/>
  <c r="C135" i="10"/>
  <c r="C134" i="10"/>
  <c r="CJ134" i="10" s="1"/>
  <c r="CJ133" i="10"/>
  <c r="CA133" i="10"/>
  <c r="P133" i="10"/>
  <c r="C133" i="10"/>
  <c r="CJ132" i="10"/>
  <c r="CA132" i="10"/>
  <c r="P132" i="10" s="1"/>
  <c r="C132" i="10"/>
  <c r="C131" i="10"/>
  <c r="CJ131" i="10" s="1"/>
  <c r="C130" i="10"/>
  <c r="C129" i="10"/>
  <c r="CJ129" i="10" s="1"/>
  <c r="CK124" i="10"/>
  <c r="CJ124" i="10"/>
  <c r="CC124" i="10"/>
  <c r="CB124" i="10"/>
  <c r="CA124" i="10"/>
  <c r="AM124" i="10" s="1"/>
  <c r="E124" i="10"/>
  <c r="D124" i="10"/>
  <c r="C124" i="10" s="1"/>
  <c r="CL124" i="10" s="1"/>
  <c r="CK123" i="10"/>
  <c r="CJ123" i="10"/>
  <c r="CB123" i="10"/>
  <c r="CA123" i="10"/>
  <c r="E123" i="10"/>
  <c r="D123" i="10"/>
  <c r="C123" i="10" s="1"/>
  <c r="CK122" i="10"/>
  <c r="CJ122" i="10"/>
  <c r="CB122" i="10"/>
  <c r="CA122" i="10"/>
  <c r="E122" i="10"/>
  <c r="D122" i="10"/>
  <c r="C122" i="10" s="1"/>
  <c r="CJ117" i="10"/>
  <c r="CA117" i="10"/>
  <c r="E117" i="10" s="1"/>
  <c r="CJ115" i="10"/>
  <c r="CA115" i="10"/>
  <c r="E115" i="10"/>
  <c r="CJ114" i="10"/>
  <c r="CA114" i="10"/>
  <c r="E114" i="10"/>
  <c r="CJ113" i="10"/>
  <c r="CA113" i="10"/>
  <c r="E113" i="10"/>
  <c r="CJ110" i="10"/>
  <c r="CA110" i="10"/>
  <c r="E110" i="10"/>
  <c r="CJ109" i="10"/>
  <c r="CA109" i="10"/>
  <c r="E109" i="10" s="1"/>
  <c r="CJ108" i="10"/>
  <c r="CA108" i="10"/>
  <c r="E108" i="10" s="1"/>
  <c r="CL105" i="10"/>
  <c r="CK105" i="10"/>
  <c r="CJ105" i="10"/>
  <c r="CF105" i="10"/>
  <c r="CE105" i="10"/>
  <c r="CD105" i="10"/>
  <c r="CC105" i="10"/>
  <c r="E105" i="10"/>
  <c r="CA105" i="10" s="1"/>
  <c r="D105" i="10"/>
  <c r="CB105" i="10" s="1"/>
  <c r="C105" i="10"/>
  <c r="E104" i="10"/>
  <c r="D104" i="10"/>
  <c r="CM103" i="10"/>
  <c r="CL103" i="10"/>
  <c r="CB103" i="10"/>
  <c r="CA103" i="10"/>
  <c r="E103" i="10"/>
  <c r="CJ103" i="10" s="1"/>
  <c r="D103" i="10"/>
  <c r="CK103" i="10" s="1"/>
  <c r="C103" i="10"/>
  <c r="CO102" i="10"/>
  <c r="CJ102" i="10"/>
  <c r="E102" i="10"/>
  <c r="CA102" i="10" s="1"/>
  <c r="D102" i="10"/>
  <c r="C102" i="10"/>
  <c r="CO101" i="10"/>
  <c r="CN101" i="10"/>
  <c r="CM101" i="10"/>
  <c r="CL101" i="10"/>
  <c r="CK101" i="10"/>
  <c r="CJ101" i="10"/>
  <c r="CF101" i="10"/>
  <c r="CE101" i="10"/>
  <c r="CD101" i="10"/>
  <c r="CC101" i="10"/>
  <c r="CB101" i="10"/>
  <c r="CA101" i="10"/>
  <c r="E101" i="10"/>
  <c r="D101" i="10"/>
  <c r="C101" i="10" s="1"/>
  <c r="CB100" i="10"/>
  <c r="E100" i="10"/>
  <c r="CJ100" i="10" s="1"/>
  <c r="D100" i="10"/>
  <c r="CK100" i="10" s="1"/>
  <c r="C100" i="10"/>
  <c r="E99" i="10"/>
  <c r="CJ99" i="10" s="1"/>
  <c r="D99" i="10"/>
  <c r="C99" i="10" s="1"/>
  <c r="E98" i="10"/>
  <c r="CJ98" i="10" s="1"/>
  <c r="D98" i="10"/>
  <c r="CJ97" i="10"/>
  <c r="CF97" i="10"/>
  <c r="E97" i="10"/>
  <c r="CA97" i="10" s="1"/>
  <c r="D97" i="10"/>
  <c r="C97" i="10"/>
  <c r="CO96" i="10"/>
  <c r="CN96" i="10"/>
  <c r="CM96" i="10"/>
  <c r="CL96" i="10"/>
  <c r="CK96" i="10"/>
  <c r="CJ96" i="10"/>
  <c r="CF96" i="10"/>
  <c r="CE96" i="10"/>
  <c r="CD96" i="10"/>
  <c r="CC96" i="10"/>
  <c r="CB96" i="10"/>
  <c r="CA96" i="10"/>
  <c r="E96" i="10"/>
  <c r="D96" i="10"/>
  <c r="C96" i="10" s="1"/>
  <c r="E95" i="10"/>
  <c r="CJ95" i="10" s="1"/>
  <c r="D95" i="10"/>
  <c r="CA94" i="10"/>
  <c r="E94" i="10"/>
  <c r="CJ94" i="10" s="1"/>
  <c r="D94" i="10"/>
  <c r="CB94" i="10" s="1"/>
  <c r="C94" i="10"/>
  <c r="CO89" i="10"/>
  <c r="CF89" i="10"/>
  <c r="CC89" i="10"/>
  <c r="CB89" i="10"/>
  <c r="E89" i="10"/>
  <c r="D89" i="10"/>
  <c r="CL89" i="10" s="1"/>
  <c r="CO88" i="10"/>
  <c r="CF88" i="10"/>
  <c r="E88" i="10"/>
  <c r="D88" i="10"/>
  <c r="C88" i="10"/>
  <c r="CD88" i="10" s="1"/>
  <c r="CQ87" i="10"/>
  <c r="CP87" i="10"/>
  <c r="CO87" i="10"/>
  <c r="CF87" i="10"/>
  <c r="CD87" i="10"/>
  <c r="CB87" i="10"/>
  <c r="E87" i="10"/>
  <c r="CK87" i="10" s="1"/>
  <c r="D87" i="10"/>
  <c r="C87" i="10"/>
  <c r="CP86" i="10"/>
  <c r="CO86" i="10"/>
  <c r="CF86" i="10"/>
  <c r="CE86" i="10"/>
  <c r="CD86" i="10"/>
  <c r="E86" i="10"/>
  <c r="D86" i="10"/>
  <c r="CL86" i="10" s="1"/>
  <c r="C86" i="10"/>
  <c r="CO85" i="10"/>
  <c r="CF85" i="10"/>
  <c r="CC85" i="10"/>
  <c r="CB85" i="10"/>
  <c r="E85" i="10"/>
  <c r="D85" i="10"/>
  <c r="CL85" i="10" s="1"/>
  <c r="CO84" i="10"/>
  <c r="CF84" i="10"/>
  <c r="CC84" i="10"/>
  <c r="CB84" i="10"/>
  <c r="E84" i="10"/>
  <c r="D84" i="10"/>
  <c r="CL84" i="10" s="1"/>
  <c r="CO83" i="10"/>
  <c r="CF83" i="10"/>
  <c r="CD83" i="10"/>
  <c r="E83" i="10"/>
  <c r="CK83" i="10" s="1"/>
  <c r="D83" i="10"/>
  <c r="C83" i="10"/>
  <c r="CQ82" i="10"/>
  <c r="CP82" i="10"/>
  <c r="CO82" i="10"/>
  <c r="CN82" i="10"/>
  <c r="CH82" i="10"/>
  <c r="CF82" i="10"/>
  <c r="CE82" i="10"/>
  <c r="E82" i="10"/>
  <c r="D82" i="10"/>
  <c r="CL82" i="10" s="1"/>
  <c r="C82" i="10"/>
  <c r="CO81" i="10"/>
  <c r="CF81" i="10"/>
  <c r="CC81" i="10"/>
  <c r="CB81" i="10"/>
  <c r="E81" i="10"/>
  <c r="D81" i="10"/>
  <c r="CL81" i="10" s="1"/>
  <c r="CO80" i="10"/>
  <c r="CF80" i="10"/>
  <c r="CB80" i="10"/>
  <c r="E80" i="10"/>
  <c r="CK80" i="10" s="1"/>
  <c r="D80" i="10"/>
  <c r="CL80" i="10" s="1"/>
  <c r="CO79" i="10"/>
  <c r="CF79" i="10"/>
  <c r="E79" i="10"/>
  <c r="CK79" i="10" s="1"/>
  <c r="D79" i="10"/>
  <c r="CO78" i="10"/>
  <c r="CF78" i="10"/>
  <c r="E78" i="10"/>
  <c r="CK78" i="10" s="1"/>
  <c r="C78" i="10"/>
  <c r="CP77" i="10"/>
  <c r="CO77" i="10"/>
  <c r="CN77" i="10"/>
  <c r="CM77" i="10"/>
  <c r="CK77" i="10"/>
  <c r="CJ77" i="10"/>
  <c r="CF77" i="10"/>
  <c r="CD77" i="10"/>
  <c r="CA77" i="10"/>
  <c r="E77" i="10"/>
  <c r="CB77" i="10" s="1"/>
  <c r="C77" i="10"/>
  <c r="CO76" i="10"/>
  <c r="CK76" i="10"/>
  <c r="CF76" i="10"/>
  <c r="E76" i="10"/>
  <c r="CB76" i="10" s="1"/>
  <c r="C76" i="10"/>
  <c r="CQ75" i="10"/>
  <c r="CP75" i="10"/>
  <c r="CO75" i="10"/>
  <c r="CN75" i="10"/>
  <c r="CM75" i="10"/>
  <c r="CK75" i="10"/>
  <c r="CJ75" i="10"/>
  <c r="CF75" i="10"/>
  <c r="CB75" i="10"/>
  <c r="E75" i="10"/>
  <c r="C75" i="10" s="1"/>
  <c r="CO74" i="10"/>
  <c r="CF74" i="10"/>
  <c r="E74" i="10"/>
  <c r="CB74" i="10" s="1"/>
  <c r="CO73" i="10"/>
  <c r="CF73" i="10"/>
  <c r="CB73" i="10"/>
  <c r="E73" i="10"/>
  <c r="CK73" i="10" s="1"/>
  <c r="D73" i="10"/>
  <c r="CO72" i="10"/>
  <c r="CN72" i="10"/>
  <c r="CL72" i="10"/>
  <c r="CK72" i="10"/>
  <c r="CF72" i="10"/>
  <c r="CE72" i="10"/>
  <c r="CC72" i="10"/>
  <c r="CB72" i="10"/>
  <c r="CA72" i="10"/>
  <c r="E72" i="10"/>
  <c r="D72" i="10"/>
  <c r="C72" i="10" s="1"/>
  <c r="CO71" i="10"/>
  <c r="CF71" i="10"/>
  <c r="E71" i="10"/>
  <c r="CB71" i="10" s="1"/>
  <c r="D71" i="10"/>
  <c r="CO70" i="10"/>
  <c r="CN70" i="10"/>
  <c r="CL70" i="10"/>
  <c r="CK70" i="10"/>
  <c r="CJ70" i="10"/>
  <c r="CH70" i="10"/>
  <c r="CG70" i="10"/>
  <c r="CF70" i="10"/>
  <c r="CE70" i="10"/>
  <c r="CD70" i="10"/>
  <c r="CC70" i="10"/>
  <c r="CB70" i="10"/>
  <c r="E70" i="10"/>
  <c r="D70" i="10"/>
  <c r="C70" i="10" s="1"/>
  <c r="CO69" i="10"/>
  <c r="CL69" i="10"/>
  <c r="CK69" i="10"/>
  <c r="CJ69" i="10"/>
  <c r="CH69" i="10"/>
  <c r="CG69" i="10"/>
  <c r="CF69" i="10"/>
  <c r="CE69" i="10"/>
  <c r="CD69" i="10"/>
  <c r="CC69" i="10"/>
  <c r="CB69" i="10"/>
  <c r="CA69" i="10"/>
  <c r="E69" i="10"/>
  <c r="D69" i="10"/>
  <c r="C69" i="10" s="1"/>
  <c r="CO68" i="10"/>
  <c r="CF68" i="10"/>
  <c r="E68" i="10"/>
  <c r="D68" i="10"/>
  <c r="CO67" i="10"/>
  <c r="CL67" i="10"/>
  <c r="CK67" i="10"/>
  <c r="CF67" i="10"/>
  <c r="E67" i="10"/>
  <c r="CB67" i="10" s="1"/>
  <c r="D67" i="10"/>
  <c r="CO66" i="10"/>
  <c r="CF66" i="10"/>
  <c r="E66" i="10"/>
  <c r="D66" i="10"/>
  <c r="CO65" i="10"/>
  <c r="CN65" i="10"/>
  <c r="CL65" i="10"/>
  <c r="CK65" i="10"/>
  <c r="CJ65" i="10"/>
  <c r="CH65" i="10"/>
  <c r="CG65" i="10"/>
  <c r="CF65" i="10"/>
  <c r="CE65" i="10"/>
  <c r="CD65" i="10"/>
  <c r="CC65" i="10"/>
  <c r="CB65" i="10"/>
  <c r="E65" i="10"/>
  <c r="D65" i="10"/>
  <c r="C65" i="10" s="1"/>
  <c r="CO64" i="10"/>
  <c r="CK64" i="10"/>
  <c r="CF64" i="10"/>
  <c r="E64" i="10"/>
  <c r="CB64" i="10" s="1"/>
  <c r="D64" i="10"/>
  <c r="CL64" i="10" s="1"/>
  <c r="CO63" i="10"/>
  <c r="CF63" i="10"/>
  <c r="CC63" i="10"/>
  <c r="CB63" i="10"/>
  <c r="E63" i="10"/>
  <c r="CK63" i="10" s="1"/>
  <c r="D63" i="10"/>
  <c r="CO62" i="10"/>
  <c r="CF62" i="10"/>
  <c r="CB62" i="10"/>
  <c r="E62" i="10"/>
  <c r="CK62" i="10" s="1"/>
  <c r="D62" i="10"/>
  <c r="C62" i="10" s="1"/>
  <c r="CO61" i="10"/>
  <c r="CL61" i="10"/>
  <c r="CK61" i="10"/>
  <c r="CF61" i="10"/>
  <c r="E61" i="10"/>
  <c r="CB61" i="10" s="1"/>
  <c r="D61" i="10"/>
  <c r="CO60" i="10"/>
  <c r="CN60" i="10"/>
  <c r="CL60" i="10"/>
  <c r="CK60" i="10"/>
  <c r="CJ60" i="10"/>
  <c r="CH60" i="10"/>
  <c r="CG60" i="10"/>
  <c r="CF60" i="10"/>
  <c r="CE60" i="10"/>
  <c r="CD60" i="10"/>
  <c r="CC60" i="10"/>
  <c r="CB60" i="10"/>
  <c r="E60" i="10"/>
  <c r="D60" i="10"/>
  <c r="C60" i="10" s="1"/>
  <c r="CO59" i="10"/>
  <c r="CL59" i="10"/>
  <c r="CK59" i="10"/>
  <c r="CJ59" i="10"/>
  <c r="CF59" i="10"/>
  <c r="CB59" i="10"/>
  <c r="E59" i="10"/>
  <c r="D59" i="10"/>
  <c r="C59" i="10" s="1"/>
  <c r="CO58" i="10"/>
  <c r="CF58" i="10"/>
  <c r="CC58" i="10"/>
  <c r="CB58" i="10"/>
  <c r="E58" i="10"/>
  <c r="CK58" i="10" s="1"/>
  <c r="D58" i="10"/>
  <c r="CO57" i="10"/>
  <c r="CF57" i="10"/>
  <c r="E57" i="10"/>
  <c r="CB57" i="10" s="1"/>
  <c r="D57" i="10"/>
  <c r="CK56" i="10"/>
  <c r="E56" i="10"/>
  <c r="CB56" i="10" s="1"/>
  <c r="D56" i="10"/>
  <c r="CC56" i="10" s="1"/>
  <c r="E55" i="10"/>
  <c r="CK55" i="10" s="1"/>
  <c r="D55" i="10"/>
  <c r="CL55" i="10" s="1"/>
  <c r="CQ54" i="10"/>
  <c r="CD54" i="10"/>
  <c r="E54" i="10"/>
  <c r="CK54" i="10" s="1"/>
  <c r="D54" i="10"/>
  <c r="C54" i="10"/>
  <c r="CQ53" i="10"/>
  <c r="CL53" i="10"/>
  <c r="CC53" i="10"/>
  <c r="CB53" i="10"/>
  <c r="E53" i="10"/>
  <c r="CK53" i="10" s="1"/>
  <c r="D53" i="10"/>
  <c r="C53" i="10"/>
  <c r="E52" i="10"/>
  <c r="D52" i="10"/>
  <c r="CL52" i="10" s="1"/>
  <c r="CJ51" i="10"/>
  <c r="E51" i="10"/>
  <c r="D51" i="10"/>
  <c r="C51" i="10"/>
  <c r="CA51" i="10" s="1"/>
  <c r="CQ50" i="10"/>
  <c r="CP50" i="10"/>
  <c r="CN50" i="10"/>
  <c r="CL50" i="10"/>
  <c r="CK50" i="10"/>
  <c r="CG50" i="10"/>
  <c r="E50" i="10"/>
  <c r="CB50" i="10" s="1"/>
  <c r="D50" i="10"/>
  <c r="CC50" i="10" s="1"/>
  <c r="C50" i="10"/>
  <c r="CQ49" i="10"/>
  <c r="CP49" i="10"/>
  <c r="CN49" i="10"/>
  <c r="CM49" i="10"/>
  <c r="CL49" i="10"/>
  <c r="CK49" i="10"/>
  <c r="CJ49" i="10"/>
  <c r="CH49" i="10"/>
  <c r="CG49" i="10"/>
  <c r="CE49" i="10"/>
  <c r="CD49" i="10"/>
  <c r="CC49" i="10"/>
  <c r="CB49" i="10"/>
  <c r="E49" i="10"/>
  <c r="D49" i="10"/>
  <c r="C49" i="10"/>
  <c r="CA49" i="10" s="1"/>
  <c r="CL48" i="10"/>
  <c r="CK48" i="10"/>
  <c r="CC48" i="10"/>
  <c r="CB48" i="10"/>
  <c r="E48" i="10"/>
  <c r="D48" i="10"/>
  <c r="C48" i="10" s="1"/>
  <c r="CD48" i="10" s="1"/>
  <c r="E47" i="10"/>
  <c r="D47" i="10"/>
  <c r="CK46" i="10"/>
  <c r="CC46" i="10"/>
  <c r="E46" i="10"/>
  <c r="CB46" i="10" s="1"/>
  <c r="D46" i="10"/>
  <c r="CQ45" i="10"/>
  <c r="CK45" i="10"/>
  <c r="CC45" i="10"/>
  <c r="CB45" i="10"/>
  <c r="CA45" i="10"/>
  <c r="E45" i="10"/>
  <c r="D45" i="10"/>
  <c r="CL45" i="10" s="1"/>
  <c r="C45" i="10"/>
  <c r="CQ44" i="10"/>
  <c r="E44" i="10"/>
  <c r="CK44" i="10" s="1"/>
  <c r="D44" i="10"/>
  <c r="C44" i="10"/>
  <c r="CQ43" i="10"/>
  <c r="CL43" i="10"/>
  <c r="CC43" i="10"/>
  <c r="CB43" i="10"/>
  <c r="E43" i="10"/>
  <c r="CK43" i="10" s="1"/>
  <c r="D43" i="10"/>
  <c r="C43" i="10"/>
  <c r="CL42" i="10"/>
  <c r="CK42" i="10"/>
  <c r="CC42" i="10"/>
  <c r="E42" i="10"/>
  <c r="D42" i="10"/>
  <c r="E41" i="10"/>
  <c r="D41" i="10"/>
  <c r="C41" i="10" s="1"/>
  <c r="CQ40" i="10"/>
  <c r="CP40" i="10"/>
  <c r="CN40" i="10"/>
  <c r="CM40" i="10"/>
  <c r="CL40" i="10"/>
  <c r="CK40" i="10"/>
  <c r="CJ40" i="10"/>
  <c r="CH40" i="10"/>
  <c r="CG40" i="10"/>
  <c r="E40" i="10"/>
  <c r="CB40" i="10" s="1"/>
  <c r="D40" i="10"/>
  <c r="CC40" i="10" s="1"/>
  <c r="C40" i="10"/>
  <c r="CQ39" i="10"/>
  <c r="CP39" i="10"/>
  <c r="CN39" i="10"/>
  <c r="CM39" i="10"/>
  <c r="CL39" i="10"/>
  <c r="CK39" i="10"/>
  <c r="CJ39" i="10"/>
  <c r="CH39" i="10"/>
  <c r="CG39" i="10"/>
  <c r="CE39" i="10"/>
  <c r="CD39" i="10"/>
  <c r="CC39" i="10"/>
  <c r="CB39" i="10"/>
  <c r="E39" i="10"/>
  <c r="D39" i="10"/>
  <c r="C39" i="10"/>
  <c r="CA39" i="10" s="1"/>
  <c r="CL38" i="10"/>
  <c r="CK38" i="10"/>
  <c r="CC38" i="10"/>
  <c r="CB38" i="10"/>
  <c r="E38" i="10"/>
  <c r="D38" i="10"/>
  <c r="C38" i="10" s="1"/>
  <c r="CL37" i="10"/>
  <c r="CC37" i="10"/>
  <c r="CB37" i="10"/>
  <c r="E37" i="10"/>
  <c r="CK37" i="10" s="1"/>
  <c r="D37" i="10"/>
  <c r="CK36" i="10"/>
  <c r="E36" i="10"/>
  <c r="CB36" i="10" s="1"/>
  <c r="D36" i="10"/>
  <c r="CQ35" i="10"/>
  <c r="CK35" i="10"/>
  <c r="CH35" i="10"/>
  <c r="CG35" i="10"/>
  <c r="CE35" i="10"/>
  <c r="CD35" i="10"/>
  <c r="CC35" i="10"/>
  <c r="CB35" i="10"/>
  <c r="CA35" i="10"/>
  <c r="E35" i="10"/>
  <c r="D35" i="10"/>
  <c r="CL35" i="10" s="1"/>
  <c r="C35" i="10"/>
  <c r="CB34" i="10"/>
  <c r="E34" i="10"/>
  <c r="CK34" i="10" s="1"/>
  <c r="D34" i="10"/>
  <c r="C34" i="10"/>
  <c r="CQ33" i="10"/>
  <c r="CP33" i="10"/>
  <c r="CN33" i="10"/>
  <c r="CM33" i="10"/>
  <c r="CL33" i="10"/>
  <c r="CE33" i="10"/>
  <c r="CC33" i="10"/>
  <c r="CB33" i="10"/>
  <c r="E33" i="10"/>
  <c r="CK33" i="10" s="1"/>
  <c r="D33" i="10"/>
  <c r="C33" i="10"/>
  <c r="E32" i="10"/>
  <c r="D32" i="10"/>
  <c r="CC32" i="10" s="1"/>
  <c r="C32" i="10"/>
  <c r="CQ31" i="10"/>
  <c r="CP31" i="10"/>
  <c r="CJ31" i="10"/>
  <c r="CG31" i="10"/>
  <c r="CA31" i="10"/>
  <c r="E31" i="10"/>
  <c r="D31" i="10"/>
  <c r="C31" i="10"/>
  <c r="CM30" i="10"/>
  <c r="CL30" i="10"/>
  <c r="CK30" i="10"/>
  <c r="CG30" i="10"/>
  <c r="E30" i="10"/>
  <c r="CB30" i="10" s="1"/>
  <c r="D30" i="10"/>
  <c r="CC30" i="10" s="1"/>
  <c r="C30" i="10"/>
  <c r="CQ29" i="10"/>
  <c r="CP29" i="10"/>
  <c r="CN29" i="10"/>
  <c r="CM29" i="10"/>
  <c r="CL29" i="10"/>
  <c r="CK29" i="10"/>
  <c r="CJ29" i="10"/>
  <c r="CH29" i="10"/>
  <c r="CG29" i="10"/>
  <c r="CE29" i="10"/>
  <c r="CD29" i="10"/>
  <c r="CC29" i="10"/>
  <c r="CB29" i="10"/>
  <c r="E29" i="10"/>
  <c r="D29" i="10"/>
  <c r="C29" i="10"/>
  <c r="CA29" i="10" s="1"/>
  <c r="CL28" i="10"/>
  <c r="CK28" i="10"/>
  <c r="CJ28" i="10"/>
  <c r="CH28" i="10"/>
  <c r="CG28" i="10"/>
  <c r="CE28" i="10"/>
  <c r="CD28" i="10"/>
  <c r="CC28" i="10"/>
  <c r="CB28" i="10"/>
  <c r="E28" i="10"/>
  <c r="D28" i="10"/>
  <c r="C28" i="10" s="1"/>
  <c r="CL27" i="10"/>
  <c r="E27" i="10"/>
  <c r="D27" i="10"/>
  <c r="CK26" i="10"/>
  <c r="E26" i="10"/>
  <c r="CB26" i="10" s="1"/>
  <c r="D26" i="10"/>
  <c r="E25" i="10"/>
  <c r="CK25" i="10" s="1"/>
  <c r="D25" i="10"/>
  <c r="C25" i="10" s="1"/>
  <c r="CQ24" i="10"/>
  <c r="CD24" i="10"/>
  <c r="CB24" i="10"/>
  <c r="E24" i="10"/>
  <c r="CK24" i="10" s="1"/>
  <c r="D24" i="10"/>
  <c r="C24" i="10"/>
  <c r="CP23" i="10"/>
  <c r="CL23" i="10"/>
  <c r="CC23" i="10"/>
  <c r="CB23" i="10"/>
  <c r="E23" i="10"/>
  <c r="CK23" i="10" s="1"/>
  <c r="D23" i="10"/>
  <c r="C23" i="10"/>
  <c r="E22" i="10"/>
  <c r="CB22" i="10" s="1"/>
  <c r="D22" i="10"/>
  <c r="E21" i="10"/>
  <c r="C21" i="10" s="1"/>
  <c r="D21" i="10"/>
  <c r="CQ20" i="10"/>
  <c r="CP20" i="10"/>
  <c r="CN20" i="10"/>
  <c r="CM20" i="10"/>
  <c r="CL20" i="10"/>
  <c r="CK20" i="10"/>
  <c r="CG20" i="10"/>
  <c r="E20" i="10"/>
  <c r="CB20" i="10" s="1"/>
  <c r="D20" i="10"/>
  <c r="CC20" i="10" s="1"/>
  <c r="C20" i="10"/>
  <c r="CQ19" i="10"/>
  <c r="CP19" i="10"/>
  <c r="CN19" i="10"/>
  <c r="CM19" i="10"/>
  <c r="CL19" i="10"/>
  <c r="CK19" i="10"/>
  <c r="CJ19" i="10"/>
  <c r="CH19" i="10"/>
  <c r="CG19" i="10"/>
  <c r="CE19" i="10"/>
  <c r="CD19" i="10"/>
  <c r="CC19" i="10"/>
  <c r="CB19" i="10"/>
  <c r="E19" i="10"/>
  <c r="D19" i="10"/>
  <c r="C19" i="10"/>
  <c r="CA19" i="10" s="1"/>
  <c r="CL18" i="10"/>
  <c r="CK18" i="10"/>
  <c r="CC18" i="10"/>
  <c r="CB18" i="10"/>
  <c r="CA18" i="10"/>
  <c r="E18" i="10"/>
  <c r="D18" i="10"/>
  <c r="C18" i="10" s="1"/>
  <c r="E17" i="10"/>
  <c r="CK17" i="10" s="1"/>
  <c r="D17" i="10"/>
  <c r="CK16" i="10"/>
  <c r="CC16" i="10"/>
  <c r="E16" i="10"/>
  <c r="CB16" i="10" s="1"/>
  <c r="D16" i="10"/>
  <c r="CK15" i="10"/>
  <c r="CB15" i="10"/>
  <c r="E15" i="10"/>
  <c r="D15" i="10"/>
  <c r="CL15" i="10" s="1"/>
  <c r="E14" i="10"/>
  <c r="CK14" i="10" s="1"/>
  <c r="D14" i="10"/>
  <c r="C14" i="10"/>
  <c r="CQ13" i="10"/>
  <c r="CP13" i="10"/>
  <c r="CL13" i="10"/>
  <c r="CC13" i="10"/>
  <c r="CB13" i="10"/>
  <c r="E13" i="10"/>
  <c r="CK13" i="10" s="1"/>
  <c r="D13" i="10"/>
  <c r="C13" i="10"/>
  <c r="A5" i="10"/>
  <c r="A4" i="10"/>
  <c r="A3" i="10"/>
  <c r="A2" i="10"/>
  <c r="B186" i="9"/>
  <c r="B185" i="9"/>
  <c r="B184" i="9"/>
  <c r="B183" i="9"/>
  <c r="AL180" i="9"/>
  <c r="AK180" i="9"/>
  <c r="AJ180" i="9"/>
  <c r="AI180" i="9"/>
  <c r="AH180" i="9"/>
  <c r="AG180" i="9"/>
  <c r="AF180" i="9"/>
  <c r="AE180" i="9"/>
  <c r="AD180" i="9"/>
  <c r="AC180" i="9"/>
  <c r="AB180" i="9"/>
  <c r="AA180" i="9"/>
  <c r="Z180" i="9"/>
  <c r="Y180" i="9"/>
  <c r="X180" i="9"/>
  <c r="W180" i="9"/>
  <c r="V180" i="9"/>
  <c r="U180" i="9"/>
  <c r="T180" i="9"/>
  <c r="S180" i="9"/>
  <c r="R180" i="9"/>
  <c r="Q180" i="9"/>
  <c r="P180" i="9"/>
  <c r="O180" i="9"/>
  <c r="N180" i="9"/>
  <c r="M180" i="9"/>
  <c r="L180" i="9"/>
  <c r="K180" i="9"/>
  <c r="J180" i="9"/>
  <c r="I180" i="9"/>
  <c r="H180" i="9"/>
  <c r="G180" i="9"/>
  <c r="F180" i="9"/>
  <c r="E180" i="9"/>
  <c r="D179" i="9"/>
  <c r="C179" i="9"/>
  <c r="D178" i="9"/>
  <c r="C178" i="9"/>
  <c r="B178" i="9" s="1"/>
  <c r="D177" i="9"/>
  <c r="C177" i="9"/>
  <c r="B177" i="9" s="1"/>
  <c r="D176" i="9"/>
  <c r="C176" i="9"/>
  <c r="B176" i="9"/>
  <c r="D175" i="9"/>
  <c r="C175" i="9"/>
  <c r="B170" i="9"/>
  <c r="B169" i="9"/>
  <c r="B168" i="9"/>
  <c r="B167" i="9"/>
  <c r="B164" i="9"/>
  <c r="B163" i="9"/>
  <c r="B162" i="9"/>
  <c r="B161" i="9"/>
  <c r="B160" i="9"/>
  <c r="B159" i="9"/>
  <c r="B158" i="9"/>
  <c r="B155" i="9"/>
  <c r="B154" i="9"/>
  <c r="B153" i="9"/>
  <c r="B152" i="9"/>
  <c r="B151" i="9"/>
  <c r="C148" i="9"/>
  <c r="CA148" i="9" s="1"/>
  <c r="P148" i="9" s="1"/>
  <c r="C147" i="9"/>
  <c r="CJ147" i="9" s="1"/>
  <c r="C146" i="9"/>
  <c r="CA146" i="9" s="1"/>
  <c r="P146" i="9" s="1"/>
  <c r="C145" i="9"/>
  <c r="CA145" i="9" s="1"/>
  <c r="P145" i="9" s="1"/>
  <c r="C144" i="9"/>
  <c r="CJ144" i="9" s="1"/>
  <c r="C143" i="9"/>
  <c r="CJ143" i="9" s="1"/>
  <c r="C142" i="9"/>
  <c r="CJ142" i="9" s="1"/>
  <c r="C141" i="9"/>
  <c r="CJ141" i="9" s="1"/>
  <c r="C140" i="9"/>
  <c r="CA140" i="9" s="1"/>
  <c r="P140" i="9" s="1"/>
  <c r="C139" i="9"/>
  <c r="CA139" i="9" s="1"/>
  <c r="P139" i="9" s="1"/>
  <c r="C138" i="9"/>
  <c r="CJ138" i="9" s="1"/>
  <c r="CJ137" i="9"/>
  <c r="CA137" i="9"/>
  <c r="P137" i="9" s="1"/>
  <c r="C137" i="9"/>
  <c r="C136" i="9"/>
  <c r="CJ136" i="9" s="1"/>
  <c r="C135" i="9"/>
  <c r="CJ135" i="9" s="1"/>
  <c r="C134" i="9"/>
  <c r="CJ134" i="9" s="1"/>
  <c r="C133" i="9"/>
  <c r="CJ133" i="9" s="1"/>
  <c r="C132" i="9"/>
  <c r="CJ132" i="9" s="1"/>
  <c r="C131" i="9"/>
  <c r="CJ131" i="9" s="1"/>
  <c r="CJ130" i="9"/>
  <c r="C130" i="9"/>
  <c r="CA130" i="9" s="1"/>
  <c r="P130" i="9" s="1"/>
  <c r="C129" i="9"/>
  <c r="CJ129" i="9" s="1"/>
  <c r="CK124" i="9"/>
  <c r="CJ124" i="9"/>
  <c r="CB124" i="9"/>
  <c r="CA124" i="9"/>
  <c r="E124" i="9"/>
  <c r="D124" i="9"/>
  <c r="C124" i="9"/>
  <c r="CC124" i="9" s="1"/>
  <c r="CK123" i="9"/>
  <c r="CJ123" i="9"/>
  <c r="CB123" i="9"/>
  <c r="CA123" i="9"/>
  <c r="E123" i="9"/>
  <c r="D123" i="9"/>
  <c r="CK122" i="9"/>
  <c r="CJ122" i="9"/>
  <c r="CB122" i="9"/>
  <c r="CA122" i="9"/>
  <c r="E122" i="9"/>
  <c r="D122" i="9"/>
  <c r="C122" i="9"/>
  <c r="CJ117" i="9"/>
  <c r="CA117" i="9"/>
  <c r="E117" i="9"/>
  <c r="CJ115" i="9"/>
  <c r="CA115" i="9"/>
  <c r="E115" i="9"/>
  <c r="CJ114" i="9"/>
  <c r="CA114" i="9"/>
  <c r="E114" i="9" s="1"/>
  <c r="CJ113" i="9"/>
  <c r="CA113" i="9"/>
  <c r="E113" i="9" s="1"/>
  <c r="CJ110" i="9"/>
  <c r="CA110" i="9"/>
  <c r="E110" i="9"/>
  <c r="CJ109" i="9"/>
  <c r="CA109" i="9"/>
  <c r="E109" i="9"/>
  <c r="CJ108" i="9"/>
  <c r="CA108" i="9"/>
  <c r="E108" i="9" s="1"/>
  <c r="E105" i="9"/>
  <c r="CA105" i="9" s="1"/>
  <c r="D105" i="9"/>
  <c r="CB105" i="9" s="1"/>
  <c r="E104" i="9"/>
  <c r="CA104" i="9" s="1"/>
  <c r="D104" i="9"/>
  <c r="CB104" i="9" s="1"/>
  <c r="E103" i="9"/>
  <c r="CA103" i="9" s="1"/>
  <c r="D103" i="9"/>
  <c r="CB103" i="9" s="1"/>
  <c r="E102" i="9"/>
  <c r="CA102" i="9" s="1"/>
  <c r="D102" i="9"/>
  <c r="CB102" i="9" s="1"/>
  <c r="E101" i="9"/>
  <c r="CA101" i="9" s="1"/>
  <c r="D101" i="9"/>
  <c r="CB101" i="9" s="1"/>
  <c r="CB100" i="9"/>
  <c r="E100" i="9"/>
  <c r="CA100" i="9" s="1"/>
  <c r="D100" i="9"/>
  <c r="E99" i="9"/>
  <c r="D99" i="9"/>
  <c r="E98" i="9"/>
  <c r="D98" i="9"/>
  <c r="E97" i="9"/>
  <c r="D97" i="9"/>
  <c r="E96" i="9"/>
  <c r="D96" i="9"/>
  <c r="E95" i="9"/>
  <c r="D95" i="9"/>
  <c r="E94" i="9"/>
  <c r="D94" i="9"/>
  <c r="CO89" i="9"/>
  <c r="CF89" i="9"/>
  <c r="E89" i="9"/>
  <c r="CK89" i="9" s="1"/>
  <c r="D89" i="9"/>
  <c r="CC89" i="9" s="1"/>
  <c r="CO88" i="9"/>
  <c r="CF88" i="9"/>
  <c r="E88" i="9"/>
  <c r="CK88" i="9" s="1"/>
  <c r="D88" i="9"/>
  <c r="CC88" i="9" s="1"/>
  <c r="C88" i="9"/>
  <c r="CQ88" i="9" s="1"/>
  <c r="CO87" i="9"/>
  <c r="CF87" i="9"/>
  <c r="E87" i="9"/>
  <c r="CK87" i="9" s="1"/>
  <c r="D87" i="9"/>
  <c r="CL87" i="9" s="1"/>
  <c r="C87" i="9"/>
  <c r="CQ87" i="9" s="1"/>
  <c r="CO86" i="9"/>
  <c r="CF86" i="9"/>
  <c r="E86" i="9"/>
  <c r="CK86" i="9" s="1"/>
  <c r="D86" i="9"/>
  <c r="CC86" i="9" s="1"/>
  <c r="C86" i="9"/>
  <c r="CQ86" i="9" s="1"/>
  <c r="CO85" i="9"/>
  <c r="CL85" i="9"/>
  <c r="CF85" i="9"/>
  <c r="CC85" i="9"/>
  <c r="E85" i="9"/>
  <c r="CK85" i="9" s="1"/>
  <c r="D85" i="9"/>
  <c r="C85" i="9" s="1"/>
  <c r="CO84" i="9"/>
  <c r="CF84" i="9"/>
  <c r="E84" i="9"/>
  <c r="CK84" i="9" s="1"/>
  <c r="D84" i="9"/>
  <c r="CL84" i="9" s="1"/>
  <c r="C84" i="9"/>
  <c r="CJ84" i="9" s="1"/>
  <c r="CQ83" i="9"/>
  <c r="CO83" i="9"/>
  <c r="CL83" i="9"/>
  <c r="CJ83" i="9"/>
  <c r="CF83" i="9"/>
  <c r="CE83" i="9"/>
  <c r="CD83" i="9"/>
  <c r="E83" i="9"/>
  <c r="CK83" i="9" s="1"/>
  <c r="D83" i="9"/>
  <c r="CC83" i="9" s="1"/>
  <c r="C83" i="9"/>
  <c r="CO82" i="9"/>
  <c r="CF82" i="9"/>
  <c r="E82" i="9"/>
  <c r="CK82" i="9" s="1"/>
  <c r="D82" i="9"/>
  <c r="CC82" i="9" s="1"/>
  <c r="C82" i="9"/>
  <c r="CQ82" i="9" s="1"/>
  <c r="CQ81" i="9"/>
  <c r="CO81" i="9"/>
  <c r="CL81" i="9"/>
  <c r="CJ81" i="9"/>
  <c r="CF81" i="9"/>
  <c r="E81" i="9"/>
  <c r="CK81" i="9" s="1"/>
  <c r="D81" i="9"/>
  <c r="CC81" i="9" s="1"/>
  <c r="C81" i="9"/>
  <c r="CE81" i="9" s="1"/>
  <c r="CO80" i="9"/>
  <c r="CF80" i="9"/>
  <c r="E80" i="9"/>
  <c r="CK80" i="9" s="1"/>
  <c r="D80" i="9"/>
  <c r="CL80" i="9" s="1"/>
  <c r="C80" i="9"/>
  <c r="CD80" i="9" s="1"/>
  <c r="CQ79" i="9"/>
  <c r="CO79" i="9"/>
  <c r="CL79" i="9"/>
  <c r="CF79" i="9"/>
  <c r="E79" i="9"/>
  <c r="CK79" i="9" s="1"/>
  <c r="D79" i="9"/>
  <c r="CC79" i="9" s="1"/>
  <c r="C79" i="9"/>
  <c r="CJ79" i="9" s="1"/>
  <c r="CO78" i="9"/>
  <c r="CF78" i="9"/>
  <c r="E78" i="9"/>
  <c r="CO77" i="9"/>
  <c r="CF77" i="9"/>
  <c r="E77" i="9"/>
  <c r="CO76" i="9"/>
  <c r="CF76" i="9"/>
  <c r="E76" i="9"/>
  <c r="CB76" i="9" s="1"/>
  <c r="CQ75" i="9"/>
  <c r="CO75" i="9"/>
  <c r="CF75" i="9"/>
  <c r="E75" i="9"/>
  <c r="CK75" i="9" s="1"/>
  <c r="C75" i="9"/>
  <c r="CM75" i="9" s="1"/>
  <c r="CO74" i="9"/>
  <c r="CF74" i="9"/>
  <c r="E74" i="9"/>
  <c r="CB74" i="9" s="1"/>
  <c r="CO73" i="9"/>
  <c r="CF73" i="9"/>
  <c r="E73" i="9"/>
  <c r="CK73" i="9" s="1"/>
  <c r="D73" i="9"/>
  <c r="C73" i="9"/>
  <c r="CN73" i="9" s="1"/>
  <c r="CO72" i="9"/>
  <c r="CM72" i="9"/>
  <c r="CF72" i="9"/>
  <c r="E72" i="9"/>
  <c r="CK72" i="9" s="1"/>
  <c r="D72" i="9"/>
  <c r="C72" i="9"/>
  <c r="CA72" i="9" s="1"/>
  <c r="CO71" i="9"/>
  <c r="CF71" i="9"/>
  <c r="E71" i="9"/>
  <c r="CK71" i="9" s="1"/>
  <c r="D71" i="9"/>
  <c r="C71" i="9"/>
  <c r="CM71" i="9" s="1"/>
  <c r="CO70" i="9"/>
  <c r="CK70" i="9"/>
  <c r="CF70" i="9"/>
  <c r="CB70" i="9"/>
  <c r="E70" i="9"/>
  <c r="D70" i="9"/>
  <c r="C70" i="9"/>
  <c r="CO69" i="9"/>
  <c r="CF69" i="9"/>
  <c r="E69" i="9"/>
  <c r="D69" i="9"/>
  <c r="CC69" i="9" s="1"/>
  <c r="CO68" i="9"/>
  <c r="CF68" i="9"/>
  <c r="E68" i="9"/>
  <c r="D68" i="9"/>
  <c r="CC68" i="9" s="1"/>
  <c r="CO67" i="9"/>
  <c r="CL67" i="9"/>
  <c r="CF67" i="9"/>
  <c r="CC67" i="9"/>
  <c r="E67" i="9"/>
  <c r="D67" i="9"/>
  <c r="CO66" i="9"/>
  <c r="CF66" i="9"/>
  <c r="E66" i="9"/>
  <c r="D66" i="9"/>
  <c r="CC66" i="9" s="1"/>
  <c r="CO65" i="9"/>
  <c r="CF65" i="9"/>
  <c r="E65" i="9"/>
  <c r="D65" i="9"/>
  <c r="CL65" i="9" s="1"/>
  <c r="CO64" i="9"/>
  <c r="CF64" i="9"/>
  <c r="E64" i="9"/>
  <c r="D64" i="9"/>
  <c r="CL64" i="9" s="1"/>
  <c r="CO63" i="9"/>
  <c r="CF63" i="9"/>
  <c r="E63" i="9"/>
  <c r="D63" i="9"/>
  <c r="CL63" i="9" s="1"/>
  <c r="CO62" i="9"/>
  <c r="CF62" i="9"/>
  <c r="E62" i="9"/>
  <c r="D62" i="9"/>
  <c r="C62" i="9" s="1"/>
  <c r="CD62" i="9" s="1"/>
  <c r="CO61" i="9"/>
  <c r="CF61" i="9"/>
  <c r="E61" i="9"/>
  <c r="D61" i="9"/>
  <c r="C61" i="9" s="1"/>
  <c r="CO60" i="9"/>
  <c r="CL60" i="9"/>
  <c r="CF60" i="9"/>
  <c r="E60" i="9"/>
  <c r="D60" i="9"/>
  <c r="CC60" i="9" s="1"/>
  <c r="CO59" i="9"/>
  <c r="CF59" i="9"/>
  <c r="E59" i="9"/>
  <c r="D59" i="9"/>
  <c r="CL59" i="9" s="1"/>
  <c r="CO58" i="9"/>
  <c r="CF58" i="9"/>
  <c r="E58" i="9"/>
  <c r="D58" i="9"/>
  <c r="C58" i="9" s="1"/>
  <c r="CD58" i="9" s="1"/>
  <c r="CO57" i="9"/>
  <c r="CL57" i="9"/>
  <c r="CF57" i="9"/>
  <c r="E57" i="9"/>
  <c r="D57" i="9"/>
  <c r="CC57" i="9" s="1"/>
  <c r="E56" i="9"/>
  <c r="CK56" i="9" s="1"/>
  <c r="D56" i="9"/>
  <c r="CC56" i="9" s="1"/>
  <c r="C56" i="9"/>
  <c r="CA56" i="9" s="1"/>
  <c r="E55" i="9"/>
  <c r="D55" i="9"/>
  <c r="CL55" i="9" s="1"/>
  <c r="E54" i="9"/>
  <c r="CB54" i="9" s="1"/>
  <c r="D54" i="9"/>
  <c r="CC54" i="9" s="1"/>
  <c r="C54" i="9"/>
  <c r="CA54" i="9" s="1"/>
  <c r="E53" i="9"/>
  <c r="D53" i="9"/>
  <c r="CL53" i="9" s="1"/>
  <c r="E52" i="9"/>
  <c r="CK52" i="9" s="1"/>
  <c r="D52" i="9"/>
  <c r="CC52" i="9" s="1"/>
  <c r="C52" i="9"/>
  <c r="CA52" i="9" s="1"/>
  <c r="E51" i="9"/>
  <c r="D51" i="9"/>
  <c r="CL51" i="9" s="1"/>
  <c r="E50" i="9"/>
  <c r="CK50" i="9" s="1"/>
  <c r="D50" i="9"/>
  <c r="CC50" i="9" s="1"/>
  <c r="E49" i="9"/>
  <c r="CK49" i="9" s="1"/>
  <c r="D49" i="9"/>
  <c r="CC49" i="9" s="1"/>
  <c r="E48" i="9"/>
  <c r="CB48" i="9" s="1"/>
  <c r="D48" i="9"/>
  <c r="CC48" i="9" s="1"/>
  <c r="E47" i="9"/>
  <c r="CK47" i="9" s="1"/>
  <c r="D47" i="9"/>
  <c r="CC47" i="9" s="1"/>
  <c r="E46" i="9"/>
  <c r="CK46" i="9" s="1"/>
  <c r="D46" i="9"/>
  <c r="CC46" i="9" s="1"/>
  <c r="E45" i="9"/>
  <c r="CK45" i="9" s="1"/>
  <c r="D45" i="9"/>
  <c r="CC45" i="9" s="1"/>
  <c r="CL44" i="9"/>
  <c r="E44" i="9"/>
  <c r="CK44" i="9" s="1"/>
  <c r="D44" i="9"/>
  <c r="CC44" i="9" s="1"/>
  <c r="E43" i="9"/>
  <c r="CK43" i="9" s="1"/>
  <c r="D43" i="9"/>
  <c r="E42" i="9"/>
  <c r="CK42" i="9" s="1"/>
  <c r="D42" i="9"/>
  <c r="CC42" i="9" s="1"/>
  <c r="E41" i="9"/>
  <c r="D41" i="9"/>
  <c r="CL41" i="9" s="1"/>
  <c r="E40" i="9"/>
  <c r="CK40" i="9" s="1"/>
  <c r="D40" i="9"/>
  <c r="CC40" i="9" s="1"/>
  <c r="CC39" i="9"/>
  <c r="E39" i="9"/>
  <c r="D39" i="9"/>
  <c r="CL39" i="9" s="1"/>
  <c r="E38" i="9"/>
  <c r="CK38" i="9" s="1"/>
  <c r="D38" i="9"/>
  <c r="CC38" i="9" s="1"/>
  <c r="E37" i="9"/>
  <c r="D37" i="9"/>
  <c r="CL37" i="9" s="1"/>
  <c r="E36" i="9"/>
  <c r="CK36" i="9" s="1"/>
  <c r="D36" i="9"/>
  <c r="CC36" i="9" s="1"/>
  <c r="E35" i="9"/>
  <c r="D35" i="9"/>
  <c r="CL35" i="9" s="1"/>
  <c r="E34" i="9"/>
  <c r="CK34" i="9" s="1"/>
  <c r="D34" i="9"/>
  <c r="CC34" i="9" s="1"/>
  <c r="CC33" i="9"/>
  <c r="E33" i="9"/>
  <c r="D33" i="9"/>
  <c r="CL33" i="9" s="1"/>
  <c r="E32" i="9"/>
  <c r="CB32" i="9" s="1"/>
  <c r="D32" i="9"/>
  <c r="CC32" i="9" s="1"/>
  <c r="E31" i="9"/>
  <c r="D31" i="9"/>
  <c r="CL31" i="9" s="1"/>
  <c r="E30" i="9"/>
  <c r="CK30" i="9" s="1"/>
  <c r="D30" i="9"/>
  <c r="CC30" i="9" s="1"/>
  <c r="E29" i="9"/>
  <c r="D29" i="9"/>
  <c r="CL29" i="9" s="1"/>
  <c r="E28" i="9"/>
  <c r="CK28" i="9" s="1"/>
  <c r="D28" i="9"/>
  <c r="CC28" i="9" s="1"/>
  <c r="E27" i="9"/>
  <c r="D27" i="9"/>
  <c r="CL27" i="9" s="1"/>
  <c r="E26" i="9"/>
  <c r="CK26" i="9" s="1"/>
  <c r="D26" i="9"/>
  <c r="CC26" i="9" s="1"/>
  <c r="E25" i="9"/>
  <c r="D25" i="9"/>
  <c r="CL25" i="9" s="1"/>
  <c r="E24" i="9"/>
  <c r="CK24" i="9" s="1"/>
  <c r="D24" i="9"/>
  <c r="CC24" i="9" s="1"/>
  <c r="E23" i="9"/>
  <c r="D23" i="9"/>
  <c r="CL23" i="9" s="1"/>
  <c r="E22" i="9"/>
  <c r="CB22" i="9" s="1"/>
  <c r="D22" i="9"/>
  <c r="CC22" i="9" s="1"/>
  <c r="E21" i="9"/>
  <c r="D21" i="9"/>
  <c r="CL21" i="9" s="1"/>
  <c r="E20" i="9"/>
  <c r="CK20" i="9" s="1"/>
  <c r="D20" i="9"/>
  <c r="CC20" i="9" s="1"/>
  <c r="E19" i="9"/>
  <c r="D19" i="9"/>
  <c r="CL19" i="9" s="1"/>
  <c r="E18" i="9"/>
  <c r="CB18" i="9" s="1"/>
  <c r="D18" i="9"/>
  <c r="CC18" i="9" s="1"/>
  <c r="E17" i="9"/>
  <c r="CK17" i="9" s="1"/>
  <c r="D17" i="9"/>
  <c r="CL17" i="9" s="1"/>
  <c r="CK16" i="9"/>
  <c r="CB16" i="9"/>
  <c r="E16" i="9"/>
  <c r="D16" i="9"/>
  <c r="CC16" i="9" s="1"/>
  <c r="E15" i="9"/>
  <c r="CK15" i="9" s="1"/>
  <c r="D15" i="9"/>
  <c r="CL15" i="9" s="1"/>
  <c r="E14" i="9"/>
  <c r="CK14" i="9" s="1"/>
  <c r="D14" i="9"/>
  <c r="CC14" i="9" s="1"/>
  <c r="E13" i="9"/>
  <c r="CK13" i="9" s="1"/>
  <c r="D13" i="9"/>
  <c r="CL13" i="9" s="1"/>
  <c r="A5" i="9"/>
  <c r="A4" i="9"/>
  <c r="A3" i="9"/>
  <c r="A2" i="9"/>
  <c r="CN82" i="13" l="1"/>
  <c r="CM82" i="13"/>
  <c r="CH82" i="13"/>
  <c r="CG82" i="13"/>
  <c r="CE82" i="13"/>
  <c r="CQ82" i="13"/>
  <c r="CP82" i="13"/>
  <c r="CJ82" i="13"/>
  <c r="CD82" i="13"/>
  <c r="CA82" i="13"/>
  <c r="AV82" i="13" s="1"/>
  <c r="CQ16" i="13"/>
  <c r="CM16" i="13"/>
  <c r="CJ16" i="13"/>
  <c r="CA16" i="13"/>
  <c r="AV16" i="13" s="1"/>
  <c r="CN16" i="13"/>
  <c r="CG16" i="13"/>
  <c r="CE16" i="13"/>
  <c r="CH16" i="13"/>
  <c r="CD16" i="13"/>
  <c r="CN24" i="13"/>
  <c r="CM24" i="13"/>
  <c r="CH24" i="13"/>
  <c r="CG24" i="13"/>
  <c r="CD24" i="13"/>
  <c r="CP24" i="13"/>
  <c r="CJ24" i="13"/>
  <c r="CE24" i="13"/>
  <c r="CK45" i="13"/>
  <c r="CB45" i="13"/>
  <c r="CL16" i="13"/>
  <c r="CC16" i="13"/>
  <c r="CL24" i="13"/>
  <c r="CC24" i="13"/>
  <c r="CB31" i="13"/>
  <c r="C35" i="13"/>
  <c r="CJ52" i="13"/>
  <c r="CH52" i="13"/>
  <c r="CG52" i="13"/>
  <c r="CE52" i="13"/>
  <c r="CP52" i="13"/>
  <c r="CN52" i="13"/>
  <c r="CM52" i="13"/>
  <c r="CD52" i="13"/>
  <c r="CA52" i="13"/>
  <c r="CK24" i="13"/>
  <c r="CB24" i="13"/>
  <c r="CP16" i="13"/>
  <c r="CH31" i="13"/>
  <c r="CK67" i="13"/>
  <c r="CB67" i="13"/>
  <c r="CL84" i="13"/>
  <c r="C84" i="13"/>
  <c r="CC84" i="13"/>
  <c r="CA24" i="13"/>
  <c r="CB55" i="13"/>
  <c r="CQ67" i="13"/>
  <c r="CP67" i="13"/>
  <c r="CN67" i="13"/>
  <c r="CM67" i="13"/>
  <c r="CJ67" i="13"/>
  <c r="CH67" i="13"/>
  <c r="CG67" i="13"/>
  <c r="CD67" i="13"/>
  <c r="CA67" i="13"/>
  <c r="CJ42" i="13"/>
  <c r="CH42" i="13"/>
  <c r="CG42" i="13"/>
  <c r="CE42" i="13"/>
  <c r="CN42" i="13"/>
  <c r="CM42" i="13"/>
  <c r="CP42" i="13"/>
  <c r="CL56" i="13"/>
  <c r="CC56" i="13"/>
  <c r="C56" i="13"/>
  <c r="CN81" i="13"/>
  <c r="CM81" i="13"/>
  <c r="CH81" i="13"/>
  <c r="CG81" i="13"/>
  <c r="CE81" i="13"/>
  <c r="CJ81" i="13"/>
  <c r="CP81" i="13"/>
  <c r="CD81" i="13"/>
  <c r="CA81" i="13"/>
  <c r="AV81" i="13" s="1"/>
  <c r="CK84" i="13"/>
  <c r="CB84" i="13"/>
  <c r="CK13" i="13"/>
  <c r="CB13" i="13"/>
  <c r="C13" i="13"/>
  <c r="CQ24" i="13"/>
  <c r="CP31" i="13"/>
  <c r="CB35" i="13"/>
  <c r="CC42" i="13"/>
  <c r="CL42" i="13"/>
  <c r="CK65" i="13"/>
  <c r="CB65" i="13"/>
  <c r="AV17" i="13"/>
  <c r="C19" i="13"/>
  <c r="CC19" i="13"/>
  <c r="CL19" i="13"/>
  <c r="CQ25" i="13"/>
  <c r="CP25" i="13"/>
  <c r="CM25" i="13"/>
  <c r="CN25" i="13"/>
  <c r="CJ25" i="13"/>
  <c r="CG25" i="13"/>
  <c r="CD25" i="13"/>
  <c r="CE25" i="13"/>
  <c r="CH25" i="13"/>
  <c r="CA25" i="13"/>
  <c r="AV25" i="13" s="1"/>
  <c r="CB42" i="13"/>
  <c r="AV42" i="13" s="1"/>
  <c r="CK42" i="13"/>
  <c r="CQ52" i="13"/>
  <c r="C59" i="13"/>
  <c r="CE67" i="13"/>
  <c r="CJ53" i="13"/>
  <c r="CH53" i="13"/>
  <c r="CE53" i="13"/>
  <c r="CD53" i="13"/>
  <c r="CQ53" i="13"/>
  <c r="CM53" i="13"/>
  <c r="CG53" i="13"/>
  <c r="CQ42" i="13"/>
  <c r="CQ72" i="13"/>
  <c r="CP72" i="13"/>
  <c r="CN72" i="13"/>
  <c r="CM72" i="13"/>
  <c r="CD72" i="13"/>
  <c r="CJ72" i="13"/>
  <c r="CH72" i="13"/>
  <c r="CG72" i="13"/>
  <c r="CE72" i="13"/>
  <c r="CA72" i="13"/>
  <c r="AV72" i="13" s="1"/>
  <c r="CN85" i="13"/>
  <c r="CM85" i="13"/>
  <c r="CH85" i="13"/>
  <c r="CG85" i="13"/>
  <c r="CE85" i="13"/>
  <c r="CD85" i="13"/>
  <c r="CA85" i="13"/>
  <c r="CN88" i="13"/>
  <c r="CM88" i="13"/>
  <c r="CH88" i="13"/>
  <c r="CG88" i="13"/>
  <c r="CE88" i="13"/>
  <c r="CD88" i="13"/>
  <c r="CQ88" i="13"/>
  <c r="CP88" i="13"/>
  <c r="CJ88" i="13"/>
  <c r="CL26" i="13"/>
  <c r="CC26" i="13"/>
  <c r="C26" i="13"/>
  <c r="CJ33" i="13"/>
  <c r="CH33" i="13"/>
  <c r="CE33" i="13"/>
  <c r="CD33" i="13"/>
  <c r="CP33" i="13"/>
  <c r="CN33" i="13"/>
  <c r="CM33" i="13"/>
  <c r="CJ43" i="13"/>
  <c r="CH43" i="13"/>
  <c r="CE43" i="13"/>
  <c r="CD43" i="13"/>
  <c r="CN43" i="13"/>
  <c r="CM43" i="13"/>
  <c r="CQ43" i="13"/>
  <c r="CP43" i="13"/>
  <c r="CG43" i="13"/>
  <c r="CA43" i="13"/>
  <c r="CQ81" i="13"/>
  <c r="CL14" i="13"/>
  <c r="C14" i="13"/>
  <c r="CC14" i="13"/>
  <c r="CA53" i="13"/>
  <c r="C70" i="13"/>
  <c r="CL123" i="13"/>
  <c r="CC123" i="13"/>
  <c r="AM123" i="13" s="1"/>
  <c r="CJ148" i="13"/>
  <c r="CA148" i="13"/>
  <c r="P148" i="13" s="1"/>
  <c r="CO96" i="13"/>
  <c r="CN96" i="13"/>
  <c r="CM96" i="13"/>
  <c r="CL96" i="13"/>
  <c r="CF96" i="13"/>
  <c r="CE96" i="13"/>
  <c r="CC96" i="13"/>
  <c r="AT96" i="13" s="1"/>
  <c r="B180" i="13"/>
  <c r="CC45" i="13"/>
  <c r="CL45" i="13"/>
  <c r="C45" i="13"/>
  <c r="CK59" i="13"/>
  <c r="CB59" i="13"/>
  <c r="CB70" i="13"/>
  <c r="CK82" i="13"/>
  <c r="CB82" i="13"/>
  <c r="C15" i="13"/>
  <c r="CL15" i="13"/>
  <c r="AV20" i="13"/>
  <c r="CK44" i="13"/>
  <c r="CB44" i="13"/>
  <c r="CP53" i="13"/>
  <c r="CP85" i="13"/>
  <c r="CJ98" i="13"/>
  <c r="CA98" i="13"/>
  <c r="AT98" i="13" s="1"/>
  <c r="CG33" i="13"/>
  <c r="CG51" i="13"/>
  <c r="CE51" i="13"/>
  <c r="CD51" i="13"/>
  <c r="CA51" i="13"/>
  <c r="AV51" i="13" s="1"/>
  <c r="CJ51" i="13"/>
  <c r="CH51" i="13"/>
  <c r="CP51" i="13"/>
  <c r="CN51" i="13"/>
  <c r="CM51" i="13"/>
  <c r="CQ85" i="13"/>
  <c r="CG31" i="13"/>
  <c r="CE31" i="13"/>
  <c r="CD31" i="13"/>
  <c r="CA31" i="13"/>
  <c r="CJ31" i="13"/>
  <c r="CN31" i="13"/>
  <c r="CM31" i="13"/>
  <c r="C55" i="13"/>
  <c r="CL55" i="13"/>
  <c r="CA75" i="13"/>
  <c r="CQ75" i="13"/>
  <c r="CG75" i="13"/>
  <c r="CP75" i="13"/>
  <c r="CJ75" i="13"/>
  <c r="CN75" i="13"/>
  <c r="CM75" i="13"/>
  <c r="CE75" i="13"/>
  <c r="CD75" i="13"/>
  <c r="CJ77" i="13"/>
  <c r="CH77" i="13"/>
  <c r="CG77" i="13"/>
  <c r="CD77" i="13"/>
  <c r="CN77" i="13"/>
  <c r="CM77" i="13"/>
  <c r="CQ77" i="13"/>
  <c r="CP77" i="13"/>
  <c r="CE77" i="13"/>
  <c r="CA77" i="13"/>
  <c r="CK57" i="13"/>
  <c r="CB57" i="13"/>
  <c r="CK61" i="13"/>
  <c r="CB61" i="13"/>
  <c r="CJ32" i="13"/>
  <c r="CH32" i="13"/>
  <c r="CG32" i="13"/>
  <c r="CE32" i="13"/>
  <c r="CD32" i="13"/>
  <c r="CQ32" i="13"/>
  <c r="CA32" i="13"/>
  <c r="CP32" i="13"/>
  <c r="CN32" i="13"/>
  <c r="CM32" i="13"/>
  <c r="CQ62" i="13"/>
  <c r="CP62" i="13"/>
  <c r="CN62" i="13"/>
  <c r="CM62" i="13"/>
  <c r="CD62" i="13"/>
  <c r="CH62" i="13"/>
  <c r="CJ62" i="13"/>
  <c r="CE62" i="13"/>
  <c r="CL79" i="13"/>
  <c r="CC79" i="13"/>
  <c r="C79" i="13"/>
  <c r="CL82" i="13"/>
  <c r="CC82" i="13"/>
  <c r="CJ85" i="13"/>
  <c r="CA88" i="13"/>
  <c r="CL98" i="13"/>
  <c r="CF98" i="13"/>
  <c r="CD98" i="13"/>
  <c r="CC98" i="13"/>
  <c r="CO98" i="13"/>
  <c r="CM98" i="13"/>
  <c r="CE98" i="13"/>
  <c r="CB22" i="13"/>
  <c r="CK22" i="13"/>
  <c r="CP37" i="13"/>
  <c r="CN37" i="13"/>
  <c r="CG37" i="13"/>
  <c r="CE37" i="13"/>
  <c r="CQ37" i="13"/>
  <c r="CJ37" i="13"/>
  <c r="CH37" i="13"/>
  <c r="CD37" i="13"/>
  <c r="CL44" i="13"/>
  <c r="CC44" i="13"/>
  <c r="C44" i="13"/>
  <c r="CN53" i="13"/>
  <c r="CK98" i="13"/>
  <c r="CB98" i="13"/>
  <c r="CQ33" i="13"/>
  <c r="CA37" i="13"/>
  <c r="CB62" i="13"/>
  <c r="AV62" i="13" s="1"/>
  <c r="CL80" i="13"/>
  <c r="C80" i="13"/>
  <c r="CN86" i="13"/>
  <c r="CM86" i="13"/>
  <c r="CH86" i="13"/>
  <c r="CG86" i="13"/>
  <c r="CE86" i="13"/>
  <c r="CA86" i="13"/>
  <c r="CQ86" i="13"/>
  <c r="CP86" i="13"/>
  <c r="CJ86" i="13"/>
  <c r="CN89" i="13"/>
  <c r="CM89" i="13"/>
  <c r="CH89" i="13"/>
  <c r="CG89" i="13"/>
  <c r="CE89" i="13"/>
  <c r="CA89" i="13"/>
  <c r="CQ89" i="13"/>
  <c r="CP27" i="13"/>
  <c r="CN27" i="13"/>
  <c r="CQ27" i="13"/>
  <c r="CA27" i="13"/>
  <c r="CE27" i="13"/>
  <c r="CD27" i="13"/>
  <c r="CJ27" i="13"/>
  <c r="CG27" i="13"/>
  <c r="CH27" i="13"/>
  <c r="CN34" i="13"/>
  <c r="CM34" i="13"/>
  <c r="CH34" i="13"/>
  <c r="CG34" i="13"/>
  <c r="CD34" i="13"/>
  <c r="CQ34" i="13"/>
  <c r="CP34" i="13"/>
  <c r="CJ34" i="13"/>
  <c r="CE34" i="13"/>
  <c r="CA34" i="13"/>
  <c r="CL86" i="13"/>
  <c r="CC86" i="13"/>
  <c r="CK86" i="13"/>
  <c r="CB86" i="13"/>
  <c r="CA39" i="13"/>
  <c r="CQ39" i="13"/>
  <c r="CJ39" i="13"/>
  <c r="CQ64" i="13"/>
  <c r="CP64" i="13"/>
  <c r="CN64" i="13"/>
  <c r="CM64" i="13"/>
  <c r="CE64" i="13"/>
  <c r="CD64" i="13"/>
  <c r="CQ69" i="13"/>
  <c r="CP69" i="13"/>
  <c r="CN69" i="13"/>
  <c r="CM69" i="13"/>
  <c r="CE69" i="13"/>
  <c r="CO94" i="13"/>
  <c r="CM94" i="13"/>
  <c r="CN94" i="13"/>
  <c r="CF94" i="13"/>
  <c r="CE94" i="13"/>
  <c r="CA139" i="13"/>
  <c r="P139" i="13" s="1"/>
  <c r="CP47" i="13"/>
  <c r="CN47" i="13"/>
  <c r="CJ47" i="13"/>
  <c r="CL103" i="13"/>
  <c r="CF103" i="13"/>
  <c r="CD103" i="13"/>
  <c r="CC103" i="13"/>
  <c r="CN103" i="13"/>
  <c r="CM103" i="13"/>
  <c r="C21" i="13"/>
  <c r="CQ36" i="13"/>
  <c r="CP36" i="13"/>
  <c r="CM36" i="13"/>
  <c r="CJ36" i="13"/>
  <c r="CH36" i="13"/>
  <c r="CG36" i="13"/>
  <c r="CL54" i="13"/>
  <c r="C54" i="13"/>
  <c r="CQ66" i="13"/>
  <c r="CP66" i="13"/>
  <c r="CN66" i="13"/>
  <c r="CM66" i="13"/>
  <c r="CH66" i="13"/>
  <c r="CG66" i="13"/>
  <c r="CC88" i="13"/>
  <c r="CJ99" i="13"/>
  <c r="C99" i="13"/>
  <c r="AT101" i="13"/>
  <c r="CK103" i="13"/>
  <c r="CB103" i="13"/>
  <c r="D180" i="13"/>
  <c r="CQ18" i="13"/>
  <c r="CN18" i="13"/>
  <c r="CG18" i="13"/>
  <c r="CE18" i="13"/>
  <c r="CB27" i="13"/>
  <c r="CG39" i="13"/>
  <c r="CG41" i="13"/>
  <c r="CE41" i="13"/>
  <c r="CD41" i="13"/>
  <c r="CA41" i="13"/>
  <c r="CQ41" i="13"/>
  <c r="CP41" i="13"/>
  <c r="CK43" i="13"/>
  <c r="CB43" i="13"/>
  <c r="CQ58" i="13"/>
  <c r="CP58" i="13"/>
  <c r="CN58" i="13"/>
  <c r="CM58" i="13"/>
  <c r="CJ58" i="13"/>
  <c r="CH58" i="13"/>
  <c r="CQ74" i="13"/>
  <c r="CP74" i="13"/>
  <c r="CN74" i="13"/>
  <c r="CG74" i="13"/>
  <c r="C83" i="13"/>
  <c r="CJ103" i="13"/>
  <c r="CA103" i="13"/>
  <c r="CL23" i="13"/>
  <c r="C23" i="13"/>
  <c r="CB32" i="13"/>
  <c r="CK32" i="13"/>
  <c r="CB56" i="13"/>
  <c r="AV58" i="13"/>
  <c r="CK77" i="13"/>
  <c r="CL85" i="13"/>
  <c r="CC85" i="13"/>
  <c r="CE103" i="13"/>
  <c r="CK79" i="13"/>
  <c r="CB79" i="13"/>
  <c r="CB21" i="13"/>
  <c r="CO103" i="13"/>
  <c r="CA29" i="13"/>
  <c r="CQ29" i="13"/>
  <c r="CG29" i="13"/>
  <c r="CE29" i="13"/>
  <c r="CD36" i="13"/>
  <c r="AV36" i="13" s="1"/>
  <c r="CM39" i="13"/>
  <c r="CC54" i="13"/>
  <c r="CQ60" i="13"/>
  <c r="CP60" i="13"/>
  <c r="CN60" i="13"/>
  <c r="CM60" i="13"/>
  <c r="CA60" i="13"/>
  <c r="AV60" i="13" s="1"/>
  <c r="CJ64" i="13"/>
  <c r="CQ68" i="13"/>
  <c r="CP68" i="13"/>
  <c r="CN68" i="13"/>
  <c r="CM68" i="13"/>
  <c r="CJ68" i="13"/>
  <c r="CH68" i="13"/>
  <c r="CH69" i="13"/>
  <c r="CB71" i="13"/>
  <c r="CC83" i="13"/>
  <c r="CK87" i="13"/>
  <c r="C87" i="13"/>
  <c r="C95" i="13"/>
  <c r="CB95" i="13"/>
  <c r="CO104" i="13"/>
  <c r="CN104" i="13"/>
  <c r="CM104" i="13"/>
  <c r="CF104" i="13"/>
  <c r="CE104" i="13"/>
  <c r="CD104" i="13"/>
  <c r="AT104" i="13" s="1"/>
  <c r="CL104" i="13"/>
  <c r="CC23" i="13"/>
  <c r="CE36" i="13"/>
  <c r="CN39" i="13"/>
  <c r="CK41" i="13"/>
  <c r="C46" i="13"/>
  <c r="CM47" i="13"/>
  <c r="CD58" i="13"/>
  <c r="CD66" i="13"/>
  <c r="AV66" i="13" s="1"/>
  <c r="CJ69" i="13"/>
  <c r="CE74" i="13"/>
  <c r="AV74" i="13" s="1"/>
  <c r="CK23" i="13"/>
  <c r="CB23" i="13"/>
  <c r="C49" i="13"/>
  <c r="CC49" i="13"/>
  <c r="CC43" i="13"/>
  <c r="CC81" i="13"/>
  <c r="CK16" i="13"/>
  <c r="CD18" i="13"/>
  <c r="AV18" i="13" s="1"/>
  <c r="CL25" i="13"/>
  <c r="CC29" i="13"/>
  <c r="CK36" i="13"/>
  <c r="CP39" i="13"/>
  <c r="CQ47" i="13"/>
  <c r="CE58" i="13"/>
  <c r="CE66" i="13"/>
  <c r="CA68" i="13"/>
  <c r="AV68" i="13" s="1"/>
  <c r="CN78" i="13"/>
  <c r="CM78" i="13"/>
  <c r="CJ78" i="13"/>
  <c r="CG78" i="13"/>
  <c r="CD78" i="13"/>
  <c r="CH78" i="13"/>
  <c r="CB85" i="13"/>
  <c r="CL89" i="13"/>
  <c r="CC89" i="13"/>
  <c r="CA129" i="13"/>
  <c r="P129" i="13" s="1"/>
  <c r="CA143" i="13"/>
  <c r="P143" i="13" s="1"/>
  <c r="CC34" i="13"/>
  <c r="CB83" i="13"/>
  <c r="CH18" i="13"/>
  <c r="CD29" i="13"/>
  <c r="CN36" i="13"/>
  <c r="CD40" i="13"/>
  <c r="CA40" i="13"/>
  <c r="AV40" i="13" s="1"/>
  <c r="CH40" i="13"/>
  <c r="CG40" i="13"/>
  <c r="CM41" i="13"/>
  <c r="C57" i="13"/>
  <c r="C65" i="13"/>
  <c r="CH74" i="13"/>
  <c r="CB87" i="13"/>
  <c r="CK89" i="13"/>
  <c r="CB89" i="13"/>
  <c r="C22" i="13"/>
  <c r="CD30" i="13"/>
  <c r="CA30" i="13"/>
  <c r="CK33" i="13"/>
  <c r="CB33" i="13"/>
  <c r="AV33" i="13" s="1"/>
  <c r="C63" i="13"/>
  <c r="CQ73" i="13"/>
  <c r="CP73" i="13"/>
  <c r="CN73" i="13"/>
  <c r="CM73" i="13"/>
  <c r="CE76" i="13"/>
  <c r="CD76" i="13"/>
  <c r="AV76" i="13" s="1"/>
  <c r="CO100" i="13"/>
  <c r="CN100" i="13"/>
  <c r="CM100" i="13"/>
  <c r="CL100" i="13"/>
  <c r="AM124" i="13"/>
  <c r="CK17" i="13"/>
  <c r="AV38" i="13"/>
  <c r="CP17" i="13"/>
  <c r="CN17" i="13"/>
  <c r="C105" i="13"/>
  <c r="CK105" i="13"/>
  <c r="CQ28" i="13"/>
  <c r="CN28" i="13"/>
  <c r="CP30" i="13"/>
  <c r="CD50" i="13"/>
  <c r="CA50" i="13"/>
  <c r="CK53" i="13"/>
  <c r="CB53" i="13"/>
  <c r="C61" i="13"/>
  <c r="C71" i="13"/>
  <c r="CP76" i="13"/>
  <c r="CL27" i="13"/>
  <c r="CL37" i="13"/>
  <c r="CN38" i="13"/>
  <c r="CL47" i="13"/>
  <c r="CN48" i="13"/>
  <c r="C97" i="13"/>
  <c r="C102" i="13"/>
  <c r="CA130" i="13"/>
  <c r="P130" i="13" s="1"/>
  <c r="CA135" i="13"/>
  <c r="P135" i="13" s="1"/>
  <c r="CA140" i="13"/>
  <c r="P140" i="13" s="1"/>
  <c r="CA145" i="13"/>
  <c r="P145" i="13" s="1"/>
  <c r="CN54" i="12"/>
  <c r="CM54" i="12"/>
  <c r="CH54" i="12"/>
  <c r="CE54" i="12"/>
  <c r="CD54" i="12"/>
  <c r="CA54" i="12"/>
  <c r="CQ54" i="12"/>
  <c r="CP54" i="12"/>
  <c r="CJ54" i="12"/>
  <c r="CG54" i="12"/>
  <c r="CN34" i="12"/>
  <c r="CM34" i="12"/>
  <c r="CH34" i="12"/>
  <c r="CE34" i="12"/>
  <c r="CD34" i="12"/>
  <c r="CJ34" i="12"/>
  <c r="CQ34" i="12"/>
  <c r="CP34" i="12"/>
  <c r="CG34" i="12"/>
  <c r="CA34" i="12"/>
  <c r="CJ13" i="12"/>
  <c r="CH13" i="12"/>
  <c r="CE13" i="12"/>
  <c r="CQ13" i="12"/>
  <c r="CP13" i="12"/>
  <c r="CD13" i="12"/>
  <c r="CA13" i="12"/>
  <c r="CN13" i="12"/>
  <c r="CM13" i="12"/>
  <c r="CG13" i="12"/>
  <c r="CB32" i="12"/>
  <c r="CH49" i="12"/>
  <c r="CK67" i="12"/>
  <c r="CB67" i="12"/>
  <c r="CK85" i="12"/>
  <c r="CB85" i="12"/>
  <c r="CL103" i="12"/>
  <c r="CE103" i="12"/>
  <c r="CF103" i="12"/>
  <c r="CD103" i="12"/>
  <c r="CC103" i="12"/>
  <c r="CQ63" i="12"/>
  <c r="CP63" i="12"/>
  <c r="CN63" i="12"/>
  <c r="CM63" i="12"/>
  <c r="CJ63" i="12"/>
  <c r="CH63" i="12"/>
  <c r="CJ49" i="12"/>
  <c r="CQ56" i="12"/>
  <c r="CP56" i="12"/>
  <c r="CM56" i="12"/>
  <c r="CJ56" i="12"/>
  <c r="CN56" i="12"/>
  <c r="CH56" i="12"/>
  <c r="CE56" i="12"/>
  <c r="CG56" i="12"/>
  <c r="CD56" i="12"/>
  <c r="CK58" i="12"/>
  <c r="CB58" i="12"/>
  <c r="CA63" i="12"/>
  <c r="CQ65" i="12"/>
  <c r="CP65" i="12"/>
  <c r="CN65" i="12"/>
  <c r="CG65" i="12"/>
  <c r="CD65" i="12"/>
  <c r="CE65" i="12"/>
  <c r="CM65" i="12"/>
  <c r="CJ65" i="12"/>
  <c r="CH65" i="12"/>
  <c r="CK36" i="12"/>
  <c r="CB36" i="12"/>
  <c r="CL56" i="12"/>
  <c r="CC56" i="12"/>
  <c r="CB63" i="12"/>
  <c r="CK65" i="12"/>
  <c r="CB65" i="12"/>
  <c r="C73" i="12"/>
  <c r="AM122" i="12"/>
  <c r="CL15" i="12"/>
  <c r="CC15" i="12"/>
  <c r="CG49" i="12"/>
  <c r="CQ58" i="12"/>
  <c r="CP58" i="12"/>
  <c r="CN58" i="12"/>
  <c r="CE58" i="12"/>
  <c r="CD58" i="12"/>
  <c r="CA58" i="12"/>
  <c r="CG58" i="12"/>
  <c r="CJ58" i="12"/>
  <c r="CM58" i="12"/>
  <c r="CH58" i="12"/>
  <c r="CJ77" i="12"/>
  <c r="CH77" i="12"/>
  <c r="CG77" i="12"/>
  <c r="CD77" i="12"/>
  <c r="CA77" i="12"/>
  <c r="CQ77" i="12"/>
  <c r="CP77" i="12"/>
  <c r="CN77" i="12"/>
  <c r="CM77" i="12"/>
  <c r="CC40" i="12"/>
  <c r="C40" i="12"/>
  <c r="CL40" i="12"/>
  <c r="CC49" i="12"/>
  <c r="CK77" i="12"/>
  <c r="CB77" i="12"/>
  <c r="CK60" i="12"/>
  <c r="CB60" i="12"/>
  <c r="C100" i="12"/>
  <c r="CK100" i="12"/>
  <c r="CB100" i="12"/>
  <c r="CC20" i="12"/>
  <c r="C20" i="12"/>
  <c r="CL85" i="12"/>
  <c r="CC85" i="12"/>
  <c r="C85" i="12"/>
  <c r="CA100" i="12"/>
  <c r="CL24" i="12"/>
  <c r="C24" i="12"/>
  <c r="CL49" i="12"/>
  <c r="CA65" i="12"/>
  <c r="CK73" i="12"/>
  <c r="CB73" i="12"/>
  <c r="CB83" i="12"/>
  <c r="CH36" i="12"/>
  <c r="CC83" i="12"/>
  <c r="CB24" i="12"/>
  <c r="CL36" i="12"/>
  <c r="CA56" i="12"/>
  <c r="CE63" i="12"/>
  <c r="CO103" i="12"/>
  <c r="CJ139" i="12"/>
  <c r="CA139" i="12"/>
  <c r="P139" i="12" s="1"/>
  <c r="CL53" i="12"/>
  <c r="CC53" i="12"/>
  <c r="CB56" i="12"/>
  <c r="CL88" i="12"/>
  <c r="CC88" i="12"/>
  <c r="C88" i="12"/>
  <c r="C95" i="12"/>
  <c r="CK95" i="12"/>
  <c r="CB95" i="12"/>
  <c r="CO104" i="12"/>
  <c r="CL104" i="12"/>
  <c r="CN104" i="12"/>
  <c r="CM104" i="12"/>
  <c r="CF104" i="12"/>
  <c r="CE104" i="12"/>
  <c r="CD104" i="12"/>
  <c r="CC104" i="12"/>
  <c r="CP37" i="12"/>
  <c r="CM37" i="12"/>
  <c r="CN37" i="12"/>
  <c r="CQ37" i="12"/>
  <c r="CJ37" i="12"/>
  <c r="CH37" i="12"/>
  <c r="CA37" i="12"/>
  <c r="CG37" i="12"/>
  <c r="CD37" i="12"/>
  <c r="CE37" i="12"/>
  <c r="CK53" i="12"/>
  <c r="CB53" i="12"/>
  <c r="CG63" i="12"/>
  <c r="CJ95" i="12"/>
  <c r="CA95" i="12"/>
  <c r="CK104" i="12"/>
  <c r="CB104" i="12"/>
  <c r="CK37" i="12"/>
  <c r="CB37" i="12"/>
  <c r="CP53" i="12"/>
  <c r="CG61" i="12"/>
  <c r="CL79" i="12"/>
  <c r="CC79" i="12"/>
  <c r="CP17" i="12"/>
  <c r="CM17" i="12"/>
  <c r="CJ17" i="12"/>
  <c r="CH17" i="12"/>
  <c r="CG17" i="12"/>
  <c r="CE17" i="12"/>
  <c r="CD17" i="12"/>
  <c r="CQ17" i="12"/>
  <c r="CA17" i="12"/>
  <c r="CN17" i="12"/>
  <c r="CH61" i="12"/>
  <c r="CQ70" i="12"/>
  <c r="CP70" i="12"/>
  <c r="CN70" i="12"/>
  <c r="CJ70" i="12"/>
  <c r="CM70" i="12"/>
  <c r="CH70" i="12"/>
  <c r="CG70" i="12"/>
  <c r="CD70" i="12"/>
  <c r="CE70" i="12"/>
  <c r="CK17" i="12"/>
  <c r="CB17" i="12"/>
  <c r="CK70" i="12"/>
  <c r="CB70" i="12"/>
  <c r="CC32" i="12"/>
  <c r="CL32" i="12"/>
  <c r="CE49" i="12"/>
  <c r="CQ61" i="12"/>
  <c r="CP61" i="12"/>
  <c r="CN61" i="12"/>
  <c r="CD61" i="12"/>
  <c r="CA61" i="12"/>
  <c r="CK13" i="12"/>
  <c r="CB13" i="12"/>
  <c r="CJ53" i="12"/>
  <c r="CH53" i="12"/>
  <c r="CE53" i="12"/>
  <c r="CN53" i="12"/>
  <c r="CD53" i="12"/>
  <c r="CM53" i="12"/>
  <c r="CG53" i="12"/>
  <c r="CA53" i="12"/>
  <c r="CE61" i="12"/>
  <c r="CN79" i="12"/>
  <c r="CM79" i="12"/>
  <c r="CH79" i="12"/>
  <c r="CE79" i="12"/>
  <c r="CQ79" i="12"/>
  <c r="CP79" i="12"/>
  <c r="CJ79" i="12"/>
  <c r="CG79" i="12"/>
  <c r="CC22" i="12"/>
  <c r="C22" i="12"/>
  <c r="CQ25" i="12"/>
  <c r="CP25" i="12"/>
  <c r="CN25" i="12"/>
  <c r="CM25" i="12"/>
  <c r="CH25" i="12"/>
  <c r="CG25" i="12"/>
  <c r="CD25" i="12"/>
  <c r="CA25" i="12"/>
  <c r="CJ25" i="12"/>
  <c r="CE25" i="12"/>
  <c r="CG51" i="12"/>
  <c r="CE51" i="12"/>
  <c r="CD51" i="12"/>
  <c r="CA51" i="12"/>
  <c r="AV51" i="12" s="1"/>
  <c r="CQ51" i="12"/>
  <c r="CM51" i="12"/>
  <c r="CP51" i="12"/>
  <c r="CN51" i="12"/>
  <c r="CL54" i="12"/>
  <c r="CC54" i="12"/>
  <c r="CM61" i="12"/>
  <c r="CA70" i="12"/>
  <c r="CA79" i="12"/>
  <c r="CK15" i="12"/>
  <c r="CB15" i="12"/>
  <c r="CC30" i="12"/>
  <c r="C30" i="12"/>
  <c r="CL30" i="12"/>
  <c r="CQ36" i="12"/>
  <c r="CP36" i="12"/>
  <c r="CM36" i="12"/>
  <c r="CJ36" i="12"/>
  <c r="CG36" i="12"/>
  <c r="CE36" i="12"/>
  <c r="CD36" i="12"/>
  <c r="CA36" i="12"/>
  <c r="CL13" i="12"/>
  <c r="CC13" i="12"/>
  <c r="CD63" i="12"/>
  <c r="CN103" i="12"/>
  <c r="CA49" i="12"/>
  <c r="CQ49" i="12"/>
  <c r="CP49" i="12"/>
  <c r="CN49" i="12"/>
  <c r="CJ32" i="12"/>
  <c r="CH32" i="12"/>
  <c r="CG32" i="12"/>
  <c r="CE32" i="12"/>
  <c r="CA32" i="12"/>
  <c r="CQ32" i="12"/>
  <c r="CP32" i="12"/>
  <c r="CN32" i="12"/>
  <c r="CM32" i="12"/>
  <c r="CD32" i="12"/>
  <c r="CD49" i="12"/>
  <c r="CE77" i="12"/>
  <c r="CN83" i="12"/>
  <c r="CM83" i="12"/>
  <c r="CH83" i="12"/>
  <c r="CE83" i="12"/>
  <c r="CQ83" i="12"/>
  <c r="CP83" i="12"/>
  <c r="CJ83" i="12"/>
  <c r="CG83" i="12"/>
  <c r="CD83" i="12"/>
  <c r="CA83" i="12"/>
  <c r="CC24" i="12"/>
  <c r="CL34" i="12"/>
  <c r="CC34" i="12"/>
  <c r="CK54" i="12"/>
  <c r="CB54" i="12"/>
  <c r="C15" i="12"/>
  <c r="A202" i="12" s="1"/>
  <c r="CK34" i="12"/>
  <c r="CB34" i="12"/>
  <c r="CJ42" i="12"/>
  <c r="CH42" i="12"/>
  <c r="CG42" i="12"/>
  <c r="CE42" i="12"/>
  <c r="CA42" i="12"/>
  <c r="CD42" i="12"/>
  <c r="CP42" i="12"/>
  <c r="CN42" i="12"/>
  <c r="CQ42" i="12"/>
  <c r="CD79" i="12"/>
  <c r="CN89" i="12"/>
  <c r="CM89" i="12"/>
  <c r="CH89" i="12"/>
  <c r="CE89" i="12"/>
  <c r="CQ89" i="12"/>
  <c r="CP89" i="12"/>
  <c r="CJ89" i="12"/>
  <c r="CG89" i="12"/>
  <c r="CD89" i="12"/>
  <c r="CA89" i="12"/>
  <c r="C67" i="12"/>
  <c r="AM123" i="12"/>
  <c r="C180" i="12"/>
  <c r="B175" i="12"/>
  <c r="B180" i="12" s="1"/>
  <c r="CL80" i="12"/>
  <c r="C80" i="12"/>
  <c r="CQ62" i="12"/>
  <c r="CP62" i="12"/>
  <c r="CN62" i="12"/>
  <c r="CM62" i="12"/>
  <c r="CG62" i="12"/>
  <c r="CJ62" i="12"/>
  <c r="CH62" i="12"/>
  <c r="CE62" i="12"/>
  <c r="CQ45" i="12"/>
  <c r="CP45" i="12"/>
  <c r="CN45" i="12"/>
  <c r="CM45" i="12"/>
  <c r="CH45" i="12"/>
  <c r="CG45" i="12"/>
  <c r="CJ45" i="12"/>
  <c r="CE45" i="12"/>
  <c r="CB89" i="12"/>
  <c r="CJ133" i="12"/>
  <c r="CJ23" i="12"/>
  <c r="CH23" i="12"/>
  <c r="CE23" i="12"/>
  <c r="CP23" i="12"/>
  <c r="CG23" i="12"/>
  <c r="CN23" i="12"/>
  <c r="CM23" i="12"/>
  <c r="CD23" i="12"/>
  <c r="CA23" i="12"/>
  <c r="CG41" i="12"/>
  <c r="CE41" i="12"/>
  <c r="CD41" i="12"/>
  <c r="CA41" i="12"/>
  <c r="CP47" i="12"/>
  <c r="CM47" i="12"/>
  <c r="CH47" i="12"/>
  <c r="CD47" i="12"/>
  <c r="CG47" i="12"/>
  <c r="CE47" i="12"/>
  <c r="CB52" i="12"/>
  <c r="CB80" i="12"/>
  <c r="CL82" i="12"/>
  <c r="CC82" i="12"/>
  <c r="CN86" i="12"/>
  <c r="CM86" i="12"/>
  <c r="CH86" i="12"/>
  <c r="CE86" i="12"/>
  <c r="CJ86" i="12"/>
  <c r="CQ86" i="12"/>
  <c r="CP86" i="12"/>
  <c r="CC89" i="12"/>
  <c r="CL98" i="12"/>
  <c r="CE98" i="12"/>
  <c r="CF98" i="12"/>
  <c r="CD98" i="12"/>
  <c r="CO98" i="12"/>
  <c r="CN98" i="12"/>
  <c r="CG21" i="12"/>
  <c r="CE21" i="12"/>
  <c r="CD21" i="12"/>
  <c r="CA21" i="12"/>
  <c r="AV21" i="12" s="1"/>
  <c r="CN21" i="12"/>
  <c r="CQ21" i="12"/>
  <c r="CP21" i="12"/>
  <c r="CM21" i="12"/>
  <c r="CL25" i="12"/>
  <c r="CQ74" i="12"/>
  <c r="CN74" i="12"/>
  <c r="CH74" i="12"/>
  <c r="CP74" i="12"/>
  <c r="CM74" i="12"/>
  <c r="CJ74" i="12"/>
  <c r="CK98" i="12"/>
  <c r="CB98" i="12"/>
  <c r="CA134" i="12"/>
  <c r="P134" i="12" s="1"/>
  <c r="CC19" i="12"/>
  <c r="CK23" i="12"/>
  <c r="CB23" i="12"/>
  <c r="C26" i="12"/>
  <c r="C29" i="12"/>
  <c r="CL29" i="12"/>
  <c r="CB35" i="12"/>
  <c r="CK43" i="12"/>
  <c r="CB43" i="12"/>
  <c r="CB62" i="12"/>
  <c r="CQ69" i="12"/>
  <c r="CP69" i="12"/>
  <c r="CN69" i="12"/>
  <c r="CG69" i="12"/>
  <c r="CD69" i="12"/>
  <c r="CE69" i="12"/>
  <c r="CJ98" i="12"/>
  <c r="CA98" i="12"/>
  <c r="CN82" i="12"/>
  <c r="CM82" i="12"/>
  <c r="CH82" i="12"/>
  <c r="CE82" i="12"/>
  <c r="CP82" i="12"/>
  <c r="CJ82" i="12"/>
  <c r="CG82" i="12"/>
  <c r="CD82" i="12"/>
  <c r="CA19" i="12"/>
  <c r="CQ19" i="12"/>
  <c r="CJ43" i="12"/>
  <c r="CH43" i="12"/>
  <c r="CE43" i="12"/>
  <c r="CQ43" i="12"/>
  <c r="CL23" i="12"/>
  <c r="CC23" i="12"/>
  <c r="CL43" i="12"/>
  <c r="CC43" i="12"/>
  <c r="CA62" i="12"/>
  <c r="CC80" i="12"/>
  <c r="CD19" i="12"/>
  <c r="CG31" i="12"/>
  <c r="CE31" i="12"/>
  <c r="CD31" i="12"/>
  <c r="CA31" i="12"/>
  <c r="CJ31" i="12"/>
  <c r="CH31" i="12"/>
  <c r="CC35" i="12"/>
  <c r="CA45" i="12"/>
  <c r="AV45" i="12" s="1"/>
  <c r="CA47" i="12"/>
  <c r="AV47" i="12" s="1"/>
  <c r="CL52" i="12"/>
  <c r="AV57" i="12"/>
  <c r="CK69" i="12"/>
  <c r="CB69" i="12"/>
  <c r="AV69" i="12" s="1"/>
  <c r="CA74" i="12"/>
  <c r="AV74" i="12" s="1"/>
  <c r="CA82" i="12"/>
  <c r="CJ52" i="12"/>
  <c r="CH52" i="12"/>
  <c r="CG52" i="12"/>
  <c r="CE52" i="12"/>
  <c r="CA52" i="12"/>
  <c r="CQ35" i="12"/>
  <c r="CP35" i="12"/>
  <c r="CN35" i="12"/>
  <c r="CM35" i="12"/>
  <c r="CH35" i="12"/>
  <c r="CG35" i="12"/>
  <c r="CO96" i="12"/>
  <c r="CN96" i="12"/>
  <c r="CM96" i="12"/>
  <c r="CE19" i="12"/>
  <c r="CQ23" i="12"/>
  <c r="CD35" i="12"/>
  <c r="AV35" i="12" s="1"/>
  <c r="CA43" i="12"/>
  <c r="AV43" i="12" s="1"/>
  <c r="CM52" i="12"/>
  <c r="CQ55" i="12"/>
  <c r="CP55" i="12"/>
  <c r="CN55" i="12"/>
  <c r="CM55" i="12"/>
  <c r="CH55" i="12"/>
  <c r="CG55" i="12"/>
  <c r="CA55" i="12"/>
  <c r="CQ59" i="12"/>
  <c r="CP59" i="12"/>
  <c r="CN59" i="12"/>
  <c r="CJ59" i="12"/>
  <c r="CM59" i="12"/>
  <c r="CH59" i="12"/>
  <c r="CG59" i="12"/>
  <c r="AV59" i="12" s="1"/>
  <c r="CD62" i="12"/>
  <c r="CQ66" i="12"/>
  <c r="CP66" i="12"/>
  <c r="CN66" i="12"/>
  <c r="CM66" i="12"/>
  <c r="CJ66" i="12"/>
  <c r="CH66" i="12"/>
  <c r="CG66" i="12"/>
  <c r="AV66" i="12" s="1"/>
  <c r="CQ71" i="12"/>
  <c r="CP71" i="12"/>
  <c r="CN71" i="12"/>
  <c r="CM71" i="12"/>
  <c r="CB76" i="12"/>
  <c r="C76" i="12"/>
  <c r="CK76" i="12"/>
  <c r="CA86" i="12"/>
  <c r="CK94" i="12"/>
  <c r="C94" i="12"/>
  <c r="CD96" i="12"/>
  <c r="AT96" i="12" s="1"/>
  <c r="CC98" i="12"/>
  <c r="CK103" i="12"/>
  <c r="CB103" i="12"/>
  <c r="AV16" i="12"/>
  <c r="CG19" i="12"/>
  <c r="CE35" i="12"/>
  <c r="CH41" i="12"/>
  <c r="CD43" i="12"/>
  <c r="CC45" i="12"/>
  <c r="CJ47" i="12"/>
  <c r="CN52" i="12"/>
  <c r="CD74" i="12"/>
  <c r="CE96" i="12"/>
  <c r="CM98" i="12"/>
  <c r="CJ103" i="12"/>
  <c r="CA103" i="12"/>
  <c r="CN81" i="12"/>
  <c r="CM81" i="12"/>
  <c r="CH81" i="12"/>
  <c r="CE81" i="12"/>
  <c r="CN14" i="12"/>
  <c r="CM14" i="12"/>
  <c r="CH14" i="12"/>
  <c r="CE14" i="12"/>
  <c r="CD14" i="12"/>
  <c r="AV28" i="12"/>
  <c r="CA39" i="12"/>
  <c r="CQ39" i="12"/>
  <c r="CC50" i="12"/>
  <c r="C50" i="12"/>
  <c r="CN44" i="12"/>
  <c r="CM44" i="12"/>
  <c r="CH44" i="12"/>
  <c r="CE44" i="12"/>
  <c r="CD44" i="12"/>
  <c r="CQ64" i="12"/>
  <c r="CP64" i="12"/>
  <c r="CN64" i="12"/>
  <c r="CQ68" i="12"/>
  <c r="CP68" i="12"/>
  <c r="CN68" i="12"/>
  <c r="CQ72" i="12"/>
  <c r="CP72" i="12"/>
  <c r="CN72" i="12"/>
  <c r="CN78" i="12"/>
  <c r="CM78" i="12"/>
  <c r="CJ78" i="12"/>
  <c r="CG78" i="12"/>
  <c r="CE78" i="12"/>
  <c r="CD78" i="12"/>
  <c r="CN84" i="12"/>
  <c r="CM84" i="12"/>
  <c r="CH84" i="12"/>
  <c r="CE84" i="12"/>
  <c r="CO99" i="12"/>
  <c r="CL99" i="12"/>
  <c r="CN99" i="12"/>
  <c r="CM99" i="12"/>
  <c r="CF99" i="12"/>
  <c r="CE99" i="12"/>
  <c r="AT99" i="12" s="1"/>
  <c r="CA129" i="12"/>
  <c r="P129" i="12" s="1"/>
  <c r="CO105" i="12"/>
  <c r="CN105" i="12"/>
  <c r="CM105" i="12"/>
  <c r="CL105" i="12"/>
  <c r="CB25" i="12"/>
  <c r="CJ33" i="12"/>
  <c r="CH33" i="12"/>
  <c r="CE33" i="12"/>
  <c r="CQ46" i="12"/>
  <c r="CP46" i="12"/>
  <c r="CM46" i="12"/>
  <c r="CJ46" i="12"/>
  <c r="CQ57" i="12"/>
  <c r="CP57" i="12"/>
  <c r="CN57" i="12"/>
  <c r="CB61" i="12"/>
  <c r="CA81" i="12"/>
  <c r="CN87" i="12"/>
  <c r="CM87" i="12"/>
  <c r="CH87" i="12"/>
  <c r="CE87" i="12"/>
  <c r="AV87" i="12" s="1"/>
  <c r="CE97" i="12"/>
  <c r="CD97" i="12"/>
  <c r="CC97" i="12"/>
  <c r="CJ130" i="12"/>
  <c r="CA130" i="12"/>
  <c r="P130" i="12" s="1"/>
  <c r="CJ143" i="12"/>
  <c r="CA14" i="12"/>
  <c r="CL33" i="12"/>
  <c r="CC33" i="12"/>
  <c r="CE39" i="12"/>
  <c r="CK42" i="12"/>
  <c r="CB55" i="12"/>
  <c r="CA64" i="12"/>
  <c r="CA68" i="12"/>
  <c r="CA72" i="12"/>
  <c r="CA78" i="12"/>
  <c r="CB81" i="12"/>
  <c r="CA97" i="12"/>
  <c r="CQ16" i="12"/>
  <c r="CP16" i="12"/>
  <c r="CM16" i="12"/>
  <c r="CJ16" i="12"/>
  <c r="CP27" i="12"/>
  <c r="CM27" i="12"/>
  <c r="CC39" i="12"/>
  <c r="CB88" i="12"/>
  <c r="CL123" i="12"/>
  <c r="CC123" i="12"/>
  <c r="CD39" i="12"/>
  <c r="CB14" i="12"/>
  <c r="CA27" i="12"/>
  <c r="AV27" i="12" s="1"/>
  <c r="CK33" i="12"/>
  <c r="CB33" i="12"/>
  <c r="AV33" i="12" s="1"/>
  <c r="CG39" i="12"/>
  <c r="CL42" i="12"/>
  <c r="CA44" i="12"/>
  <c r="AV44" i="12" s="1"/>
  <c r="C60" i="12"/>
  <c r="CB64" i="12"/>
  <c r="CB68" i="12"/>
  <c r="CB72" i="12"/>
  <c r="CA75" i="12"/>
  <c r="AV75" i="12" s="1"/>
  <c r="CQ75" i="12"/>
  <c r="CB78" i="12"/>
  <c r="CC81" i="12"/>
  <c r="CA84" i="12"/>
  <c r="AV84" i="12" s="1"/>
  <c r="AT101" i="12"/>
  <c r="C102" i="12"/>
  <c r="CL57" i="12"/>
  <c r="CL58" i="12"/>
  <c r="CL59" i="12"/>
  <c r="CL60" i="12"/>
  <c r="CL61" i="12"/>
  <c r="CL62" i="12"/>
  <c r="CL63" i="12"/>
  <c r="CA135" i="12"/>
  <c r="P135" i="12" s="1"/>
  <c r="CA140" i="12"/>
  <c r="P140" i="12" s="1"/>
  <c r="CA145" i="12"/>
  <c r="P145" i="12" s="1"/>
  <c r="CN88" i="11"/>
  <c r="CG88" i="11"/>
  <c r="CA88" i="11"/>
  <c r="CQ88" i="11"/>
  <c r="CM88" i="11"/>
  <c r="CJ88" i="11"/>
  <c r="CH88" i="11"/>
  <c r="CD88" i="11"/>
  <c r="CE88" i="11"/>
  <c r="CP88" i="11"/>
  <c r="CQ56" i="11"/>
  <c r="CH56" i="11"/>
  <c r="CN56" i="11"/>
  <c r="CM56" i="11"/>
  <c r="CA56" i="11"/>
  <c r="CD56" i="11"/>
  <c r="CP56" i="11"/>
  <c r="CJ56" i="11"/>
  <c r="CG56" i="11"/>
  <c r="CE56" i="11"/>
  <c r="CJ42" i="11"/>
  <c r="CG42" i="11"/>
  <c r="CD42" i="11"/>
  <c r="CH42" i="11"/>
  <c r="CQ42" i="11"/>
  <c r="CM42" i="11"/>
  <c r="CE42" i="11"/>
  <c r="CP42" i="11"/>
  <c r="CN42" i="11"/>
  <c r="CA42" i="11"/>
  <c r="AT103" i="11"/>
  <c r="CN14" i="11"/>
  <c r="CD14" i="11"/>
  <c r="CM14" i="11"/>
  <c r="CP14" i="11"/>
  <c r="CG14" i="11"/>
  <c r="CE14" i="11"/>
  <c r="CB35" i="11"/>
  <c r="CB86" i="11"/>
  <c r="CK86" i="11"/>
  <c r="CJ23" i="11"/>
  <c r="CN23" i="11"/>
  <c r="CH23" i="11"/>
  <c r="CA23" i="11"/>
  <c r="CQ23" i="11"/>
  <c r="CG23" i="11"/>
  <c r="CE23" i="11"/>
  <c r="CM101" i="11"/>
  <c r="CF101" i="11"/>
  <c r="CL101" i="11"/>
  <c r="CC101" i="11"/>
  <c r="CB23" i="11"/>
  <c r="CN29" i="11"/>
  <c r="CQ29" i="11"/>
  <c r="CP29" i="11"/>
  <c r="CJ29" i="11"/>
  <c r="AV39" i="11"/>
  <c r="CQ63" i="11"/>
  <c r="CE63" i="11"/>
  <c r="CD63" i="11"/>
  <c r="CA63" i="11"/>
  <c r="CP63" i="11"/>
  <c r="CN63" i="11"/>
  <c r="CJ63" i="11"/>
  <c r="CH63" i="11"/>
  <c r="CK68" i="11"/>
  <c r="C68" i="11"/>
  <c r="CB68" i="11"/>
  <c r="C98" i="11"/>
  <c r="CB98" i="11"/>
  <c r="CA14" i="11"/>
  <c r="CK33" i="11"/>
  <c r="CB33" i="11"/>
  <c r="C33" i="11"/>
  <c r="CN89" i="11"/>
  <c r="CJ89" i="11"/>
  <c r="CH89" i="11"/>
  <c r="CE89" i="11"/>
  <c r="CD89" i="11"/>
  <c r="CQ89" i="11"/>
  <c r="CP89" i="11"/>
  <c r="CJ98" i="11"/>
  <c r="CA98" i="11"/>
  <c r="CD23" i="11"/>
  <c r="CB29" i="11"/>
  <c r="CK29" i="11"/>
  <c r="CG31" i="11"/>
  <c r="CD31" i="11"/>
  <c r="CE31" i="11"/>
  <c r="CJ31" i="11"/>
  <c r="CH31" i="11"/>
  <c r="CA31" i="11"/>
  <c r="CP31" i="11"/>
  <c r="CN31" i="11"/>
  <c r="CM31" i="11"/>
  <c r="CB73" i="11"/>
  <c r="C73" i="11"/>
  <c r="CK73" i="11"/>
  <c r="CL81" i="11"/>
  <c r="CC81" i="11"/>
  <c r="C81" i="11"/>
  <c r="CA89" i="11"/>
  <c r="CA21" i="11"/>
  <c r="CK23" i="11"/>
  <c r="CA29" i="11"/>
  <c r="CB81" i="11"/>
  <c r="CK81" i="11"/>
  <c r="CK98" i="11"/>
  <c r="CD101" i="11"/>
  <c r="CJ145" i="11"/>
  <c r="CH14" i="11"/>
  <c r="CM23" i="11"/>
  <c r="CC29" i="11"/>
  <c r="CQ36" i="11"/>
  <c r="CD36" i="11"/>
  <c r="CN36" i="11"/>
  <c r="CM36" i="11"/>
  <c r="CP36" i="11"/>
  <c r="CJ36" i="11"/>
  <c r="CH36" i="11"/>
  <c r="CG36" i="11"/>
  <c r="CA36" i="11"/>
  <c r="CD40" i="11"/>
  <c r="CN40" i="11"/>
  <c r="CQ40" i="11"/>
  <c r="CP40" i="11"/>
  <c r="CM40" i="11"/>
  <c r="CQ70" i="11"/>
  <c r="CM70" i="11"/>
  <c r="CN70" i="11"/>
  <c r="CH70" i="11"/>
  <c r="CG70" i="11"/>
  <c r="CE70" i="11"/>
  <c r="CD70" i="11"/>
  <c r="CP70" i="11"/>
  <c r="CA70" i="11"/>
  <c r="AV70" i="11" s="1"/>
  <c r="AV79" i="11"/>
  <c r="CE101" i="11"/>
  <c r="CJ146" i="11"/>
  <c r="CA146" i="11"/>
  <c r="P146" i="11" s="1"/>
  <c r="CJ14" i="11"/>
  <c r="CC21" i="11"/>
  <c r="CP23" i="11"/>
  <c r="CD29" i="11"/>
  <c r="CM45" i="11"/>
  <c r="C51" i="11"/>
  <c r="CQ57" i="11"/>
  <c r="CN57" i="11"/>
  <c r="CP57" i="11"/>
  <c r="CH57" i="11"/>
  <c r="CG57" i="11"/>
  <c r="CE57" i="11"/>
  <c r="CD57" i="11"/>
  <c r="CB65" i="11"/>
  <c r="C65" i="11"/>
  <c r="CK87" i="11"/>
  <c r="C87" i="11"/>
  <c r="C104" i="11"/>
  <c r="CJ130" i="11"/>
  <c r="CA130" i="11"/>
  <c r="P130" i="11" s="1"/>
  <c r="CQ14" i="11"/>
  <c r="CL24" i="11"/>
  <c r="C24" i="11"/>
  <c r="CE29" i="11"/>
  <c r="CB40" i="11"/>
  <c r="CK40" i="11"/>
  <c r="C59" i="11"/>
  <c r="CG89" i="11"/>
  <c r="CA99" i="11"/>
  <c r="CN101" i="11"/>
  <c r="CB104" i="11"/>
  <c r="CK104" i="11"/>
  <c r="CL122" i="11"/>
  <c r="CB19" i="11"/>
  <c r="C19" i="11"/>
  <c r="A202" i="11" s="1"/>
  <c r="C47" i="11"/>
  <c r="CK47" i="11"/>
  <c r="CB47" i="11"/>
  <c r="CQ55" i="11"/>
  <c r="CN55" i="11"/>
  <c r="CP55" i="11"/>
  <c r="CG55" i="11"/>
  <c r="CM55" i="11"/>
  <c r="CJ55" i="11"/>
  <c r="CH55" i="11"/>
  <c r="CE55" i="11"/>
  <c r="CA55" i="11"/>
  <c r="CG63" i="11"/>
  <c r="CJ32" i="11"/>
  <c r="CG32" i="11"/>
  <c r="CP32" i="11"/>
  <c r="CN32" i="11"/>
  <c r="CH32" i="11"/>
  <c r="CQ32" i="11"/>
  <c r="CQ62" i="11"/>
  <c r="CD62" i="11"/>
  <c r="CP62" i="11"/>
  <c r="CH62" i="11"/>
  <c r="CA62" i="11"/>
  <c r="CN62" i="11"/>
  <c r="CJ62" i="11"/>
  <c r="CG62" i="11"/>
  <c r="CA13" i="11"/>
  <c r="CB51" i="11"/>
  <c r="CB59" i="11"/>
  <c r="CM63" i="11"/>
  <c r="CB22" i="11"/>
  <c r="CD55" i="11"/>
  <c r="CG21" i="11"/>
  <c r="CD21" i="11"/>
  <c r="CN21" i="11"/>
  <c r="CM21" i="11"/>
  <c r="CJ21" i="11"/>
  <c r="CH21" i="11"/>
  <c r="CQ21" i="11"/>
  <c r="CP21" i="11"/>
  <c r="CQ15" i="11"/>
  <c r="CN15" i="11"/>
  <c r="CJ15" i="11"/>
  <c r="CH15" i="11"/>
  <c r="CG29" i="11"/>
  <c r="CL86" i="11"/>
  <c r="CC86" i="11"/>
  <c r="CK58" i="11"/>
  <c r="CB58" i="11"/>
  <c r="CJ136" i="11"/>
  <c r="CA136" i="11"/>
  <c r="P136" i="11" s="1"/>
  <c r="C18" i="11"/>
  <c r="CK18" i="11"/>
  <c r="CJ53" i="11"/>
  <c r="CD53" i="11"/>
  <c r="CH53" i="11"/>
  <c r="CG53" i="11"/>
  <c r="CQ53" i="11"/>
  <c r="CM53" i="11"/>
  <c r="CE53" i="11"/>
  <c r="CO101" i="11"/>
  <c r="CL123" i="11"/>
  <c r="CC123" i="11"/>
  <c r="CL13" i="11"/>
  <c r="CC13" i="11"/>
  <c r="CD20" i="11"/>
  <c r="CG20" i="11"/>
  <c r="CH20" i="11"/>
  <c r="CA20" i="11"/>
  <c r="CP20" i="11"/>
  <c r="CJ22" i="11"/>
  <c r="CG22" i="11"/>
  <c r="CQ22" i="11"/>
  <c r="CH22" i="11"/>
  <c r="CE22" i="11"/>
  <c r="CA22" i="11"/>
  <c r="CH29" i="11"/>
  <c r="CN34" i="11"/>
  <c r="CM34" i="11"/>
  <c r="CH34" i="11"/>
  <c r="CA34" i="11"/>
  <c r="CQ34" i="11"/>
  <c r="CP34" i="11"/>
  <c r="CG34" i="11"/>
  <c r="CE34" i="11"/>
  <c r="CD34" i="11"/>
  <c r="CK42" i="11"/>
  <c r="CB42" i="11"/>
  <c r="CN44" i="11"/>
  <c r="CQ44" i="11"/>
  <c r="CG44" i="11"/>
  <c r="CM44" i="11"/>
  <c r="CH44" i="11"/>
  <c r="CE44" i="11"/>
  <c r="CD44" i="11"/>
  <c r="AV57" i="11"/>
  <c r="CQ67" i="11"/>
  <c r="CJ67" i="11"/>
  <c r="CA67" i="11"/>
  <c r="AV67" i="11" s="1"/>
  <c r="CN67" i="11"/>
  <c r="CP67" i="11"/>
  <c r="CM67" i="11"/>
  <c r="CH67" i="11"/>
  <c r="CG67" i="11"/>
  <c r="CM89" i="11"/>
  <c r="C102" i="11"/>
  <c r="CK102" i="11"/>
  <c r="CM29" i="11"/>
  <c r="CB53" i="11"/>
  <c r="CK53" i="11"/>
  <c r="CA104" i="11"/>
  <c r="CA15" i="11"/>
  <c r="CD30" i="11"/>
  <c r="CP30" i="11"/>
  <c r="CG30" i="11"/>
  <c r="CA30" i="11"/>
  <c r="AV46" i="11"/>
  <c r="CB94" i="11"/>
  <c r="C94" i="11"/>
  <c r="CA102" i="11"/>
  <c r="CK24" i="11"/>
  <c r="CA44" i="11"/>
  <c r="CA53" i="11"/>
  <c r="CB67" i="11"/>
  <c r="CD76" i="11"/>
  <c r="CG76" i="11"/>
  <c r="CA76" i="11"/>
  <c r="CQ76" i="11"/>
  <c r="CP76" i="11"/>
  <c r="CN76" i="11"/>
  <c r="CA94" i="11"/>
  <c r="CJ94" i="11"/>
  <c r="CB102" i="11"/>
  <c r="CE13" i="11"/>
  <c r="CC15" i="11"/>
  <c r="CE20" i="11"/>
  <c r="CD22" i="11"/>
  <c r="C37" i="11"/>
  <c r="CK37" i="11"/>
  <c r="CH40" i="11"/>
  <c r="CJ57" i="11"/>
  <c r="CK82" i="11"/>
  <c r="CB82" i="11"/>
  <c r="C82" i="11"/>
  <c r="CK94" i="11"/>
  <c r="CD15" i="11"/>
  <c r="CJ20" i="11"/>
  <c r="CK28" i="11"/>
  <c r="C28" i="11"/>
  <c r="CA32" i="11"/>
  <c r="CJ40" i="11"/>
  <c r="CJ44" i="11"/>
  <c r="CN53" i="11"/>
  <c r="CL55" i="11"/>
  <c r="CQ64" i="11"/>
  <c r="CJ64" i="11"/>
  <c r="CH64" i="11"/>
  <c r="CE64" i="11"/>
  <c r="CA64" i="11"/>
  <c r="AV64" i="11" s="1"/>
  <c r="CP64" i="11"/>
  <c r="CD67" i="11"/>
  <c r="CN78" i="11"/>
  <c r="CJ78" i="11"/>
  <c r="CE78" i="11"/>
  <c r="CP78" i="11"/>
  <c r="CH78" i="11"/>
  <c r="CG78" i="11"/>
  <c r="CM78" i="11"/>
  <c r="CD78" i="11"/>
  <c r="AV78" i="11" s="1"/>
  <c r="C97" i="11"/>
  <c r="CE15" i="11"/>
  <c r="CG17" i="11"/>
  <c r="CE17" i="11"/>
  <c r="CD17" i="11"/>
  <c r="CM17" i="11"/>
  <c r="CH17" i="11"/>
  <c r="CL22" i="11"/>
  <c r="C25" i="11"/>
  <c r="CE30" i="11"/>
  <c r="CJ34" i="11"/>
  <c r="CB37" i="11"/>
  <c r="CP53" i="11"/>
  <c r="CM57" i="11"/>
  <c r="CE62" i="11"/>
  <c r="CB64" i="11"/>
  <c r="CE67" i="11"/>
  <c r="CQ71" i="11"/>
  <c r="CN71" i="11"/>
  <c r="CG71" i="11"/>
  <c r="CD71" i="11"/>
  <c r="CM71" i="11"/>
  <c r="CJ71" i="11"/>
  <c r="CH71" i="11"/>
  <c r="CP71" i="11"/>
  <c r="CE76" i="11"/>
  <c r="CN80" i="11"/>
  <c r="CQ80" i="11"/>
  <c r="CM80" i="11"/>
  <c r="CE80" i="11"/>
  <c r="CD80" i="11"/>
  <c r="CJ80" i="11"/>
  <c r="CH80" i="11"/>
  <c r="CG80" i="11"/>
  <c r="CA80" i="11"/>
  <c r="CL88" i="11"/>
  <c r="CC88" i="11"/>
  <c r="CL56" i="11"/>
  <c r="CC56" i="11"/>
  <c r="CQ66" i="11"/>
  <c r="CH66" i="11"/>
  <c r="CN66" i="11"/>
  <c r="CM66" i="11"/>
  <c r="CJ66" i="11"/>
  <c r="CG66" i="11"/>
  <c r="CA66" i="11"/>
  <c r="AV66" i="11" s="1"/>
  <c r="CK88" i="11"/>
  <c r="CB88" i="11"/>
  <c r="CJ13" i="11"/>
  <c r="CP13" i="11"/>
  <c r="CH13" i="11"/>
  <c r="CD13" i="11"/>
  <c r="CJ148" i="11"/>
  <c r="CA148" i="11"/>
  <c r="P148" i="11" s="1"/>
  <c r="CM13" i="11"/>
  <c r="CG15" i="11"/>
  <c r="CM22" i="11"/>
  <c r="CH30" i="11"/>
  <c r="CP44" i="11"/>
  <c r="CN13" i="11"/>
  <c r="CM20" i="11"/>
  <c r="CN22" i="11"/>
  <c r="CJ30" i="11"/>
  <c r="CD32" i="11"/>
  <c r="C35" i="11"/>
  <c r="CQ45" i="11"/>
  <c r="CN45" i="11"/>
  <c r="CH45" i="11"/>
  <c r="CA45" i="11"/>
  <c r="CJ45" i="11"/>
  <c r="CG45" i="11"/>
  <c r="C58" i="11"/>
  <c r="CH76" i="11"/>
  <c r="C86" i="11"/>
  <c r="CQ39" i="11"/>
  <c r="CJ39" i="11"/>
  <c r="CE39" i="11"/>
  <c r="CM39" i="11"/>
  <c r="CH39" i="11"/>
  <c r="CG39" i="11"/>
  <c r="CL44" i="11"/>
  <c r="CC44" i="11"/>
  <c r="CD50" i="11"/>
  <c r="CQ50" i="11"/>
  <c r="CJ50" i="11"/>
  <c r="CE50" i="11"/>
  <c r="CM50" i="11"/>
  <c r="CH50" i="11"/>
  <c r="CG50" i="11"/>
  <c r="CM96" i="11"/>
  <c r="CD96" i="11"/>
  <c r="AT96" i="11" s="1"/>
  <c r="CF96" i="11"/>
  <c r="CE96" i="11"/>
  <c r="B180" i="11"/>
  <c r="CQ72" i="11"/>
  <c r="CH72" i="11"/>
  <c r="CE72" i="11"/>
  <c r="CD72" i="11"/>
  <c r="CN72" i="11"/>
  <c r="CA75" i="11"/>
  <c r="CP75" i="11"/>
  <c r="CN75" i="11"/>
  <c r="CJ75" i="11"/>
  <c r="CJ132" i="11"/>
  <c r="CA147" i="11"/>
  <c r="P147" i="11" s="1"/>
  <c r="CL33" i="11"/>
  <c r="CC33" i="11"/>
  <c r="CG41" i="11"/>
  <c r="CD41" i="11"/>
  <c r="CP41" i="11"/>
  <c r="CA41" i="11"/>
  <c r="CJ52" i="11"/>
  <c r="CG52" i="11"/>
  <c r="CP52" i="11"/>
  <c r="CA52" i="11"/>
  <c r="CQ61" i="11"/>
  <c r="CA61" i="11"/>
  <c r="AV61" i="11" s="1"/>
  <c r="CQ69" i="11"/>
  <c r="CE69" i="11"/>
  <c r="CA69" i="11"/>
  <c r="CD69" i="11"/>
  <c r="CB75" i="11"/>
  <c r="CK75" i="11"/>
  <c r="AM123" i="11"/>
  <c r="CD39" i="11"/>
  <c r="CQ46" i="11"/>
  <c r="CM46" i="11"/>
  <c r="CJ46" i="11"/>
  <c r="CG46" i="11"/>
  <c r="CE46" i="11"/>
  <c r="CN79" i="11"/>
  <c r="CJ79" i="11"/>
  <c r="CH79" i="11"/>
  <c r="CQ79" i="11"/>
  <c r="CP79" i="11"/>
  <c r="CL85" i="11"/>
  <c r="C85" i="11"/>
  <c r="CC96" i="11"/>
  <c r="CK101" i="11"/>
  <c r="CB101" i="11"/>
  <c r="CJ141" i="11"/>
  <c r="CA141" i="11"/>
  <c r="P141" i="11" s="1"/>
  <c r="CQ16" i="11"/>
  <c r="CN16" i="11"/>
  <c r="CG16" i="11"/>
  <c r="AV16" i="11" s="1"/>
  <c r="CD38" i="11"/>
  <c r="CA38" i="11"/>
  <c r="AV38" i="11" s="1"/>
  <c r="CE38" i="11"/>
  <c r="CJ43" i="11"/>
  <c r="CP43" i="11"/>
  <c r="CN43" i="11"/>
  <c r="CH43" i="11"/>
  <c r="AV43" i="11" s="1"/>
  <c r="CN54" i="11"/>
  <c r="CJ54" i="11"/>
  <c r="CQ54" i="11"/>
  <c r="CP54" i="11"/>
  <c r="CH54" i="11"/>
  <c r="AV54" i="11" s="1"/>
  <c r="CG75" i="11"/>
  <c r="CM27" i="11"/>
  <c r="CE27" i="11"/>
  <c r="CA27" i="11"/>
  <c r="AV27" i="11" s="1"/>
  <c r="CN39" i="11"/>
  <c r="CH41" i="11"/>
  <c r="CN50" i="11"/>
  <c r="CE52" i="11"/>
  <c r="CB60" i="11"/>
  <c r="C60" i="11"/>
  <c r="CG69" i="11"/>
  <c r="CH75" i="11"/>
  <c r="CC85" i="11"/>
  <c r="C99" i="11"/>
  <c r="CK99" i="11"/>
  <c r="CB99" i="11"/>
  <c r="CN74" i="11"/>
  <c r="CJ74" i="11"/>
  <c r="CH74" i="11"/>
  <c r="AV74" i="11" s="1"/>
  <c r="CM74" i="11"/>
  <c r="CD74" i="11"/>
  <c r="CO96" i="11"/>
  <c r="D180" i="11"/>
  <c r="CJ77" i="11"/>
  <c r="CG77" i="11"/>
  <c r="CN77" i="11"/>
  <c r="CD77" i="11"/>
  <c r="AV77" i="11" s="1"/>
  <c r="AM122" i="11"/>
  <c r="CQ26" i="11"/>
  <c r="CJ26" i="11"/>
  <c r="AV49" i="11"/>
  <c r="CL103" i="11"/>
  <c r="CF103" i="11"/>
  <c r="CC103" i="11"/>
  <c r="CN84" i="11"/>
  <c r="CH84" i="11"/>
  <c r="AV84" i="11" s="1"/>
  <c r="CB85" i="11"/>
  <c r="CL83" i="11"/>
  <c r="C83" i="11"/>
  <c r="C100" i="11"/>
  <c r="CB100" i="11"/>
  <c r="C95" i="11"/>
  <c r="CJ131" i="11"/>
  <c r="CA131" i="11"/>
  <c r="P131" i="11" s="1"/>
  <c r="AM124" i="11"/>
  <c r="C105" i="11"/>
  <c r="CP25" i="10"/>
  <c r="CN25" i="10"/>
  <c r="CM25" i="10"/>
  <c r="CJ25" i="10"/>
  <c r="CQ25" i="10"/>
  <c r="CG25" i="10"/>
  <c r="CE25" i="10"/>
  <c r="CD25" i="10"/>
  <c r="CA25" i="10"/>
  <c r="CH25" i="10"/>
  <c r="CO99" i="10"/>
  <c r="CN99" i="10"/>
  <c r="CM99" i="10"/>
  <c r="CL99" i="10"/>
  <c r="CD99" i="10"/>
  <c r="CC99" i="10"/>
  <c r="CF99" i="10"/>
  <c r="CE99" i="10"/>
  <c r="AV51" i="10"/>
  <c r="CE21" i="10"/>
  <c r="CD21" i="10"/>
  <c r="CN21" i="10"/>
  <c r="CM21" i="10"/>
  <c r="CH21" i="10"/>
  <c r="CQ21" i="10"/>
  <c r="CJ21" i="10"/>
  <c r="CP21" i="10"/>
  <c r="CG21" i="10"/>
  <c r="CA21" i="10"/>
  <c r="CB52" i="10"/>
  <c r="CK52" i="10"/>
  <c r="C52" i="10"/>
  <c r="CM14" i="10"/>
  <c r="CJ14" i="10"/>
  <c r="CG14" i="10"/>
  <c r="CP14" i="10"/>
  <c r="CH14" i="10"/>
  <c r="CN14" i="10"/>
  <c r="CE14" i="10"/>
  <c r="CA48" i="10"/>
  <c r="CC55" i="10"/>
  <c r="CJ145" i="10"/>
  <c r="CA145" i="10"/>
  <c r="P145" i="10" s="1"/>
  <c r="C17" i="10"/>
  <c r="CC17" i="10"/>
  <c r="C27" i="10"/>
  <c r="CC27" i="10"/>
  <c r="AV69" i="10"/>
  <c r="CQ48" i="10"/>
  <c r="CN48" i="10"/>
  <c r="CP48" i="10"/>
  <c r="CM48" i="10"/>
  <c r="CJ48" i="10"/>
  <c r="CH48" i="10"/>
  <c r="CE48" i="10"/>
  <c r="CG48" i="10"/>
  <c r="AV72" i="10"/>
  <c r="CB66" i="10"/>
  <c r="CK66" i="10"/>
  <c r="CA14" i="10"/>
  <c r="CK27" i="10"/>
  <c r="CB27" i="10"/>
  <c r="CK99" i="10"/>
  <c r="CB99" i="10"/>
  <c r="C66" i="10"/>
  <c r="CC66" i="10"/>
  <c r="CL66" i="10"/>
  <c r="CJ53" i="10"/>
  <c r="CH53" i="10"/>
  <c r="CG53" i="10"/>
  <c r="CD53" i="10"/>
  <c r="CA53" i="10"/>
  <c r="CP53" i="10"/>
  <c r="CN53" i="10"/>
  <c r="CM53" i="10"/>
  <c r="CJ104" i="10"/>
  <c r="CA104" i="10"/>
  <c r="C104" i="10"/>
  <c r="CB14" i="10"/>
  <c r="CL17" i="10"/>
  <c r="CC21" i="10"/>
  <c r="CL21" i="10"/>
  <c r="CM34" i="10"/>
  <c r="CJ34" i="10"/>
  <c r="CG34" i="10"/>
  <c r="CP34" i="10"/>
  <c r="CE34" i="10"/>
  <c r="CN34" i="10"/>
  <c r="CH34" i="10"/>
  <c r="CQ34" i="10"/>
  <c r="CD34" i="10"/>
  <c r="CA34" i="10"/>
  <c r="AV34" i="10" s="1"/>
  <c r="CL46" i="10"/>
  <c r="C46" i="10"/>
  <c r="AT105" i="10"/>
  <c r="C64" i="10"/>
  <c r="CC64" i="10"/>
  <c r="CK98" i="10"/>
  <c r="CB98" i="10"/>
  <c r="C98" i="10"/>
  <c r="CB55" i="10"/>
  <c r="CD14" i="10"/>
  <c r="CB21" i="10"/>
  <c r="CK21" i="10"/>
  <c r="C63" i="10"/>
  <c r="CL63" i="10"/>
  <c r="CM83" i="10"/>
  <c r="CJ83" i="10"/>
  <c r="CG83" i="10"/>
  <c r="CN83" i="10"/>
  <c r="CH83" i="10"/>
  <c r="CE83" i="10"/>
  <c r="CQ83" i="10"/>
  <c r="CP83" i="10"/>
  <c r="CA83" i="10"/>
  <c r="AV83" i="10" s="1"/>
  <c r="CQ14" i="10"/>
  <c r="CE53" i="10"/>
  <c r="CL83" i="10"/>
  <c r="CC83" i="10"/>
  <c r="CK68" i="10"/>
  <c r="CB68" i="10"/>
  <c r="CL14" i="10"/>
  <c r="CC14" i="10"/>
  <c r="CQ18" i="10"/>
  <c r="CN18" i="10"/>
  <c r="CM18" i="10"/>
  <c r="CP18" i="10"/>
  <c r="CH18" i="10"/>
  <c r="CG18" i="10"/>
  <c r="CE18" i="10"/>
  <c r="C67" i="10"/>
  <c r="CC67" i="10"/>
  <c r="CK81" i="10"/>
  <c r="C81" i="10"/>
  <c r="CE41" i="10"/>
  <c r="CD41" i="10"/>
  <c r="CN41" i="10"/>
  <c r="CM41" i="10"/>
  <c r="CH41" i="10"/>
  <c r="CQ41" i="10"/>
  <c r="CP41" i="10"/>
  <c r="CJ41" i="10"/>
  <c r="CG41" i="10"/>
  <c r="CO100" i="10"/>
  <c r="CN100" i="10"/>
  <c r="CL100" i="10"/>
  <c r="CD100" i="10"/>
  <c r="CF100" i="10"/>
  <c r="CC100" i="10"/>
  <c r="CE100" i="10"/>
  <c r="CC22" i="10"/>
  <c r="C22" i="10"/>
  <c r="CM44" i="10"/>
  <c r="CJ44" i="10"/>
  <c r="CG44" i="10"/>
  <c r="CP44" i="10"/>
  <c r="CN44" i="10"/>
  <c r="CE44" i="10"/>
  <c r="CH44" i="10"/>
  <c r="CL44" i="10"/>
  <c r="CC44" i="10"/>
  <c r="CL22" i="10"/>
  <c r="CA41" i="10"/>
  <c r="CE76" i="10"/>
  <c r="CD76" i="10"/>
  <c r="CA76" i="10"/>
  <c r="CM76" i="10"/>
  <c r="CN76" i="10"/>
  <c r="CH76" i="10"/>
  <c r="CP76" i="10"/>
  <c r="CQ76" i="10"/>
  <c r="CJ76" i="10"/>
  <c r="CG76" i="10"/>
  <c r="CL32" i="10"/>
  <c r="CA44" i="10"/>
  <c r="AV44" i="10" s="1"/>
  <c r="CK71" i="10"/>
  <c r="CK84" i="10"/>
  <c r="C84" i="10"/>
  <c r="CM86" i="10"/>
  <c r="CJ86" i="10"/>
  <c r="CG86" i="10"/>
  <c r="CA86" i="10"/>
  <c r="CQ86" i="10"/>
  <c r="CN86" i="10"/>
  <c r="CH86" i="10"/>
  <c r="CM100" i="10"/>
  <c r="CF103" i="10"/>
  <c r="CE103" i="10"/>
  <c r="CD103" i="10"/>
  <c r="CC103" i="10"/>
  <c r="CO103" i="10"/>
  <c r="CN103" i="10"/>
  <c r="CJ140" i="10"/>
  <c r="CA140" i="10"/>
  <c r="P140" i="10" s="1"/>
  <c r="C71" i="10"/>
  <c r="CC71" i="10"/>
  <c r="CL71" i="10"/>
  <c r="CK88" i="10"/>
  <c r="CB88" i="10"/>
  <c r="CB25" i="10"/>
  <c r="CB51" i="10"/>
  <c r="CK51" i="10"/>
  <c r="CB44" i="10"/>
  <c r="CK47" i="10"/>
  <c r="CB47" i="10"/>
  <c r="CA95" i="10"/>
  <c r="CD97" i="10"/>
  <c r="CC97" i="10"/>
  <c r="CM97" i="10"/>
  <c r="CL97" i="10"/>
  <c r="CE97" i="10"/>
  <c r="CO97" i="10"/>
  <c r="CN97" i="10"/>
  <c r="CL25" i="10"/>
  <c r="CC25" i="10"/>
  <c r="CH32" i="10"/>
  <c r="CG32" i="10"/>
  <c r="CE32" i="10"/>
  <c r="CD32" i="10"/>
  <c r="CQ32" i="10"/>
  <c r="CP32" i="10"/>
  <c r="CN32" i="10"/>
  <c r="CM32" i="10"/>
  <c r="CJ32" i="10"/>
  <c r="CA32" i="10"/>
  <c r="C57" i="10"/>
  <c r="CL57" i="10"/>
  <c r="CC57" i="10"/>
  <c r="CM88" i="10"/>
  <c r="CJ88" i="10"/>
  <c r="CG88" i="10"/>
  <c r="CQ88" i="10"/>
  <c r="CP88" i="10"/>
  <c r="CN88" i="10"/>
  <c r="CH88" i="10"/>
  <c r="CE88" i="10"/>
  <c r="CA88" i="10"/>
  <c r="CB32" i="10"/>
  <c r="CK32" i="10"/>
  <c r="CE51" i="10"/>
  <c r="CD51" i="10"/>
  <c r="CN51" i="10"/>
  <c r="CM51" i="10"/>
  <c r="CH51" i="10"/>
  <c r="CQ51" i="10"/>
  <c r="CP51" i="10"/>
  <c r="C74" i="10"/>
  <c r="CK74" i="10"/>
  <c r="CL79" i="10"/>
  <c r="CC79" i="10"/>
  <c r="C79" i="10"/>
  <c r="CL88" i="10"/>
  <c r="CC88" i="10"/>
  <c r="CK95" i="10"/>
  <c r="C95" i="10"/>
  <c r="CL122" i="10"/>
  <c r="CC122" i="10"/>
  <c r="AV35" i="10"/>
  <c r="CC51" i="10"/>
  <c r="CL51" i="10"/>
  <c r="CB42" i="10"/>
  <c r="C42" i="10"/>
  <c r="CD18" i="10"/>
  <c r="CA30" i="10"/>
  <c r="CE30" i="10"/>
  <c r="CD30" i="10"/>
  <c r="CQ30" i="10"/>
  <c r="CP30" i="10"/>
  <c r="CN30" i="10"/>
  <c r="CH30" i="10"/>
  <c r="CJ30" i="10"/>
  <c r="CL16" i="10"/>
  <c r="C16" i="10"/>
  <c r="CJ18" i="10"/>
  <c r="CJ23" i="10"/>
  <c r="CH23" i="10"/>
  <c r="CG23" i="10"/>
  <c r="CD23" i="10"/>
  <c r="CA23" i="10"/>
  <c r="CQ23" i="10"/>
  <c r="CN23" i="10"/>
  <c r="CM23" i="10"/>
  <c r="CE23" i="10"/>
  <c r="CD44" i="10"/>
  <c r="CG51" i="10"/>
  <c r="C55" i="10"/>
  <c r="CK57" i="10"/>
  <c r="C68" i="10"/>
  <c r="CL68" i="10"/>
  <c r="CC68" i="10"/>
  <c r="CB79" i="10"/>
  <c r="CK86" i="10"/>
  <c r="CB86" i="10"/>
  <c r="CB95" i="10"/>
  <c r="CB97" i="10"/>
  <c r="AT97" i="10" s="1"/>
  <c r="CK97" i="10"/>
  <c r="CL34" i="10"/>
  <c r="CC34" i="10"/>
  <c r="CQ62" i="10"/>
  <c r="CP62" i="10"/>
  <c r="CM62" i="10"/>
  <c r="CJ62" i="10"/>
  <c r="CH62" i="10"/>
  <c r="CG62" i="10"/>
  <c r="CD62" i="10"/>
  <c r="CM78" i="10"/>
  <c r="CJ78" i="10"/>
  <c r="CH78" i="10"/>
  <c r="CA78" i="10"/>
  <c r="B180" i="10"/>
  <c r="C15" i="10"/>
  <c r="CJ43" i="10"/>
  <c r="CH43" i="10"/>
  <c r="CG43" i="10"/>
  <c r="CD43" i="10"/>
  <c r="CA43" i="10"/>
  <c r="AV43" i="10" s="1"/>
  <c r="C80" i="10"/>
  <c r="C180" i="10"/>
  <c r="CL36" i="10"/>
  <c r="C36" i="10"/>
  <c r="CQ38" i="10"/>
  <c r="CP38" i="10"/>
  <c r="CM38" i="10"/>
  <c r="CN38" i="10"/>
  <c r="CP45" i="10"/>
  <c r="CN45" i="10"/>
  <c r="CM45" i="10"/>
  <c r="CJ45" i="10"/>
  <c r="CQ59" i="10"/>
  <c r="CP59" i="10"/>
  <c r="CM59" i="10"/>
  <c r="CN59" i="10"/>
  <c r="C73" i="10"/>
  <c r="CL73" i="10"/>
  <c r="CJ13" i="10"/>
  <c r="CH13" i="10"/>
  <c r="CG13" i="10"/>
  <c r="CD13" i="10"/>
  <c r="CA13" i="10"/>
  <c r="AV13" i="10" s="1"/>
  <c r="CC36" i="10"/>
  <c r="CC41" i="10"/>
  <c r="CL41" i="10"/>
  <c r="CA50" i="10"/>
  <c r="CE50" i="10"/>
  <c r="CD50" i="10"/>
  <c r="CD78" i="10"/>
  <c r="CK85" i="10"/>
  <c r="C85" i="10"/>
  <c r="CO94" i="10"/>
  <c r="CN94" i="10"/>
  <c r="CM94" i="10"/>
  <c r="CL94" i="10"/>
  <c r="CD94" i="10"/>
  <c r="CC94" i="10"/>
  <c r="AT94" i="10" s="1"/>
  <c r="CL123" i="10"/>
  <c r="CC123" i="10"/>
  <c r="AM123" i="10" s="1"/>
  <c r="CA139" i="10"/>
  <c r="P139" i="10" s="1"/>
  <c r="CA148" i="10"/>
  <c r="P148" i="10" s="1"/>
  <c r="D180" i="10"/>
  <c r="CA20" i="10"/>
  <c r="CE20" i="10"/>
  <c r="CD20" i="10"/>
  <c r="CA38" i="10"/>
  <c r="CB41" i="10"/>
  <c r="CK41" i="10"/>
  <c r="C47" i="10"/>
  <c r="CA59" i="10"/>
  <c r="CA62" i="10"/>
  <c r="CE78" i="10"/>
  <c r="CB83" i="10"/>
  <c r="CA100" i="10"/>
  <c r="AT100" i="10" s="1"/>
  <c r="CK104" i="10"/>
  <c r="CB104" i="10"/>
  <c r="CM54" i="10"/>
  <c r="CJ54" i="10"/>
  <c r="CG54" i="10"/>
  <c r="CP54" i="10"/>
  <c r="CN54" i="10"/>
  <c r="CE54" i="10"/>
  <c r="CH54" i="10"/>
  <c r="CC73" i="10"/>
  <c r="CD38" i="10"/>
  <c r="CQ28" i="10"/>
  <c r="CM28" i="10"/>
  <c r="CP28" i="10"/>
  <c r="CN28" i="10"/>
  <c r="CC52" i="10"/>
  <c r="CE59" i="10"/>
  <c r="CC80" i="10"/>
  <c r="CM82" i="10"/>
  <c r="CJ82" i="10"/>
  <c r="CG82" i="10"/>
  <c r="CA82" i="10"/>
  <c r="CL87" i="10"/>
  <c r="CC87" i="10"/>
  <c r="CA98" i="10"/>
  <c r="CB102" i="10"/>
  <c r="CK102" i="10"/>
  <c r="CG78" i="10"/>
  <c r="CO105" i="10"/>
  <c r="CN105" i="10"/>
  <c r="CM105" i="10"/>
  <c r="CE31" i="10"/>
  <c r="CD31" i="10"/>
  <c r="CN31" i="10"/>
  <c r="CM31" i="10"/>
  <c r="CH31" i="10"/>
  <c r="CG38" i="10"/>
  <c r="CE45" i="10"/>
  <c r="CQ69" i="10"/>
  <c r="CP69" i="10"/>
  <c r="CM69" i="10"/>
  <c r="CN69" i="10"/>
  <c r="CQ72" i="10"/>
  <c r="CP72" i="10"/>
  <c r="CM72" i="10"/>
  <c r="CJ72" i="10"/>
  <c r="CH72" i="10"/>
  <c r="CG72" i="10"/>
  <c r="CD72" i="10"/>
  <c r="CH77" i="10"/>
  <c r="CG77" i="10"/>
  <c r="AV77" i="10" s="1"/>
  <c r="CE77" i="10"/>
  <c r="CQ77" i="10"/>
  <c r="CP78" i="10"/>
  <c r="CF94" i="10"/>
  <c r="CC59" i="10"/>
  <c r="CC62" i="10"/>
  <c r="CM24" i="10"/>
  <c r="CJ24" i="10"/>
  <c r="CG24" i="10"/>
  <c r="CP24" i="10"/>
  <c r="CH24" i="10"/>
  <c r="CE24" i="10"/>
  <c r="CN24" i="10"/>
  <c r="CE43" i="10"/>
  <c r="CL54" i="10"/>
  <c r="CC54" i="10"/>
  <c r="CL56" i="10"/>
  <c r="C56" i="10"/>
  <c r="CE62" i="10"/>
  <c r="CA75" i="10"/>
  <c r="CE75" i="10"/>
  <c r="CD75" i="10"/>
  <c r="CM87" i="10"/>
  <c r="CJ87" i="10"/>
  <c r="CG87" i="10"/>
  <c r="CN87" i="10"/>
  <c r="CE87" i="10"/>
  <c r="CH87" i="10"/>
  <c r="CD102" i="10"/>
  <c r="CC102" i="10"/>
  <c r="AT102" i="10" s="1"/>
  <c r="CN102" i="10"/>
  <c r="CM102" i="10"/>
  <c r="CL102" i="10"/>
  <c r="CF102" i="10"/>
  <c r="CE13" i="10"/>
  <c r="CC15" i="10"/>
  <c r="CH20" i="10"/>
  <c r="CL26" i="10"/>
  <c r="C26" i="10"/>
  <c r="CP35" i="10"/>
  <c r="CN35" i="10"/>
  <c r="CM35" i="10"/>
  <c r="CJ35" i="10"/>
  <c r="CE38" i="10"/>
  <c r="CD45" i="10"/>
  <c r="AV45" i="10" s="1"/>
  <c r="CJ50" i="10"/>
  <c r="CE94" i="10"/>
  <c r="CB17" i="10"/>
  <c r="CJ20" i="10"/>
  <c r="CJ33" i="10"/>
  <c r="CH33" i="10"/>
  <c r="CG33" i="10"/>
  <c r="CD33" i="10"/>
  <c r="CA33" i="10"/>
  <c r="CM43" i="10"/>
  <c r="CC47" i="10"/>
  <c r="CM13" i="10"/>
  <c r="CC26" i="10"/>
  <c r="CC31" i="10"/>
  <c r="CL31" i="10"/>
  <c r="CH38" i="10"/>
  <c r="CA40" i="10"/>
  <c r="AV40" i="10" s="1"/>
  <c r="CE40" i="10"/>
  <c r="CD40" i="10"/>
  <c r="CN43" i="10"/>
  <c r="CG45" i="10"/>
  <c r="CA54" i="10"/>
  <c r="AV54" i="10" s="1"/>
  <c r="CG59" i="10"/>
  <c r="C61" i="10"/>
  <c r="CC61" i="10"/>
  <c r="CL62" i="10"/>
  <c r="CG75" i="10"/>
  <c r="CQ78" i="10"/>
  <c r="CK82" i="10"/>
  <c r="CB82" i="10"/>
  <c r="CK94" i="10"/>
  <c r="CE102" i="10"/>
  <c r="CA134" i="10"/>
  <c r="P134" i="10" s="1"/>
  <c r="CH50" i="10"/>
  <c r="CD59" i="10"/>
  <c r="CN78" i="10"/>
  <c r="CL24" i="10"/>
  <c r="CC24" i="10"/>
  <c r="C58" i="10"/>
  <c r="CL58" i="10"/>
  <c r="CN13" i="10"/>
  <c r="CK22" i="10"/>
  <c r="CA24" i="10"/>
  <c r="CA28" i="10"/>
  <c r="AV28" i="10" s="1"/>
  <c r="CB31" i="10"/>
  <c r="AV31" i="10" s="1"/>
  <c r="CK31" i="10"/>
  <c r="C37" i="10"/>
  <c r="CJ38" i="10"/>
  <c r="CP43" i="10"/>
  <c r="CH45" i="10"/>
  <c r="CL47" i="10"/>
  <c r="CM50" i="10"/>
  <c r="CB54" i="10"/>
  <c r="CH59" i="10"/>
  <c r="CN62" i="10"/>
  <c r="CH75" i="10"/>
  <c r="CD82" i="10"/>
  <c r="CA87" i="10"/>
  <c r="CK89" i="10"/>
  <c r="C89" i="10"/>
  <c r="AM122" i="10"/>
  <c r="CJ135" i="10"/>
  <c r="CA135" i="10"/>
  <c r="P135" i="10" s="1"/>
  <c r="CA99" i="10"/>
  <c r="CA143" i="10"/>
  <c r="P143" i="10" s="1"/>
  <c r="AT101" i="10"/>
  <c r="CA129" i="10"/>
  <c r="P129" i="10" s="1"/>
  <c r="CQ60" i="10"/>
  <c r="CP60" i="10"/>
  <c r="CM60" i="10"/>
  <c r="CQ65" i="10"/>
  <c r="CP65" i="10"/>
  <c r="CM65" i="10"/>
  <c r="CQ70" i="10"/>
  <c r="CP70" i="10"/>
  <c r="CM70" i="10"/>
  <c r="AV19" i="10"/>
  <c r="AV29" i="10"/>
  <c r="AV39" i="10"/>
  <c r="AV49" i="10"/>
  <c r="CA60" i="10"/>
  <c r="AV60" i="10" s="1"/>
  <c r="CA65" i="10"/>
  <c r="AV65" i="10" s="1"/>
  <c r="CA70" i="10"/>
  <c r="AV70" i="10" s="1"/>
  <c r="CB78" i="10"/>
  <c r="CC82" i="10"/>
  <c r="CC86" i="10"/>
  <c r="AT96" i="10"/>
  <c r="CJ130" i="10"/>
  <c r="CA130" i="10"/>
  <c r="P130" i="10" s="1"/>
  <c r="CA131" i="10"/>
  <c r="P131" i="10" s="1"/>
  <c r="CA136" i="10"/>
  <c r="P136" i="10" s="1"/>
  <c r="CA141" i="10"/>
  <c r="P141" i="10" s="1"/>
  <c r="CA146" i="10"/>
  <c r="P146" i="10" s="1"/>
  <c r="CJ85" i="9"/>
  <c r="CE85" i="9"/>
  <c r="CQ85" i="9"/>
  <c r="CD85" i="9"/>
  <c r="CA144" i="9"/>
  <c r="P144" i="9" s="1"/>
  <c r="CC61" i="9"/>
  <c r="CL58" i="9"/>
  <c r="CB71" i="9"/>
  <c r="CJ146" i="9"/>
  <c r="CB30" i="9"/>
  <c r="CD82" i="9"/>
  <c r="CK22" i="9"/>
  <c r="CC64" i="9"/>
  <c r="CA138" i="9"/>
  <c r="P138" i="9" s="1"/>
  <c r="CB40" i="9"/>
  <c r="CB50" i="9"/>
  <c r="CK76" i="9"/>
  <c r="CK54" i="9"/>
  <c r="CE87" i="9"/>
  <c r="CA132" i="9"/>
  <c r="P132" i="9" s="1"/>
  <c r="CC29" i="9"/>
  <c r="CL54" i="9"/>
  <c r="CH58" i="9"/>
  <c r="CL61" i="9"/>
  <c r="CC80" i="9"/>
  <c r="CB46" i="9"/>
  <c r="CB24" i="9"/>
  <c r="CC41" i="9"/>
  <c r="CE80" i="9"/>
  <c r="CC51" i="9"/>
  <c r="CL68" i="9"/>
  <c r="CC62" i="9"/>
  <c r="CB42" i="9"/>
  <c r="CD84" i="9"/>
  <c r="CJ82" i="9"/>
  <c r="CE84" i="9"/>
  <c r="CA141" i="9"/>
  <c r="P141" i="9" s="1"/>
  <c r="CC31" i="9"/>
  <c r="CB56" i="9"/>
  <c r="CL82" i="9"/>
  <c r="CB20" i="9"/>
  <c r="CA135" i="9"/>
  <c r="P135" i="9" s="1"/>
  <c r="CJ148" i="9"/>
  <c r="CB26" i="9"/>
  <c r="CB43" i="9"/>
  <c r="CL69" i="9"/>
  <c r="CA142" i="9"/>
  <c r="P142" i="9" s="1"/>
  <c r="CB75" i="9"/>
  <c r="CG88" i="9"/>
  <c r="CA129" i="9"/>
  <c r="P129" i="9" s="1"/>
  <c r="CK32" i="9"/>
  <c r="CB38" i="9"/>
  <c r="CK48" i="9"/>
  <c r="CC63" i="9"/>
  <c r="CL66" i="9"/>
  <c r="CB72" i="9"/>
  <c r="CE79" i="9"/>
  <c r="CQ84" i="9"/>
  <c r="CL86" i="9"/>
  <c r="CL88" i="9"/>
  <c r="CA136" i="9"/>
  <c r="P136" i="9" s="1"/>
  <c r="CB49" i="9"/>
  <c r="CB89" i="9"/>
  <c r="CB34" i="9"/>
  <c r="CB45" i="9"/>
  <c r="CC87" i="9"/>
  <c r="CC23" i="9"/>
  <c r="CB73" i="9"/>
  <c r="CJ145" i="9"/>
  <c r="CC35" i="9"/>
  <c r="CA71" i="9"/>
  <c r="AV71" i="9" s="1"/>
  <c r="CJ87" i="9"/>
  <c r="CJ139" i="9"/>
  <c r="CK18" i="9"/>
  <c r="CC55" i="9"/>
  <c r="CQ58" i="9"/>
  <c r="CC65" i="9"/>
  <c r="CJ80" i="9"/>
  <c r="CC84" i="9"/>
  <c r="CJ140" i="9"/>
  <c r="CA134" i="9"/>
  <c r="P134" i="9" s="1"/>
  <c r="CC25" i="9"/>
  <c r="CB47" i="9"/>
  <c r="CB14" i="9"/>
  <c r="CQ80" i="9"/>
  <c r="CD86" i="9"/>
  <c r="CC37" i="9"/>
  <c r="CB52" i="9"/>
  <c r="CE86" i="9"/>
  <c r="CB88" i="9"/>
  <c r="CL124" i="9"/>
  <c r="CL56" i="9"/>
  <c r="CC21" i="9"/>
  <c r="CB44" i="9"/>
  <c r="CL48" i="9"/>
  <c r="CD81" i="9"/>
  <c r="CA143" i="9"/>
  <c r="P143" i="9" s="1"/>
  <c r="B179" i="9"/>
  <c r="CB28" i="9"/>
  <c r="C123" i="9"/>
  <c r="CL123" i="9" s="1"/>
  <c r="CA131" i="9"/>
  <c r="P131" i="9" s="1"/>
  <c r="CC58" i="9"/>
  <c r="CD87" i="9"/>
  <c r="CL50" i="9"/>
  <c r="CA133" i="9"/>
  <c r="P133" i="9" s="1"/>
  <c r="CL46" i="9"/>
  <c r="CB36" i="9"/>
  <c r="CE82" i="9"/>
  <c r="AM124" i="9"/>
  <c r="CA147" i="9"/>
  <c r="P147" i="9" s="1"/>
  <c r="CC19" i="9"/>
  <c r="CC59" i="9"/>
  <c r="CL62" i="9"/>
  <c r="C180" i="9"/>
  <c r="CA75" i="9"/>
  <c r="CL52" i="9"/>
  <c r="CD79" i="9"/>
  <c r="CJ86" i="9"/>
  <c r="CC27" i="9"/>
  <c r="CC53" i="9"/>
  <c r="C43" i="9"/>
  <c r="CL43" i="9"/>
  <c r="CB51" i="9"/>
  <c r="CK51" i="9"/>
  <c r="CK60" i="9"/>
  <c r="CB60" i="9"/>
  <c r="CN61" i="9"/>
  <c r="CJ61" i="9"/>
  <c r="CE61" i="9"/>
  <c r="CA61" i="9"/>
  <c r="CP61" i="9"/>
  <c r="CH61" i="9"/>
  <c r="CG61" i="9"/>
  <c r="CQ61" i="9"/>
  <c r="CK68" i="9"/>
  <c r="CB68" i="9"/>
  <c r="C68" i="9"/>
  <c r="CP70" i="9"/>
  <c r="CG70" i="9"/>
  <c r="CJ70" i="9"/>
  <c r="CD70" i="9"/>
  <c r="CN70" i="9"/>
  <c r="CH70" i="9"/>
  <c r="CQ70" i="9"/>
  <c r="CE70" i="9"/>
  <c r="CK78" i="9"/>
  <c r="C78" i="9"/>
  <c r="CB13" i="9"/>
  <c r="CB15" i="9"/>
  <c r="CB17" i="9"/>
  <c r="C45" i="9"/>
  <c r="CL45" i="9"/>
  <c r="CN52" i="9"/>
  <c r="CJ52" i="9"/>
  <c r="CD52" i="9"/>
  <c r="CM52" i="9"/>
  <c r="CH52" i="9"/>
  <c r="CQ52" i="9"/>
  <c r="CG52" i="9"/>
  <c r="CP52" i="9"/>
  <c r="CE52" i="9"/>
  <c r="CB53" i="9"/>
  <c r="CK53" i="9"/>
  <c r="CK61" i="9"/>
  <c r="CB61" i="9"/>
  <c r="CN62" i="9"/>
  <c r="CJ62" i="9"/>
  <c r="CE62" i="9"/>
  <c r="CA62" i="9"/>
  <c r="CG62" i="9"/>
  <c r="CM62" i="9"/>
  <c r="CP62" i="9"/>
  <c r="CK69" i="9"/>
  <c r="CB69" i="9"/>
  <c r="C69" i="9"/>
  <c r="CP71" i="9"/>
  <c r="CG71" i="9"/>
  <c r="CJ71" i="9"/>
  <c r="CD71" i="9"/>
  <c r="CN71" i="9"/>
  <c r="CH71" i="9"/>
  <c r="CQ71" i="9"/>
  <c r="CE71" i="9"/>
  <c r="CB78" i="9"/>
  <c r="C89" i="9"/>
  <c r="CL89" i="9"/>
  <c r="C95" i="9"/>
  <c r="CB95" i="9"/>
  <c r="CK95" i="9"/>
  <c r="C97" i="9"/>
  <c r="CB97" i="9"/>
  <c r="CK97" i="9"/>
  <c r="C99" i="9"/>
  <c r="CK99" i="9"/>
  <c r="CB99" i="9"/>
  <c r="CC122" i="9"/>
  <c r="AM122" i="9" s="1"/>
  <c r="CL122" i="9"/>
  <c r="C13" i="9"/>
  <c r="CC13" i="9"/>
  <c r="CL14" i="9"/>
  <c r="C15" i="9"/>
  <c r="CC15" i="9"/>
  <c r="CL16" i="9"/>
  <c r="C17" i="9"/>
  <c r="CC17" i="9"/>
  <c r="CL18" i="9"/>
  <c r="CB19" i="9"/>
  <c r="CK19" i="9"/>
  <c r="C20" i="9"/>
  <c r="CL20" i="9"/>
  <c r="CB21" i="9"/>
  <c r="CK21" i="9"/>
  <c r="C22" i="9"/>
  <c r="CL22" i="9"/>
  <c r="CB23" i="9"/>
  <c r="CK23" i="9"/>
  <c r="C24" i="9"/>
  <c r="CL24" i="9"/>
  <c r="CB25" i="9"/>
  <c r="CK25" i="9"/>
  <c r="C26" i="9"/>
  <c r="CL26" i="9"/>
  <c r="CB27" i="9"/>
  <c r="CK27" i="9"/>
  <c r="C28" i="9"/>
  <c r="CL28" i="9"/>
  <c r="CB29" i="9"/>
  <c r="CK29" i="9"/>
  <c r="C30" i="9"/>
  <c r="CL30" i="9"/>
  <c r="CB31" i="9"/>
  <c r="CK31" i="9"/>
  <c r="C32" i="9"/>
  <c r="CL32" i="9"/>
  <c r="CB33" i="9"/>
  <c r="CK33" i="9"/>
  <c r="C34" i="9"/>
  <c r="CL34" i="9"/>
  <c r="CB35" i="9"/>
  <c r="CK35" i="9"/>
  <c r="C36" i="9"/>
  <c r="CL36" i="9"/>
  <c r="CB37" i="9"/>
  <c r="CK37" i="9"/>
  <c r="C38" i="9"/>
  <c r="CL38" i="9"/>
  <c r="CB39" i="9"/>
  <c r="CK39" i="9"/>
  <c r="C40" i="9"/>
  <c r="CL40" i="9"/>
  <c r="CB41" i="9"/>
  <c r="CK41" i="9"/>
  <c r="C42" i="9"/>
  <c r="CL42" i="9"/>
  <c r="C47" i="9"/>
  <c r="CL47" i="9"/>
  <c r="CN54" i="9"/>
  <c r="CJ54" i="9"/>
  <c r="CD54" i="9"/>
  <c r="AV54" i="9" s="1"/>
  <c r="CM54" i="9"/>
  <c r="CH54" i="9"/>
  <c r="CQ54" i="9"/>
  <c r="CG54" i="9"/>
  <c r="CP54" i="9"/>
  <c r="CE54" i="9"/>
  <c r="CB55" i="9"/>
  <c r="CK55" i="9"/>
  <c r="C57" i="9"/>
  <c r="CM61" i="9"/>
  <c r="CH62" i="9"/>
  <c r="CQ62" i="9"/>
  <c r="CK64" i="9"/>
  <c r="CB64" i="9"/>
  <c r="CP72" i="9"/>
  <c r="CG72" i="9"/>
  <c r="CJ72" i="9"/>
  <c r="CD72" i="9"/>
  <c r="CN72" i="9"/>
  <c r="CH72" i="9"/>
  <c r="CQ72" i="9"/>
  <c r="CE72" i="9"/>
  <c r="CA73" i="9"/>
  <c r="CA95" i="9"/>
  <c r="CJ95" i="9"/>
  <c r="CA97" i="9"/>
  <c r="CJ97" i="9"/>
  <c r="CA99" i="9"/>
  <c r="CJ99" i="9"/>
  <c r="C14" i="9"/>
  <c r="C16" i="9"/>
  <c r="C18" i="9"/>
  <c r="CC43" i="9"/>
  <c r="C49" i="9"/>
  <c r="CL49" i="9"/>
  <c r="CN56" i="9"/>
  <c r="CJ56" i="9"/>
  <c r="CD56" i="9"/>
  <c r="CM56" i="9"/>
  <c r="CH56" i="9"/>
  <c r="CQ56" i="9"/>
  <c r="CG56" i="9"/>
  <c r="CP56" i="9"/>
  <c r="CE56" i="9"/>
  <c r="CK57" i="9"/>
  <c r="CB57" i="9"/>
  <c r="CN58" i="9"/>
  <c r="CJ58" i="9"/>
  <c r="CE58" i="9"/>
  <c r="CA58" i="9"/>
  <c r="CG58" i="9"/>
  <c r="CM58" i="9"/>
  <c r="CP58" i="9"/>
  <c r="CD61" i="9"/>
  <c r="CK65" i="9"/>
  <c r="CB65" i="9"/>
  <c r="C65" i="9"/>
  <c r="CA70" i="9"/>
  <c r="CM70" i="9"/>
  <c r="CQ73" i="9"/>
  <c r="CM73" i="9"/>
  <c r="CP73" i="9"/>
  <c r="CG73" i="9"/>
  <c r="CJ73" i="9"/>
  <c r="CD73" i="9"/>
  <c r="CH73" i="9"/>
  <c r="CE73" i="9"/>
  <c r="C19" i="9"/>
  <c r="C21" i="9"/>
  <c r="C23" i="9"/>
  <c r="C25" i="9"/>
  <c r="C27" i="9"/>
  <c r="C29" i="9"/>
  <c r="C31" i="9"/>
  <c r="C33" i="9"/>
  <c r="C35" i="9"/>
  <c r="C37" i="9"/>
  <c r="C39" i="9"/>
  <c r="C41" i="9"/>
  <c r="C44" i="9"/>
  <c r="C46" i="9"/>
  <c r="C48" i="9"/>
  <c r="C50" i="9"/>
  <c r="CK58" i="9"/>
  <c r="CB58" i="9"/>
  <c r="C59" i="9"/>
  <c r="CK62" i="9"/>
  <c r="CB62" i="9"/>
  <c r="C63" i="9"/>
  <c r="CK66" i="9"/>
  <c r="CB66" i="9"/>
  <c r="C66" i="9"/>
  <c r="CK59" i="9"/>
  <c r="CB59" i="9"/>
  <c r="C60" i="9"/>
  <c r="CK63" i="9"/>
  <c r="CB63" i="9"/>
  <c r="C64" i="9"/>
  <c r="CK67" i="9"/>
  <c r="CB67" i="9"/>
  <c r="C67" i="9"/>
  <c r="CK74" i="9"/>
  <c r="C74" i="9"/>
  <c r="C51" i="9"/>
  <c r="C53" i="9"/>
  <c r="C55" i="9"/>
  <c r="CL70" i="9"/>
  <c r="CC70" i="9"/>
  <c r="CL71" i="9"/>
  <c r="CC71" i="9"/>
  <c r="CL72" i="9"/>
  <c r="CC72" i="9"/>
  <c r="CL73" i="9"/>
  <c r="CC73" i="9"/>
  <c r="CJ75" i="9"/>
  <c r="CE75" i="9"/>
  <c r="CN75" i="9"/>
  <c r="CH75" i="9"/>
  <c r="CD75" i="9"/>
  <c r="AV75" i="9" s="1"/>
  <c r="CB77" i="9"/>
  <c r="C77" i="9"/>
  <c r="CK77" i="9"/>
  <c r="CP79" i="9"/>
  <c r="CG79" i="9"/>
  <c r="CA79" i="9"/>
  <c r="CM79" i="9"/>
  <c r="CP80" i="9"/>
  <c r="CG80" i="9"/>
  <c r="CA80" i="9"/>
  <c r="CM80" i="9"/>
  <c r="CP81" i="9"/>
  <c r="CG81" i="9"/>
  <c r="CA81" i="9"/>
  <c r="CM81" i="9"/>
  <c r="CP82" i="9"/>
  <c r="CG82" i="9"/>
  <c r="CA82" i="9"/>
  <c r="CM82" i="9"/>
  <c r="CP83" i="9"/>
  <c r="CG83" i="9"/>
  <c r="CA83" i="9"/>
  <c r="CM83" i="9"/>
  <c r="CP84" i="9"/>
  <c r="CG84" i="9"/>
  <c r="CA84" i="9"/>
  <c r="CM84" i="9"/>
  <c r="CP85" i="9"/>
  <c r="CG85" i="9"/>
  <c r="CA85" i="9"/>
  <c r="CM85" i="9"/>
  <c r="CP86" i="9"/>
  <c r="CG86" i="9"/>
  <c r="CA86" i="9"/>
  <c r="CM86" i="9"/>
  <c r="CP87" i="9"/>
  <c r="CG87" i="9"/>
  <c r="CA87" i="9"/>
  <c r="CM87" i="9"/>
  <c r="CN88" i="9"/>
  <c r="CJ88" i="9"/>
  <c r="CE88" i="9"/>
  <c r="CA88" i="9"/>
  <c r="CP88" i="9"/>
  <c r="CD88" i="9"/>
  <c r="CH88" i="9"/>
  <c r="CM88" i="9"/>
  <c r="C94" i="9"/>
  <c r="CB94" i="9"/>
  <c r="CK94" i="9"/>
  <c r="C96" i="9"/>
  <c r="CB96" i="9"/>
  <c r="CK96" i="9"/>
  <c r="C98" i="9"/>
  <c r="CB98" i="9"/>
  <c r="CK98" i="9"/>
  <c r="CG75" i="9"/>
  <c r="CP75" i="9"/>
  <c r="CH79" i="9"/>
  <c r="CN79" i="9"/>
  <c r="CH80" i="9"/>
  <c r="CN80" i="9"/>
  <c r="CH81" i="9"/>
  <c r="CN81" i="9"/>
  <c r="CH82" i="9"/>
  <c r="CN82" i="9"/>
  <c r="CH83" i="9"/>
  <c r="CN83" i="9"/>
  <c r="CH84" i="9"/>
  <c r="CN84" i="9"/>
  <c r="CH85" i="9"/>
  <c r="CN85" i="9"/>
  <c r="CH86" i="9"/>
  <c r="CN86" i="9"/>
  <c r="CH87" i="9"/>
  <c r="CN87" i="9"/>
  <c r="CA94" i="9"/>
  <c r="CJ94" i="9"/>
  <c r="CA96" i="9"/>
  <c r="CJ96" i="9"/>
  <c r="CA98" i="9"/>
  <c r="CJ98" i="9"/>
  <c r="C76" i="9"/>
  <c r="CB79" i="9"/>
  <c r="CB80" i="9"/>
  <c r="CB81" i="9"/>
  <c r="CB82" i="9"/>
  <c r="CB83" i="9"/>
  <c r="CB84" i="9"/>
  <c r="CB85" i="9"/>
  <c r="CB86" i="9"/>
  <c r="CB87" i="9"/>
  <c r="C100" i="9"/>
  <c r="CK100" i="9"/>
  <c r="C101" i="9"/>
  <c r="CK101" i="9"/>
  <c r="C102" i="9"/>
  <c r="CK102" i="9"/>
  <c r="C103" i="9"/>
  <c r="CK103" i="9"/>
  <c r="C104" i="9"/>
  <c r="CK104" i="9"/>
  <c r="C105" i="9"/>
  <c r="CK105" i="9"/>
  <c r="D180" i="9"/>
  <c r="B175" i="9"/>
  <c r="CJ100" i="9"/>
  <c r="CJ101" i="9"/>
  <c r="CJ102" i="9"/>
  <c r="CJ103" i="9"/>
  <c r="CJ104" i="9"/>
  <c r="CJ105" i="9"/>
  <c r="B186" i="8"/>
  <c r="B185" i="8"/>
  <c r="B184" i="8"/>
  <c r="B183" i="8"/>
  <c r="AL180" i="8"/>
  <c r="AK180" i="8"/>
  <c r="AJ180" i="8"/>
  <c r="AI180" i="8"/>
  <c r="AH180" i="8"/>
  <c r="AG180" i="8"/>
  <c r="AF180" i="8"/>
  <c r="AE180" i="8"/>
  <c r="AD180" i="8"/>
  <c r="AC180" i="8"/>
  <c r="AB180" i="8"/>
  <c r="AA180" i="8"/>
  <c r="Z180" i="8"/>
  <c r="Y180" i="8"/>
  <c r="X180" i="8"/>
  <c r="W180" i="8"/>
  <c r="V180" i="8"/>
  <c r="U180" i="8"/>
  <c r="T180" i="8"/>
  <c r="S180" i="8"/>
  <c r="R180" i="8"/>
  <c r="Q180" i="8"/>
  <c r="P180" i="8"/>
  <c r="O180" i="8"/>
  <c r="N180" i="8"/>
  <c r="M180" i="8"/>
  <c r="L180" i="8"/>
  <c r="K180" i="8"/>
  <c r="J180" i="8"/>
  <c r="I180" i="8"/>
  <c r="H180" i="8"/>
  <c r="G180" i="8"/>
  <c r="F180" i="8"/>
  <c r="E180" i="8"/>
  <c r="D179" i="8"/>
  <c r="C179" i="8"/>
  <c r="D178" i="8"/>
  <c r="C178" i="8"/>
  <c r="B178" i="8" s="1"/>
  <c r="D177" i="8"/>
  <c r="C177" i="8"/>
  <c r="D176" i="8"/>
  <c r="C176" i="8"/>
  <c r="D175" i="8"/>
  <c r="B175" i="8" s="1"/>
  <c r="C175" i="8"/>
  <c r="B170" i="8"/>
  <c r="B169" i="8"/>
  <c r="B168" i="8"/>
  <c r="B167" i="8"/>
  <c r="B164" i="8"/>
  <c r="B163" i="8"/>
  <c r="B162" i="8"/>
  <c r="B161" i="8"/>
  <c r="B160" i="8"/>
  <c r="B159" i="8"/>
  <c r="B158" i="8"/>
  <c r="B155" i="8"/>
  <c r="B154" i="8"/>
  <c r="B153" i="8"/>
  <c r="B152" i="8"/>
  <c r="B151" i="8"/>
  <c r="C148" i="8"/>
  <c r="CJ148" i="8" s="1"/>
  <c r="C147" i="8"/>
  <c r="CJ147" i="8" s="1"/>
  <c r="CA146" i="8"/>
  <c r="P146" i="8" s="1"/>
  <c r="C146" i="8"/>
  <c r="CJ146" i="8" s="1"/>
  <c r="C145" i="8"/>
  <c r="CJ145" i="8" s="1"/>
  <c r="C144" i="8"/>
  <c r="CJ144" i="8" s="1"/>
  <c r="C143" i="8"/>
  <c r="CJ143" i="8" s="1"/>
  <c r="C142" i="8"/>
  <c r="CJ142" i="8" s="1"/>
  <c r="CA141" i="8"/>
  <c r="P141" i="8" s="1"/>
  <c r="C141" i="8"/>
  <c r="CJ141" i="8" s="1"/>
  <c r="C140" i="8"/>
  <c r="CJ140" i="8" s="1"/>
  <c r="C139" i="8"/>
  <c r="CJ139" i="8" s="1"/>
  <c r="C138" i="8"/>
  <c r="CJ138" i="8" s="1"/>
  <c r="C137" i="8"/>
  <c r="CJ137" i="8" s="1"/>
  <c r="CA136" i="8"/>
  <c r="P136" i="8" s="1"/>
  <c r="C136" i="8"/>
  <c r="CJ136" i="8" s="1"/>
  <c r="C135" i="8"/>
  <c r="CJ135" i="8" s="1"/>
  <c r="C134" i="8"/>
  <c r="CJ134" i="8" s="1"/>
  <c r="C133" i="8"/>
  <c r="CJ133" i="8" s="1"/>
  <c r="C132" i="8"/>
  <c r="CJ132" i="8" s="1"/>
  <c r="CA131" i="8"/>
  <c r="P131" i="8" s="1"/>
  <c r="C131" i="8"/>
  <c r="CJ131" i="8" s="1"/>
  <c r="C130" i="8"/>
  <c r="CJ130" i="8" s="1"/>
  <c r="C129" i="8"/>
  <c r="CJ129" i="8" s="1"/>
  <c r="CK124" i="8"/>
  <c r="CJ124" i="8"/>
  <c r="CB124" i="8"/>
  <c r="CA124" i="8"/>
  <c r="E124" i="8"/>
  <c r="D124" i="8"/>
  <c r="C124" i="8"/>
  <c r="CL124" i="8" s="1"/>
  <c r="CK123" i="8"/>
  <c r="CJ123" i="8"/>
  <c r="CB123" i="8"/>
  <c r="CA123" i="8"/>
  <c r="E123" i="8"/>
  <c r="D123" i="8"/>
  <c r="C123" i="8" s="1"/>
  <c r="CK122" i="8"/>
  <c r="CJ122" i="8"/>
  <c r="CB122" i="8"/>
  <c r="CA122" i="8"/>
  <c r="E122" i="8"/>
  <c r="C122" i="8" s="1"/>
  <c r="D122" i="8"/>
  <c r="CJ117" i="8"/>
  <c r="CA117" i="8"/>
  <c r="E117" i="8" s="1"/>
  <c r="CJ115" i="8"/>
  <c r="CA115" i="8"/>
  <c r="E115" i="8"/>
  <c r="CJ114" i="8"/>
  <c r="CA114" i="8"/>
  <c r="E114" i="8" s="1"/>
  <c r="CJ113" i="8"/>
  <c r="CA113" i="8"/>
  <c r="E113" i="8"/>
  <c r="CJ110" i="8"/>
  <c r="CA110" i="8"/>
  <c r="E110" i="8" s="1"/>
  <c r="CJ109" i="8"/>
  <c r="CA109" i="8"/>
  <c r="E109" i="8"/>
  <c r="CJ108" i="8"/>
  <c r="CA108" i="8"/>
  <c r="E108" i="8" s="1"/>
  <c r="CA105" i="8"/>
  <c r="E105" i="8"/>
  <c r="CJ105" i="8" s="1"/>
  <c r="D105" i="8"/>
  <c r="CA104" i="8"/>
  <c r="E104" i="8"/>
  <c r="CJ104" i="8" s="1"/>
  <c r="D104" i="8"/>
  <c r="E103" i="8"/>
  <c r="CJ103" i="8" s="1"/>
  <c r="D103" i="8"/>
  <c r="E102" i="8"/>
  <c r="CJ102" i="8" s="1"/>
  <c r="D102" i="8"/>
  <c r="E101" i="8"/>
  <c r="CJ101" i="8" s="1"/>
  <c r="D101" i="8"/>
  <c r="CK101" i="8" s="1"/>
  <c r="C101" i="8"/>
  <c r="CL101" i="8" s="1"/>
  <c r="E100" i="8"/>
  <c r="CJ100" i="8" s="1"/>
  <c r="D100" i="8"/>
  <c r="C100" i="8" s="1"/>
  <c r="E99" i="8"/>
  <c r="CJ99" i="8" s="1"/>
  <c r="D99" i="8"/>
  <c r="CK99" i="8" s="1"/>
  <c r="C99" i="8"/>
  <c r="CL99" i="8" s="1"/>
  <c r="E98" i="8"/>
  <c r="CJ98" i="8" s="1"/>
  <c r="D98" i="8"/>
  <c r="C98" i="8" s="1"/>
  <c r="E97" i="8"/>
  <c r="CJ97" i="8" s="1"/>
  <c r="D97" i="8"/>
  <c r="CK97" i="8" s="1"/>
  <c r="C97" i="8"/>
  <c r="CL97" i="8" s="1"/>
  <c r="E96" i="8"/>
  <c r="CJ96" i="8" s="1"/>
  <c r="D96" i="8"/>
  <c r="C96" i="8" s="1"/>
  <c r="CA95" i="8"/>
  <c r="E95" i="8"/>
  <c r="CJ95" i="8" s="1"/>
  <c r="D95" i="8"/>
  <c r="CK95" i="8" s="1"/>
  <c r="E94" i="8"/>
  <c r="CJ94" i="8" s="1"/>
  <c r="D94" i="8"/>
  <c r="C94" i="8" s="1"/>
  <c r="CO89" i="8"/>
  <c r="CF89" i="8"/>
  <c r="E89" i="8"/>
  <c r="CK89" i="8" s="1"/>
  <c r="D89" i="8"/>
  <c r="CO88" i="8"/>
  <c r="CF88" i="8"/>
  <c r="E88" i="8"/>
  <c r="CB88" i="8" s="1"/>
  <c r="D88" i="8"/>
  <c r="CO87" i="8"/>
  <c r="CF87" i="8"/>
  <c r="E87" i="8"/>
  <c r="CK87" i="8" s="1"/>
  <c r="D87" i="8"/>
  <c r="CO86" i="8"/>
  <c r="CF86" i="8"/>
  <c r="E86" i="8"/>
  <c r="CB86" i="8" s="1"/>
  <c r="D86" i="8"/>
  <c r="CO85" i="8"/>
  <c r="CF85" i="8"/>
  <c r="E85" i="8"/>
  <c r="CK85" i="8" s="1"/>
  <c r="D85" i="8"/>
  <c r="CO84" i="8"/>
  <c r="CK84" i="8"/>
  <c r="CF84" i="8"/>
  <c r="E84" i="8"/>
  <c r="CB84" i="8" s="1"/>
  <c r="D84" i="8"/>
  <c r="CO83" i="8"/>
  <c r="CF83" i="8"/>
  <c r="E83" i="8"/>
  <c r="CB83" i="8" s="1"/>
  <c r="D83" i="8"/>
  <c r="CO82" i="8"/>
  <c r="CF82" i="8"/>
  <c r="E82" i="8"/>
  <c r="CB82" i="8" s="1"/>
  <c r="D82" i="8"/>
  <c r="CO81" i="8"/>
  <c r="CF81" i="8"/>
  <c r="E81" i="8"/>
  <c r="CB81" i="8" s="1"/>
  <c r="D81" i="8"/>
  <c r="CO80" i="8"/>
  <c r="CF80" i="8"/>
  <c r="E80" i="8"/>
  <c r="CK80" i="8" s="1"/>
  <c r="D80" i="8"/>
  <c r="CO79" i="8"/>
  <c r="CF79" i="8"/>
  <c r="E79" i="8"/>
  <c r="CB79" i="8" s="1"/>
  <c r="D79" i="8"/>
  <c r="CO78" i="8"/>
  <c r="CF78" i="8"/>
  <c r="E78" i="8"/>
  <c r="CK78" i="8" s="1"/>
  <c r="C78" i="8"/>
  <c r="CE78" i="8" s="1"/>
  <c r="CO77" i="8"/>
  <c r="CK77" i="8"/>
  <c r="CF77" i="8"/>
  <c r="E77" i="8"/>
  <c r="CO76" i="8"/>
  <c r="CF76" i="8"/>
  <c r="E76" i="8"/>
  <c r="CB76" i="8" s="1"/>
  <c r="C76" i="8"/>
  <c r="CG76" i="8" s="1"/>
  <c r="CO75" i="8"/>
  <c r="CF75" i="8"/>
  <c r="E75" i="8"/>
  <c r="CO74" i="8"/>
  <c r="CF74" i="8"/>
  <c r="E74" i="8"/>
  <c r="CK74" i="8" s="1"/>
  <c r="C74" i="8"/>
  <c r="CQ74" i="8" s="1"/>
  <c r="CO73" i="8"/>
  <c r="CF73" i="8"/>
  <c r="E73" i="8"/>
  <c r="D73" i="8"/>
  <c r="CL73" i="8" s="1"/>
  <c r="CO72" i="8"/>
  <c r="CF72" i="8"/>
  <c r="E72" i="8"/>
  <c r="CK72" i="8" s="1"/>
  <c r="D72" i="8"/>
  <c r="C72" i="8" s="1"/>
  <c r="CA72" i="8" s="1"/>
  <c r="CP71" i="8"/>
  <c r="CO71" i="8"/>
  <c r="CN71" i="8"/>
  <c r="CL71" i="8"/>
  <c r="CK71" i="8"/>
  <c r="CF71" i="8"/>
  <c r="CB71" i="8"/>
  <c r="E71" i="8"/>
  <c r="C71" i="8" s="1"/>
  <c r="D71" i="8"/>
  <c r="CC71" i="8" s="1"/>
  <c r="CO70" i="8"/>
  <c r="CF70" i="8"/>
  <c r="E70" i="8"/>
  <c r="CK70" i="8" s="1"/>
  <c r="D70" i="8"/>
  <c r="C70" i="8" s="1"/>
  <c r="CA70" i="8" s="1"/>
  <c r="CO69" i="8"/>
  <c r="CF69" i="8"/>
  <c r="E69" i="8"/>
  <c r="D69" i="8"/>
  <c r="CC69" i="8" s="1"/>
  <c r="C69" i="8"/>
  <c r="CP69" i="8" s="1"/>
  <c r="CO68" i="8"/>
  <c r="CL68" i="8"/>
  <c r="CJ68" i="8"/>
  <c r="CF68" i="8"/>
  <c r="E68" i="8"/>
  <c r="CK68" i="8" s="1"/>
  <c r="D68" i="8"/>
  <c r="C68" i="8" s="1"/>
  <c r="CA68" i="8" s="1"/>
  <c r="CO67" i="8"/>
  <c r="CF67" i="8"/>
  <c r="E67" i="8"/>
  <c r="D67" i="8"/>
  <c r="CC67" i="8" s="1"/>
  <c r="CO66" i="8"/>
  <c r="CF66" i="8"/>
  <c r="E66" i="8"/>
  <c r="CK66" i="8" s="1"/>
  <c r="D66" i="8"/>
  <c r="C66" i="8" s="1"/>
  <c r="CA66" i="8" s="1"/>
  <c r="CO65" i="8"/>
  <c r="CF65" i="8"/>
  <c r="E65" i="8"/>
  <c r="D65" i="8"/>
  <c r="CC65" i="8" s="1"/>
  <c r="CO64" i="8"/>
  <c r="CF64" i="8"/>
  <c r="E64" i="8"/>
  <c r="CK64" i="8" s="1"/>
  <c r="D64" i="8"/>
  <c r="C64" i="8" s="1"/>
  <c r="CJ64" i="8" s="1"/>
  <c r="CO63" i="8"/>
  <c r="CF63" i="8"/>
  <c r="E63" i="8"/>
  <c r="CK63" i="8" s="1"/>
  <c r="D63" i="8"/>
  <c r="CO62" i="8"/>
  <c r="CK62" i="8"/>
  <c r="CF62" i="8"/>
  <c r="E62" i="8"/>
  <c r="CB62" i="8" s="1"/>
  <c r="D62" i="8"/>
  <c r="CO61" i="8"/>
  <c r="CF61" i="8"/>
  <c r="E61" i="8"/>
  <c r="CK61" i="8" s="1"/>
  <c r="D61" i="8"/>
  <c r="CO60" i="8"/>
  <c r="CF60" i="8"/>
  <c r="E60" i="8"/>
  <c r="CB60" i="8" s="1"/>
  <c r="D60" i="8"/>
  <c r="CO59" i="8"/>
  <c r="CF59" i="8"/>
  <c r="E59" i="8"/>
  <c r="CB59" i="8" s="1"/>
  <c r="D59" i="8"/>
  <c r="CO58" i="8"/>
  <c r="CF58" i="8"/>
  <c r="E58" i="8"/>
  <c r="CK58" i="8" s="1"/>
  <c r="D58" i="8"/>
  <c r="CO57" i="8"/>
  <c r="CF57" i="8"/>
  <c r="E57" i="8"/>
  <c r="CK57" i="8" s="1"/>
  <c r="D57" i="8"/>
  <c r="E56" i="8"/>
  <c r="CK56" i="8" s="1"/>
  <c r="D56" i="8"/>
  <c r="E55" i="8"/>
  <c r="CB55" i="8" s="1"/>
  <c r="D55" i="8"/>
  <c r="E54" i="8"/>
  <c r="CK54" i="8" s="1"/>
  <c r="D54" i="8"/>
  <c r="CL54" i="8" s="1"/>
  <c r="E53" i="8"/>
  <c r="CB53" i="8" s="1"/>
  <c r="D53" i="8"/>
  <c r="E52" i="8"/>
  <c r="CK52" i="8" s="1"/>
  <c r="D52" i="8"/>
  <c r="E51" i="8"/>
  <c r="CB51" i="8" s="1"/>
  <c r="D51" i="8"/>
  <c r="E50" i="8"/>
  <c r="CK50" i="8" s="1"/>
  <c r="D50" i="8"/>
  <c r="CL50" i="8" s="1"/>
  <c r="CK49" i="8"/>
  <c r="E49" i="8"/>
  <c r="CB49" i="8" s="1"/>
  <c r="D49" i="8"/>
  <c r="E48" i="8"/>
  <c r="CK48" i="8" s="1"/>
  <c r="D48" i="8"/>
  <c r="E47" i="8"/>
  <c r="CK47" i="8" s="1"/>
  <c r="D47" i="8"/>
  <c r="E46" i="8"/>
  <c r="CK46" i="8" s="1"/>
  <c r="D46" i="8"/>
  <c r="CL46" i="8" s="1"/>
  <c r="E45" i="8"/>
  <c r="CB45" i="8" s="1"/>
  <c r="D45" i="8"/>
  <c r="CC45" i="8" s="1"/>
  <c r="C45" i="8"/>
  <c r="CN45" i="8" s="1"/>
  <c r="E44" i="8"/>
  <c r="CK44" i="8" s="1"/>
  <c r="D44" i="8"/>
  <c r="CL44" i="8" s="1"/>
  <c r="E43" i="8"/>
  <c r="CB43" i="8" s="1"/>
  <c r="D43" i="8"/>
  <c r="CC43" i="8" s="1"/>
  <c r="C43" i="8"/>
  <c r="CD43" i="8" s="1"/>
  <c r="E42" i="8"/>
  <c r="D42" i="8"/>
  <c r="CL42" i="8" s="1"/>
  <c r="E41" i="8"/>
  <c r="CB41" i="8" s="1"/>
  <c r="D41" i="8"/>
  <c r="CC41" i="8" s="1"/>
  <c r="E40" i="8"/>
  <c r="CK40" i="8" s="1"/>
  <c r="D40" i="8"/>
  <c r="CL40" i="8" s="1"/>
  <c r="E39" i="8"/>
  <c r="CK39" i="8" s="1"/>
  <c r="D39" i="8"/>
  <c r="CC39" i="8" s="1"/>
  <c r="C39" i="8"/>
  <c r="CA39" i="8" s="1"/>
  <c r="E38" i="8"/>
  <c r="CK38" i="8" s="1"/>
  <c r="D38" i="8"/>
  <c r="CL38" i="8" s="1"/>
  <c r="E37" i="8"/>
  <c r="CK37" i="8" s="1"/>
  <c r="D37" i="8"/>
  <c r="CK36" i="8"/>
  <c r="CB36" i="8"/>
  <c r="E36" i="8"/>
  <c r="D36" i="8"/>
  <c r="E35" i="8"/>
  <c r="CK35" i="8" s="1"/>
  <c r="D35" i="8"/>
  <c r="E34" i="8"/>
  <c r="CB34" i="8" s="1"/>
  <c r="D34" i="8"/>
  <c r="CL34" i="8" s="1"/>
  <c r="E33" i="8"/>
  <c r="CK33" i="8" s="1"/>
  <c r="D33" i="8"/>
  <c r="CL33" i="8" s="1"/>
  <c r="E32" i="8"/>
  <c r="CB32" i="8" s="1"/>
  <c r="D32" i="8"/>
  <c r="CL32" i="8" s="1"/>
  <c r="CL31" i="8"/>
  <c r="E31" i="8"/>
  <c r="CK31" i="8" s="1"/>
  <c r="D31" i="8"/>
  <c r="E30" i="8"/>
  <c r="CK30" i="8" s="1"/>
  <c r="D30" i="8"/>
  <c r="E29" i="8"/>
  <c r="CK29" i="8" s="1"/>
  <c r="D29" i="8"/>
  <c r="E28" i="8"/>
  <c r="CB28" i="8" s="1"/>
  <c r="D28" i="8"/>
  <c r="E27" i="8"/>
  <c r="CK27" i="8" s="1"/>
  <c r="D27" i="8"/>
  <c r="E26" i="8"/>
  <c r="CK26" i="8" s="1"/>
  <c r="D26" i="8"/>
  <c r="E25" i="8"/>
  <c r="CK25" i="8" s="1"/>
  <c r="D25" i="8"/>
  <c r="CL25" i="8" s="1"/>
  <c r="E24" i="8"/>
  <c r="CB24" i="8" s="1"/>
  <c r="D24" i="8"/>
  <c r="CC24" i="8" s="1"/>
  <c r="E23" i="8"/>
  <c r="D23" i="8"/>
  <c r="CC23" i="8" s="1"/>
  <c r="E22" i="8"/>
  <c r="CB22" i="8" s="1"/>
  <c r="D22" i="8"/>
  <c r="CC22" i="8" s="1"/>
  <c r="C22" i="8"/>
  <c r="CN22" i="8" s="1"/>
  <c r="CJ21" i="8"/>
  <c r="E21" i="8"/>
  <c r="D21" i="8"/>
  <c r="C21" i="8" s="1"/>
  <c r="E20" i="8"/>
  <c r="CK20" i="8" s="1"/>
  <c r="D20" i="8"/>
  <c r="CC20" i="8" s="1"/>
  <c r="E19" i="8"/>
  <c r="D19" i="8"/>
  <c r="CL19" i="8" s="1"/>
  <c r="E18" i="8"/>
  <c r="CK18" i="8" s="1"/>
  <c r="D18" i="8"/>
  <c r="CC18" i="8" s="1"/>
  <c r="C18" i="8"/>
  <c r="CE18" i="8" s="1"/>
  <c r="E17" i="8"/>
  <c r="CK17" i="8" s="1"/>
  <c r="D17" i="8"/>
  <c r="E16" i="8"/>
  <c r="CB16" i="8" s="1"/>
  <c r="D16" i="8"/>
  <c r="CL16" i="8" s="1"/>
  <c r="E15" i="8"/>
  <c r="CK15" i="8" s="1"/>
  <c r="D15" i="8"/>
  <c r="C15" i="8" s="1"/>
  <c r="E14" i="8"/>
  <c r="CK14" i="8" s="1"/>
  <c r="D14" i="8"/>
  <c r="CC14" i="8" s="1"/>
  <c r="E13" i="8"/>
  <c r="CB13" i="8" s="1"/>
  <c r="D13" i="8"/>
  <c r="C13" i="8" s="1"/>
  <c r="A5" i="8"/>
  <c r="A4" i="8"/>
  <c r="A3" i="8"/>
  <c r="A2" i="8"/>
  <c r="AV29" i="13" l="1"/>
  <c r="CN44" i="13"/>
  <c r="CM44" i="13"/>
  <c r="CH44" i="13"/>
  <c r="CG44" i="13"/>
  <c r="CD44" i="13"/>
  <c r="CQ44" i="13"/>
  <c r="CP44" i="13"/>
  <c r="CE44" i="13"/>
  <c r="CA44" i="13"/>
  <c r="AV44" i="13" s="1"/>
  <c r="CJ44" i="13"/>
  <c r="AV88" i="13"/>
  <c r="AV50" i="13"/>
  <c r="CQ70" i="13"/>
  <c r="CP70" i="13"/>
  <c r="CN70" i="13"/>
  <c r="CM70" i="13"/>
  <c r="CA70" i="13"/>
  <c r="CH70" i="13"/>
  <c r="CG70" i="13"/>
  <c r="CE70" i="13"/>
  <c r="CJ70" i="13"/>
  <c r="CD70" i="13"/>
  <c r="CA19" i="13"/>
  <c r="CQ19" i="13"/>
  <c r="CP19" i="13"/>
  <c r="CN19" i="13"/>
  <c r="CM19" i="13"/>
  <c r="CJ19" i="13"/>
  <c r="CE19" i="13"/>
  <c r="CD19" i="13"/>
  <c r="CG19" i="13"/>
  <c r="CH19" i="13"/>
  <c r="CQ46" i="13"/>
  <c r="CP46" i="13"/>
  <c r="CM46" i="13"/>
  <c r="CJ46" i="13"/>
  <c r="CA46" i="13"/>
  <c r="AV46" i="13" s="1"/>
  <c r="CN46" i="13"/>
  <c r="CH46" i="13"/>
  <c r="CG46" i="13"/>
  <c r="CE46" i="13"/>
  <c r="CD46" i="13"/>
  <c r="CG21" i="13"/>
  <c r="CE21" i="13"/>
  <c r="CD21" i="13"/>
  <c r="CA21" i="13"/>
  <c r="CH21" i="13"/>
  <c r="CM21" i="13"/>
  <c r="CJ21" i="13"/>
  <c r="CQ21" i="13"/>
  <c r="CP21" i="13"/>
  <c r="CN21" i="13"/>
  <c r="AV53" i="13"/>
  <c r="AV64" i="13"/>
  <c r="CQ35" i="13"/>
  <c r="CP35" i="13"/>
  <c r="CM35" i="13"/>
  <c r="CN35" i="13"/>
  <c r="CJ35" i="13"/>
  <c r="CG35" i="13"/>
  <c r="CH35" i="13"/>
  <c r="CE35" i="13"/>
  <c r="CD35" i="13"/>
  <c r="CA35" i="13"/>
  <c r="AV35" i="13" s="1"/>
  <c r="CQ63" i="13"/>
  <c r="CP63" i="13"/>
  <c r="CN63" i="13"/>
  <c r="CM63" i="13"/>
  <c r="CJ63" i="13"/>
  <c r="CA63" i="13"/>
  <c r="CE63" i="13"/>
  <c r="CH63" i="13"/>
  <c r="CG63" i="13"/>
  <c r="CD63" i="13"/>
  <c r="CN79" i="13"/>
  <c r="CM79" i="13"/>
  <c r="CH79" i="13"/>
  <c r="CG79" i="13"/>
  <c r="CE79" i="13"/>
  <c r="CA79" i="13"/>
  <c r="CQ79" i="13"/>
  <c r="CJ79" i="13"/>
  <c r="CP79" i="13"/>
  <c r="CD79" i="13"/>
  <c r="CN14" i="13"/>
  <c r="CM14" i="13"/>
  <c r="CH14" i="13"/>
  <c r="CG14" i="13"/>
  <c r="CD14" i="13"/>
  <c r="CJ14" i="13"/>
  <c r="CQ14" i="13"/>
  <c r="CP14" i="13"/>
  <c r="CE14" i="13"/>
  <c r="CA14" i="13"/>
  <c r="CQ56" i="13"/>
  <c r="CP56" i="13"/>
  <c r="CM56" i="13"/>
  <c r="CJ56" i="13"/>
  <c r="CG56" i="13"/>
  <c r="CE56" i="13"/>
  <c r="CD56" i="13"/>
  <c r="CN56" i="13"/>
  <c r="CH56" i="13"/>
  <c r="CA56" i="13"/>
  <c r="AV56" i="13" s="1"/>
  <c r="AV24" i="13"/>
  <c r="CO99" i="13"/>
  <c r="CN99" i="13"/>
  <c r="CM99" i="13"/>
  <c r="CF99" i="13"/>
  <c r="CE99" i="13"/>
  <c r="CL99" i="13"/>
  <c r="CD99" i="13"/>
  <c r="CC99" i="13"/>
  <c r="CQ45" i="13"/>
  <c r="CP45" i="13"/>
  <c r="CN45" i="13"/>
  <c r="CM45" i="13"/>
  <c r="CJ45" i="13"/>
  <c r="CG45" i="13"/>
  <c r="CE45" i="13"/>
  <c r="CH45" i="13"/>
  <c r="CD45" i="13"/>
  <c r="CA45" i="13"/>
  <c r="AV45" i="13" s="1"/>
  <c r="CQ26" i="13"/>
  <c r="CP26" i="13"/>
  <c r="CM26" i="13"/>
  <c r="CJ26" i="13"/>
  <c r="CD26" i="13"/>
  <c r="CH26" i="13"/>
  <c r="CG26" i="13"/>
  <c r="CN26" i="13"/>
  <c r="CA26" i="13"/>
  <c r="CE26" i="13"/>
  <c r="CQ59" i="13"/>
  <c r="CP59" i="13"/>
  <c r="CN59" i="13"/>
  <c r="CM59" i="13"/>
  <c r="CE59" i="13"/>
  <c r="CJ59" i="13"/>
  <c r="CH59" i="13"/>
  <c r="CG59" i="13"/>
  <c r="CA59" i="13"/>
  <c r="CD59" i="13"/>
  <c r="AV86" i="13"/>
  <c r="CN84" i="13"/>
  <c r="CM84" i="13"/>
  <c r="CH84" i="13"/>
  <c r="CG84" i="13"/>
  <c r="CE84" i="13"/>
  <c r="CP84" i="13"/>
  <c r="CQ84" i="13"/>
  <c r="CJ84" i="13"/>
  <c r="CD84" i="13"/>
  <c r="CA84" i="13"/>
  <c r="CO105" i="13"/>
  <c r="CN105" i="13"/>
  <c r="CM105" i="13"/>
  <c r="CL105" i="13"/>
  <c r="CF105" i="13"/>
  <c r="CE105" i="13"/>
  <c r="CC105" i="13"/>
  <c r="CD105" i="13"/>
  <c r="AV30" i="13"/>
  <c r="AV75" i="13"/>
  <c r="AV43" i="13"/>
  <c r="AV77" i="13"/>
  <c r="CQ55" i="13"/>
  <c r="CP55" i="13"/>
  <c r="CN55" i="13"/>
  <c r="CM55" i="13"/>
  <c r="CJ55" i="13"/>
  <c r="CG55" i="13"/>
  <c r="CH55" i="13"/>
  <c r="CE55" i="13"/>
  <c r="CD55" i="13"/>
  <c r="CA55" i="13"/>
  <c r="CE97" i="13"/>
  <c r="CD97" i="13"/>
  <c r="CC97" i="13"/>
  <c r="CN97" i="13"/>
  <c r="CM97" i="13"/>
  <c r="CF97" i="13"/>
  <c r="CO97" i="13"/>
  <c r="CL97" i="13"/>
  <c r="AV41" i="13"/>
  <c r="AV39" i="13"/>
  <c r="AV27" i="13"/>
  <c r="CE102" i="13"/>
  <c r="CD102" i="13"/>
  <c r="CC102" i="13"/>
  <c r="CM102" i="13"/>
  <c r="CL102" i="13"/>
  <c r="CN102" i="13"/>
  <c r="CF102" i="13"/>
  <c r="CO102" i="13"/>
  <c r="CJ22" i="13"/>
  <c r="CH22" i="13"/>
  <c r="CG22" i="13"/>
  <c r="CQ22" i="13"/>
  <c r="CP22" i="13"/>
  <c r="CN22" i="13"/>
  <c r="CE22" i="13"/>
  <c r="CD22" i="13"/>
  <c r="CM22" i="13"/>
  <c r="CA22" i="13"/>
  <c r="A202" i="13"/>
  <c r="CJ13" i="13"/>
  <c r="CE13" i="13"/>
  <c r="CD13" i="13"/>
  <c r="CQ13" i="13"/>
  <c r="CN13" i="13"/>
  <c r="CM13" i="13"/>
  <c r="CH13" i="13"/>
  <c r="CA13" i="13"/>
  <c r="CP13" i="13"/>
  <c r="CG13" i="13"/>
  <c r="CA49" i="13"/>
  <c r="AV49" i="13" s="1"/>
  <c r="CQ49" i="13"/>
  <c r="CP49" i="13"/>
  <c r="CH49" i="13"/>
  <c r="CG49" i="13"/>
  <c r="CE49" i="13"/>
  <c r="CD49" i="13"/>
  <c r="CJ49" i="13"/>
  <c r="CM49" i="13"/>
  <c r="CN49" i="13"/>
  <c r="CJ23" i="13"/>
  <c r="CH23" i="13"/>
  <c r="CE23" i="13"/>
  <c r="CD23" i="13"/>
  <c r="CP23" i="13"/>
  <c r="CN23" i="13"/>
  <c r="CM23" i="13"/>
  <c r="CA23" i="13"/>
  <c r="CG23" i="13"/>
  <c r="CQ23" i="13"/>
  <c r="CN80" i="13"/>
  <c r="CM80" i="13"/>
  <c r="CH80" i="13"/>
  <c r="CG80" i="13"/>
  <c r="CE80" i="13"/>
  <c r="CQ80" i="13"/>
  <c r="CP80" i="13"/>
  <c r="CJ80" i="13"/>
  <c r="CA80" i="13"/>
  <c r="CD80" i="13"/>
  <c r="AV78" i="13"/>
  <c r="AT94" i="13"/>
  <c r="AV31" i="13"/>
  <c r="CQ65" i="13"/>
  <c r="CP65" i="13"/>
  <c r="CN65" i="13"/>
  <c r="CM65" i="13"/>
  <c r="CA65" i="13"/>
  <c r="CJ65" i="13"/>
  <c r="CH65" i="13"/>
  <c r="CG65" i="13"/>
  <c r="CD65" i="13"/>
  <c r="CE65" i="13"/>
  <c r="AT103" i="13"/>
  <c r="CN54" i="13"/>
  <c r="CM54" i="13"/>
  <c r="CH54" i="13"/>
  <c r="CG54" i="13"/>
  <c r="CD54" i="13"/>
  <c r="CQ54" i="13"/>
  <c r="CP54" i="13"/>
  <c r="CJ54" i="13"/>
  <c r="CE54" i="13"/>
  <c r="CA54" i="13"/>
  <c r="AV67" i="13"/>
  <c r="AV52" i="13"/>
  <c r="AV37" i="13"/>
  <c r="CQ57" i="13"/>
  <c r="CP57" i="13"/>
  <c r="CN57" i="13"/>
  <c r="CM57" i="13"/>
  <c r="CH57" i="13"/>
  <c r="CG57" i="13"/>
  <c r="CE57" i="13"/>
  <c r="CJ57" i="13"/>
  <c r="CD57" i="13"/>
  <c r="CA57" i="13"/>
  <c r="CO95" i="13"/>
  <c r="CN95" i="13"/>
  <c r="CM95" i="13"/>
  <c r="CL95" i="13"/>
  <c r="CD95" i="13"/>
  <c r="CC95" i="13"/>
  <c r="AT95" i="13" s="1"/>
  <c r="CF95" i="13"/>
  <c r="CE95" i="13"/>
  <c r="CN83" i="13"/>
  <c r="CM83" i="13"/>
  <c r="CH83" i="13"/>
  <c r="CG83" i="13"/>
  <c r="CE83" i="13"/>
  <c r="CA83" i="13"/>
  <c r="CQ83" i="13"/>
  <c r="CJ83" i="13"/>
  <c r="CD83" i="13"/>
  <c r="CP83" i="13"/>
  <c r="AV34" i="13"/>
  <c r="CN87" i="13"/>
  <c r="CM87" i="13"/>
  <c r="CH87" i="13"/>
  <c r="CG87" i="13"/>
  <c r="CE87" i="13"/>
  <c r="CQ87" i="13"/>
  <c r="CP87" i="13"/>
  <c r="CA87" i="13"/>
  <c r="CJ87" i="13"/>
  <c r="CD87" i="13"/>
  <c r="CQ71" i="13"/>
  <c r="CP71" i="13"/>
  <c r="CN71" i="13"/>
  <c r="CM71" i="13"/>
  <c r="CG71" i="13"/>
  <c r="CE71" i="13"/>
  <c r="CA71" i="13"/>
  <c r="CD71" i="13"/>
  <c r="CJ71" i="13"/>
  <c r="CH71" i="13"/>
  <c r="AV89" i="13"/>
  <c r="CQ15" i="13"/>
  <c r="CP15" i="13"/>
  <c r="CN15" i="13"/>
  <c r="CJ15" i="13"/>
  <c r="CG15" i="13"/>
  <c r="CE15" i="13"/>
  <c r="CD15" i="13"/>
  <c r="CM15" i="13"/>
  <c r="CH15" i="13"/>
  <c r="CA15" i="13"/>
  <c r="AV85" i="13"/>
  <c r="CQ61" i="13"/>
  <c r="CP61" i="13"/>
  <c r="CN61" i="13"/>
  <c r="CM61" i="13"/>
  <c r="CG61" i="13"/>
  <c r="CE61" i="13"/>
  <c r="CJ61" i="13"/>
  <c r="CH61" i="13"/>
  <c r="CD61" i="13"/>
  <c r="CA61" i="13"/>
  <c r="AV61" i="13" s="1"/>
  <c r="AV69" i="13"/>
  <c r="AV32" i="13"/>
  <c r="AV39" i="12"/>
  <c r="AV23" i="12"/>
  <c r="AV32" i="12"/>
  <c r="CN85" i="12"/>
  <c r="CM85" i="12"/>
  <c r="CH85" i="12"/>
  <c r="CE85" i="12"/>
  <c r="CJ85" i="12"/>
  <c r="CG85" i="12"/>
  <c r="CD85" i="12"/>
  <c r="CA85" i="12"/>
  <c r="AV85" i="12" s="1"/>
  <c r="CQ85" i="12"/>
  <c r="CP85" i="12"/>
  <c r="AV77" i="12"/>
  <c r="AV25" i="12"/>
  <c r="AV83" i="12"/>
  <c r="CD30" i="12"/>
  <c r="CA30" i="12"/>
  <c r="AV30" i="12" s="1"/>
  <c r="CM30" i="12"/>
  <c r="CP30" i="12"/>
  <c r="CQ30" i="12"/>
  <c r="CN30" i="12"/>
  <c r="CG30" i="12"/>
  <c r="CH30" i="12"/>
  <c r="CJ30" i="12"/>
  <c r="CE30" i="12"/>
  <c r="CD20" i="12"/>
  <c r="CA20" i="12"/>
  <c r="CJ20" i="12"/>
  <c r="CE20" i="12"/>
  <c r="CH20" i="12"/>
  <c r="CG20" i="12"/>
  <c r="CP20" i="12"/>
  <c r="CM20" i="12"/>
  <c r="CQ20" i="12"/>
  <c r="CN20" i="12"/>
  <c r="AV19" i="12"/>
  <c r="AV79" i="12"/>
  <c r="AV56" i="12"/>
  <c r="CO100" i="12"/>
  <c r="CM100" i="12"/>
  <c r="CL100" i="12"/>
  <c r="CN100" i="12"/>
  <c r="CC100" i="12"/>
  <c r="AT100" i="12" s="1"/>
  <c r="CF100" i="12"/>
  <c r="CE100" i="12"/>
  <c r="CD100" i="12"/>
  <c r="AV70" i="12"/>
  <c r="AV53" i="12"/>
  <c r="CQ26" i="12"/>
  <c r="CP26" i="12"/>
  <c r="CM26" i="12"/>
  <c r="CJ26" i="12"/>
  <c r="CN26" i="12"/>
  <c r="CD26" i="12"/>
  <c r="CG26" i="12"/>
  <c r="CA26" i="12"/>
  <c r="CH26" i="12"/>
  <c r="CE26" i="12"/>
  <c r="AV72" i="12"/>
  <c r="CJ22" i="12"/>
  <c r="CH22" i="12"/>
  <c r="CG22" i="12"/>
  <c r="CE22" i="12"/>
  <c r="CA22" i="12"/>
  <c r="CN22" i="12"/>
  <c r="CQ22" i="12"/>
  <c r="CP22" i="12"/>
  <c r="CM22" i="12"/>
  <c r="CD22" i="12"/>
  <c r="AV13" i="12"/>
  <c r="AV61" i="12"/>
  <c r="AV64" i="12"/>
  <c r="CE76" i="12"/>
  <c r="CD76" i="12"/>
  <c r="CM76" i="12"/>
  <c r="CH76" i="12"/>
  <c r="CJ76" i="12"/>
  <c r="CG76" i="12"/>
  <c r="CA76" i="12"/>
  <c r="AV76" i="12" s="1"/>
  <c r="CP76" i="12"/>
  <c r="CN76" i="12"/>
  <c r="CQ76" i="12"/>
  <c r="AV54" i="12"/>
  <c r="AV55" i="12"/>
  <c r="AV52" i="12"/>
  <c r="AV89" i="12"/>
  <c r="AV36" i="12"/>
  <c r="AV17" i="12"/>
  <c r="CD40" i="12"/>
  <c r="CA40" i="12"/>
  <c r="CQ40" i="12"/>
  <c r="CM40" i="12"/>
  <c r="CP40" i="12"/>
  <c r="CN40" i="12"/>
  <c r="CJ40" i="12"/>
  <c r="CH40" i="12"/>
  <c r="CE40" i="12"/>
  <c r="CG40" i="12"/>
  <c r="AV31" i="12"/>
  <c r="CQ67" i="12"/>
  <c r="CP67" i="12"/>
  <c r="CN67" i="12"/>
  <c r="CH67" i="12"/>
  <c r="CG67" i="12"/>
  <c r="CE67" i="12"/>
  <c r="CD67" i="12"/>
  <c r="CA67" i="12"/>
  <c r="AV67" i="12" s="1"/>
  <c r="CJ67" i="12"/>
  <c r="CM67" i="12"/>
  <c r="AT98" i="12"/>
  <c r="AV65" i="12"/>
  <c r="CO94" i="12"/>
  <c r="CN94" i="12"/>
  <c r="CM94" i="12"/>
  <c r="CF94" i="12"/>
  <c r="CE94" i="12"/>
  <c r="CL94" i="12"/>
  <c r="CD94" i="12"/>
  <c r="CC94" i="12"/>
  <c r="CN80" i="12"/>
  <c r="CM80" i="12"/>
  <c r="CH80" i="12"/>
  <c r="CE80" i="12"/>
  <c r="CJ80" i="12"/>
  <c r="CG80" i="12"/>
  <c r="CD80" i="12"/>
  <c r="CA80" i="12"/>
  <c r="AV80" i="12" s="1"/>
  <c r="CQ80" i="12"/>
  <c r="CP80" i="12"/>
  <c r="AV78" i="12"/>
  <c r="AV42" i="12"/>
  <c r="AT104" i="12"/>
  <c r="AV86" i="12"/>
  <c r="CD50" i="12"/>
  <c r="CA50" i="12"/>
  <c r="CH50" i="12"/>
  <c r="CG50" i="12"/>
  <c r="CE50" i="12"/>
  <c r="CN50" i="12"/>
  <c r="CM50" i="12"/>
  <c r="CJ50" i="12"/>
  <c r="CQ50" i="12"/>
  <c r="CP50" i="12"/>
  <c r="CN88" i="12"/>
  <c r="CM88" i="12"/>
  <c r="CH88" i="12"/>
  <c r="CE88" i="12"/>
  <c r="CD88" i="12"/>
  <c r="CA88" i="12"/>
  <c r="CP88" i="12"/>
  <c r="CQ88" i="12"/>
  <c r="CJ88" i="12"/>
  <c r="CG88" i="12"/>
  <c r="CN24" i="12"/>
  <c r="CM24" i="12"/>
  <c r="CH24" i="12"/>
  <c r="CE24" i="12"/>
  <c r="CD24" i="12"/>
  <c r="CA24" i="12"/>
  <c r="CP24" i="12"/>
  <c r="CJ24" i="12"/>
  <c r="CQ24" i="12"/>
  <c r="CG24" i="12"/>
  <c r="CQ60" i="12"/>
  <c r="CP60" i="12"/>
  <c r="CN60" i="12"/>
  <c r="CJ60" i="12"/>
  <c r="CH60" i="12"/>
  <c r="CA60" i="12"/>
  <c r="CG60" i="12"/>
  <c r="CE60" i="12"/>
  <c r="CD60" i="12"/>
  <c r="CM60" i="12"/>
  <c r="AV58" i="12"/>
  <c r="AT103" i="12"/>
  <c r="CO95" i="12"/>
  <c r="CM95" i="12"/>
  <c r="CL95" i="12"/>
  <c r="CF95" i="12"/>
  <c r="CE95" i="12"/>
  <c r="CD95" i="12"/>
  <c r="CC95" i="12"/>
  <c r="AT95" i="12" s="1"/>
  <c r="CN95" i="12"/>
  <c r="AV63" i="12"/>
  <c r="CE102" i="12"/>
  <c r="CD102" i="12"/>
  <c r="CC102" i="12"/>
  <c r="CN102" i="12"/>
  <c r="CM102" i="12"/>
  <c r="CL102" i="12"/>
  <c r="CF102" i="12"/>
  <c r="CO102" i="12"/>
  <c r="AV14" i="12"/>
  <c r="AV34" i="12"/>
  <c r="AT97" i="12"/>
  <c r="CA29" i="12"/>
  <c r="AV29" i="12" s="1"/>
  <c r="CQ29" i="12"/>
  <c r="CP29" i="12"/>
  <c r="CN29" i="12"/>
  <c r="CM29" i="12"/>
  <c r="CJ29" i="12"/>
  <c r="CD29" i="12"/>
  <c r="CE29" i="12"/>
  <c r="CH29" i="12"/>
  <c r="CG29" i="12"/>
  <c r="AV81" i="12"/>
  <c r="AV49" i="12"/>
  <c r="AV68" i="12"/>
  <c r="AV62" i="12"/>
  <c r="AV41" i="12"/>
  <c r="CQ15" i="12"/>
  <c r="CP15" i="12"/>
  <c r="CN15" i="12"/>
  <c r="CM15" i="12"/>
  <c r="CH15" i="12"/>
  <c r="CG15" i="12"/>
  <c r="CJ15" i="12"/>
  <c r="B202" i="12" s="1"/>
  <c r="CE15" i="12"/>
  <c r="CD15" i="12"/>
  <c r="CA15" i="12"/>
  <c r="AV82" i="12"/>
  <c r="AV37" i="12"/>
  <c r="CQ73" i="12"/>
  <c r="CP73" i="12"/>
  <c r="CN73" i="12"/>
  <c r="CG73" i="12"/>
  <c r="CD73" i="12"/>
  <c r="CE73" i="12"/>
  <c r="CJ73" i="12"/>
  <c r="CM73" i="12"/>
  <c r="CH73" i="12"/>
  <c r="CA73" i="12"/>
  <c r="AV73" i="12" s="1"/>
  <c r="CQ47" i="11"/>
  <c r="CP47" i="11"/>
  <c r="CM47" i="11"/>
  <c r="CJ47" i="11"/>
  <c r="CH47" i="11"/>
  <c r="CD47" i="11"/>
  <c r="CN47" i="11"/>
  <c r="CG47" i="11"/>
  <c r="CE47" i="11"/>
  <c r="CA47" i="11"/>
  <c r="AV47" i="11" s="1"/>
  <c r="CH37" i="11"/>
  <c r="CA37" i="11"/>
  <c r="CQ37" i="11"/>
  <c r="CM37" i="11"/>
  <c r="CD37" i="11"/>
  <c r="CG37" i="11"/>
  <c r="CJ37" i="11"/>
  <c r="CP37" i="11"/>
  <c r="CN37" i="11"/>
  <c r="CE37" i="11"/>
  <c r="CQ65" i="11"/>
  <c r="CG65" i="11"/>
  <c r="CA65" i="11"/>
  <c r="AV65" i="11" s="1"/>
  <c r="CM65" i="11"/>
  <c r="CJ65" i="11"/>
  <c r="CH65" i="11"/>
  <c r="CP65" i="11"/>
  <c r="CN65" i="11"/>
  <c r="CE65" i="11"/>
  <c r="CD65" i="11"/>
  <c r="CQ35" i="11"/>
  <c r="CN35" i="11"/>
  <c r="CM35" i="11"/>
  <c r="CJ35" i="11"/>
  <c r="CG35" i="11"/>
  <c r="CE35" i="11"/>
  <c r="CA35" i="11"/>
  <c r="AV35" i="11" s="1"/>
  <c r="CP35" i="11"/>
  <c r="CH35" i="11"/>
  <c r="CD35" i="11"/>
  <c r="AV50" i="11"/>
  <c r="AV22" i="11"/>
  <c r="AV31" i="11"/>
  <c r="AV56" i="11"/>
  <c r="AV17" i="11"/>
  <c r="AV14" i="11"/>
  <c r="CF95" i="11"/>
  <c r="CO95" i="11"/>
  <c r="CN95" i="11"/>
  <c r="CD95" i="11"/>
  <c r="CM95" i="11"/>
  <c r="CL95" i="11"/>
  <c r="CE95" i="11"/>
  <c r="CC95" i="11"/>
  <c r="AT95" i="11" s="1"/>
  <c r="AT101" i="11"/>
  <c r="AV69" i="11"/>
  <c r="AV75" i="11"/>
  <c r="AV15" i="11"/>
  <c r="CN18" i="11"/>
  <c r="CP18" i="11"/>
  <c r="CM18" i="11"/>
  <c r="CH18" i="11"/>
  <c r="CG18" i="11"/>
  <c r="CQ18" i="11"/>
  <c r="CJ18" i="11"/>
  <c r="CE18" i="11"/>
  <c r="CD18" i="11"/>
  <c r="CA18" i="11"/>
  <c r="CL98" i="11"/>
  <c r="CO98" i="11"/>
  <c r="CN98" i="11"/>
  <c r="CM98" i="11"/>
  <c r="CE98" i="11"/>
  <c r="CD98" i="11"/>
  <c r="CC98" i="11"/>
  <c r="AT98" i="11" s="1"/>
  <c r="CF98" i="11"/>
  <c r="CO100" i="11"/>
  <c r="CL100" i="11"/>
  <c r="CF100" i="11"/>
  <c r="CC100" i="11"/>
  <c r="AT100" i="11" s="1"/>
  <c r="CM100" i="11"/>
  <c r="CE100" i="11"/>
  <c r="CD100" i="11"/>
  <c r="CN100" i="11"/>
  <c r="AV72" i="11"/>
  <c r="AV30" i="11"/>
  <c r="CN83" i="11"/>
  <c r="CQ83" i="11"/>
  <c r="CM83" i="11"/>
  <c r="CP83" i="11"/>
  <c r="CG83" i="11"/>
  <c r="CE83" i="11"/>
  <c r="CJ83" i="11"/>
  <c r="CH83" i="11"/>
  <c r="CD83" i="11"/>
  <c r="CA83" i="11"/>
  <c r="CN85" i="11"/>
  <c r="CD85" i="11"/>
  <c r="CA85" i="11"/>
  <c r="CH85" i="11"/>
  <c r="CG85" i="11"/>
  <c r="CJ85" i="11"/>
  <c r="CQ85" i="11"/>
  <c r="CP85" i="11"/>
  <c r="CM85" i="11"/>
  <c r="CE85" i="11"/>
  <c r="AV71" i="11"/>
  <c r="CE97" i="11"/>
  <c r="CC97" i="11"/>
  <c r="CM97" i="11"/>
  <c r="CF97" i="11"/>
  <c r="CN97" i="11"/>
  <c r="CL97" i="11"/>
  <c r="CD97" i="11"/>
  <c r="CO97" i="11"/>
  <c r="AV32" i="11"/>
  <c r="AV55" i="11"/>
  <c r="CQ59" i="11"/>
  <c r="CA59" i="11"/>
  <c r="CP59" i="11"/>
  <c r="CM59" i="11"/>
  <c r="CJ59" i="11"/>
  <c r="CH59" i="11"/>
  <c r="CG59" i="11"/>
  <c r="CN59" i="11"/>
  <c r="CE59" i="11"/>
  <c r="CD59" i="11"/>
  <c r="CQ68" i="11"/>
  <c r="CD68" i="11"/>
  <c r="CA68" i="11"/>
  <c r="CP68" i="11"/>
  <c r="CN68" i="11"/>
  <c r="CM68" i="11"/>
  <c r="CJ68" i="11"/>
  <c r="CH68" i="11"/>
  <c r="CG68" i="11"/>
  <c r="CE68" i="11"/>
  <c r="AV42" i="11"/>
  <c r="CN86" i="11"/>
  <c r="CP86" i="11"/>
  <c r="CH86" i="11"/>
  <c r="CG86" i="11"/>
  <c r="CE86" i="11"/>
  <c r="CD86" i="11"/>
  <c r="CQ86" i="11"/>
  <c r="CJ86" i="11"/>
  <c r="CM86" i="11"/>
  <c r="CA86" i="11"/>
  <c r="CE102" i="11"/>
  <c r="CC102" i="11"/>
  <c r="AT102" i="11" s="1"/>
  <c r="CO102" i="11"/>
  <c r="CM102" i="11"/>
  <c r="CL102" i="11"/>
  <c r="CN102" i="11"/>
  <c r="CF102" i="11"/>
  <c r="CD102" i="11"/>
  <c r="CN24" i="11"/>
  <c r="CP24" i="11"/>
  <c r="CJ24" i="11"/>
  <c r="CH24" i="11"/>
  <c r="CE24" i="11"/>
  <c r="CD24" i="11"/>
  <c r="CA24" i="11"/>
  <c r="CQ24" i="11"/>
  <c r="CM24" i="11"/>
  <c r="CG24" i="11"/>
  <c r="AV21" i="11"/>
  <c r="AV80" i="11"/>
  <c r="AV36" i="11"/>
  <c r="AV89" i="11"/>
  <c r="CN94" i="11"/>
  <c r="CO94" i="11"/>
  <c r="CM94" i="11"/>
  <c r="CL94" i="11"/>
  <c r="CE94" i="11"/>
  <c r="CD94" i="11"/>
  <c r="CF94" i="11"/>
  <c r="CC94" i="11"/>
  <c r="AT94" i="11" s="1"/>
  <c r="CQ60" i="11"/>
  <c r="CN60" i="11"/>
  <c r="CP60" i="11"/>
  <c r="CM60" i="11"/>
  <c r="CJ60" i="11"/>
  <c r="CH60" i="11"/>
  <c r="CG60" i="11"/>
  <c r="CE60" i="11"/>
  <c r="CD60" i="11"/>
  <c r="CA60" i="11"/>
  <c r="CQ28" i="11"/>
  <c r="CJ28" i="11"/>
  <c r="CE28" i="11"/>
  <c r="CG28" i="11"/>
  <c r="CD28" i="11"/>
  <c r="CN28" i="11"/>
  <c r="CH28" i="11"/>
  <c r="CA28" i="11"/>
  <c r="CP28" i="11"/>
  <c r="CM28" i="11"/>
  <c r="AV20" i="11"/>
  <c r="CG51" i="11"/>
  <c r="CD51" i="11"/>
  <c r="CN51" i="11"/>
  <c r="CQ51" i="11"/>
  <c r="CP51" i="11"/>
  <c r="CM51" i="11"/>
  <c r="CA51" i="11"/>
  <c r="AV51" i="11" s="1"/>
  <c r="CJ51" i="11"/>
  <c r="CH51" i="11"/>
  <c r="CE51" i="11"/>
  <c r="AV52" i="11"/>
  <c r="AV40" i="11"/>
  <c r="AV29" i="11"/>
  <c r="AV76" i="11"/>
  <c r="AV13" i="11"/>
  <c r="AV23" i="11"/>
  <c r="CN99" i="11"/>
  <c r="CF99" i="11"/>
  <c r="CC99" i="11"/>
  <c r="AT99" i="11" s="1"/>
  <c r="CD99" i="11"/>
  <c r="CE99" i="11"/>
  <c r="CL99" i="11"/>
  <c r="CM99" i="11"/>
  <c r="CO99" i="11"/>
  <c r="AV41" i="11"/>
  <c r="CQ58" i="11"/>
  <c r="CM58" i="11"/>
  <c r="CJ58" i="11"/>
  <c r="CH58" i="11"/>
  <c r="CP58" i="11"/>
  <c r="CG58" i="11"/>
  <c r="CD58" i="11"/>
  <c r="CA58" i="11"/>
  <c r="AV58" i="11" s="1"/>
  <c r="CN58" i="11"/>
  <c r="CE58" i="11"/>
  <c r="CN82" i="11"/>
  <c r="CD82" i="11"/>
  <c r="CQ82" i="11"/>
  <c r="CJ82" i="11"/>
  <c r="CG82" i="11"/>
  <c r="CH82" i="11"/>
  <c r="CA82" i="11"/>
  <c r="CE82" i="11"/>
  <c r="CM82" i="11"/>
  <c r="CP82" i="11"/>
  <c r="CN81" i="11"/>
  <c r="CP81" i="11"/>
  <c r="CM81" i="11"/>
  <c r="CE81" i="11"/>
  <c r="CA81" i="11"/>
  <c r="CQ81" i="11"/>
  <c r="CJ81" i="11"/>
  <c r="CH81" i="11"/>
  <c r="CG81" i="11"/>
  <c r="CD81" i="11"/>
  <c r="AV63" i="11"/>
  <c r="AV53" i="11"/>
  <c r="AV62" i="11"/>
  <c r="AV88" i="11"/>
  <c r="AV44" i="11"/>
  <c r="CQ73" i="11"/>
  <c r="CP73" i="11"/>
  <c r="CJ73" i="11"/>
  <c r="CE73" i="11"/>
  <c r="CM73" i="11"/>
  <c r="CD73" i="11"/>
  <c r="CN73" i="11"/>
  <c r="CH73" i="11"/>
  <c r="CG73" i="11"/>
  <c r="CA73" i="11"/>
  <c r="AV73" i="11" s="1"/>
  <c r="CQ25" i="11"/>
  <c r="CN25" i="11"/>
  <c r="B202" i="11" s="1"/>
  <c r="CD25" i="11"/>
  <c r="CM25" i="11"/>
  <c r="CP25" i="11"/>
  <c r="CJ25" i="11"/>
  <c r="CH25" i="11"/>
  <c r="CA25" i="11"/>
  <c r="CE25" i="11"/>
  <c r="CG25" i="11"/>
  <c r="CA19" i="11"/>
  <c r="CP19" i="11"/>
  <c r="CD19" i="11"/>
  <c r="CE19" i="11"/>
  <c r="CQ19" i="11"/>
  <c r="CN19" i="11"/>
  <c r="CM19" i="11"/>
  <c r="CJ19" i="11"/>
  <c r="CH19" i="11"/>
  <c r="CG19" i="11"/>
  <c r="CO105" i="11"/>
  <c r="CL105" i="11"/>
  <c r="CD105" i="11"/>
  <c r="CC105" i="11"/>
  <c r="AT105" i="11" s="1"/>
  <c r="CN105" i="11"/>
  <c r="CF105" i="11"/>
  <c r="CE105" i="11"/>
  <c r="CM105" i="11"/>
  <c r="CJ33" i="11"/>
  <c r="CQ33" i="11"/>
  <c r="CG33" i="11"/>
  <c r="CD33" i="11"/>
  <c r="CA33" i="11"/>
  <c r="CP33" i="11"/>
  <c r="CN33" i="11"/>
  <c r="CM33" i="11"/>
  <c r="CH33" i="11"/>
  <c r="CE33" i="11"/>
  <c r="AV45" i="11"/>
  <c r="AV34" i="11"/>
  <c r="CN104" i="11"/>
  <c r="CL104" i="11"/>
  <c r="CF104" i="11"/>
  <c r="CC104" i="11"/>
  <c r="AT104" i="11" s="1"/>
  <c r="CO104" i="11"/>
  <c r="CM104" i="11"/>
  <c r="CE104" i="11"/>
  <c r="CD104" i="11"/>
  <c r="CN87" i="11"/>
  <c r="CQ87" i="11"/>
  <c r="CH87" i="11"/>
  <c r="CE87" i="11"/>
  <c r="CD87" i="11"/>
  <c r="CP87" i="11"/>
  <c r="CJ87" i="11"/>
  <c r="CA87" i="11"/>
  <c r="CM87" i="11"/>
  <c r="CG87" i="11"/>
  <c r="CQ37" i="10"/>
  <c r="CN37" i="10"/>
  <c r="CH37" i="10"/>
  <c r="CJ37" i="10"/>
  <c r="CG37" i="10"/>
  <c r="CD37" i="10"/>
  <c r="CE37" i="10"/>
  <c r="CP37" i="10"/>
  <c r="CM37" i="10"/>
  <c r="CA37" i="10"/>
  <c r="CQ71" i="10"/>
  <c r="CP71" i="10"/>
  <c r="CM71" i="10"/>
  <c r="CE71" i="10"/>
  <c r="CD71" i="10"/>
  <c r="CN71" i="10"/>
  <c r="CJ71" i="10"/>
  <c r="CH71" i="10"/>
  <c r="CG71" i="10"/>
  <c r="CA71" i="10"/>
  <c r="AV71" i="10" s="1"/>
  <c r="CP15" i="10"/>
  <c r="CN15" i="10"/>
  <c r="CM15" i="10"/>
  <c r="CJ15" i="10"/>
  <c r="B202" i="10" s="1"/>
  <c r="CG15" i="10"/>
  <c r="CA15" i="10"/>
  <c r="CE15" i="10"/>
  <c r="CD15" i="10"/>
  <c r="CQ15" i="10"/>
  <c r="CH15" i="10"/>
  <c r="CM89" i="10"/>
  <c r="CJ89" i="10"/>
  <c r="CH89" i="10"/>
  <c r="CG89" i="10"/>
  <c r="CQ89" i="10"/>
  <c r="CP89" i="10"/>
  <c r="CD89" i="10"/>
  <c r="CA89" i="10"/>
  <c r="CN89" i="10"/>
  <c r="CE89" i="10"/>
  <c r="CM85" i="10"/>
  <c r="CJ85" i="10"/>
  <c r="CG85" i="10"/>
  <c r="CH85" i="10"/>
  <c r="CE85" i="10"/>
  <c r="CD85" i="10"/>
  <c r="CQ85" i="10"/>
  <c r="CP85" i="10"/>
  <c r="CN85" i="10"/>
  <c r="CA85" i="10"/>
  <c r="AT103" i="10"/>
  <c r="CQ58" i="10"/>
  <c r="CP58" i="10"/>
  <c r="CM58" i="10"/>
  <c r="CN58" i="10"/>
  <c r="CH58" i="10"/>
  <c r="CA58" i="10"/>
  <c r="CJ58" i="10"/>
  <c r="CD58" i="10"/>
  <c r="CG58" i="10"/>
  <c r="CE58" i="10"/>
  <c r="AV59" i="10"/>
  <c r="CQ68" i="10"/>
  <c r="CP68" i="10"/>
  <c r="CM68" i="10"/>
  <c r="CN68" i="10"/>
  <c r="CH68" i="10"/>
  <c r="CJ68" i="10"/>
  <c r="CG68" i="10"/>
  <c r="CE68" i="10"/>
  <c r="CD68" i="10"/>
  <c r="CA68" i="10"/>
  <c r="CH52" i="10"/>
  <c r="CG52" i="10"/>
  <c r="CE52" i="10"/>
  <c r="CD52" i="10"/>
  <c r="CQ52" i="10"/>
  <c r="CJ52" i="10"/>
  <c r="CA52" i="10"/>
  <c r="AV52" i="10" s="1"/>
  <c r="CP52" i="10"/>
  <c r="CN52" i="10"/>
  <c r="CM52" i="10"/>
  <c r="AV82" i="10"/>
  <c r="AV24" i="10"/>
  <c r="AV62" i="10"/>
  <c r="AV78" i="10"/>
  <c r="AV87" i="10"/>
  <c r="CQ47" i="10"/>
  <c r="CN47" i="10"/>
  <c r="CH47" i="10"/>
  <c r="CJ47" i="10"/>
  <c r="CG47" i="10"/>
  <c r="CD47" i="10"/>
  <c r="CE47" i="10"/>
  <c r="CA47" i="10"/>
  <c r="AV47" i="10" s="1"/>
  <c r="CM47" i="10"/>
  <c r="CP47" i="10"/>
  <c r="CP74" i="10"/>
  <c r="CQ74" i="10"/>
  <c r="CM74" i="10"/>
  <c r="CH74" i="10"/>
  <c r="CJ74" i="10"/>
  <c r="CD74" i="10"/>
  <c r="CA74" i="10"/>
  <c r="CN74" i="10"/>
  <c r="CE74" i="10"/>
  <c r="CG74" i="10"/>
  <c r="A202" i="10"/>
  <c r="CP55" i="10"/>
  <c r="CN55" i="10"/>
  <c r="CM55" i="10"/>
  <c r="CJ55" i="10"/>
  <c r="CQ55" i="10"/>
  <c r="CH55" i="10"/>
  <c r="CG55" i="10"/>
  <c r="CE55" i="10"/>
  <c r="CD55" i="10"/>
  <c r="CA55" i="10"/>
  <c r="CQ57" i="10"/>
  <c r="CP57" i="10"/>
  <c r="CM57" i="10"/>
  <c r="CJ57" i="10"/>
  <c r="CH57" i="10"/>
  <c r="CG57" i="10"/>
  <c r="CD57" i="10"/>
  <c r="CN57" i="10"/>
  <c r="CE57" i="10"/>
  <c r="CA57" i="10"/>
  <c r="AV32" i="10"/>
  <c r="AV76" i="10"/>
  <c r="AV21" i="10"/>
  <c r="AV25" i="10"/>
  <c r="CO95" i="10"/>
  <c r="CN95" i="10"/>
  <c r="CM95" i="10"/>
  <c r="CL95" i="10"/>
  <c r="CD95" i="10"/>
  <c r="CC95" i="10"/>
  <c r="AT95" i="10" s="1"/>
  <c r="CF95" i="10"/>
  <c r="CE95" i="10"/>
  <c r="CQ64" i="10"/>
  <c r="CP64" i="10"/>
  <c r="CM64" i="10"/>
  <c r="CN64" i="10"/>
  <c r="CD64" i="10"/>
  <c r="CA64" i="10"/>
  <c r="AV64" i="10" s="1"/>
  <c r="CH64" i="10"/>
  <c r="CJ64" i="10"/>
  <c r="CG64" i="10"/>
  <c r="CE64" i="10"/>
  <c r="CQ46" i="10"/>
  <c r="CP46" i="10"/>
  <c r="CN46" i="10"/>
  <c r="CA46" i="10"/>
  <c r="CM46" i="10"/>
  <c r="CJ46" i="10"/>
  <c r="CH46" i="10"/>
  <c r="CG46" i="10"/>
  <c r="CE46" i="10"/>
  <c r="CD46" i="10"/>
  <c r="CH22" i="10"/>
  <c r="CG22" i="10"/>
  <c r="CE22" i="10"/>
  <c r="CD22" i="10"/>
  <c r="CQ22" i="10"/>
  <c r="CJ22" i="10"/>
  <c r="CA22" i="10"/>
  <c r="AV22" i="10" s="1"/>
  <c r="CN22" i="10"/>
  <c r="CP22" i="10"/>
  <c r="CM22" i="10"/>
  <c r="AV75" i="10"/>
  <c r="AV38" i="10"/>
  <c r="AV50" i="10"/>
  <c r="AV30" i="10"/>
  <c r="CQ63" i="10"/>
  <c r="CP63" i="10"/>
  <c r="CM63" i="10"/>
  <c r="CN63" i="10"/>
  <c r="CH63" i="10"/>
  <c r="CJ63" i="10"/>
  <c r="CG63" i="10"/>
  <c r="CD63" i="10"/>
  <c r="CA63" i="10"/>
  <c r="CE63" i="10"/>
  <c r="CQ73" i="10"/>
  <c r="CP73" i="10"/>
  <c r="CM73" i="10"/>
  <c r="CN73" i="10"/>
  <c r="CH73" i="10"/>
  <c r="CJ73" i="10"/>
  <c r="CD73" i="10"/>
  <c r="CG73" i="10"/>
  <c r="CE73" i="10"/>
  <c r="CA73" i="10"/>
  <c r="AV73" i="10" s="1"/>
  <c r="CQ56" i="10"/>
  <c r="CP56" i="10"/>
  <c r="CN56" i="10"/>
  <c r="CA56" i="10"/>
  <c r="CE56" i="10"/>
  <c r="CD56" i="10"/>
  <c r="CM56" i="10"/>
  <c r="CH56" i="10"/>
  <c r="CJ56" i="10"/>
  <c r="CG56" i="10"/>
  <c r="CH42" i="10"/>
  <c r="CG42" i="10"/>
  <c r="CE42" i="10"/>
  <c r="CD42" i="10"/>
  <c r="CQ42" i="10"/>
  <c r="CP42" i="10"/>
  <c r="CA42" i="10"/>
  <c r="CJ42" i="10"/>
  <c r="CM42" i="10"/>
  <c r="CN42" i="10"/>
  <c r="AV41" i="10"/>
  <c r="CQ16" i="10"/>
  <c r="CP16" i="10"/>
  <c r="CN16" i="10"/>
  <c r="CA16" i="10"/>
  <c r="AV16" i="10" s="1"/>
  <c r="CM16" i="10"/>
  <c r="CJ16" i="10"/>
  <c r="CD16" i="10"/>
  <c r="CH16" i="10"/>
  <c r="CG16" i="10"/>
  <c r="CE16" i="10"/>
  <c r="AV20" i="10"/>
  <c r="AV86" i="10"/>
  <c r="CQ17" i="10"/>
  <c r="CN17" i="10"/>
  <c r="CH17" i="10"/>
  <c r="CJ17" i="10"/>
  <c r="CG17" i="10"/>
  <c r="CD17" i="10"/>
  <c r="CE17" i="10"/>
  <c r="CA17" i="10"/>
  <c r="CP17" i="10"/>
  <c r="CM17" i="10"/>
  <c r="CQ67" i="10"/>
  <c r="CP67" i="10"/>
  <c r="CM67" i="10"/>
  <c r="CJ67" i="10"/>
  <c r="CH67" i="10"/>
  <c r="CG67" i="10"/>
  <c r="CD67" i="10"/>
  <c r="CE67" i="10"/>
  <c r="CA67" i="10"/>
  <c r="AV67" i="10" s="1"/>
  <c r="CN67" i="10"/>
  <c r="CQ36" i="10"/>
  <c r="CP36" i="10"/>
  <c r="CN36" i="10"/>
  <c r="CA36" i="10"/>
  <c r="CM36" i="10"/>
  <c r="CH36" i="10"/>
  <c r="CG36" i="10"/>
  <c r="CJ36" i="10"/>
  <c r="CD36" i="10"/>
  <c r="CE36" i="10"/>
  <c r="AT99" i="10"/>
  <c r="CQ61" i="10"/>
  <c r="CP61" i="10"/>
  <c r="CM61" i="10"/>
  <c r="CE61" i="10"/>
  <c r="CD61" i="10"/>
  <c r="CH61" i="10"/>
  <c r="CG61" i="10"/>
  <c r="CA61" i="10"/>
  <c r="AV61" i="10" s="1"/>
  <c r="CN61" i="10"/>
  <c r="CJ61" i="10"/>
  <c r="CM81" i="10"/>
  <c r="CJ81" i="10"/>
  <c r="CG81" i="10"/>
  <c r="CQ81" i="10"/>
  <c r="CP81" i="10"/>
  <c r="CN81" i="10"/>
  <c r="CH81" i="10"/>
  <c r="CE81" i="10"/>
  <c r="CA81" i="10"/>
  <c r="CD81" i="10"/>
  <c r="AV53" i="10"/>
  <c r="AV18" i="10"/>
  <c r="CQ27" i="10"/>
  <c r="CN27" i="10"/>
  <c r="CG27" i="10"/>
  <c r="CJ27" i="10"/>
  <c r="CH27" i="10"/>
  <c r="CD27" i="10"/>
  <c r="CM27" i="10"/>
  <c r="CP27" i="10"/>
  <c r="CE27" i="10"/>
  <c r="CA27" i="10"/>
  <c r="AV23" i="10"/>
  <c r="CF98" i="10"/>
  <c r="CE98" i="10"/>
  <c r="CD98" i="10"/>
  <c r="CC98" i="10"/>
  <c r="AT98" i="10" s="1"/>
  <c r="CM98" i="10"/>
  <c r="CL98" i="10"/>
  <c r="CN98" i="10"/>
  <c r="CO98" i="10"/>
  <c r="CM79" i="10"/>
  <c r="CJ79" i="10"/>
  <c r="CG79" i="10"/>
  <c r="CN79" i="10"/>
  <c r="CH79" i="10"/>
  <c r="CE79" i="10"/>
  <c r="CQ79" i="10"/>
  <c r="CD79" i="10"/>
  <c r="CA79" i="10"/>
  <c r="CP79" i="10"/>
  <c r="CQ26" i="10"/>
  <c r="CP26" i="10"/>
  <c r="CN26" i="10"/>
  <c r="CA26" i="10"/>
  <c r="CD26" i="10"/>
  <c r="CG26" i="10"/>
  <c r="CJ26" i="10"/>
  <c r="CE26" i="10"/>
  <c r="CM26" i="10"/>
  <c r="CH26" i="10"/>
  <c r="AV33" i="10"/>
  <c r="CO104" i="10"/>
  <c r="CN104" i="10"/>
  <c r="CM104" i="10"/>
  <c r="CL104" i="10"/>
  <c r="CF104" i="10"/>
  <c r="CE104" i="10"/>
  <c r="CD104" i="10"/>
  <c r="CC104" i="10"/>
  <c r="AT104" i="10" s="1"/>
  <c r="CQ66" i="10"/>
  <c r="CP66" i="10"/>
  <c r="CM66" i="10"/>
  <c r="CE66" i="10"/>
  <c r="CD66" i="10"/>
  <c r="CN66" i="10"/>
  <c r="CA66" i="10"/>
  <c r="CJ66" i="10"/>
  <c r="CH66" i="10"/>
  <c r="CG66" i="10"/>
  <c r="CM80" i="10"/>
  <c r="CJ80" i="10"/>
  <c r="CG80" i="10"/>
  <c r="CQ80" i="10"/>
  <c r="CP80" i="10"/>
  <c r="CN80" i="10"/>
  <c r="CA80" i="10"/>
  <c r="AV80" i="10" s="1"/>
  <c r="CE80" i="10"/>
  <c r="CD80" i="10"/>
  <c r="CH80" i="10"/>
  <c r="AV88" i="10"/>
  <c r="CM84" i="10"/>
  <c r="CJ84" i="10"/>
  <c r="CG84" i="10"/>
  <c r="CQ84" i="10"/>
  <c r="CP84" i="10"/>
  <c r="CN84" i="10"/>
  <c r="CA84" i="10"/>
  <c r="AV84" i="10" s="1"/>
  <c r="CE84" i="10"/>
  <c r="CH84" i="10"/>
  <c r="CD84" i="10"/>
  <c r="AV14" i="10"/>
  <c r="AV48" i="10"/>
  <c r="CL123" i="8"/>
  <c r="CC123" i="8"/>
  <c r="CL122" i="8"/>
  <c r="CC122" i="8"/>
  <c r="CB26" i="8"/>
  <c r="CK81" i="8"/>
  <c r="CB63" i="8"/>
  <c r="CB85" i="8"/>
  <c r="CK88" i="8"/>
  <c r="CK96" i="8"/>
  <c r="CA130" i="8"/>
  <c r="P130" i="8" s="1"/>
  <c r="CA140" i="8"/>
  <c r="P140" i="8" s="1"/>
  <c r="CK59" i="8"/>
  <c r="CK100" i="8"/>
  <c r="CB74" i="8"/>
  <c r="AV52" i="9"/>
  <c r="CA97" i="8"/>
  <c r="CB37" i="8"/>
  <c r="CA148" i="8"/>
  <c r="P148" i="8" s="1"/>
  <c r="CQ45" i="8"/>
  <c r="CL22" i="8"/>
  <c r="CK60" i="8"/>
  <c r="CK82" i="8"/>
  <c r="CA132" i="8"/>
  <c r="P132" i="8" s="1"/>
  <c r="CB52" i="8"/>
  <c r="CK34" i="8"/>
  <c r="CA138" i="8"/>
  <c r="P138" i="8" s="1"/>
  <c r="CB50" i="8"/>
  <c r="CA129" i="8"/>
  <c r="P129" i="8" s="1"/>
  <c r="AM122" i="8"/>
  <c r="CK55" i="8"/>
  <c r="CA139" i="8"/>
  <c r="P139" i="8" s="1"/>
  <c r="CA96" i="8"/>
  <c r="CK22" i="8"/>
  <c r="CB56" i="8"/>
  <c r="CK13" i="8"/>
  <c r="CK28" i="8"/>
  <c r="CB89" i="8"/>
  <c r="CA142" i="8"/>
  <c r="P142" i="8" s="1"/>
  <c r="CL23" i="8"/>
  <c r="C67" i="8"/>
  <c r="CA43" i="8"/>
  <c r="CJ72" i="8"/>
  <c r="CL72" i="8"/>
  <c r="CK86" i="8"/>
  <c r="CA134" i="8"/>
  <c r="P134" i="8" s="1"/>
  <c r="CA103" i="8"/>
  <c r="CB30" i="8"/>
  <c r="CK43" i="8"/>
  <c r="CK53" i="8"/>
  <c r="CJ70" i="8"/>
  <c r="CM76" i="8"/>
  <c r="CB80" i="8"/>
  <c r="CK83" i="8"/>
  <c r="CA94" i="8"/>
  <c r="CA135" i="8"/>
  <c r="P135" i="8" s="1"/>
  <c r="CA145" i="8"/>
  <c r="P145" i="8" s="1"/>
  <c r="CC123" i="9"/>
  <c r="AM123" i="9" s="1"/>
  <c r="CK32" i="8"/>
  <c r="CB18" i="8"/>
  <c r="CK51" i="8"/>
  <c r="CB57" i="8"/>
  <c r="CB72" i="8"/>
  <c r="CB14" i="8"/>
  <c r="CA64" i="8"/>
  <c r="CK79" i="8"/>
  <c r="CA133" i="8"/>
  <c r="P133" i="8" s="1"/>
  <c r="CC19" i="8"/>
  <c r="CB47" i="8"/>
  <c r="CB39" i="8"/>
  <c r="CB61" i="8"/>
  <c r="CK24" i="8"/>
  <c r="CG43" i="8"/>
  <c r="AV43" i="8" s="1"/>
  <c r="CK76" i="8"/>
  <c r="CB20" i="8"/>
  <c r="CQ43" i="8"/>
  <c r="CB48" i="8"/>
  <c r="CL70" i="8"/>
  <c r="CK94" i="8"/>
  <c r="CK45" i="8"/>
  <c r="B177" i="8"/>
  <c r="CJ66" i="8"/>
  <c r="CL66" i="8"/>
  <c r="CB33" i="8"/>
  <c r="AV61" i="9"/>
  <c r="CB67" i="8"/>
  <c r="CA143" i="8"/>
  <c r="P143" i="8" s="1"/>
  <c r="CA144" i="8"/>
  <c r="P144" i="8" s="1"/>
  <c r="CB15" i="8"/>
  <c r="CL67" i="8"/>
  <c r="CK98" i="8"/>
  <c r="CB58" i="8"/>
  <c r="CB25" i="8"/>
  <c r="CB35" i="8"/>
  <c r="CC73" i="8"/>
  <c r="CQ76" i="8"/>
  <c r="CB87" i="8"/>
  <c r="C95" i="8"/>
  <c r="CL95" i="8" s="1"/>
  <c r="AM124" i="8"/>
  <c r="CB17" i="8"/>
  <c r="AV56" i="9"/>
  <c r="CK41" i="8"/>
  <c r="CC66" i="8"/>
  <c r="CJ74" i="8"/>
  <c r="AV72" i="9"/>
  <c r="CB38" i="8"/>
  <c r="CB46" i="8"/>
  <c r="CL18" i="8"/>
  <c r="CA102" i="8"/>
  <c r="CB29" i="8"/>
  <c r="CK67" i="8"/>
  <c r="CC70" i="8"/>
  <c r="CJ76" i="8"/>
  <c r="CA98" i="8"/>
  <c r="B180" i="9"/>
  <c r="CL64" i="8"/>
  <c r="CC16" i="8"/>
  <c r="C41" i="8"/>
  <c r="CB54" i="8"/>
  <c r="CA99" i="8"/>
  <c r="AV88" i="9"/>
  <c r="CA100" i="8"/>
  <c r="CB78" i="8"/>
  <c r="CB27" i="8"/>
  <c r="CA101" i="8"/>
  <c r="B179" i="8"/>
  <c r="AM123" i="8"/>
  <c r="CB64" i="8"/>
  <c r="C17" i="8"/>
  <c r="CH17" i="8" s="1"/>
  <c r="CB31" i="8"/>
  <c r="CB68" i="8"/>
  <c r="CC124" i="8"/>
  <c r="CA137" i="8"/>
  <c r="P137" i="8" s="1"/>
  <c r="CA147" i="8"/>
  <c r="P147" i="8" s="1"/>
  <c r="CL105" i="9"/>
  <c r="CE105" i="9"/>
  <c r="CO105" i="9"/>
  <c r="CD105" i="9"/>
  <c r="CF105" i="9"/>
  <c r="CC105" i="9"/>
  <c r="CN105" i="9"/>
  <c r="CM105" i="9"/>
  <c r="CL101" i="9"/>
  <c r="CE101" i="9"/>
  <c r="CO101" i="9"/>
  <c r="CD101" i="9"/>
  <c r="CF101" i="9"/>
  <c r="CC101" i="9"/>
  <c r="CM101" i="9"/>
  <c r="CN101" i="9"/>
  <c r="CN76" i="9"/>
  <c r="CH76" i="9"/>
  <c r="CD76" i="9"/>
  <c r="CQ76" i="9"/>
  <c r="CM76" i="9"/>
  <c r="CG76" i="9"/>
  <c r="CA76" i="9"/>
  <c r="AV76" i="9" s="1"/>
  <c r="CJ76" i="9"/>
  <c r="CP76" i="9"/>
  <c r="CE76" i="9"/>
  <c r="CP74" i="9"/>
  <c r="CA74" i="9"/>
  <c r="CJ74" i="9"/>
  <c r="CE74" i="9"/>
  <c r="CN74" i="9"/>
  <c r="CM74" i="9"/>
  <c r="CD74" i="9"/>
  <c r="CH74" i="9"/>
  <c r="CG74" i="9"/>
  <c r="CQ74" i="9"/>
  <c r="CN60" i="9"/>
  <c r="CJ60" i="9"/>
  <c r="CE60" i="9"/>
  <c r="CA60" i="9"/>
  <c r="CQ60" i="9"/>
  <c r="CD60" i="9"/>
  <c r="CP60" i="9"/>
  <c r="CH60" i="9"/>
  <c r="CM60" i="9"/>
  <c r="CG60" i="9"/>
  <c r="CN50" i="9"/>
  <c r="CM50" i="9"/>
  <c r="CH50" i="9"/>
  <c r="CQ50" i="9"/>
  <c r="CJ50" i="9"/>
  <c r="CP50" i="9"/>
  <c r="CG50" i="9"/>
  <c r="CA50" i="9"/>
  <c r="CD50" i="9"/>
  <c r="CE50" i="9"/>
  <c r="CQ33" i="9"/>
  <c r="CG33" i="9"/>
  <c r="CP33" i="9"/>
  <c r="CE33" i="9"/>
  <c r="CA33" i="9"/>
  <c r="CJ33" i="9"/>
  <c r="CH33" i="9"/>
  <c r="CN33" i="9"/>
  <c r="CD33" i="9"/>
  <c r="CM33" i="9"/>
  <c r="CN18" i="9"/>
  <c r="CM18" i="9"/>
  <c r="CH18" i="9"/>
  <c r="CP18" i="9"/>
  <c r="CG18" i="9"/>
  <c r="CA18" i="9"/>
  <c r="CE18" i="9"/>
  <c r="CD18" i="9"/>
  <c r="CQ18" i="9"/>
  <c r="CJ18" i="9"/>
  <c r="CQ55" i="9"/>
  <c r="CG55" i="9"/>
  <c r="CP55" i="9"/>
  <c r="CE55" i="9"/>
  <c r="CA55" i="9"/>
  <c r="CM55" i="9"/>
  <c r="CJ55" i="9"/>
  <c r="CN55" i="9"/>
  <c r="CH55" i="9"/>
  <c r="CD55" i="9"/>
  <c r="CN64" i="9"/>
  <c r="CJ64" i="9"/>
  <c r="CE64" i="9"/>
  <c r="CA64" i="9"/>
  <c r="CQ64" i="9"/>
  <c r="CD64" i="9"/>
  <c r="CP64" i="9"/>
  <c r="CH64" i="9"/>
  <c r="CG64" i="9"/>
  <c r="CM64" i="9"/>
  <c r="CN59" i="9"/>
  <c r="CJ59" i="9"/>
  <c r="CE59" i="9"/>
  <c r="CA59" i="9"/>
  <c r="CM59" i="9"/>
  <c r="CQ59" i="9"/>
  <c r="CD59" i="9"/>
  <c r="CH59" i="9"/>
  <c r="CP59" i="9"/>
  <c r="CG59" i="9"/>
  <c r="CM48" i="9"/>
  <c r="CH48" i="9"/>
  <c r="CP48" i="9"/>
  <c r="CJ48" i="9"/>
  <c r="CN48" i="9"/>
  <c r="CG48" i="9"/>
  <c r="CA48" i="9"/>
  <c r="CE48" i="9"/>
  <c r="CQ48" i="9"/>
  <c r="CD48" i="9"/>
  <c r="CQ39" i="9"/>
  <c r="CG39" i="9"/>
  <c r="CP39" i="9"/>
  <c r="CE39" i="9"/>
  <c r="CA39" i="9"/>
  <c r="CJ39" i="9"/>
  <c r="CH39" i="9"/>
  <c r="CN39" i="9"/>
  <c r="CD39" i="9"/>
  <c r="CM39" i="9"/>
  <c r="CQ31" i="9"/>
  <c r="CG31" i="9"/>
  <c r="CP31" i="9"/>
  <c r="CE31" i="9"/>
  <c r="CA31" i="9"/>
  <c r="CJ31" i="9"/>
  <c r="CH31" i="9"/>
  <c r="CN31" i="9"/>
  <c r="CD31" i="9"/>
  <c r="CM31" i="9"/>
  <c r="CQ23" i="9"/>
  <c r="CG23" i="9"/>
  <c r="CP23" i="9"/>
  <c r="CE23" i="9"/>
  <c r="CA23" i="9"/>
  <c r="CJ23" i="9"/>
  <c r="CH23" i="9"/>
  <c r="CN23" i="9"/>
  <c r="CD23" i="9"/>
  <c r="CM23" i="9"/>
  <c r="CM16" i="9"/>
  <c r="CH16" i="9"/>
  <c r="CN16" i="9"/>
  <c r="CG16" i="9"/>
  <c r="CA16" i="9"/>
  <c r="CJ16" i="9"/>
  <c r="CE16" i="9"/>
  <c r="CQ16" i="9"/>
  <c r="CD16" i="9"/>
  <c r="CP16" i="9"/>
  <c r="AV73" i="9"/>
  <c r="A202" i="9"/>
  <c r="CP13" i="9"/>
  <c r="CE13" i="9"/>
  <c r="CA13" i="9"/>
  <c r="CD13" i="9"/>
  <c r="CQ13" i="9"/>
  <c r="CJ13" i="9"/>
  <c r="CN13" i="9"/>
  <c r="CH13" i="9"/>
  <c r="CM13" i="9"/>
  <c r="CG13" i="9"/>
  <c r="CL97" i="9"/>
  <c r="CE97" i="9"/>
  <c r="CO97" i="9"/>
  <c r="CN97" i="9"/>
  <c r="CF97" i="9"/>
  <c r="CD97" i="9"/>
  <c r="CC97" i="9"/>
  <c r="AT97" i="9" s="1"/>
  <c r="CM97" i="9"/>
  <c r="CP69" i="9"/>
  <c r="CN69" i="9"/>
  <c r="CJ69" i="9"/>
  <c r="CE69" i="9"/>
  <c r="CA69" i="9"/>
  <c r="CQ69" i="9"/>
  <c r="CH69" i="9"/>
  <c r="CG69" i="9"/>
  <c r="CD69" i="9"/>
  <c r="CM69" i="9"/>
  <c r="CN68" i="9"/>
  <c r="CJ68" i="9"/>
  <c r="CE68" i="9"/>
  <c r="CA68" i="9"/>
  <c r="CQ68" i="9"/>
  <c r="CD68" i="9"/>
  <c r="CP68" i="9"/>
  <c r="CH68" i="9"/>
  <c r="CM68" i="9"/>
  <c r="CG68" i="9"/>
  <c r="CL104" i="9"/>
  <c r="CE104" i="9"/>
  <c r="CO104" i="9"/>
  <c r="CD104" i="9"/>
  <c r="CF104" i="9"/>
  <c r="CN104" i="9"/>
  <c r="CM104" i="9"/>
  <c r="CC104" i="9"/>
  <c r="CL102" i="9"/>
  <c r="CE102" i="9"/>
  <c r="CO102" i="9"/>
  <c r="CD102" i="9"/>
  <c r="CF102" i="9"/>
  <c r="CN102" i="9"/>
  <c r="CM102" i="9"/>
  <c r="CC102" i="9"/>
  <c r="CL100" i="9"/>
  <c r="CE100" i="9"/>
  <c r="CO100" i="9"/>
  <c r="CD100" i="9"/>
  <c r="CF100" i="9"/>
  <c r="CN100" i="9"/>
  <c r="CM100" i="9"/>
  <c r="CC100" i="9"/>
  <c r="CL98" i="9"/>
  <c r="CE98" i="9"/>
  <c r="AT98" i="9" s="1"/>
  <c r="CO98" i="9"/>
  <c r="CN98" i="9"/>
  <c r="CF98" i="9"/>
  <c r="CM98" i="9"/>
  <c r="CD98" i="9"/>
  <c r="CC98" i="9"/>
  <c r="AV87" i="9"/>
  <c r="AV86" i="9"/>
  <c r="AV85" i="9"/>
  <c r="AV84" i="9"/>
  <c r="AV83" i="9"/>
  <c r="AV82" i="9"/>
  <c r="AV81" i="9"/>
  <c r="AV80" i="9"/>
  <c r="AV79" i="9"/>
  <c r="CQ77" i="9"/>
  <c r="CM77" i="9"/>
  <c r="CG77" i="9"/>
  <c r="CP77" i="9"/>
  <c r="CA77" i="9"/>
  <c r="CH77" i="9"/>
  <c r="CE77" i="9"/>
  <c r="CN77" i="9"/>
  <c r="CD77" i="9"/>
  <c r="CJ77" i="9"/>
  <c r="CQ53" i="9"/>
  <c r="CG53" i="9"/>
  <c r="CP53" i="9"/>
  <c r="CE53" i="9"/>
  <c r="CA53" i="9"/>
  <c r="CM53" i="9"/>
  <c r="CJ53" i="9"/>
  <c r="CD53" i="9"/>
  <c r="CN53" i="9"/>
  <c r="CH53" i="9"/>
  <c r="CN67" i="9"/>
  <c r="CJ67" i="9"/>
  <c r="CE67" i="9"/>
  <c r="CA67" i="9"/>
  <c r="CM67" i="9"/>
  <c r="CQ67" i="9"/>
  <c r="CD67" i="9"/>
  <c r="CH67" i="9"/>
  <c r="CP67" i="9"/>
  <c r="CG67" i="9"/>
  <c r="CN63" i="9"/>
  <c r="CJ63" i="9"/>
  <c r="CE63" i="9"/>
  <c r="CA63" i="9"/>
  <c r="CM63" i="9"/>
  <c r="CQ63" i="9"/>
  <c r="CD63" i="9"/>
  <c r="CH63" i="9"/>
  <c r="CP63" i="9"/>
  <c r="CG63" i="9"/>
  <c r="CM46" i="9"/>
  <c r="CH46" i="9"/>
  <c r="CP46" i="9"/>
  <c r="CJ46" i="9"/>
  <c r="CN46" i="9"/>
  <c r="CG46" i="9"/>
  <c r="CA46" i="9"/>
  <c r="CE46" i="9"/>
  <c r="CQ46" i="9"/>
  <c r="CD46" i="9"/>
  <c r="CQ37" i="9"/>
  <c r="CG37" i="9"/>
  <c r="CP37" i="9"/>
  <c r="CE37" i="9"/>
  <c r="CA37" i="9"/>
  <c r="CJ37" i="9"/>
  <c r="CH37" i="9"/>
  <c r="CN37" i="9"/>
  <c r="CD37" i="9"/>
  <c r="CM37" i="9"/>
  <c r="CQ29" i="9"/>
  <c r="CG29" i="9"/>
  <c r="CP29" i="9"/>
  <c r="CE29" i="9"/>
  <c r="CA29" i="9"/>
  <c r="CJ29" i="9"/>
  <c r="CH29" i="9"/>
  <c r="CN29" i="9"/>
  <c r="CD29" i="9"/>
  <c r="CM29" i="9"/>
  <c r="CQ21" i="9"/>
  <c r="CG21" i="9"/>
  <c r="CP21" i="9"/>
  <c r="CE21" i="9"/>
  <c r="CA21" i="9"/>
  <c r="CJ21" i="9"/>
  <c r="CH21" i="9"/>
  <c r="CN21" i="9"/>
  <c r="CD21" i="9"/>
  <c r="CM21" i="9"/>
  <c r="AV70" i="9"/>
  <c r="AV58" i="9"/>
  <c r="CP49" i="9"/>
  <c r="CE49" i="9"/>
  <c r="CA49" i="9"/>
  <c r="CM49" i="9"/>
  <c r="CG49" i="9"/>
  <c r="CD49" i="9"/>
  <c r="CH49" i="9"/>
  <c r="CQ49" i="9"/>
  <c r="CN49" i="9"/>
  <c r="CJ49" i="9"/>
  <c r="CM14" i="9"/>
  <c r="CH14" i="9"/>
  <c r="CN14" i="9"/>
  <c r="CG14" i="9"/>
  <c r="CA14" i="9"/>
  <c r="CE14" i="9"/>
  <c r="CQ14" i="9"/>
  <c r="CD14" i="9"/>
  <c r="CP14" i="9"/>
  <c r="CJ14" i="9"/>
  <c r="CM42" i="9"/>
  <c r="CP42" i="9"/>
  <c r="CJ42" i="9"/>
  <c r="CD42" i="9"/>
  <c r="CN42" i="9"/>
  <c r="CH42" i="9"/>
  <c r="CQ42" i="9"/>
  <c r="CE42" i="9"/>
  <c r="CA42" i="9"/>
  <c r="CG42" i="9"/>
  <c r="CN40" i="9"/>
  <c r="CJ40" i="9"/>
  <c r="CD40" i="9"/>
  <c r="CM40" i="9"/>
  <c r="CH40" i="9"/>
  <c r="CP40" i="9"/>
  <c r="CE40" i="9"/>
  <c r="CA40" i="9"/>
  <c r="CQ40" i="9"/>
  <c r="CG40" i="9"/>
  <c r="CN38" i="9"/>
  <c r="CJ38" i="9"/>
  <c r="CD38" i="9"/>
  <c r="CM38" i="9"/>
  <c r="CH38" i="9"/>
  <c r="CP38" i="9"/>
  <c r="CE38" i="9"/>
  <c r="CA38" i="9"/>
  <c r="CQ38" i="9"/>
  <c r="CG38" i="9"/>
  <c r="CN36" i="9"/>
  <c r="CJ36" i="9"/>
  <c r="CD36" i="9"/>
  <c r="CM36" i="9"/>
  <c r="CH36" i="9"/>
  <c r="CP36" i="9"/>
  <c r="CE36" i="9"/>
  <c r="CA36" i="9"/>
  <c r="CQ36" i="9"/>
  <c r="CG36" i="9"/>
  <c r="CN34" i="9"/>
  <c r="CJ34" i="9"/>
  <c r="CD34" i="9"/>
  <c r="CM34" i="9"/>
  <c r="CH34" i="9"/>
  <c r="CP34" i="9"/>
  <c r="CE34" i="9"/>
  <c r="CA34" i="9"/>
  <c r="CQ34" i="9"/>
  <c r="CG34" i="9"/>
  <c r="CN32" i="9"/>
  <c r="CJ32" i="9"/>
  <c r="CD32" i="9"/>
  <c r="CM32" i="9"/>
  <c r="CH32" i="9"/>
  <c r="CP32" i="9"/>
  <c r="CE32" i="9"/>
  <c r="CA32" i="9"/>
  <c r="CQ32" i="9"/>
  <c r="CG32" i="9"/>
  <c r="CN30" i="9"/>
  <c r="CJ30" i="9"/>
  <c r="CD30" i="9"/>
  <c r="CM30" i="9"/>
  <c r="CH30" i="9"/>
  <c r="CP30" i="9"/>
  <c r="CE30" i="9"/>
  <c r="CA30" i="9"/>
  <c r="CQ30" i="9"/>
  <c r="CG30" i="9"/>
  <c r="CN28" i="9"/>
  <c r="CJ28" i="9"/>
  <c r="CD28" i="9"/>
  <c r="CM28" i="9"/>
  <c r="CH28" i="9"/>
  <c r="CP28" i="9"/>
  <c r="CE28" i="9"/>
  <c r="CA28" i="9"/>
  <c r="CQ28" i="9"/>
  <c r="CG28" i="9"/>
  <c r="CN26" i="9"/>
  <c r="CJ26" i="9"/>
  <c r="CD26" i="9"/>
  <c r="CM26" i="9"/>
  <c r="CH26" i="9"/>
  <c r="CP26" i="9"/>
  <c r="CE26" i="9"/>
  <c r="CA26" i="9"/>
  <c r="CQ26" i="9"/>
  <c r="CG26" i="9"/>
  <c r="CN24" i="9"/>
  <c r="CJ24" i="9"/>
  <c r="CD24" i="9"/>
  <c r="CM24" i="9"/>
  <c r="CH24" i="9"/>
  <c r="CP24" i="9"/>
  <c r="CE24" i="9"/>
  <c r="CA24" i="9"/>
  <c r="CQ24" i="9"/>
  <c r="CG24" i="9"/>
  <c r="CN22" i="9"/>
  <c r="CJ22" i="9"/>
  <c r="CD22" i="9"/>
  <c r="CM22" i="9"/>
  <c r="CH22" i="9"/>
  <c r="CP22" i="9"/>
  <c r="CE22" i="9"/>
  <c r="CA22" i="9"/>
  <c r="CQ22" i="9"/>
  <c r="CG22" i="9"/>
  <c r="CN20" i="9"/>
  <c r="CJ20" i="9"/>
  <c r="CD20" i="9"/>
  <c r="CM20" i="9"/>
  <c r="CH20" i="9"/>
  <c r="CP20" i="9"/>
  <c r="CE20" i="9"/>
  <c r="CA20" i="9"/>
  <c r="CQ20" i="9"/>
  <c r="CG20" i="9"/>
  <c r="CP15" i="9"/>
  <c r="CE15" i="9"/>
  <c r="CA15" i="9"/>
  <c r="CD15" i="9"/>
  <c r="CQ15" i="9"/>
  <c r="CJ15" i="9"/>
  <c r="CN15" i="9"/>
  <c r="CH15" i="9"/>
  <c r="CM15" i="9"/>
  <c r="CG15" i="9"/>
  <c r="CL99" i="9"/>
  <c r="CE99" i="9"/>
  <c r="CO99" i="9"/>
  <c r="CF99" i="9"/>
  <c r="CD99" i="9"/>
  <c r="CC99" i="9"/>
  <c r="CN99" i="9"/>
  <c r="CM99" i="9"/>
  <c r="CN89" i="9"/>
  <c r="CJ89" i="9"/>
  <c r="CE89" i="9"/>
  <c r="CA89" i="9"/>
  <c r="CQ89" i="9"/>
  <c r="CP89" i="9"/>
  <c r="CD89" i="9"/>
  <c r="CH89" i="9"/>
  <c r="CG89" i="9"/>
  <c r="CM89" i="9"/>
  <c r="CP45" i="9"/>
  <c r="CE45" i="9"/>
  <c r="CA45" i="9"/>
  <c r="CM45" i="9"/>
  <c r="CG45" i="9"/>
  <c r="CD45" i="9"/>
  <c r="CN45" i="9"/>
  <c r="CJ45" i="9"/>
  <c r="CH45" i="9"/>
  <c r="CQ45" i="9"/>
  <c r="CP78" i="9"/>
  <c r="CA78" i="9"/>
  <c r="CJ78" i="9"/>
  <c r="CE78" i="9"/>
  <c r="CN78" i="9"/>
  <c r="CM78" i="9"/>
  <c r="CD78" i="9"/>
  <c r="CG78" i="9"/>
  <c r="CQ78" i="9"/>
  <c r="CH78" i="9"/>
  <c r="CP43" i="9"/>
  <c r="CE43" i="9"/>
  <c r="CA43" i="9"/>
  <c r="CM43" i="9"/>
  <c r="CG43" i="9"/>
  <c r="CD43" i="9"/>
  <c r="CQ43" i="9"/>
  <c r="CN43" i="9"/>
  <c r="CJ43" i="9"/>
  <c r="CH43" i="9"/>
  <c r="CL103" i="9"/>
  <c r="CE103" i="9"/>
  <c r="CO103" i="9"/>
  <c r="CD103" i="9"/>
  <c r="CF103" i="9"/>
  <c r="CC103" i="9"/>
  <c r="CN103" i="9"/>
  <c r="CM103" i="9"/>
  <c r="CL94" i="9"/>
  <c r="CE94" i="9"/>
  <c r="CO94" i="9"/>
  <c r="CN94" i="9"/>
  <c r="CF94" i="9"/>
  <c r="CM94" i="9"/>
  <c r="CD94" i="9"/>
  <c r="CC94" i="9"/>
  <c r="AT94" i="9" s="1"/>
  <c r="CQ41" i="9"/>
  <c r="CG41" i="9"/>
  <c r="CP41" i="9"/>
  <c r="CE41" i="9"/>
  <c r="CA41" i="9"/>
  <c r="CJ41" i="9"/>
  <c r="CH41" i="9"/>
  <c r="CN41" i="9"/>
  <c r="CD41" i="9"/>
  <c r="CM41" i="9"/>
  <c r="CQ25" i="9"/>
  <c r="CG25" i="9"/>
  <c r="CP25" i="9"/>
  <c r="CE25" i="9"/>
  <c r="CA25" i="9"/>
  <c r="CJ25" i="9"/>
  <c r="CH25" i="9"/>
  <c r="CN25" i="9"/>
  <c r="CD25" i="9"/>
  <c r="CM25" i="9"/>
  <c r="CP47" i="9"/>
  <c r="CE47" i="9"/>
  <c r="CA47" i="9"/>
  <c r="CM47" i="9"/>
  <c r="CG47" i="9"/>
  <c r="CD47" i="9"/>
  <c r="CJ47" i="9"/>
  <c r="CH47" i="9"/>
  <c r="CQ47" i="9"/>
  <c r="CN47" i="9"/>
  <c r="CL95" i="9"/>
  <c r="CE95" i="9"/>
  <c r="CO95" i="9"/>
  <c r="CN95" i="9"/>
  <c r="CF95" i="9"/>
  <c r="CD95" i="9"/>
  <c r="CC95" i="9"/>
  <c r="CM95" i="9"/>
  <c r="CL96" i="9"/>
  <c r="CE96" i="9"/>
  <c r="CO96" i="9"/>
  <c r="CN96" i="9"/>
  <c r="CF96" i="9"/>
  <c r="CM96" i="9"/>
  <c r="CD96" i="9"/>
  <c r="CC96" i="9"/>
  <c r="AT96" i="9" s="1"/>
  <c r="CQ51" i="9"/>
  <c r="CG51" i="9"/>
  <c r="CP51" i="9"/>
  <c r="CE51" i="9"/>
  <c r="CA51" i="9"/>
  <c r="CM51" i="9"/>
  <c r="CJ51" i="9"/>
  <c r="CH51" i="9"/>
  <c r="CD51" i="9"/>
  <c r="CN51" i="9"/>
  <c r="CN66" i="9"/>
  <c r="CJ66" i="9"/>
  <c r="CE66" i="9"/>
  <c r="CA66" i="9"/>
  <c r="CG66" i="9"/>
  <c r="CM66" i="9"/>
  <c r="CP66" i="9"/>
  <c r="CD66" i="9"/>
  <c r="CQ66" i="9"/>
  <c r="CH66" i="9"/>
  <c r="CM44" i="9"/>
  <c r="CH44" i="9"/>
  <c r="CP44" i="9"/>
  <c r="CJ44" i="9"/>
  <c r="CN44" i="9"/>
  <c r="CG44" i="9"/>
  <c r="CA44" i="9"/>
  <c r="CE44" i="9"/>
  <c r="CQ44" i="9"/>
  <c r="CD44" i="9"/>
  <c r="CQ35" i="9"/>
  <c r="CG35" i="9"/>
  <c r="CP35" i="9"/>
  <c r="CE35" i="9"/>
  <c r="CA35" i="9"/>
  <c r="CJ35" i="9"/>
  <c r="CH35" i="9"/>
  <c r="CN35" i="9"/>
  <c r="CD35" i="9"/>
  <c r="CM35" i="9"/>
  <c r="CQ27" i="9"/>
  <c r="CG27" i="9"/>
  <c r="CP27" i="9"/>
  <c r="CE27" i="9"/>
  <c r="CA27" i="9"/>
  <c r="CJ27" i="9"/>
  <c r="CH27" i="9"/>
  <c r="CN27" i="9"/>
  <c r="CD27" i="9"/>
  <c r="CM27" i="9"/>
  <c r="CQ19" i="9"/>
  <c r="CG19" i="9"/>
  <c r="CP19" i="9"/>
  <c r="CE19" i="9"/>
  <c r="CA19" i="9"/>
  <c r="CJ19" i="9"/>
  <c r="CH19" i="9"/>
  <c r="CN19" i="9"/>
  <c r="CD19" i="9"/>
  <c r="CM19" i="9"/>
  <c r="CN65" i="9"/>
  <c r="CJ65" i="9"/>
  <c r="CE65" i="9"/>
  <c r="CA65" i="9"/>
  <c r="CP65" i="9"/>
  <c r="CH65" i="9"/>
  <c r="CG65" i="9"/>
  <c r="CQ65" i="9"/>
  <c r="CD65" i="9"/>
  <c r="CM65" i="9"/>
  <c r="CN57" i="9"/>
  <c r="CJ57" i="9"/>
  <c r="CE57" i="9"/>
  <c r="CA57" i="9"/>
  <c r="CP57" i="9"/>
  <c r="CH57" i="9"/>
  <c r="CG57" i="9"/>
  <c r="CQ57" i="9"/>
  <c r="CD57" i="9"/>
  <c r="CM57" i="9"/>
  <c r="CP17" i="9"/>
  <c r="CE17" i="9"/>
  <c r="CA17" i="9"/>
  <c r="CD17" i="9"/>
  <c r="CM17" i="9"/>
  <c r="CG17" i="9"/>
  <c r="CQ17" i="9"/>
  <c r="CJ17" i="9"/>
  <c r="CN17" i="9"/>
  <c r="CH17" i="9"/>
  <c r="AV62" i="9"/>
  <c r="CP13" i="8"/>
  <c r="CE13" i="8"/>
  <c r="CA13" i="8"/>
  <c r="CJ13" i="8"/>
  <c r="CM13" i="8"/>
  <c r="CH13" i="8"/>
  <c r="CQ13" i="8"/>
  <c r="CG13" i="8"/>
  <c r="CN13" i="8"/>
  <c r="CD13" i="8"/>
  <c r="CP17" i="8"/>
  <c r="CN17" i="8"/>
  <c r="CJ17" i="8"/>
  <c r="CD17" i="8"/>
  <c r="CQ17" i="8"/>
  <c r="CN15" i="8"/>
  <c r="CJ15" i="8"/>
  <c r="CD15" i="8"/>
  <c r="CP15" i="8"/>
  <c r="CH15" i="8"/>
  <c r="CM15" i="8"/>
  <c r="CG15" i="8"/>
  <c r="CA15" i="8"/>
  <c r="CE15" i="8"/>
  <c r="CQ15" i="8"/>
  <c r="CK19" i="8"/>
  <c r="CB19" i="8"/>
  <c r="CL13" i="8"/>
  <c r="CC15" i="8"/>
  <c r="CC17" i="8"/>
  <c r="CM18" i="8"/>
  <c r="CH18" i="8"/>
  <c r="CQ18" i="8"/>
  <c r="CD18" i="8"/>
  <c r="CA18" i="8"/>
  <c r="CJ18" i="8"/>
  <c r="CP18" i="8"/>
  <c r="CP21" i="8"/>
  <c r="CE21" i="8"/>
  <c r="CA21" i="8"/>
  <c r="CN21" i="8"/>
  <c r="CH21" i="8"/>
  <c r="CD21" i="8"/>
  <c r="CM21" i="8"/>
  <c r="CE22" i="8"/>
  <c r="CK23" i="8"/>
  <c r="CB23" i="8"/>
  <c r="CC26" i="8"/>
  <c r="C26" i="8"/>
  <c r="C29" i="8"/>
  <c r="CC29" i="8"/>
  <c r="CL29" i="8"/>
  <c r="CN39" i="8"/>
  <c r="C53" i="8"/>
  <c r="CC53" i="8"/>
  <c r="CQ69" i="8"/>
  <c r="CM69" i="8"/>
  <c r="CH69" i="8"/>
  <c r="CD69" i="8"/>
  <c r="CJ69" i="8"/>
  <c r="CA69" i="8"/>
  <c r="CG69" i="8"/>
  <c r="CN69" i="8"/>
  <c r="CL88" i="8"/>
  <c r="CC88" i="8"/>
  <c r="C88" i="8"/>
  <c r="CC13" i="8"/>
  <c r="C14" i="8"/>
  <c r="CL15" i="8"/>
  <c r="C16" i="8"/>
  <c r="CL17" i="8"/>
  <c r="C19" i="8"/>
  <c r="CL20" i="8"/>
  <c r="CK21" i="8"/>
  <c r="CB21" i="8"/>
  <c r="CG21" i="8"/>
  <c r="CQ21" i="8"/>
  <c r="CG22" i="8"/>
  <c r="C24" i="8"/>
  <c r="CL26" i="8"/>
  <c r="CC32" i="8"/>
  <c r="C32" i="8"/>
  <c r="CC34" i="8"/>
  <c r="C34" i="8"/>
  <c r="CL37" i="8"/>
  <c r="C37" i="8"/>
  <c r="CC37" i="8"/>
  <c r="CL53" i="8"/>
  <c r="CQ67" i="8"/>
  <c r="CM67" i="8"/>
  <c r="CH67" i="8"/>
  <c r="CD67" i="8"/>
  <c r="CA67" i="8"/>
  <c r="CJ67" i="8"/>
  <c r="CE67" i="8"/>
  <c r="CG67" i="8"/>
  <c r="CN67" i="8"/>
  <c r="CK73" i="8"/>
  <c r="CB73" i="8"/>
  <c r="C73" i="8"/>
  <c r="CL14" i="8"/>
  <c r="CM22" i="8"/>
  <c r="CH22" i="8"/>
  <c r="CQ22" i="8"/>
  <c r="CD22" i="8"/>
  <c r="CA22" i="8"/>
  <c r="AV22" i="8" s="1"/>
  <c r="CJ22" i="8"/>
  <c r="CP22" i="8"/>
  <c r="CL24" i="8"/>
  <c r="C27" i="8"/>
  <c r="CC27" i="8"/>
  <c r="CL27" i="8"/>
  <c r="CM39" i="8"/>
  <c r="CH39" i="8"/>
  <c r="CE39" i="8"/>
  <c r="CP39" i="8"/>
  <c r="CJ39" i="8"/>
  <c r="CQ39" i="8"/>
  <c r="CD39" i="8"/>
  <c r="CG39" i="8"/>
  <c r="AV39" i="8" s="1"/>
  <c r="CK42" i="8"/>
  <c r="CB42" i="8"/>
  <c r="C49" i="8"/>
  <c r="CC49" i="8"/>
  <c r="C57" i="8"/>
  <c r="CL57" i="8"/>
  <c r="CC57" i="8"/>
  <c r="C63" i="8"/>
  <c r="CL63" i="8"/>
  <c r="CC63" i="8"/>
  <c r="CN78" i="8"/>
  <c r="CH78" i="8"/>
  <c r="CD78" i="8"/>
  <c r="CP78" i="8"/>
  <c r="CA78" i="8"/>
  <c r="CJ78" i="8"/>
  <c r="CM78" i="8"/>
  <c r="CQ78" i="8"/>
  <c r="CG78" i="8"/>
  <c r="CK16" i="8"/>
  <c r="CG18" i="8"/>
  <c r="CN18" i="8"/>
  <c r="C20" i="8"/>
  <c r="CC21" i="8"/>
  <c r="CL21" i="8"/>
  <c r="C23" i="8"/>
  <c r="C35" i="8"/>
  <c r="CC35" i="8"/>
  <c r="CL35" i="8"/>
  <c r="CB40" i="8"/>
  <c r="CM45" i="8"/>
  <c r="CH45" i="8"/>
  <c r="CE45" i="8"/>
  <c r="CP45" i="8"/>
  <c r="CJ45" i="8"/>
  <c r="CG45" i="8"/>
  <c r="CA45" i="8"/>
  <c r="CD45" i="8"/>
  <c r="CL49" i="8"/>
  <c r="CK65" i="8"/>
  <c r="CB65" i="8"/>
  <c r="C65" i="8"/>
  <c r="CP67" i="8"/>
  <c r="CE69" i="8"/>
  <c r="C25" i="8"/>
  <c r="CC25" i="8"/>
  <c r="CC30" i="8"/>
  <c r="C30" i="8"/>
  <c r="CL30" i="8"/>
  <c r="C33" i="8"/>
  <c r="CC33" i="8"/>
  <c r="CM43" i="8"/>
  <c r="CH43" i="8"/>
  <c r="CE43" i="8"/>
  <c r="CP43" i="8"/>
  <c r="CJ43" i="8"/>
  <c r="CN43" i="8"/>
  <c r="CB44" i="8"/>
  <c r="C61" i="8"/>
  <c r="CL61" i="8"/>
  <c r="CC61" i="8"/>
  <c r="CK69" i="8"/>
  <c r="CB69" i="8"/>
  <c r="CQ71" i="8"/>
  <c r="CM71" i="8"/>
  <c r="CH71" i="8"/>
  <c r="CD71" i="8"/>
  <c r="CA71" i="8"/>
  <c r="CJ71" i="8"/>
  <c r="CE71" i="8"/>
  <c r="CG71" i="8"/>
  <c r="CL84" i="8"/>
  <c r="C84" i="8"/>
  <c r="CC84" i="8"/>
  <c r="CC28" i="8"/>
  <c r="C28" i="8"/>
  <c r="CL28" i="8"/>
  <c r="C31" i="8"/>
  <c r="CC31" i="8"/>
  <c r="CC36" i="8"/>
  <c r="C36" i="8"/>
  <c r="CL36" i="8"/>
  <c r="CJ41" i="8"/>
  <c r="CN41" i="8"/>
  <c r="CC48" i="8"/>
  <c r="C48" i="8"/>
  <c r="CL48" i="8"/>
  <c r="CC52" i="8"/>
  <c r="C52" i="8"/>
  <c r="CL52" i="8"/>
  <c r="CC56" i="8"/>
  <c r="C56" i="8"/>
  <c r="CL56" i="8"/>
  <c r="C59" i="8"/>
  <c r="CL59" i="8"/>
  <c r="CC59" i="8"/>
  <c r="C80" i="8"/>
  <c r="CL80" i="8"/>
  <c r="CC80" i="8"/>
  <c r="C47" i="8"/>
  <c r="CC47" i="8"/>
  <c r="CL47" i="8"/>
  <c r="CC50" i="8"/>
  <c r="C50" i="8"/>
  <c r="C55" i="8"/>
  <c r="CC55" i="8"/>
  <c r="CL55" i="8"/>
  <c r="C58" i="8"/>
  <c r="CL58" i="8"/>
  <c r="CC58" i="8"/>
  <c r="C62" i="8"/>
  <c r="CL62" i="8"/>
  <c r="CC62" i="8"/>
  <c r="C82" i="8"/>
  <c r="CL82" i="8"/>
  <c r="CC82" i="8"/>
  <c r="CN94" i="8"/>
  <c r="CC94" i="8"/>
  <c r="CL94" i="8"/>
  <c r="CD94" i="8"/>
  <c r="CO94" i="8"/>
  <c r="CF94" i="8"/>
  <c r="CM94" i="8"/>
  <c r="CE94" i="8"/>
  <c r="CB94" i="8"/>
  <c r="CN96" i="8"/>
  <c r="CC96" i="8"/>
  <c r="CO96" i="8"/>
  <c r="CF96" i="8"/>
  <c r="CL96" i="8"/>
  <c r="CD96" i="8"/>
  <c r="CM96" i="8"/>
  <c r="CE96" i="8"/>
  <c r="CB96" i="8"/>
  <c r="CN98" i="8"/>
  <c r="CC98" i="8"/>
  <c r="CL98" i="8"/>
  <c r="CD98" i="8"/>
  <c r="CO98" i="8"/>
  <c r="CF98" i="8"/>
  <c r="CM98" i="8"/>
  <c r="CE98" i="8"/>
  <c r="CB98" i="8"/>
  <c r="AT98" i="8" s="1"/>
  <c r="CN100" i="8"/>
  <c r="CC100" i="8"/>
  <c r="CO100" i="8"/>
  <c r="CF100" i="8"/>
  <c r="CL100" i="8"/>
  <c r="CD100" i="8"/>
  <c r="CM100" i="8"/>
  <c r="CE100" i="8"/>
  <c r="CB100" i="8"/>
  <c r="CK102" i="8"/>
  <c r="C102" i="8"/>
  <c r="CB102" i="8"/>
  <c r="B176" i="8"/>
  <c r="B180" i="8" s="1"/>
  <c r="C180" i="8"/>
  <c r="C38" i="8"/>
  <c r="CC38" i="8"/>
  <c r="CL39" i="8"/>
  <c r="C40" i="8"/>
  <c r="CC40" i="8"/>
  <c r="CL41" i="8"/>
  <c r="C42" i="8"/>
  <c r="CC42" i="8"/>
  <c r="CL43" i="8"/>
  <c r="C44" i="8"/>
  <c r="CC44" i="8"/>
  <c r="CL45" i="8"/>
  <c r="CC46" i="8"/>
  <c r="C46" i="8"/>
  <c r="C51" i="8"/>
  <c r="CC51" i="8"/>
  <c r="CL51" i="8"/>
  <c r="CC54" i="8"/>
  <c r="C54" i="8"/>
  <c r="C60" i="8"/>
  <c r="CL60" i="8"/>
  <c r="CC60" i="8"/>
  <c r="CQ64" i="8"/>
  <c r="CM64" i="8"/>
  <c r="CH64" i="8"/>
  <c r="CD64" i="8"/>
  <c r="AV64" i="8" s="1"/>
  <c r="CN64" i="8"/>
  <c r="CG64" i="8"/>
  <c r="CP64" i="8"/>
  <c r="CE64" i="8"/>
  <c r="CC64" i="8"/>
  <c r="CQ66" i="8"/>
  <c r="CM66" i="8"/>
  <c r="CH66" i="8"/>
  <c r="CD66" i="8"/>
  <c r="CP66" i="8"/>
  <c r="CE66" i="8"/>
  <c r="CN66" i="8"/>
  <c r="CG66" i="8"/>
  <c r="CQ68" i="8"/>
  <c r="CM68" i="8"/>
  <c r="CH68" i="8"/>
  <c r="CD68" i="8"/>
  <c r="CN68" i="8"/>
  <c r="CG68" i="8"/>
  <c r="CP68" i="8"/>
  <c r="CE68" i="8"/>
  <c r="CC68" i="8"/>
  <c r="CQ70" i="8"/>
  <c r="CM70" i="8"/>
  <c r="CH70" i="8"/>
  <c r="CD70" i="8"/>
  <c r="CP70" i="8"/>
  <c r="CE70" i="8"/>
  <c r="CN70" i="8"/>
  <c r="CG70" i="8"/>
  <c r="CQ72" i="8"/>
  <c r="CM72" i="8"/>
  <c r="CH72" i="8"/>
  <c r="CD72" i="8"/>
  <c r="CN72" i="8"/>
  <c r="CG72" i="8"/>
  <c r="CP72" i="8"/>
  <c r="CE72" i="8"/>
  <c r="CC72" i="8"/>
  <c r="CB75" i="8"/>
  <c r="C75" i="8"/>
  <c r="CK75" i="8"/>
  <c r="CL86" i="8"/>
  <c r="CC86" i="8"/>
  <c r="C86" i="8"/>
  <c r="CN97" i="8"/>
  <c r="CC97" i="8"/>
  <c r="CM97" i="8"/>
  <c r="CE97" i="8"/>
  <c r="CO97" i="8"/>
  <c r="CF97" i="8"/>
  <c r="CD97" i="8"/>
  <c r="CN99" i="8"/>
  <c r="CC99" i="8"/>
  <c r="CM99" i="8"/>
  <c r="CE99" i="8"/>
  <c r="CO99" i="8"/>
  <c r="CF99" i="8"/>
  <c r="CD99" i="8"/>
  <c r="CN101" i="8"/>
  <c r="CC101" i="8"/>
  <c r="CM101" i="8"/>
  <c r="CE101" i="8"/>
  <c r="CO101" i="8"/>
  <c r="CF101" i="8"/>
  <c r="CD101" i="8"/>
  <c r="C104" i="8"/>
  <c r="CK104" i="8"/>
  <c r="CB104" i="8"/>
  <c r="CL65" i="8"/>
  <c r="CB66" i="8"/>
  <c r="AV66" i="8" s="1"/>
  <c r="CL69" i="8"/>
  <c r="CB70" i="8"/>
  <c r="AV70" i="8" s="1"/>
  <c r="CG74" i="8"/>
  <c r="C81" i="8"/>
  <c r="CL81" i="8"/>
  <c r="CC81" i="8"/>
  <c r="CL85" i="8"/>
  <c r="CC85" i="8"/>
  <c r="C85" i="8"/>
  <c r="CL89" i="8"/>
  <c r="CC89" i="8"/>
  <c r="C89" i="8"/>
  <c r="C105" i="8"/>
  <c r="CK105" i="8"/>
  <c r="CB105" i="8"/>
  <c r="CN74" i="8"/>
  <c r="CH74" i="8"/>
  <c r="CD74" i="8"/>
  <c r="CP74" i="8"/>
  <c r="CA74" i="8"/>
  <c r="CE74" i="8"/>
  <c r="CM74" i="8"/>
  <c r="CP76" i="8"/>
  <c r="CA76" i="8"/>
  <c r="CN76" i="8"/>
  <c r="CH76" i="8"/>
  <c r="CD76" i="8"/>
  <c r="CE76" i="8"/>
  <c r="CB77" i="8"/>
  <c r="C77" i="8"/>
  <c r="C79" i="8"/>
  <c r="CL79" i="8"/>
  <c r="CC79" i="8"/>
  <c r="C83" i="8"/>
  <c r="CL83" i="8"/>
  <c r="CC83" i="8"/>
  <c r="CL87" i="8"/>
  <c r="CC87" i="8"/>
  <c r="C87" i="8"/>
  <c r="AT99" i="8"/>
  <c r="C103" i="8"/>
  <c r="CK103" i="8"/>
  <c r="CB103" i="8"/>
  <c r="CB97" i="8"/>
  <c r="CB101" i="8"/>
  <c r="D180" i="8"/>
  <c r="CB95" i="8"/>
  <c r="CB99" i="8"/>
  <c r="B186" i="7"/>
  <c r="B185" i="7"/>
  <c r="B184" i="7"/>
  <c r="B183" i="7"/>
  <c r="AL180" i="7"/>
  <c r="AK180" i="7"/>
  <c r="AJ180" i="7"/>
  <c r="AI180" i="7"/>
  <c r="AH180" i="7"/>
  <c r="AG180" i="7"/>
  <c r="AF180" i="7"/>
  <c r="AE180" i="7"/>
  <c r="AD180" i="7"/>
  <c r="AC180" i="7"/>
  <c r="AB180" i="7"/>
  <c r="AA180" i="7"/>
  <c r="Z180" i="7"/>
  <c r="Y180" i="7"/>
  <c r="X180" i="7"/>
  <c r="W180" i="7"/>
  <c r="V180" i="7"/>
  <c r="U180" i="7"/>
  <c r="T180" i="7"/>
  <c r="S180" i="7"/>
  <c r="R180" i="7"/>
  <c r="Q180" i="7"/>
  <c r="P180" i="7"/>
  <c r="O180" i="7"/>
  <c r="N180" i="7"/>
  <c r="M180" i="7"/>
  <c r="L180" i="7"/>
  <c r="K180" i="7"/>
  <c r="J180" i="7"/>
  <c r="I180" i="7"/>
  <c r="H180" i="7"/>
  <c r="G180" i="7"/>
  <c r="F180" i="7"/>
  <c r="E180" i="7"/>
  <c r="D179" i="7"/>
  <c r="C179" i="7"/>
  <c r="B179" i="7"/>
  <c r="D178" i="7"/>
  <c r="C178" i="7"/>
  <c r="D177" i="7"/>
  <c r="C177" i="7"/>
  <c r="B177" i="7" s="1"/>
  <c r="D176" i="7"/>
  <c r="D180" i="7" s="1"/>
  <c r="C176" i="7"/>
  <c r="D175" i="7"/>
  <c r="C175" i="7"/>
  <c r="B175" i="7"/>
  <c r="B170" i="7"/>
  <c r="B169" i="7"/>
  <c r="B168" i="7"/>
  <c r="B167" i="7"/>
  <c r="B164" i="7"/>
  <c r="B163" i="7"/>
  <c r="B162" i="7"/>
  <c r="B161" i="7"/>
  <c r="B160" i="7"/>
  <c r="B159" i="7"/>
  <c r="B158" i="7"/>
  <c r="B155" i="7"/>
  <c r="B154" i="7"/>
  <c r="B153" i="7"/>
  <c r="B152" i="7"/>
  <c r="B151" i="7"/>
  <c r="C148" i="7"/>
  <c r="C147" i="7"/>
  <c r="C146" i="7"/>
  <c r="C145" i="7"/>
  <c r="C144" i="7"/>
  <c r="C143" i="7"/>
  <c r="C142" i="7"/>
  <c r="C141" i="7"/>
  <c r="C140" i="7"/>
  <c r="C139" i="7"/>
  <c r="C138" i="7"/>
  <c r="C137" i="7"/>
  <c r="C136" i="7"/>
  <c r="C135" i="7"/>
  <c r="C134" i="7"/>
  <c r="C133" i="7"/>
  <c r="C132" i="7"/>
  <c r="C131" i="7"/>
  <c r="C130" i="7"/>
  <c r="C129" i="7"/>
  <c r="CK124" i="7"/>
  <c r="CJ124" i="7"/>
  <c r="CB124" i="7"/>
  <c r="CA124" i="7"/>
  <c r="E124" i="7"/>
  <c r="D124" i="7"/>
  <c r="C124" i="7" s="1"/>
  <c r="CL124" i="7" s="1"/>
  <c r="CK123" i="7"/>
  <c r="CJ123" i="7"/>
  <c r="CB123" i="7"/>
  <c r="CA123" i="7"/>
  <c r="E123" i="7"/>
  <c r="D123" i="7"/>
  <c r="C123" i="7"/>
  <c r="CK122" i="7"/>
  <c r="CJ122" i="7"/>
  <c r="CB122" i="7"/>
  <c r="CA122" i="7"/>
  <c r="E122" i="7"/>
  <c r="D122" i="7"/>
  <c r="C122" i="7" s="1"/>
  <c r="CL122" i="7" s="1"/>
  <c r="CJ117" i="7"/>
  <c r="CA117" i="7"/>
  <c r="E117" i="7" s="1"/>
  <c r="CJ115" i="7"/>
  <c r="CA115" i="7"/>
  <c r="E115" i="7"/>
  <c r="CJ114" i="7"/>
  <c r="CA114" i="7"/>
  <c r="E114" i="7"/>
  <c r="CJ113" i="7"/>
  <c r="CA113" i="7"/>
  <c r="E113" i="7" s="1"/>
  <c r="CJ110" i="7"/>
  <c r="CA110" i="7"/>
  <c r="E110" i="7"/>
  <c r="CJ109" i="7"/>
  <c r="CA109" i="7"/>
  <c r="E109" i="7"/>
  <c r="CJ108" i="7"/>
  <c r="CA108" i="7"/>
  <c r="E108" i="7"/>
  <c r="E105" i="7"/>
  <c r="D105" i="7"/>
  <c r="CB105" i="7" s="1"/>
  <c r="E104" i="7"/>
  <c r="D104" i="7"/>
  <c r="CB104" i="7" s="1"/>
  <c r="E103" i="7"/>
  <c r="D103" i="7"/>
  <c r="CB103" i="7" s="1"/>
  <c r="E102" i="7"/>
  <c r="D102" i="7"/>
  <c r="CB102" i="7" s="1"/>
  <c r="E101" i="7"/>
  <c r="CA101" i="7" s="1"/>
  <c r="D101" i="7"/>
  <c r="CB101" i="7" s="1"/>
  <c r="C101" i="7"/>
  <c r="CE101" i="7" s="1"/>
  <c r="E100" i="7"/>
  <c r="CJ100" i="7" s="1"/>
  <c r="D100" i="7"/>
  <c r="CB100" i="7" s="1"/>
  <c r="CK99" i="7"/>
  <c r="E99" i="7"/>
  <c r="CJ99" i="7" s="1"/>
  <c r="D99" i="7"/>
  <c r="CB99" i="7" s="1"/>
  <c r="E98" i="7"/>
  <c r="C98" i="7" s="1"/>
  <c r="D98" i="7"/>
  <c r="CB98" i="7" s="1"/>
  <c r="E97" i="7"/>
  <c r="CJ97" i="7" s="1"/>
  <c r="D97" i="7"/>
  <c r="CB97" i="7" s="1"/>
  <c r="C97" i="7"/>
  <c r="CE97" i="7" s="1"/>
  <c r="E96" i="7"/>
  <c r="D96" i="7"/>
  <c r="CB96" i="7" s="1"/>
  <c r="CK95" i="7"/>
  <c r="E95" i="7"/>
  <c r="CJ95" i="7" s="1"/>
  <c r="D95" i="7"/>
  <c r="CB95" i="7" s="1"/>
  <c r="E94" i="7"/>
  <c r="D94" i="7"/>
  <c r="CB94" i="7" s="1"/>
  <c r="CO89" i="7"/>
  <c r="CF89" i="7"/>
  <c r="E89" i="7"/>
  <c r="D89" i="7"/>
  <c r="CC89" i="7" s="1"/>
  <c r="CO88" i="7"/>
  <c r="CF88" i="7"/>
  <c r="E88" i="7"/>
  <c r="D88" i="7"/>
  <c r="CL88" i="7" s="1"/>
  <c r="C88" i="7"/>
  <c r="CO87" i="7"/>
  <c r="CL87" i="7"/>
  <c r="CF87" i="7"/>
  <c r="E87" i="7"/>
  <c r="D87" i="7"/>
  <c r="CC87" i="7" s="1"/>
  <c r="C87" i="7"/>
  <c r="CO86" i="7"/>
  <c r="CF86" i="7"/>
  <c r="E86" i="7"/>
  <c r="D86" i="7"/>
  <c r="CC86" i="7" s="1"/>
  <c r="CO85" i="7"/>
  <c r="CF85" i="7"/>
  <c r="E85" i="7"/>
  <c r="D85" i="7"/>
  <c r="CL85" i="7" s="1"/>
  <c r="CO84" i="7"/>
  <c r="CL84" i="7"/>
  <c r="CF84" i="7"/>
  <c r="E84" i="7"/>
  <c r="D84" i="7"/>
  <c r="CC84" i="7" s="1"/>
  <c r="CO83" i="7"/>
  <c r="CF83" i="7"/>
  <c r="E83" i="7"/>
  <c r="D83" i="7"/>
  <c r="CC83" i="7" s="1"/>
  <c r="CO82" i="7"/>
  <c r="CF82" i="7"/>
  <c r="E82" i="7"/>
  <c r="D82" i="7"/>
  <c r="CC82" i="7" s="1"/>
  <c r="C82" i="7"/>
  <c r="CP82" i="7" s="1"/>
  <c r="CO81" i="7"/>
  <c r="CF81" i="7"/>
  <c r="E81" i="7"/>
  <c r="D81" i="7"/>
  <c r="CL81" i="7" s="1"/>
  <c r="CO80" i="7"/>
  <c r="CF80" i="7"/>
  <c r="E80" i="7"/>
  <c r="D80" i="7"/>
  <c r="CC80" i="7" s="1"/>
  <c r="CO79" i="7"/>
  <c r="CL79" i="7"/>
  <c r="CF79" i="7"/>
  <c r="CC79" i="7"/>
  <c r="E79" i="7"/>
  <c r="D79" i="7"/>
  <c r="C79" i="7" s="1"/>
  <c r="CO78" i="7"/>
  <c r="CF78" i="7"/>
  <c r="E78" i="7"/>
  <c r="CB78" i="7" s="1"/>
  <c r="C78" i="7"/>
  <c r="CA78" i="7" s="1"/>
  <c r="CO77" i="7"/>
  <c r="CF77" i="7"/>
  <c r="E77" i="7"/>
  <c r="CK77" i="7" s="1"/>
  <c r="CO76" i="7"/>
  <c r="CF76" i="7"/>
  <c r="E76" i="7"/>
  <c r="CO75" i="7"/>
  <c r="CF75" i="7"/>
  <c r="E75" i="7"/>
  <c r="CO74" i="7"/>
  <c r="CF74" i="7"/>
  <c r="E74" i="7"/>
  <c r="CK74" i="7" s="1"/>
  <c r="C74" i="7"/>
  <c r="CQ74" i="7" s="1"/>
  <c r="CO73" i="7"/>
  <c r="CF73" i="7"/>
  <c r="E73" i="7"/>
  <c r="D73" i="7"/>
  <c r="CL73" i="7" s="1"/>
  <c r="C73" i="7"/>
  <c r="CO72" i="7"/>
  <c r="CL72" i="7"/>
  <c r="CG72" i="7"/>
  <c r="CF72" i="7"/>
  <c r="CE72" i="7"/>
  <c r="E72" i="7"/>
  <c r="D72" i="7"/>
  <c r="CC72" i="7" s="1"/>
  <c r="C72" i="7"/>
  <c r="CN72" i="7" s="1"/>
  <c r="CO71" i="7"/>
  <c r="CF71" i="7"/>
  <c r="E71" i="7"/>
  <c r="D71" i="7"/>
  <c r="CC71" i="7" s="1"/>
  <c r="CO70" i="7"/>
  <c r="CF70" i="7"/>
  <c r="E70" i="7"/>
  <c r="D70" i="7"/>
  <c r="CC70" i="7" s="1"/>
  <c r="CO69" i="7"/>
  <c r="CL69" i="7"/>
  <c r="CF69" i="7"/>
  <c r="E69" i="7"/>
  <c r="D69" i="7"/>
  <c r="CC69" i="7" s="1"/>
  <c r="CO68" i="7"/>
  <c r="CF68" i="7"/>
  <c r="E68" i="7"/>
  <c r="D68" i="7"/>
  <c r="CC68" i="7" s="1"/>
  <c r="C68" i="7"/>
  <c r="CN68" i="7" s="1"/>
  <c r="CO67" i="7"/>
  <c r="CF67" i="7"/>
  <c r="E67" i="7"/>
  <c r="D67" i="7"/>
  <c r="CC67" i="7" s="1"/>
  <c r="CO66" i="7"/>
  <c r="CF66" i="7"/>
  <c r="E66" i="7"/>
  <c r="D66" i="7"/>
  <c r="CL66" i="7" s="1"/>
  <c r="CO65" i="7"/>
  <c r="CF65" i="7"/>
  <c r="E65" i="7"/>
  <c r="D65" i="7"/>
  <c r="CL65" i="7" s="1"/>
  <c r="C65" i="7"/>
  <c r="CO64" i="7"/>
  <c r="CL64" i="7"/>
  <c r="CG64" i="7"/>
  <c r="CF64" i="7"/>
  <c r="CE64" i="7"/>
  <c r="E64" i="7"/>
  <c r="D64" i="7"/>
  <c r="CC64" i="7" s="1"/>
  <c r="C64" i="7"/>
  <c r="CN64" i="7" s="1"/>
  <c r="CO63" i="7"/>
  <c r="CF63" i="7"/>
  <c r="E63" i="7"/>
  <c r="D63" i="7"/>
  <c r="CL63" i="7" s="1"/>
  <c r="C63" i="7"/>
  <c r="CO62" i="7"/>
  <c r="CL62" i="7"/>
  <c r="CF62" i="7"/>
  <c r="E62" i="7"/>
  <c r="CK62" i="7" s="1"/>
  <c r="D62" i="7"/>
  <c r="CO61" i="7"/>
  <c r="CF61" i="7"/>
  <c r="E61" i="7"/>
  <c r="CB61" i="7" s="1"/>
  <c r="D61" i="7"/>
  <c r="CC61" i="7" s="1"/>
  <c r="CO60" i="7"/>
  <c r="CF60" i="7"/>
  <c r="E60" i="7"/>
  <c r="CB60" i="7" s="1"/>
  <c r="D60" i="7"/>
  <c r="CC60" i="7" s="1"/>
  <c r="CO59" i="7"/>
  <c r="CF59" i="7"/>
  <c r="E59" i="7"/>
  <c r="D59" i="7"/>
  <c r="CL59" i="7" s="1"/>
  <c r="CO58" i="7"/>
  <c r="CN58" i="7"/>
  <c r="CJ58" i="7"/>
  <c r="CF58" i="7"/>
  <c r="E58" i="7"/>
  <c r="CK58" i="7" s="1"/>
  <c r="D58" i="7"/>
  <c r="CL58" i="7" s="1"/>
  <c r="C58" i="7"/>
  <c r="CO57" i="7"/>
  <c r="CF57" i="7"/>
  <c r="E57" i="7"/>
  <c r="CK57" i="7" s="1"/>
  <c r="D57" i="7"/>
  <c r="CC57" i="7" s="1"/>
  <c r="E56" i="7"/>
  <c r="CB56" i="7" s="1"/>
  <c r="D56" i="7"/>
  <c r="CL56" i="7" s="1"/>
  <c r="C56" i="7"/>
  <c r="CP56" i="7" s="1"/>
  <c r="CL55" i="7"/>
  <c r="CB55" i="7"/>
  <c r="E55" i="7"/>
  <c r="CK55" i="7" s="1"/>
  <c r="D55" i="7"/>
  <c r="CC55" i="7" s="1"/>
  <c r="E54" i="7"/>
  <c r="CB54" i="7" s="1"/>
  <c r="D54" i="7"/>
  <c r="CL54" i="7" s="1"/>
  <c r="C54" i="7"/>
  <c r="CP54" i="7" s="1"/>
  <c r="E53" i="7"/>
  <c r="CK53" i="7" s="1"/>
  <c r="D53" i="7"/>
  <c r="CC53" i="7" s="1"/>
  <c r="E52" i="7"/>
  <c r="CB52" i="7" s="1"/>
  <c r="D52" i="7"/>
  <c r="CL52" i="7" s="1"/>
  <c r="CB51" i="7"/>
  <c r="E51" i="7"/>
  <c r="CK51" i="7" s="1"/>
  <c r="D51" i="7"/>
  <c r="CL51" i="7" s="1"/>
  <c r="E50" i="7"/>
  <c r="CB50" i="7" s="1"/>
  <c r="D50" i="7"/>
  <c r="CL50" i="7" s="1"/>
  <c r="CL49" i="7"/>
  <c r="CB49" i="7"/>
  <c r="E49" i="7"/>
  <c r="CK49" i="7" s="1"/>
  <c r="D49" i="7"/>
  <c r="E48" i="7"/>
  <c r="CK48" i="7" s="1"/>
  <c r="D48" i="7"/>
  <c r="E47" i="7"/>
  <c r="CK47" i="7" s="1"/>
  <c r="D47" i="7"/>
  <c r="CL47" i="7" s="1"/>
  <c r="E46" i="7"/>
  <c r="CK46" i="7" s="1"/>
  <c r="D46" i="7"/>
  <c r="E45" i="7"/>
  <c r="CK45" i="7" s="1"/>
  <c r="D45" i="7"/>
  <c r="CL45" i="7" s="1"/>
  <c r="CK44" i="7"/>
  <c r="CB44" i="7"/>
  <c r="E44" i="7"/>
  <c r="D44" i="7"/>
  <c r="E43" i="7"/>
  <c r="CK43" i="7" s="1"/>
  <c r="D43" i="7"/>
  <c r="CL43" i="7" s="1"/>
  <c r="E42" i="7"/>
  <c r="CK42" i="7" s="1"/>
  <c r="D42" i="7"/>
  <c r="E41" i="7"/>
  <c r="CK41" i="7" s="1"/>
  <c r="D41" i="7"/>
  <c r="E40" i="7"/>
  <c r="CK40" i="7" s="1"/>
  <c r="D40" i="7"/>
  <c r="CL39" i="7"/>
  <c r="E39" i="7"/>
  <c r="CK39" i="7" s="1"/>
  <c r="D39" i="7"/>
  <c r="E38" i="7"/>
  <c r="CK38" i="7" s="1"/>
  <c r="D38" i="7"/>
  <c r="E37" i="7"/>
  <c r="CK37" i="7" s="1"/>
  <c r="D37" i="7"/>
  <c r="CL37" i="7" s="1"/>
  <c r="E36" i="7"/>
  <c r="CB36" i="7" s="1"/>
  <c r="D36" i="7"/>
  <c r="CB35" i="7"/>
  <c r="E35" i="7"/>
  <c r="CK35" i="7" s="1"/>
  <c r="D35" i="7"/>
  <c r="CL35" i="7" s="1"/>
  <c r="E34" i="7"/>
  <c r="CB34" i="7" s="1"/>
  <c r="D34" i="7"/>
  <c r="CB33" i="7"/>
  <c r="E33" i="7"/>
  <c r="CK33" i="7" s="1"/>
  <c r="D33" i="7"/>
  <c r="E32" i="7"/>
  <c r="CK32" i="7" s="1"/>
  <c r="D32" i="7"/>
  <c r="E31" i="7"/>
  <c r="CK31" i="7" s="1"/>
  <c r="D31" i="7"/>
  <c r="CL31" i="7" s="1"/>
  <c r="E30" i="7"/>
  <c r="CB30" i="7" s="1"/>
  <c r="D30" i="7"/>
  <c r="E29" i="7"/>
  <c r="CK29" i="7" s="1"/>
  <c r="D29" i="7"/>
  <c r="CK28" i="7"/>
  <c r="CB28" i="7"/>
  <c r="E28" i="7"/>
  <c r="D28" i="7"/>
  <c r="E27" i="7"/>
  <c r="CK27" i="7" s="1"/>
  <c r="D27" i="7"/>
  <c r="CL27" i="7" s="1"/>
  <c r="E26" i="7"/>
  <c r="CB26" i="7" s="1"/>
  <c r="D26" i="7"/>
  <c r="E25" i="7"/>
  <c r="CK25" i="7" s="1"/>
  <c r="D25" i="7"/>
  <c r="E24" i="7"/>
  <c r="CK24" i="7" s="1"/>
  <c r="D24" i="7"/>
  <c r="CC24" i="7" s="1"/>
  <c r="CB23" i="7"/>
  <c r="E23" i="7"/>
  <c r="CK23" i="7" s="1"/>
  <c r="D23" i="7"/>
  <c r="E22" i="7"/>
  <c r="CK22" i="7" s="1"/>
  <c r="D22" i="7"/>
  <c r="CC22" i="7" s="1"/>
  <c r="E21" i="7"/>
  <c r="CK21" i="7" s="1"/>
  <c r="D21" i="7"/>
  <c r="C21" i="7" s="1"/>
  <c r="CM21" i="7" s="1"/>
  <c r="E20" i="7"/>
  <c r="CK20" i="7" s="1"/>
  <c r="D20" i="7"/>
  <c r="CC20" i="7" s="1"/>
  <c r="E19" i="7"/>
  <c r="CK19" i="7" s="1"/>
  <c r="D19" i="7"/>
  <c r="C19" i="7" s="1"/>
  <c r="CG19" i="7" s="1"/>
  <c r="CK18" i="7"/>
  <c r="E18" i="7"/>
  <c r="CB18" i="7" s="1"/>
  <c r="D18" i="7"/>
  <c r="CC18" i="7" s="1"/>
  <c r="E17" i="7"/>
  <c r="CK17" i="7" s="1"/>
  <c r="D17" i="7"/>
  <c r="CC17" i="7" s="1"/>
  <c r="E16" i="7"/>
  <c r="CK16" i="7" s="1"/>
  <c r="D16" i="7"/>
  <c r="C16" i="7" s="1"/>
  <c r="E15" i="7"/>
  <c r="CK15" i="7" s="1"/>
  <c r="D15" i="7"/>
  <c r="CC15" i="7" s="1"/>
  <c r="E14" i="7"/>
  <c r="CB14" i="7" s="1"/>
  <c r="D14" i="7"/>
  <c r="C14" i="7" s="1"/>
  <c r="E13" i="7"/>
  <c r="CK13" i="7" s="1"/>
  <c r="D13" i="7"/>
  <c r="CC13" i="7" s="1"/>
  <c r="A5" i="7"/>
  <c r="A4" i="7"/>
  <c r="A3" i="7"/>
  <c r="A2" i="7"/>
  <c r="AV83" i="13" l="1"/>
  <c r="AV70" i="13"/>
  <c r="AV55" i="13"/>
  <c r="AV65" i="13"/>
  <c r="AV23" i="13"/>
  <c r="AV13" i="13"/>
  <c r="AV84" i="13"/>
  <c r="AV14" i="13"/>
  <c r="AT99" i="13"/>
  <c r="AV15" i="13"/>
  <c r="AV26" i="13"/>
  <c r="AV87" i="13"/>
  <c r="AV54" i="13"/>
  <c r="AT102" i="13"/>
  <c r="AV63" i="13"/>
  <c r="B202" i="13"/>
  <c r="AV21" i="13"/>
  <c r="AV80" i="13"/>
  <c r="AV22" i="13"/>
  <c r="AV57" i="13"/>
  <c r="AV59" i="13"/>
  <c r="AT105" i="13"/>
  <c r="AV19" i="13"/>
  <c r="AV79" i="13"/>
  <c r="AV71" i="13"/>
  <c r="AT97" i="13"/>
  <c r="AV50" i="12"/>
  <c r="AV26" i="12"/>
  <c r="AV40" i="12"/>
  <c r="AV20" i="12"/>
  <c r="AV88" i="12"/>
  <c r="AV22" i="12"/>
  <c r="AV60" i="12"/>
  <c r="AT102" i="12"/>
  <c r="AV15" i="12"/>
  <c r="AV24" i="12"/>
  <c r="AT94" i="12"/>
  <c r="AV83" i="11"/>
  <c r="AV81" i="11"/>
  <c r="AV68" i="11"/>
  <c r="AV60" i="11"/>
  <c r="AT97" i="11"/>
  <c r="AV87" i="11"/>
  <c r="AV86" i="11"/>
  <c r="AV37" i="11"/>
  <c r="AV18" i="11"/>
  <c r="AV33" i="11"/>
  <c r="AV24" i="11"/>
  <c r="AV19" i="11"/>
  <c r="AV82" i="11"/>
  <c r="AV25" i="11"/>
  <c r="AV59" i="11"/>
  <c r="AV85" i="11"/>
  <c r="AV28" i="11"/>
  <c r="AV55" i="10"/>
  <c r="AV66" i="10"/>
  <c r="AV81" i="10"/>
  <c r="AV89" i="10"/>
  <c r="AV58" i="10"/>
  <c r="AV17" i="10"/>
  <c r="AV36" i="10"/>
  <c r="AV42" i="10"/>
  <c r="AV68" i="10"/>
  <c r="AV46" i="10"/>
  <c r="AV27" i="10"/>
  <c r="AV79" i="10"/>
  <c r="AV85" i="10"/>
  <c r="AV37" i="10"/>
  <c r="AV56" i="10"/>
  <c r="AV26" i="10"/>
  <c r="AV57" i="10"/>
  <c r="AV63" i="10"/>
  <c r="AV74" i="10"/>
  <c r="AV15" i="10"/>
  <c r="CQ79" i="7"/>
  <c r="CH79" i="7"/>
  <c r="CM79" i="7"/>
  <c r="CQ41" i="8"/>
  <c r="CG41" i="8"/>
  <c r="CA41" i="8"/>
  <c r="CB62" i="7"/>
  <c r="CA100" i="7"/>
  <c r="CE82" i="7"/>
  <c r="C62" i="7"/>
  <c r="CG62" i="7" s="1"/>
  <c r="CK34" i="7"/>
  <c r="CK14" i="7"/>
  <c r="CB24" i="7"/>
  <c r="CB40" i="7"/>
  <c r="CC59" i="7"/>
  <c r="C77" i="7"/>
  <c r="CG77" i="7" s="1"/>
  <c r="CC85" i="7"/>
  <c r="CC88" i="7"/>
  <c r="CK100" i="7"/>
  <c r="CK104" i="7"/>
  <c r="CM41" i="8"/>
  <c r="CM19" i="7"/>
  <c r="CL70" i="7"/>
  <c r="CE41" i="8"/>
  <c r="CC97" i="7"/>
  <c r="CC52" i="7"/>
  <c r="AV17" i="9"/>
  <c r="AV72" i="8"/>
  <c r="CB46" i="7"/>
  <c r="CC65" i="7"/>
  <c r="CL82" i="7"/>
  <c r="CA97" i="7"/>
  <c r="CF95" i="8"/>
  <c r="AV47" i="9"/>
  <c r="CL71" i="7"/>
  <c r="CG68" i="7"/>
  <c r="CB74" i="7"/>
  <c r="CD78" i="7"/>
  <c r="CL83" i="7"/>
  <c r="CL86" i="7"/>
  <c r="CL89" i="7"/>
  <c r="CK101" i="7"/>
  <c r="CC95" i="8"/>
  <c r="AV18" i="9"/>
  <c r="C100" i="7"/>
  <c r="C70" i="7"/>
  <c r="CH70" i="7" s="1"/>
  <c r="CK96" i="7"/>
  <c r="CH82" i="7"/>
  <c r="CB15" i="7"/>
  <c r="CK30" i="7"/>
  <c r="AV24" i="9"/>
  <c r="CC56" i="7"/>
  <c r="C80" i="7"/>
  <c r="CG80" i="7" s="1"/>
  <c r="CB16" i="7"/>
  <c r="CK36" i="7"/>
  <c r="CK97" i="7"/>
  <c r="CE95" i="8"/>
  <c r="AV14" i="9"/>
  <c r="C66" i="7"/>
  <c r="CL80" i="7"/>
  <c r="AT99" i="9"/>
  <c r="CB37" i="7"/>
  <c r="CL68" i="7"/>
  <c r="CN101" i="7"/>
  <c r="CN95" i="8"/>
  <c r="AV18" i="8"/>
  <c r="CG17" i="8"/>
  <c r="AV77" i="9"/>
  <c r="CB45" i="7"/>
  <c r="C59" i="7"/>
  <c r="CL67" i="7"/>
  <c r="AV68" i="8"/>
  <c r="AV15" i="8"/>
  <c r="CB20" i="7"/>
  <c r="CK105" i="7"/>
  <c r="AV32" i="9"/>
  <c r="CB25" i="7"/>
  <c r="CB21" i="7"/>
  <c r="CG21" i="7"/>
  <c r="CN97" i="7"/>
  <c r="CM95" i="8"/>
  <c r="CK26" i="7"/>
  <c r="CB17" i="7"/>
  <c r="CB32" i="7"/>
  <c r="CB48" i="7"/>
  <c r="CG74" i="7"/>
  <c r="CG78" i="7"/>
  <c r="CA98" i="7"/>
  <c r="CM17" i="8"/>
  <c r="AT95" i="9"/>
  <c r="CB39" i="7"/>
  <c r="C96" i="7"/>
  <c r="CE96" i="7" s="1"/>
  <c r="CK103" i="7"/>
  <c r="CP41" i="8"/>
  <c r="AT97" i="8"/>
  <c r="AV28" i="9"/>
  <c r="AV36" i="9"/>
  <c r="CB41" i="7"/>
  <c r="CA68" i="7"/>
  <c r="CC63" i="7"/>
  <c r="C89" i="7"/>
  <c r="CC101" i="7"/>
  <c r="CO95" i="8"/>
  <c r="B178" i="7"/>
  <c r="CL53" i="7"/>
  <c r="CJ101" i="7"/>
  <c r="CC66" i="7"/>
  <c r="CB22" i="7"/>
  <c r="CB27" i="7"/>
  <c r="CB43" i="7"/>
  <c r="CC54" i="7"/>
  <c r="CJ74" i="7"/>
  <c r="CK78" i="7"/>
  <c r="CC81" i="7"/>
  <c r="C84" i="7"/>
  <c r="CM84" i="7" s="1"/>
  <c r="C94" i="7"/>
  <c r="CF94" i="7" s="1"/>
  <c r="CJ98" i="7"/>
  <c r="C102" i="7"/>
  <c r="CE17" i="8"/>
  <c r="AV17" i="8" s="1"/>
  <c r="CB13" i="7"/>
  <c r="CB19" i="7"/>
  <c r="CC50" i="7"/>
  <c r="AV49" i="9"/>
  <c r="CB29" i="7"/>
  <c r="CH41" i="8"/>
  <c r="AV89" i="9"/>
  <c r="CC73" i="7"/>
  <c r="CD95" i="8"/>
  <c r="AT95" i="8" s="1"/>
  <c r="AV40" i="9"/>
  <c r="CB31" i="7"/>
  <c r="CB47" i="7"/>
  <c r="CE68" i="7"/>
  <c r="CB42" i="7"/>
  <c r="CK60" i="7"/>
  <c r="CB38" i="7"/>
  <c r="C55" i="7"/>
  <c r="CL61" i="7"/>
  <c r="CA64" i="7"/>
  <c r="CA72" i="7"/>
  <c r="CK94" i="7"/>
  <c r="CK98" i="7"/>
  <c r="AT101" i="8"/>
  <c r="CD41" i="8"/>
  <c r="CA17" i="8"/>
  <c r="AV74" i="9"/>
  <c r="C85" i="7"/>
  <c r="AV20" i="9"/>
  <c r="C71" i="7"/>
  <c r="CD71" i="7" s="1"/>
  <c r="C86" i="7"/>
  <c r="CJ86" i="7" s="1"/>
  <c r="CL57" i="7"/>
  <c r="C23" i="7"/>
  <c r="CJ23" i="7" s="1"/>
  <c r="CB58" i="7"/>
  <c r="CK102" i="7"/>
  <c r="AT94" i="8"/>
  <c r="AV44" i="9"/>
  <c r="AV35" i="9"/>
  <c r="AV64" i="9"/>
  <c r="AV60" i="9"/>
  <c r="AV25" i="9"/>
  <c r="AV42" i="9"/>
  <c r="AV67" i="9"/>
  <c r="AV69" i="9"/>
  <c r="AV13" i="9"/>
  <c r="AV23" i="9"/>
  <c r="AV39" i="9"/>
  <c r="AV48" i="9"/>
  <c r="AV55" i="9"/>
  <c r="AV27" i="9"/>
  <c r="AV51" i="9"/>
  <c r="AT103" i="9"/>
  <c r="AV78" i="9"/>
  <c r="AV22" i="9"/>
  <c r="AV26" i="9"/>
  <c r="AV30" i="9"/>
  <c r="AV34" i="9"/>
  <c r="AV38" i="9"/>
  <c r="AV21" i="9"/>
  <c r="AV37" i="9"/>
  <c r="AV46" i="9"/>
  <c r="AV53" i="9"/>
  <c r="AT100" i="9"/>
  <c r="AT102" i="9"/>
  <c r="AT104" i="9"/>
  <c r="B202" i="9"/>
  <c r="AV59" i="9"/>
  <c r="AV50" i="9"/>
  <c r="AT101" i="9"/>
  <c r="AT105" i="9"/>
  <c r="AV19" i="9"/>
  <c r="AV29" i="9"/>
  <c r="AV68" i="9"/>
  <c r="AV57" i="9"/>
  <c r="AV66" i="9"/>
  <c r="AV65" i="9"/>
  <c r="AV41" i="9"/>
  <c r="AV43" i="9"/>
  <c r="AV45" i="9"/>
  <c r="AV15" i="9"/>
  <c r="AV63" i="9"/>
  <c r="AV16" i="9"/>
  <c r="AV31" i="9"/>
  <c r="AV33" i="9"/>
  <c r="CN83" i="8"/>
  <c r="CJ83" i="8"/>
  <c r="CE83" i="8"/>
  <c r="CA83" i="8"/>
  <c r="CP83" i="8"/>
  <c r="CG83" i="8"/>
  <c r="CM83" i="8"/>
  <c r="CD83" i="8"/>
  <c r="CQ83" i="8"/>
  <c r="CH83" i="8"/>
  <c r="CP44" i="8"/>
  <c r="CE44" i="8"/>
  <c r="CA44" i="8"/>
  <c r="CQ44" i="8"/>
  <c r="CJ44" i="8"/>
  <c r="CM44" i="8"/>
  <c r="CG44" i="8"/>
  <c r="CN44" i="8"/>
  <c r="CH44" i="8"/>
  <c r="CD44" i="8"/>
  <c r="CN58" i="8"/>
  <c r="CJ58" i="8"/>
  <c r="CE58" i="8"/>
  <c r="CA58" i="8"/>
  <c r="CP58" i="8"/>
  <c r="CG58" i="8"/>
  <c r="CQ58" i="8"/>
  <c r="CH58" i="8"/>
  <c r="CM58" i="8"/>
  <c r="CD58" i="8"/>
  <c r="CM50" i="8"/>
  <c r="CH50" i="8"/>
  <c r="CP50" i="8"/>
  <c r="CE50" i="8"/>
  <c r="CA50" i="8"/>
  <c r="CJ50" i="8"/>
  <c r="CN50" i="8"/>
  <c r="CD50" i="8"/>
  <c r="CQ50" i="8"/>
  <c r="CG50" i="8"/>
  <c r="CP47" i="8"/>
  <c r="CE47" i="8"/>
  <c r="CA47" i="8"/>
  <c r="CM47" i="8"/>
  <c r="CH47" i="8"/>
  <c r="CQ47" i="8"/>
  <c r="CJ47" i="8"/>
  <c r="CD47" i="8"/>
  <c r="CG47" i="8"/>
  <c r="CN47" i="8"/>
  <c r="CM56" i="8"/>
  <c r="CH56" i="8"/>
  <c r="CP56" i="8"/>
  <c r="CE56" i="8"/>
  <c r="CA56" i="8"/>
  <c r="CQ56" i="8"/>
  <c r="CG56" i="8"/>
  <c r="CD56" i="8"/>
  <c r="CJ56" i="8"/>
  <c r="CN56" i="8"/>
  <c r="CL103" i="8"/>
  <c r="CE103" i="8"/>
  <c r="CN103" i="8"/>
  <c r="CC103" i="8"/>
  <c r="CO103" i="8"/>
  <c r="CD103" i="8"/>
  <c r="AT103" i="8" s="1"/>
  <c r="CM103" i="8"/>
  <c r="CF103" i="8"/>
  <c r="AV76" i="8"/>
  <c r="AV74" i="8"/>
  <c r="CP89" i="8"/>
  <c r="CG89" i="8"/>
  <c r="CJ89" i="8"/>
  <c r="CD89" i="8"/>
  <c r="CM89" i="8"/>
  <c r="CA89" i="8"/>
  <c r="CQ89" i="8"/>
  <c r="CH89" i="8"/>
  <c r="CN89" i="8"/>
  <c r="CE89" i="8"/>
  <c r="CN81" i="8"/>
  <c r="CJ81" i="8"/>
  <c r="CE81" i="8"/>
  <c r="CA81" i="8"/>
  <c r="CP81" i="8"/>
  <c r="CG81" i="8"/>
  <c r="CQ81" i="8"/>
  <c r="CH81" i="8"/>
  <c r="CM81" i="8"/>
  <c r="CD81" i="8"/>
  <c r="CL104" i="8"/>
  <c r="CE104" i="8"/>
  <c r="CN104" i="8"/>
  <c r="CC104" i="8"/>
  <c r="CO104" i="8"/>
  <c r="CD104" i="8"/>
  <c r="CF104" i="8"/>
  <c r="CM104" i="8"/>
  <c r="CN60" i="8"/>
  <c r="CJ60" i="8"/>
  <c r="CE60" i="8"/>
  <c r="CA60" i="8"/>
  <c r="CP60" i="8"/>
  <c r="CG60" i="8"/>
  <c r="CM60" i="8"/>
  <c r="CD60" i="8"/>
  <c r="CQ60" i="8"/>
  <c r="CH60" i="8"/>
  <c r="CP40" i="8"/>
  <c r="CE40" i="8"/>
  <c r="CA40" i="8"/>
  <c r="CQ40" i="8"/>
  <c r="CJ40" i="8"/>
  <c r="CM40" i="8"/>
  <c r="CG40" i="8"/>
  <c r="CD40" i="8"/>
  <c r="CH40" i="8"/>
  <c r="CN40" i="8"/>
  <c r="CN59" i="8"/>
  <c r="CJ59" i="8"/>
  <c r="CE59" i="8"/>
  <c r="CA59" i="8"/>
  <c r="CP59" i="8"/>
  <c r="CG59" i="8"/>
  <c r="CM59" i="8"/>
  <c r="CD59" i="8"/>
  <c r="CH59" i="8"/>
  <c r="CQ59" i="8"/>
  <c r="CM48" i="8"/>
  <c r="CH48" i="8"/>
  <c r="CP48" i="8"/>
  <c r="CE48" i="8"/>
  <c r="CA48" i="8"/>
  <c r="CQ48" i="8"/>
  <c r="CG48" i="8"/>
  <c r="CD48" i="8"/>
  <c r="CJ48" i="8"/>
  <c r="CN48" i="8"/>
  <c r="CN61" i="8"/>
  <c r="CJ61" i="8"/>
  <c r="CE61" i="8"/>
  <c r="CA61" i="8"/>
  <c r="CP61" i="8"/>
  <c r="CG61" i="8"/>
  <c r="CM61" i="8"/>
  <c r="CD61" i="8"/>
  <c r="CQ61" i="8"/>
  <c r="CH61" i="8"/>
  <c r="CM30" i="8"/>
  <c r="CH30" i="8"/>
  <c r="CP30" i="8"/>
  <c r="CE30" i="8"/>
  <c r="CA30" i="8"/>
  <c r="CD30" i="8"/>
  <c r="CJ30" i="8"/>
  <c r="CQ30" i="8"/>
  <c r="CG30" i="8"/>
  <c r="CN30" i="8"/>
  <c r="CN63" i="8"/>
  <c r="CJ63" i="8"/>
  <c r="CE63" i="8"/>
  <c r="CA63" i="8"/>
  <c r="CP63" i="8"/>
  <c r="CG63" i="8"/>
  <c r="CQ63" i="8"/>
  <c r="CH63" i="8"/>
  <c r="CD63" i="8"/>
  <c r="CM63" i="8"/>
  <c r="CQ73" i="8"/>
  <c r="CM73" i="8"/>
  <c r="CH73" i="8"/>
  <c r="CD73" i="8"/>
  <c r="CE73" i="8"/>
  <c r="CG73" i="8"/>
  <c r="CA73" i="8"/>
  <c r="CJ73" i="8"/>
  <c r="CP73" i="8"/>
  <c r="CN73" i="8"/>
  <c r="AV69" i="8"/>
  <c r="CM26" i="8"/>
  <c r="CH26" i="8"/>
  <c r="CP26" i="8"/>
  <c r="CE26" i="8"/>
  <c r="CA26" i="8"/>
  <c r="CN26" i="8"/>
  <c r="CG26" i="8"/>
  <c r="CQ26" i="8"/>
  <c r="CJ26" i="8"/>
  <c r="CD26" i="8"/>
  <c r="AV13" i="8"/>
  <c r="CP87" i="8"/>
  <c r="CG87" i="8"/>
  <c r="CJ87" i="8"/>
  <c r="CD87" i="8"/>
  <c r="CM87" i="8"/>
  <c r="CA87" i="8"/>
  <c r="CN87" i="8"/>
  <c r="CE87" i="8"/>
  <c r="CQ87" i="8"/>
  <c r="CH87" i="8"/>
  <c r="CN79" i="8"/>
  <c r="CJ79" i="8"/>
  <c r="CE79" i="8"/>
  <c r="CA79" i="8"/>
  <c r="CP79" i="8"/>
  <c r="CG79" i="8"/>
  <c r="CM79" i="8"/>
  <c r="CD79" i="8"/>
  <c r="CQ79" i="8"/>
  <c r="CH79" i="8"/>
  <c r="CP86" i="8"/>
  <c r="CG86" i="8"/>
  <c r="CJ86" i="8"/>
  <c r="CD86" i="8"/>
  <c r="CM86" i="8"/>
  <c r="CA86" i="8"/>
  <c r="CN86" i="8"/>
  <c r="CE86" i="8"/>
  <c r="CQ86" i="8"/>
  <c r="CH86" i="8"/>
  <c r="CQ75" i="8"/>
  <c r="CM75" i="8"/>
  <c r="CG75" i="8"/>
  <c r="CJ75" i="8"/>
  <c r="CE75" i="8"/>
  <c r="CA75" i="8"/>
  <c r="CN75" i="8"/>
  <c r="CP75" i="8"/>
  <c r="CD75" i="8"/>
  <c r="CH75" i="8"/>
  <c r="CM54" i="8"/>
  <c r="CH54" i="8"/>
  <c r="CP54" i="8"/>
  <c r="CE54" i="8"/>
  <c r="CA54" i="8"/>
  <c r="CN54" i="8"/>
  <c r="CD54" i="8"/>
  <c r="CJ54" i="8"/>
  <c r="CQ54" i="8"/>
  <c r="CG54" i="8"/>
  <c r="CP51" i="8"/>
  <c r="CE51" i="8"/>
  <c r="CA51" i="8"/>
  <c r="CM51" i="8"/>
  <c r="CH51" i="8"/>
  <c r="CD51" i="8"/>
  <c r="CQ51" i="8"/>
  <c r="CJ51" i="8"/>
  <c r="CG51" i="8"/>
  <c r="CN51" i="8"/>
  <c r="CP42" i="8"/>
  <c r="CE42" i="8"/>
  <c r="CA42" i="8"/>
  <c r="CQ42" i="8"/>
  <c r="CJ42" i="8"/>
  <c r="CM42" i="8"/>
  <c r="CG42" i="8"/>
  <c r="CN42" i="8"/>
  <c r="CD42" i="8"/>
  <c r="CH42" i="8"/>
  <c r="AT100" i="8"/>
  <c r="CP55" i="8"/>
  <c r="CE55" i="8"/>
  <c r="CA55" i="8"/>
  <c r="CM55" i="8"/>
  <c r="CH55" i="8"/>
  <c r="CQ55" i="8"/>
  <c r="CJ55" i="8"/>
  <c r="CD55" i="8"/>
  <c r="CG55" i="8"/>
  <c r="CN55" i="8"/>
  <c r="CN80" i="8"/>
  <c r="CJ80" i="8"/>
  <c r="CE80" i="8"/>
  <c r="CA80" i="8"/>
  <c r="CP80" i="8"/>
  <c r="CG80" i="8"/>
  <c r="CM80" i="8"/>
  <c r="CD80" i="8"/>
  <c r="CH80" i="8"/>
  <c r="CQ80" i="8"/>
  <c r="CM52" i="8"/>
  <c r="CH52" i="8"/>
  <c r="CP52" i="8"/>
  <c r="CE52" i="8"/>
  <c r="CA52" i="8"/>
  <c r="CQ52" i="8"/>
  <c r="CG52" i="8"/>
  <c r="CD52" i="8"/>
  <c r="CJ52" i="8"/>
  <c r="CN52" i="8"/>
  <c r="CP31" i="8"/>
  <c r="CE31" i="8"/>
  <c r="CA31" i="8"/>
  <c r="CM31" i="8"/>
  <c r="CH31" i="8"/>
  <c r="CN31" i="8"/>
  <c r="CD31" i="8"/>
  <c r="CQ31" i="8"/>
  <c r="CG31" i="8"/>
  <c r="CJ31" i="8"/>
  <c r="CP35" i="8"/>
  <c r="CE35" i="8"/>
  <c r="CA35" i="8"/>
  <c r="CM35" i="8"/>
  <c r="CH35" i="8"/>
  <c r="CJ35" i="8"/>
  <c r="CG35" i="8"/>
  <c r="CD35" i="8"/>
  <c r="CQ35" i="8"/>
  <c r="CN35" i="8"/>
  <c r="CM20" i="8"/>
  <c r="CH20" i="8"/>
  <c r="CQ20" i="8"/>
  <c r="CD20" i="8"/>
  <c r="CP20" i="8"/>
  <c r="CJ20" i="8"/>
  <c r="CA20" i="8"/>
  <c r="CN20" i="8"/>
  <c r="CG20" i="8"/>
  <c r="CE20" i="8"/>
  <c r="AV78" i="8"/>
  <c r="CP49" i="8"/>
  <c r="CE49" i="8"/>
  <c r="CA49" i="8"/>
  <c r="CM49" i="8"/>
  <c r="CH49" i="8"/>
  <c r="CN49" i="8"/>
  <c r="CG49" i="8"/>
  <c r="CJ49" i="8"/>
  <c r="CD49" i="8"/>
  <c r="CQ49" i="8"/>
  <c r="CM34" i="8"/>
  <c r="CH34" i="8"/>
  <c r="CP34" i="8"/>
  <c r="CE34" i="8"/>
  <c r="CA34" i="8"/>
  <c r="AV34" i="8" s="1"/>
  <c r="CN34" i="8"/>
  <c r="CG34" i="8"/>
  <c r="CQ34" i="8"/>
  <c r="CJ34" i="8"/>
  <c r="CD34" i="8"/>
  <c r="CP19" i="8"/>
  <c r="CE19" i="8"/>
  <c r="CA19" i="8"/>
  <c r="CN19" i="8"/>
  <c r="CH19" i="8"/>
  <c r="CJ19" i="8"/>
  <c r="CG19" i="8"/>
  <c r="CM19" i="8"/>
  <c r="CD19" i="8"/>
  <c r="CQ19" i="8"/>
  <c r="CM14" i="8"/>
  <c r="CH14" i="8"/>
  <c r="CQ14" i="8"/>
  <c r="CP14" i="8"/>
  <c r="CE14" i="8"/>
  <c r="CA14" i="8"/>
  <c r="CN14" i="8"/>
  <c r="CJ14" i="8"/>
  <c r="CD14" i="8"/>
  <c r="CG14" i="8"/>
  <c r="AV21" i="8"/>
  <c r="CJ77" i="8"/>
  <c r="CE77" i="8"/>
  <c r="CQ77" i="8"/>
  <c r="CM77" i="8"/>
  <c r="CG77" i="8"/>
  <c r="CP77" i="8"/>
  <c r="CH77" i="8"/>
  <c r="CN77" i="8"/>
  <c r="CD77" i="8"/>
  <c r="CA77" i="8"/>
  <c r="CM46" i="8"/>
  <c r="CH46" i="8"/>
  <c r="CP46" i="8"/>
  <c r="CE46" i="8"/>
  <c r="CA46" i="8"/>
  <c r="CN46" i="8"/>
  <c r="CD46" i="8"/>
  <c r="CJ46" i="8"/>
  <c r="CQ46" i="8"/>
  <c r="CG46" i="8"/>
  <c r="CM36" i="8"/>
  <c r="CH36" i="8"/>
  <c r="CP36" i="8"/>
  <c r="CE36" i="8"/>
  <c r="CA36" i="8"/>
  <c r="CD36" i="8"/>
  <c r="CN36" i="8"/>
  <c r="CG36" i="8"/>
  <c r="CJ36" i="8"/>
  <c r="CQ36" i="8"/>
  <c r="CP84" i="8"/>
  <c r="CJ84" i="8"/>
  <c r="CE84" i="8"/>
  <c r="CA84" i="8"/>
  <c r="CM84" i="8"/>
  <c r="CG84" i="8"/>
  <c r="CN84" i="8"/>
  <c r="CD84" i="8"/>
  <c r="CH84" i="8"/>
  <c r="CQ84" i="8"/>
  <c r="CP33" i="8"/>
  <c r="CE33" i="8"/>
  <c r="CA33" i="8"/>
  <c r="CM33" i="8"/>
  <c r="CH33" i="8"/>
  <c r="CN33" i="8"/>
  <c r="CD33" i="8"/>
  <c r="CJ33" i="8"/>
  <c r="CG33" i="8"/>
  <c r="CQ33" i="8"/>
  <c r="CQ65" i="8"/>
  <c r="CM65" i="8"/>
  <c r="CH65" i="8"/>
  <c r="CD65" i="8"/>
  <c r="CJ65" i="8"/>
  <c r="CA65" i="8"/>
  <c r="CE65" i="8"/>
  <c r="CP65" i="8"/>
  <c r="CN65" i="8"/>
  <c r="CG65" i="8"/>
  <c r="CP23" i="8"/>
  <c r="CE23" i="8"/>
  <c r="CA23" i="8"/>
  <c r="CN23" i="8"/>
  <c r="CH23" i="8"/>
  <c r="CM23" i="8"/>
  <c r="CD23" i="8"/>
  <c r="CJ23" i="8"/>
  <c r="CQ23" i="8"/>
  <c r="CG23" i="8"/>
  <c r="CP27" i="8"/>
  <c r="CE27" i="8"/>
  <c r="CA27" i="8"/>
  <c r="CM27" i="8"/>
  <c r="CH27" i="8"/>
  <c r="CJ27" i="8"/>
  <c r="CN27" i="8"/>
  <c r="CG27" i="8"/>
  <c r="CD27" i="8"/>
  <c r="CQ27" i="8"/>
  <c r="CM24" i="8"/>
  <c r="CH24" i="8"/>
  <c r="CP24" i="8"/>
  <c r="CQ24" i="8"/>
  <c r="CJ24" i="8"/>
  <c r="CD24" i="8"/>
  <c r="CN24" i="8"/>
  <c r="CE24" i="8"/>
  <c r="CA24" i="8"/>
  <c r="CG24" i="8"/>
  <c r="CL105" i="8"/>
  <c r="CE105" i="8"/>
  <c r="CN105" i="8"/>
  <c r="CC105" i="8"/>
  <c r="CO105" i="8"/>
  <c r="CD105" i="8"/>
  <c r="CM105" i="8"/>
  <c r="CF105" i="8"/>
  <c r="CP85" i="8"/>
  <c r="CG85" i="8"/>
  <c r="CJ85" i="8"/>
  <c r="CD85" i="8"/>
  <c r="CM85" i="8"/>
  <c r="CA85" i="8"/>
  <c r="CQ85" i="8"/>
  <c r="CH85" i="8"/>
  <c r="CN85" i="8"/>
  <c r="CE85" i="8"/>
  <c r="CP38" i="8"/>
  <c r="CE38" i="8"/>
  <c r="CA38" i="8"/>
  <c r="CQ38" i="8"/>
  <c r="CJ38" i="8"/>
  <c r="CM38" i="8"/>
  <c r="CG38" i="8"/>
  <c r="CH38" i="8"/>
  <c r="CD38" i="8"/>
  <c r="CN38" i="8"/>
  <c r="CL102" i="8"/>
  <c r="CE102" i="8"/>
  <c r="CN102" i="8"/>
  <c r="CC102" i="8"/>
  <c r="CO102" i="8"/>
  <c r="CD102" i="8"/>
  <c r="CF102" i="8"/>
  <c r="CM102" i="8"/>
  <c r="AT96" i="8"/>
  <c r="CN82" i="8"/>
  <c r="CJ82" i="8"/>
  <c r="CE82" i="8"/>
  <c r="CA82" i="8"/>
  <c r="CP82" i="8"/>
  <c r="CG82" i="8"/>
  <c r="CQ82" i="8"/>
  <c r="CH82" i="8"/>
  <c r="CM82" i="8"/>
  <c r="CD82" i="8"/>
  <c r="CN62" i="8"/>
  <c r="CJ62" i="8"/>
  <c r="CE62" i="8"/>
  <c r="CA62" i="8"/>
  <c r="CP62" i="8"/>
  <c r="CG62" i="8"/>
  <c r="CQ62" i="8"/>
  <c r="CH62" i="8"/>
  <c r="CM62" i="8"/>
  <c r="CD62" i="8"/>
  <c r="CM28" i="8"/>
  <c r="CH28" i="8"/>
  <c r="CP28" i="8"/>
  <c r="CE28" i="8"/>
  <c r="CA28" i="8"/>
  <c r="CD28" i="8"/>
  <c r="CN28" i="8"/>
  <c r="CG28" i="8"/>
  <c r="CQ28" i="8"/>
  <c r="CJ28" i="8"/>
  <c r="AV71" i="8"/>
  <c r="CP25" i="8"/>
  <c r="CE25" i="8"/>
  <c r="CA25" i="8"/>
  <c r="CM25" i="8"/>
  <c r="CH25" i="8"/>
  <c r="CN25" i="8"/>
  <c r="CD25" i="8"/>
  <c r="CQ25" i="8"/>
  <c r="CJ25" i="8"/>
  <c r="CG25" i="8"/>
  <c r="AV45" i="8"/>
  <c r="CN57" i="8"/>
  <c r="CJ57" i="8"/>
  <c r="CE57" i="8"/>
  <c r="CA57" i="8"/>
  <c r="CP57" i="8"/>
  <c r="CG57" i="8"/>
  <c r="CQ57" i="8"/>
  <c r="CH57" i="8"/>
  <c r="CD57" i="8"/>
  <c r="CM57" i="8"/>
  <c r="AV67" i="8"/>
  <c r="CM37" i="8"/>
  <c r="CH37" i="8"/>
  <c r="CE37" i="8"/>
  <c r="CA37" i="8"/>
  <c r="CP37" i="8"/>
  <c r="CJ37" i="8"/>
  <c r="CG37" i="8"/>
  <c r="CQ37" i="8"/>
  <c r="CN37" i="8"/>
  <c r="CD37" i="8"/>
  <c r="CM32" i="8"/>
  <c r="CH32" i="8"/>
  <c r="CP32" i="8"/>
  <c r="CE32" i="8"/>
  <c r="CA32" i="8"/>
  <c r="CQ32" i="8"/>
  <c r="CJ32" i="8"/>
  <c r="CG32" i="8"/>
  <c r="CN32" i="8"/>
  <c r="CD32" i="8"/>
  <c r="CQ16" i="8"/>
  <c r="CG16" i="8"/>
  <c r="CD16" i="8"/>
  <c r="CJ16" i="8"/>
  <c r="CN16" i="8"/>
  <c r="CH16" i="8"/>
  <c r="CA16" i="8"/>
  <c r="CM16" i="8"/>
  <c r="CE16" i="8"/>
  <c r="CP16" i="8"/>
  <c r="CP88" i="8"/>
  <c r="CG88" i="8"/>
  <c r="CJ88" i="8"/>
  <c r="CD88" i="8"/>
  <c r="CM88" i="8"/>
  <c r="CA88" i="8"/>
  <c r="CQ88" i="8"/>
  <c r="CH88" i="8"/>
  <c r="CE88" i="8"/>
  <c r="CN88" i="8"/>
  <c r="CP53" i="8"/>
  <c r="CE53" i="8"/>
  <c r="CA53" i="8"/>
  <c r="CM53" i="8"/>
  <c r="CH53" i="8"/>
  <c r="CN53" i="8"/>
  <c r="CG53" i="8"/>
  <c r="CJ53" i="8"/>
  <c r="CD53" i="8"/>
  <c r="CQ53" i="8"/>
  <c r="CP29" i="8"/>
  <c r="CE29" i="8"/>
  <c r="CA29" i="8"/>
  <c r="CM29" i="8"/>
  <c r="CH29" i="8"/>
  <c r="CQ29" i="8"/>
  <c r="CG29" i="8"/>
  <c r="CJ29" i="8"/>
  <c r="CD29" i="8"/>
  <c r="CN29" i="8"/>
  <c r="A202" i="8"/>
  <c r="CQ59" i="7"/>
  <c r="CM59" i="7"/>
  <c r="CH59" i="7"/>
  <c r="CD59" i="7"/>
  <c r="CA59" i="7"/>
  <c r="CE59" i="7"/>
  <c r="CG59" i="7"/>
  <c r="CN59" i="7"/>
  <c r="CJ59" i="7"/>
  <c r="CP59" i="7"/>
  <c r="CM94" i="7"/>
  <c r="CP16" i="7"/>
  <c r="CE16" i="7"/>
  <c r="CA16" i="7"/>
  <c r="CN16" i="7"/>
  <c r="CJ16" i="7"/>
  <c r="CD16" i="7"/>
  <c r="CM16" i="7"/>
  <c r="CH16" i="7"/>
  <c r="CQ16" i="7"/>
  <c r="CG16" i="7"/>
  <c r="CQ71" i="7"/>
  <c r="CM71" i="7"/>
  <c r="CH71" i="7"/>
  <c r="CP14" i="7"/>
  <c r="CE14" i="7"/>
  <c r="CA14" i="7"/>
  <c r="CN14" i="7"/>
  <c r="CJ14" i="7"/>
  <c r="CM14" i="7"/>
  <c r="CH14" i="7"/>
  <c r="CQ14" i="7"/>
  <c r="CG14" i="7"/>
  <c r="CD14" i="7"/>
  <c r="CM96" i="7"/>
  <c r="CF96" i="7"/>
  <c r="CN96" i="7"/>
  <c r="C26" i="7"/>
  <c r="CC26" i="7"/>
  <c r="CC29" i="7"/>
  <c r="C29" i="7"/>
  <c r="C34" i="7"/>
  <c r="CC34" i="7"/>
  <c r="CL34" i="7"/>
  <c r="CL14" i="7"/>
  <c r="CL16" i="7"/>
  <c r="CL18" i="7"/>
  <c r="CP19" i="7"/>
  <c r="CE19" i="7"/>
  <c r="CA19" i="7"/>
  <c r="CC19" i="7"/>
  <c r="CJ19" i="7"/>
  <c r="CQ19" i="7"/>
  <c r="CL20" i="7"/>
  <c r="CP21" i="7"/>
  <c r="CE21" i="7"/>
  <c r="CA21" i="7"/>
  <c r="CC21" i="7"/>
  <c r="CJ21" i="7"/>
  <c r="CQ21" i="7"/>
  <c r="CL22" i="7"/>
  <c r="CA23" i="7"/>
  <c r="CC23" i="7"/>
  <c r="CQ23" i="7"/>
  <c r="CL24" i="7"/>
  <c r="CC25" i="7"/>
  <c r="C25" i="7"/>
  <c r="C30" i="7"/>
  <c r="CC30" i="7"/>
  <c r="CL30" i="7"/>
  <c r="CC33" i="7"/>
  <c r="C33" i="7"/>
  <c r="C38" i="7"/>
  <c r="CC38" i="7"/>
  <c r="CL38" i="7"/>
  <c r="CC41" i="7"/>
  <c r="C41" i="7"/>
  <c r="C46" i="7"/>
  <c r="CC46" i="7"/>
  <c r="CL46" i="7"/>
  <c r="CC49" i="7"/>
  <c r="C49" i="7"/>
  <c r="C50" i="7"/>
  <c r="C52" i="7"/>
  <c r="C61" i="7"/>
  <c r="CK63" i="7"/>
  <c r="CB63" i="7"/>
  <c r="CQ70" i="7"/>
  <c r="CM70" i="7"/>
  <c r="CJ70" i="7"/>
  <c r="CG70" i="7"/>
  <c r="CA70" i="7"/>
  <c r="CE70" i="7"/>
  <c r="CK73" i="7"/>
  <c r="CB73" i="7"/>
  <c r="C13" i="7"/>
  <c r="CC14" i="7"/>
  <c r="C15" i="7"/>
  <c r="CC16" i="7"/>
  <c r="C17" i="7"/>
  <c r="CL17" i="7"/>
  <c r="C18" i="7"/>
  <c r="CD19" i="7"/>
  <c r="CL19" i="7"/>
  <c r="C20" i="7"/>
  <c r="CD21" i="7"/>
  <c r="CL21" i="7"/>
  <c r="C22" i="7"/>
  <c r="CL23" i="7"/>
  <c r="C24" i="7"/>
  <c r="CC27" i="7"/>
  <c r="C27" i="7"/>
  <c r="CL29" i="7"/>
  <c r="C32" i="7"/>
  <c r="CC32" i="7"/>
  <c r="CL32" i="7"/>
  <c r="CC35" i="7"/>
  <c r="C35" i="7"/>
  <c r="C40" i="7"/>
  <c r="CC40" i="7"/>
  <c r="CL40" i="7"/>
  <c r="CC43" i="7"/>
  <c r="C43" i="7"/>
  <c r="C48" i="7"/>
  <c r="CC48" i="7"/>
  <c r="CL48" i="7"/>
  <c r="C51" i="7"/>
  <c r="CK52" i="7"/>
  <c r="CQ58" i="7"/>
  <c r="CM58" i="7"/>
  <c r="CH58" i="7"/>
  <c r="CD58" i="7"/>
  <c r="CP58" i="7"/>
  <c r="CE58" i="7"/>
  <c r="CG58" i="7"/>
  <c r="CA58" i="7"/>
  <c r="CK61" i="7"/>
  <c r="CK65" i="7"/>
  <c r="CB65" i="7"/>
  <c r="CK75" i="7"/>
  <c r="CB75" i="7"/>
  <c r="C75" i="7"/>
  <c r="CQ80" i="7"/>
  <c r="CM80" i="7"/>
  <c r="CJ85" i="7"/>
  <c r="CE85" i="7"/>
  <c r="CQ85" i="7"/>
  <c r="CM85" i="7"/>
  <c r="CG85" i="7"/>
  <c r="CP85" i="7"/>
  <c r="CH85" i="7"/>
  <c r="CA85" i="7"/>
  <c r="CN85" i="7"/>
  <c r="CD85" i="7"/>
  <c r="CL13" i="7"/>
  <c r="CL15" i="7"/>
  <c r="CL26" i="7"/>
  <c r="CC37" i="7"/>
  <c r="C37" i="7"/>
  <c r="C42" i="7"/>
  <c r="CC42" i="7"/>
  <c r="CL42" i="7"/>
  <c r="CC45" i="7"/>
  <c r="C45" i="7"/>
  <c r="CQ54" i="7"/>
  <c r="CG54" i="7"/>
  <c r="CM54" i="7"/>
  <c r="CE54" i="7"/>
  <c r="CJ54" i="7"/>
  <c r="CA54" i="7"/>
  <c r="CN54" i="7"/>
  <c r="CD54" i="7"/>
  <c r="CH54" i="7"/>
  <c r="CQ56" i="7"/>
  <c r="CG56" i="7"/>
  <c r="CM56" i="7"/>
  <c r="CE56" i="7"/>
  <c r="CN56" i="7"/>
  <c r="CD56" i="7"/>
  <c r="CJ56" i="7"/>
  <c r="CA56" i="7"/>
  <c r="CH56" i="7"/>
  <c r="CQ63" i="7"/>
  <c r="CM63" i="7"/>
  <c r="CH63" i="7"/>
  <c r="CD63" i="7"/>
  <c r="CE63" i="7"/>
  <c r="CG63" i="7"/>
  <c r="CA63" i="7"/>
  <c r="CN63" i="7"/>
  <c r="CP63" i="7"/>
  <c r="CJ63" i="7"/>
  <c r="CQ73" i="7"/>
  <c r="CM73" i="7"/>
  <c r="CH73" i="7"/>
  <c r="CD73" i="7"/>
  <c r="CG73" i="7"/>
  <c r="CA73" i="7"/>
  <c r="CE73" i="7"/>
  <c r="CP73" i="7"/>
  <c r="CJ73" i="7"/>
  <c r="CN73" i="7"/>
  <c r="CA94" i="7"/>
  <c r="CJ94" i="7"/>
  <c r="CA96" i="7"/>
  <c r="CJ96" i="7"/>
  <c r="CA103" i="7"/>
  <c r="C103" i="7"/>
  <c r="CJ103" i="7"/>
  <c r="CA105" i="7"/>
  <c r="C105" i="7"/>
  <c r="CJ105" i="7"/>
  <c r="CH19" i="7"/>
  <c r="CN19" i="7"/>
  <c r="CH21" i="7"/>
  <c r="CN21" i="7"/>
  <c r="CL25" i="7"/>
  <c r="C28" i="7"/>
  <c r="CC28" i="7"/>
  <c r="CL28" i="7"/>
  <c r="CC31" i="7"/>
  <c r="C31" i="7"/>
  <c r="CL33" i="7"/>
  <c r="C36" i="7"/>
  <c r="CC36" i="7"/>
  <c r="CL36" i="7"/>
  <c r="CC39" i="7"/>
  <c r="C39" i="7"/>
  <c r="CL41" i="7"/>
  <c r="C44" i="7"/>
  <c r="CC44" i="7"/>
  <c r="CL44" i="7"/>
  <c r="CC47" i="7"/>
  <c r="C47" i="7"/>
  <c r="CK50" i="7"/>
  <c r="CK54" i="7"/>
  <c r="CK56" i="7"/>
  <c r="CK59" i="7"/>
  <c r="CB59" i="7"/>
  <c r="CQ65" i="7"/>
  <c r="CM65" i="7"/>
  <c r="CH65" i="7"/>
  <c r="CD65" i="7"/>
  <c r="CG65" i="7"/>
  <c r="CA65" i="7"/>
  <c r="CE65" i="7"/>
  <c r="CN65" i="7"/>
  <c r="CP65" i="7"/>
  <c r="CJ65" i="7"/>
  <c r="CK71" i="7"/>
  <c r="CB71" i="7"/>
  <c r="CQ86" i="7"/>
  <c r="CM86" i="7"/>
  <c r="CG86" i="7"/>
  <c r="C53" i="7"/>
  <c r="CB53" i="7"/>
  <c r="C57" i="7"/>
  <c r="CB57" i="7"/>
  <c r="CK67" i="7"/>
  <c r="CB67" i="7"/>
  <c r="CK69" i="7"/>
  <c r="CB69" i="7"/>
  <c r="CB76" i="7"/>
  <c r="C76" i="7"/>
  <c r="CK76" i="7"/>
  <c r="CK81" i="7"/>
  <c r="CB81" i="7"/>
  <c r="CK83" i="7"/>
  <c r="CB83" i="7"/>
  <c r="CK88" i="7"/>
  <c r="CB88" i="7"/>
  <c r="CC51" i="7"/>
  <c r="CC58" i="7"/>
  <c r="C60" i="7"/>
  <c r="CL60" i="7"/>
  <c r="CQ62" i="7"/>
  <c r="CC62" i="7"/>
  <c r="C67" i="7"/>
  <c r="C69" i="7"/>
  <c r="C81" i="7"/>
  <c r="C83" i="7"/>
  <c r="CK86" i="7"/>
  <c r="CB86" i="7"/>
  <c r="CQ88" i="7"/>
  <c r="CM88" i="7"/>
  <c r="CG88" i="7"/>
  <c r="CJ88" i="7"/>
  <c r="CE88" i="7"/>
  <c r="CP88" i="7"/>
  <c r="CH88" i="7"/>
  <c r="CA88" i="7"/>
  <c r="CN88" i="7"/>
  <c r="CD88" i="7"/>
  <c r="CJ89" i="7"/>
  <c r="CE89" i="7"/>
  <c r="CQ89" i="7"/>
  <c r="CM89" i="7"/>
  <c r="CG89" i="7"/>
  <c r="CP89" i="7"/>
  <c r="CH89" i="7"/>
  <c r="CA89" i="7"/>
  <c r="AV89" i="7" s="1"/>
  <c r="CN89" i="7"/>
  <c r="CD89" i="7"/>
  <c r="CK64" i="7"/>
  <c r="CB64" i="7"/>
  <c r="CK68" i="7"/>
  <c r="CB68" i="7"/>
  <c r="CK72" i="7"/>
  <c r="CB72" i="7"/>
  <c r="CP74" i="7"/>
  <c r="CA74" i="7"/>
  <c r="CN74" i="7"/>
  <c r="CH74" i="7"/>
  <c r="CD74" i="7"/>
  <c r="CE74" i="7"/>
  <c r="CM74" i="7"/>
  <c r="CK79" i="7"/>
  <c r="CB79" i="7"/>
  <c r="CQ84" i="7"/>
  <c r="CG84" i="7"/>
  <c r="CP84" i="7"/>
  <c r="CK87" i="7"/>
  <c r="CB87" i="7"/>
  <c r="CC122" i="7"/>
  <c r="CA132" i="7"/>
  <c r="P132" i="7" s="1"/>
  <c r="CJ132" i="7"/>
  <c r="CA136" i="7"/>
  <c r="P136" i="7" s="1"/>
  <c r="CJ136" i="7"/>
  <c r="CA140" i="7"/>
  <c r="P140" i="7" s="1"/>
  <c r="CJ140" i="7"/>
  <c r="CA144" i="7"/>
  <c r="P144" i="7" s="1"/>
  <c r="CJ144" i="7"/>
  <c r="CA148" i="7"/>
  <c r="P148" i="7" s="1"/>
  <c r="CJ148" i="7"/>
  <c r="B176" i="7"/>
  <c r="B180" i="7" s="1"/>
  <c r="C180" i="7"/>
  <c r="CQ64" i="7"/>
  <c r="CM64" i="7"/>
  <c r="CH64" i="7"/>
  <c r="CD64" i="7"/>
  <c r="CJ64" i="7"/>
  <c r="CP64" i="7"/>
  <c r="CK66" i="7"/>
  <c r="CB66" i="7"/>
  <c r="CQ68" i="7"/>
  <c r="CM68" i="7"/>
  <c r="CH68" i="7"/>
  <c r="CD68" i="7"/>
  <c r="CJ68" i="7"/>
  <c r="CP68" i="7"/>
  <c r="CK70" i="7"/>
  <c r="CB70" i="7"/>
  <c r="CQ72" i="7"/>
  <c r="CM72" i="7"/>
  <c r="CH72" i="7"/>
  <c r="CD72" i="7"/>
  <c r="CJ72" i="7"/>
  <c r="CP72" i="7"/>
  <c r="CJ78" i="7"/>
  <c r="CE78" i="7"/>
  <c r="CQ78" i="7"/>
  <c r="CM78" i="7"/>
  <c r="CN78" i="7"/>
  <c r="CP78" i="7"/>
  <c r="CH78" i="7"/>
  <c r="CJ79" i="7"/>
  <c r="CE79" i="7"/>
  <c r="CP79" i="7"/>
  <c r="CD79" i="7"/>
  <c r="CN79" i="7"/>
  <c r="CG79" i="7"/>
  <c r="CA79" i="7"/>
  <c r="CK85" i="7"/>
  <c r="CB85" i="7"/>
  <c r="CJ87" i="7"/>
  <c r="CE87" i="7"/>
  <c r="CQ87" i="7"/>
  <c r="CM87" i="7"/>
  <c r="CG87" i="7"/>
  <c r="CP87" i="7"/>
  <c r="CH87" i="7"/>
  <c r="CA87" i="7"/>
  <c r="CN87" i="7"/>
  <c r="CD87" i="7"/>
  <c r="CK89" i="7"/>
  <c r="CB89" i="7"/>
  <c r="CM98" i="7"/>
  <c r="CF98" i="7"/>
  <c r="CC98" i="7"/>
  <c r="CN98" i="7"/>
  <c r="CE98" i="7"/>
  <c r="CO98" i="7"/>
  <c r="CD98" i="7"/>
  <c r="CL98" i="7"/>
  <c r="CM100" i="7"/>
  <c r="CF100" i="7"/>
  <c r="CN100" i="7"/>
  <c r="CE100" i="7"/>
  <c r="CC100" i="7"/>
  <c r="CO100" i="7"/>
  <c r="CD100" i="7"/>
  <c r="CL100" i="7"/>
  <c r="CJ102" i="7"/>
  <c r="CA102" i="7"/>
  <c r="CC124" i="7"/>
  <c r="AM124" i="7" s="1"/>
  <c r="CA130" i="7"/>
  <c r="P130" i="7" s="1"/>
  <c r="CJ130" i="7"/>
  <c r="CA134" i="7"/>
  <c r="P134" i="7" s="1"/>
  <c r="CJ134" i="7"/>
  <c r="CA138" i="7"/>
  <c r="P138" i="7" s="1"/>
  <c r="CJ138" i="7"/>
  <c r="CA142" i="7"/>
  <c r="P142" i="7" s="1"/>
  <c r="CJ142" i="7"/>
  <c r="CA146" i="7"/>
  <c r="P146" i="7" s="1"/>
  <c r="CJ146" i="7"/>
  <c r="CK82" i="7"/>
  <c r="CB82" i="7"/>
  <c r="CD82" i="7"/>
  <c r="CJ82" i="7"/>
  <c r="CA129" i="7"/>
  <c r="P129" i="7" s="1"/>
  <c r="CJ129" i="7"/>
  <c r="CA133" i="7"/>
  <c r="P133" i="7" s="1"/>
  <c r="CJ133" i="7"/>
  <c r="CA137" i="7"/>
  <c r="P137" i="7" s="1"/>
  <c r="CJ137" i="7"/>
  <c r="CA141" i="7"/>
  <c r="P141" i="7" s="1"/>
  <c r="CJ141" i="7"/>
  <c r="CA145" i="7"/>
  <c r="P145" i="7" s="1"/>
  <c r="CJ145" i="7"/>
  <c r="CB77" i="7"/>
  <c r="CK80" i="7"/>
  <c r="CB80" i="7"/>
  <c r="CQ82" i="7"/>
  <c r="CM82" i="7"/>
  <c r="CG82" i="7"/>
  <c r="CA82" i="7"/>
  <c r="CN82" i="7"/>
  <c r="CK84" i="7"/>
  <c r="CB84" i="7"/>
  <c r="CL123" i="7"/>
  <c r="CC123" i="7"/>
  <c r="AM123" i="7" s="1"/>
  <c r="CA131" i="7"/>
  <c r="P131" i="7" s="1"/>
  <c r="CJ131" i="7"/>
  <c r="CA135" i="7"/>
  <c r="P135" i="7" s="1"/>
  <c r="CJ135" i="7"/>
  <c r="CA139" i="7"/>
  <c r="P139" i="7" s="1"/>
  <c r="CJ139" i="7"/>
  <c r="CA143" i="7"/>
  <c r="P143" i="7" s="1"/>
  <c r="CJ143" i="7"/>
  <c r="CA147" i="7"/>
  <c r="P147" i="7" s="1"/>
  <c r="CJ147" i="7"/>
  <c r="CM97" i="7"/>
  <c r="CF97" i="7"/>
  <c r="CO97" i="7"/>
  <c r="CM101" i="7"/>
  <c r="CF101" i="7"/>
  <c r="CO101" i="7"/>
  <c r="CA104" i="7"/>
  <c r="C104" i="7"/>
  <c r="CJ104" i="7"/>
  <c r="AM122" i="7"/>
  <c r="C95" i="7"/>
  <c r="CA95" i="7"/>
  <c r="CD97" i="7"/>
  <c r="AT97" i="7" s="1"/>
  <c r="CL97" i="7"/>
  <c r="C99" i="7"/>
  <c r="CA99" i="7"/>
  <c r="CD101" i="7"/>
  <c r="CL101" i="7"/>
  <c r="B186" i="6"/>
  <c r="B185" i="6"/>
  <c r="B184" i="6"/>
  <c r="B183" i="6"/>
  <c r="AL180" i="6"/>
  <c r="AK180" i="6"/>
  <c r="AJ180" i="6"/>
  <c r="AI180" i="6"/>
  <c r="AH180" i="6"/>
  <c r="AG180" i="6"/>
  <c r="AF180" i="6"/>
  <c r="AE180" i="6"/>
  <c r="AD180" i="6"/>
  <c r="AC180" i="6"/>
  <c r="AB180" i="6"/>
  <c r="AA180" i="6"/>
  <c r="Z180" i="6"/>
  <c r="Y180" i="6"/>
  <c r="X180" i="6"/>
  <c r="W180" i="6"/>
  <c r="V180" i="6"/>
  <c r="U180" i="6"/>
  <c r="T180" i="6"/>
  <c r="S180" i="6"/>
  <c r="R180" i="6"/>
  <c r="Q180" i="6"/>
  <c r="P180" i="6"/>
  <c r="O180" i="6"/>
  <c r="N180" i="6"/>
  <c r="M180" i="6"/>
  <c r="L180" i="6"/>
  <c r="K180" i="6"/>
  <c r="J180" i="6"/>
  <c r="I180" i="6"/>
  <c r="H180" i="6"/>
  <c r="G180" i="6"/>
  <c r="F180" i="6"/>
  <c r="E180" i="6"/>
  <c r="D179" i="6"/>
  <c r="D180" i="6" s="1"/>
  <c r="C179" i="6"/>
  <c r="D178" i="6"/>
  <c r="B178" i="6" s="1"/>
  <c r="C178" i="6"/>
  <c r="D177" i="6"/>
  <c r="C177" i="6"/>
  <c r="B177" i="6" s="1"/>
  <c r="D176" i="6"/>
  <c r="C176" i="6"/>
  <c r="B176" i="6"/>
  <c r="D175" i="6"/>
  <c r="C175" i="6"/>
  <c r="B170" i="6"/>
  <c r="B169" i="6"/>
  <c r="B168" i="6"/>
  <c r="B167" i="6"/>
  <c r="B164" i="6"/>
  <c r="B163" i="6"/>
  <c r="B162" i="6"/>
  <c r="B161" i="6"/>
  <c r="B160" i="6"/>
  <c r="B159" i="6"/>
  <c r="B158" i="6"/>
  <c r="B155" i="6"/>
  <c r="B154" i="6"/>
  <c r="B153" i="6"/>
  <c r="B152" i="6"/>
  <c r="B151" i="6"/>
  <c r="C148" i="6"/>
  <c r="CA148" i="6" s="1"/>
  <c r="P148" i="6" s="1"/>
  <c r="C147" i="6"/>
  <c r="CA147" i="6" s="1"/>
  <c r="P147" i="6" s="1"/>
  <c r="C146" i="6"/>
  <c r="CA146" i="6" s="1"/>
  <c r="P146" i="6" s="1"/>
  <c r="C145" i="6"/>
  <c r="CA145" i="6" s="1"/>
  <c r="P145" i="6" s="1"/>
  <c r="C144" i="6"/>
  <c r="CA144" i="6" s="1"/>
  <c r="P144" i="6" s="1"/>
  <c r="C143" i="6"/>
  <c r="CA143" i="6" s="1"/>
  <c r="P143" i="6" s="1"/>
  <c r="CJ142" i="6"/>
  <c r="C142" i="6"/>
  <c r="CA142" i="6" s="1"/>
  <c r="P142" i="6" s="1"/>
  <c r="CJ141" i="6"/>
  <c r="P141" i="6"/>
  <c r="C141" i="6"/>
  <c r="CA141" i="6" s="1"/>
  <c r="C140" i="6"/>
  <c r="CA140" i="6" s="1"/>
  <c r="P140" i="6" s="1"/>
  <c r="C139" i="6"/>
  <c r="CA139" i="6" s="1"/>
  <c r="P139" i="6" s="1"/>
  <c r="C138" i="6"/>
  <c r="CA138" i="6" s="1"/>
  <c r="P138" i="6" s="1"/>
  <c r="P137" i="6"/>
  <c r="C137" i="6"/>
  <c r="CA137" i="6" s="1"/>
  <c r="C136" i="6"/>
  <c r="CA136" i="6" s="1"/>
  <c r="P136" i="6" s="1"/>
  <c r="C135" i="6"/>
  <c r="CA135" i="6" s="1"/>
  <c r="P135" i="6" s="1"/>
  <c r="C134" i="6"/>
  <c r="CA134" i="6" s="1"/>
  <c r="P134" i="6" s="1"/>
  <c r="CJ133" i="6"/>
  <c r="C133" i="6"/>
  <c r="CA133" i="6" s="1"/>
  <c r="P133" i="6" s="1"/>
  <c r="CJ132" i="6"/>
  <c r="C132" i="6"/>
  <c r="CA132" i="6" s="1"/>
  <c r="P132" i="6" s="1"/>
  <c r="C131" i="6"/>
  <c r="CA131" i="6" s="1"/>
  <c r="P131" i="6" s="1"/>
  <c r="C130" i="6"/>
  <c r="CA130" i="6" s="1"/>
  <c r="P130" i="6" s="1"/>
  <c r="C129" i="6"/>
  <c r="CA129" i="6" s="1"/>
  <c r="P129" i="6" s="1"/>
  <c r="CK124" i="6"/>
  <c r="CJ124" i="6"/>
  <c r="CB124" i="6"/>
  <c r="CA124" i="6"/>
  <c r="AM124" i="6"/>
  <c r="E124" i="6"/>
  <c r="D124" i="6"/>
  <c r="C124" i="6" s="1"/>
  <c r="CC124" i="6" s="1"/>
  <c r="CL123" i="6"/>
  <c r="CK123" i="6"/>
  <c r="CJ123" i="6"/>
  <c r="CB123" i="6"/>
  <c r="CA123" i="6"/>
  <c r="E123" i="6"/>
  <c r="D123" i="6"/>
  <c r="C123" i="6" s="1"/>
  <c r="CC123" i="6" s="1"/>
  <c r="AM123" i="6" s="1"/>
  <c r="CK122" i="6"/>
  <c r="CJ122" i="6"/>
  <c r="CB122" i="6"/>
  <c r="CA122" i="6"/>
  <c r="AM122" i="6" s="1"/>
  <c r="E122" i="6"/>
  <c r="D122" i="6"/>
  <c r="C122" i="6" s="1"/>
  <c r="CC122" i="6" s="1"/>
  <c r="CJ117" i="6"/>
  <c r="CA117" i="6"/>
  <c r="E117" i="6" s="1"/>
  <c r="CJ115" i="6"/>
  <c r="CA115" i="6"/>
  <c r="E115" i="6" s="1"/>
  <c r="CJ114" i="6"/>
  <c r="CA114" i="6"/>
  <c r="E114" i="6" s="1"/>
  <c r="CJ113" i="6"/>
  <c r="CA113" i="6"/>
  <c r="E113" i="6" s="1"/>
  <c r="CJ110" i="6"/>
  <c r="CA110" i="6"/>
  <c r="E110" i="6"/>
  <c r="CJ109" i="6"/>
  <c r="CA109" i="6"/>
  <c r="E109" i="6" s="1"/>
  <c r="CJ108" i="6"/>
  <c r="CA108" i="6"/>
  <c r="E108" i="6" s="1"/>
  <c r="E105" i="6"/>
  <c r="D105" i="6"/>
  <c r="CB105" i="6" s="1"/>
  <c r="E104" i="6"/>
  <c r="CJ104" i="6" s="1"/>
  <c r="D104" i="6"/>
  <c r="CB104" i="6" s="1"/>
  <c r="E103" i="6"/>
  <c r="CJ103" i="6" s="1"/>
  <c r="D103" i="6"/>
  <c r="CB103" i="6" s="1"/>
  <c r="E102" i="6"/>
  <c r="CJ102" i="6" s="1"/>
  <c r="D102" i="6"/>
  <c r="CB102" i="6" s="1"/>
  <c r="C102" i="6"/>
  <c r="CL102" i="6" s="1"/>
  <c r="E101" i="6"/>
  <c r="CJ101" i="6" s="1"/>
  <c r="D101" i="6"/>
  <c r="CB101" i="6" s="1"/>
  <c r="E100" i="6"/>
  <c r="CJ100" i="6" s="1"/>
  <c r="D100" i="6"/>
  <c r="CB100" i="6" s="1"/>
  <c r="E99" i="6"/>
  <c r="CJ99" i="6" s="1"/>
  <c r="D99" i="6"/>
  <c r="CB99" i="6" s="1"/>
  <c r="C99" i="6"/>
  <c r="E98" i="6"/>
  <c r="CJ98" i="6" s="1"/>
  <c r="D98" i="6"/>
  <c r="CB98" i="6" s="1"/>
  <c r="E97" i="6"/>
  <c r="D97" i="6"/>
  <c r="CB97" i="6" s="1"/>
  <c r="CK96" i="6"/>
  <c r="E96" i="6"/>
  <c r="D96" i="6"/>
  <c r="CB96" i="6" s="1"/>
  <c r="CN95" i="6"/>
  <c r="E95" i="6"/>
  <c r="CJ95" i="6" s="1"/>
  <c r="D95" i="6"/>
  <c r="CB95" i="6" s="1"/>
  <c r="C95" i="6"/>
  <c r="E94" i="6"/>
  <c r="CA94" i="6" s="1"/>
  <c r="D94" i="6"/>
  <c r="CB94" i="6" s="1"/>
  <c r="CO89" i="6"/>
  <c r="CF89" i="6"/>
  <c r="E89" i="6"/>
  <c r="D89" i="6"/>
  <c r="CC89" i="6" s="1"/>
  <c r="CQ88" i="6"/>
  <c r="CO88" i="6"/>
  <c r="CF88" i="6"/>
  <c r="E88" i="6"/>
  <c r="D88" i="6"/>
  <c r="CL88" i="6" s="1"/>
  <c r="C88" i="6"/>
  <c r="CO87" i="6"/>
  <c r="CF87" i="6"/>
  <c r="E87" i="6"/>
  <c r="D87" i="6"/>
  <c r="CL87" i="6" s="1"/>
  <c r="CO86" i="6"/>
  <c r="CF86" i="6"/>
  <c r="E86" i="6"/>
  <c r="D86" i="6"/>
  <c r="C86" i="6" s="1"/>
  <c r="CQ86" i="6" s="1"/>
  <c r="CO85" i="6"/>
  <c r="CF85" i="6"/>
  <c r="E85" i="6"/>
  <c r="D85" i="6"/>
  <c r="CL85" i="6" s="1"/>
  <c r="CO84" i="6"/>
  <c r="CF84" i="6"/>
  <c r="E84" i="6"/>
  <c r="C84" i="6" s="1"/>
  <c r="CM84" i="6" s="1"/>
  <c r="D84" i="6"/>
  <c r="CL84" i="6" s="1"/>
  <c r="CO83" i="6"/>
  <c r="CF83" i="6"/>
  <c r="E83" i="6"/>
  <c r="D83" i="6"/>
  <c r="CL83" i="6" s="1"/>
  <c r="CO82" i="6"/>
  <c r="CF82" i="6"/>
  <c r="E82" i="6"/>
  <c r="D82" i="6"/>
  <c r="CL82" i="6" s="1"/>
  <c r="C82" i="6"/>
  <c r="CQ82" i="6" s="1"/>
  <c r="CO81" i="6"/>
  <c r="CF81" i="6"/>
  <c r="E81" i="6"/>
  <c r="D81" i="6"/>
  <c r="CL81" i="6" s="1"/>
  <c r="CO80" i="6"/>
  <c r="CL80" i="6"/>
  <c r="CF80" i="6"/>
  <c r="E80" i="6"/>
  <c r="D80" i="6"/>
  <c r="CC80" i="6" s="1"/>
  <c r="CO79" i="6"/>
  <c r="CF79" i="6"/>
  <c r="E79" i="6"/>
  <c r="D79" i="6"/>
  <c r="CL79" i="6" s="1"/>
  <c r="CO78" i="6"/>
  <c r="CK78" i="6"/>
  <c r="CF78" i="6"/>
  <c r="E78" i="6"/>
  <c r="CO77" i="6"/>
  <c r="CK77" i="6"/>
  <c r="CF77" i="6"/>
  <c r="CB77" i="6"/>
  <c r="E77" i="6"/>
  <c r="C77" i="6" s="1"/>
  <c r="CO76" i="6"/>
  <c r="CF76" i="6"/>
  <c r="E76" i="6"/>
  <c r="CB76" i="6" s="1"/>
  <c r="C76" i="6"/>
  <c r="CQ76" i="6" s="1"/>
  <c r="CO75" i="6"/>
  <c r="CF75" i="6"/>
  <c r="E75" i="6"/>
  <c r="CO74" i="6"/>
  <c r="CF74" i="6"/>
  <c r="E74" i="6"/>
  <c r="CO73" i="6"/>
  <c r="CK73" i="6"/>
  <c r="CF73" i="6"/>
  <c r="E73" i="6"/>
  <c r="CB73" i="6" s="1"/>
  <c r="D73" i="6"/>
  <c r="CL73" i="6" s="1"/>
  <c r="C73" i="6"/>
  <c r="CO72" i="6"/>
  <c r="CF72" i="6"/>
  <c r="E72" i="6"/>
  <c r="CB72" i="6" s="1"/>
  <c r="D72" i="6"/>
  <c r="CL72" i="6" s="1"/>
  <c r="C72" i="6"/>
  <c r="CQ72" i="6" s="1"/>
  <c r="CO71" i="6"/>
  <c r="CF71" i="6"/>
  <c r="E71" i="6"/>
  <c r="CB71" i="6" s="1"/>
  <c r="D71" i="6"/>
  <c r="CL71" i="6" s="1"/>
  <c r="C71" i="6"/>
  <c r="CO70" i="6"/>
  <c r="CF70" i="6"/>
  <c r="E70" i="6"/>
  <c r="CK70" i="6" s="1"/>
  <c r="D70" i="6"/>
  <c r="CL70" i="6" s="1"/>
  <c r="C70" i="6"/>
  <c r="CO69" i="6"/>
  <c r="CF69" i="6"/>
  <c r="E69" i="6"/>
  <c r="CK69" i="6" s="1"/>
  <c r="D69" i="6"/>
  <c r="CL69" i="6" s="1"/>
  <c r="CO68" i="6"/>
  <c r="CK68" i="6"/>
  <c r="CF68" i="6"/>
  <c r="CB68" i="6"/>
  <c r="E68" i="6"/>
  <c r="D68" i="6"/>
  <c r="CL68" i="6" s="1"/>
  <c r="C68" i="6"/>
  <c r="CQ68" i="6" s="1"/>
  <c r="CO67" i="6"/>
  <c r="CF67" i="6"/>
  <c r="E67" i="6"/>
  <c r="CK67" i="6" s="1"/>
  <c r="D67" i="6"/>
  <c r="CL67" i="6" s="1"/>
  <c r="C67" i="6"/>
  <c r="CQ67" i="6" s="1"/>
  <c r="CO66" i="6"/>
  <c r="CF66" i="6"/>
  <c r="E66" i="6"/>
  <c r="CB66" i="6" s="1"/>
  <c r="D66" i="6"/>
  <c r="CL66" i="6" s="1"/>
  <c r="CO65" i="6"/>
  <c r="CF65" i="6"/>
  <c r="E65" i="6"/>
  <c r="CK65" i="6" s="1"/>
  <c r="D65" i="6"/>
  <c r="CL65" i="6" s="1"/>
  <c r="CO64" i="6"/>
  <c r="CF64" i="6"/>
  <c r="E64" i="6"/>
  <c r="CK64" i="6" s="1"/>
  <c r="D64" i="6"/>
  <c r="CL64" i="6" s="1"/>
  <c r="C64" i="6"/>
  <c r="CO63" i="6"/>
  <c r="CF63" i="6"/>
  <c r="CB63" i="6"/>
  <c r="E63" i="6"/>
  <c r="CK63" i="6" s="1"/>
  <c r="D63" i="6"/>
  <c r="C63" i="6"/>
  <c r="CO62" i="6"/>
  <c r="CF62" i="6"/>
  <c r="E62" i="6"/>
  <c r="CK62" i="6" s="1"/>
  <c r="D62" i="6"/>
  <c r="C62" i="6" s="1"/>
  <c r="CO61" i="6"/>
  <c r="CF61" i="6"/>
  <c r="E61" i="6"/>
  <c r="CB61" i="6" s="1"/>
  <c r="D61" i="6"/>
  <c r="C61" i="6"/>
  <c r="CO60" i="6"/>
  <c r="CF60" i="6"/>
  <c r="E60" i="6"/>
  <c r="CK60" i="6" s="1"/>
  <c r="D60" i="6"/>
  <c r="C60" i="6"/>
  <c r="CO59" i="6"/>
  <c r="CK59" i="6"/>
  <c r="CF59" i="6"/>
  <c r="CB59" i="6"/>
  <c r="E59" i="6"/>
  <c r="D59" i="6"/>
  <c r="C59" i="6" s="1"/>
  <c r="CO58" i="6"/>
  <c r="CF58" i="6"/>
  <c r="E58" i="6"/>
  <c r="CB58" i="6" s="1"/>
  <c r="D58" i="6"/>
  <c r="C58" i="6"/>
  <c r="CO57" i="6"/>
  <c r="CF57" i="6"/>
  <c r="E57" i="6"/>
  <c r="CK57" i="6" s="1"/>
  <c r="D57" i="6"/>
  <c r="C57" i="6"/>
  <c r="E56" i="6"/>
  <c r="D56" i="6"/>
  <c r="C56" i="6" s="1"/>
  <c r="CQ56" i="6" s="1"/>
  <c r="E55" i="6"/>
  <c r="CK55" i="6" s="1"/>
  <c r="D55" i="6"/>
  <c r="CC55" i="6" s="1"/>
  <c r="C55" i="6"/>
  <c r="CA55" i="6" s="1"/>
  <c r="E54" i="6"/>
  <c r="D54" i="6"/>
  <c r="CL54" i="6" s="1"/>
  <c r="E53" i="6"/>
  <c r="CK53" i="6" s="1"/>
  <c r="D53" i="6"/>
  <c r="CC53" i="6" s="1"/>
  <c r="C53" i="6"/>
  <c r="CD52" i="6"/>
  <c r="E52" i="6"/>
  <c r="D52" i="6"/>
  <c r="C52" i="6" s="1"/>
  <c r="CQ52" i="6" s="1"/>
  <c r="E51" i="6"/>
  <c r="CB51" i="6" s="1"/>
  <c r="D51" i="6"/>
  <c r="CC51" i="6" s="1"/>
  <c r="C51" i="6"/>
  <c r="CE51" i="6" s="1"/>
  <c r="E50" i="6"/>
  <c r="D50" i="6"/>
  <c r="CL50" i="6" s="1"/>
  <c r="E49" i="6"/>
  <c r="CK49" i="6" s="1"/>
  <c r="D49" i="6"/>
  <c r="CC49" i="6" s="1"/>
  <c r="E48" i="6"/>
  <c r="D48" i="6"/>
  <c r="C48" i="6" s="1"/>
  <c r="CD48" i="6" s="1"/>
  <c r="E47" i="6"/>
  <c r="CB47" i="6" s="1"/>
  <c r="D47" i="6"/>
  <c r="CC47" i="6" s="1"/>
  <c r="E46" i="6"/>
  <c r="D46" i="6"/>
  <c r="CC46" i="6" s="1"/>
  <c r="CL45" i="6"/>
  <c r="CK45" i="6"/>
  <c r="CB45" i="6"/>
  <c r="E45" i="6"/>
  <c r="D45" i="6"/>
  <c r="CC45" i="6" s="1"/>
  <c r="E44" i="6"/>
  <c r="D44" i="6"/>
  <c r="C44" i="6" s="1"/>
  <c r="CD44" i="6" s="1"/>
  <c r="CB43" i="6"/>
  <c r="E43" i="6"/>
  <c r="CK43" i="6" s="1"/>
  <c r="D43" i="6"/>
  <c r="CC43" i="6" s="1"/>
  <c r="C43" i="6"/>
  <c r="CG43" i="6" s="1"/>
  <c r="E42" i="6"/>
  <c r="D42" i="6"/>
  <c r="CC42" i="6" s="1"/>
  <c r="CC41" i="6"/>
  <c r="E41" i="6"/>
  <c r="D41" i="6"/>
  <c r="CL41" i="6" s="1"/>
  <c r="E40" i="6"/>
  <c r="CK40" i="6" s="1"/>
  <c r="D40" i="6"/>
  <c r="CC40" i="6" s="1"/>
  <c r="E39" i="6"/>
  <c r="D39" i="6"/>
  <c r="CL39" i="6" s="1"/>
  <c r="E38" i="6"/>
  <c r="CB38" i="6" s="1"/>
  <c r="D38" i="6"/>
  <c r="CC38" i="6" s="1"/>
  <c r="E37" i="6"/>
  <c r="D37" i="6"/>
  <c r="CL37" i="6" s="1"/>
  <c r="E36" i="6"/>
  <c r="CK36" i="6" s="1"/>
  <c r="D36" i="6"/>
  <c r="CC36" i="6" s="1"/>
  <c r="E35" i="6"/>
  <c r="D35" i="6"/>
  <c r="CL35" i="6" s="1"/>
  <c r="E34" i="6"/>
  <c r="CK34" i="6" s="1"/>
  <c r="D34" i="6"/>
  <c r="CC34" i="6" s="1"/>
  <c r="E33" i="6"/>
  <c r="D33" i="6"/>
  <c r="CL33" i="6" s="1"/>
  <c r="CB32" i="6"/>
  <c r="E32" i="6"/>
  <c r="CK32" i="6" s="1"/>
  <c r="D32" i="6"/>
  <c r="CC32" i="6" s="1"/>
  <c r="E31" i="6"/>
  <c r="D31" i="6"/>
  <c r="CL31" i="6" s="1"/>
  <c r="E30" i="6"/>
  <c r="CB30" i="6" s="1"/>
  <c r="D30" i="6"/>
  <c r="CC30" i="6" s="1"/>
  <c r="E29" i="6"/>
  <c r="D29" i="6"/>
  <c r="CL29" i="6" s="1"/>
  <c r="E28" i="6"/>
  <c r="CK28" i="6" s="1"/>
  <c r="D28" i="6"/>
  <c r="CC28" i="6" s="1"/>
  <c r="E27" i="6"/>
  <c r="D27" i="6"/>
  <c r="CL27" i="6" s="1"/>
  <c r="CK26" i="6"/>
  <c r="E26" i="6"/>
  <c r="CB26" i="6" s="1"/>
  <c r="D26" i="6"/>
  <c r="CC26" i="6" s="1"/>
  <c r="CC25" i="6"/>
  <c r="E25" i="6"/>
  <c r="D25" i="6"/>
  <c r="CL25" i="6" s="1"/>
  <c r="CK24" i="6"/>
  <c r="CB24" i="6"/>
  <c r="E24" i="6"/>
  <c r="D24" i="6"/>
  <c r="CC24" i="6" s="1"/>
  <c r="E23" i="6"/>
  <c r="D23" i="6"/>
  <c r="CL23" i="6" s="1"/>
  <c r="E22" i="6"/>
  <c r="CK22" i="6" s="1"/>
  <c r="D22" i="6"/>
  <c r="CC22" i="6" s="1"/>
  <c r="E21" i="6"/>
  <c r="D21" i="6"/>
  <c r="CL21" i="6" s="1"/>
  <c r="E20" i="6"/>
  <c r="CK20" i="6" s="1"/>
  <c r="D20" i="6"/>
  <c r="CC20" i="6" s="1"/>
  <c r="CC19" i="6"/>
  <c r="E19" i="6"/>
  <c r="D19" i="6"/>
  <c r="CL19" i="6" s="1"/>
  <c r="CK18" i="6"/>
  <c r="E18" i="6"/>
  <c r="CB18" i="6" s="1"/>
  <c r="D18" i="6"/>
  <c r="CL18" i="6" s="1"/>
  <c r="E17" i="6"/>
  <c r="CB17" i="6" s="1"/>
  <c r="D17" i="6"/>
  <c r="CL17" i="6" s="1"/>
  <c r="E16" i="6"/>
  <c r="CB16" i="6" s="1"/>
  <c r="D16" i="6"/>
  <c r="CL16" i="6" s="1"/>
  <c r="C16" i="6"/>
  <c r="CM16" i="6" s="1"/>
  <c r="E15" i="6"/>
  <c r="CB15" i="6" s="1"/>
  <c r="D15" i="6"/>
  <c r="CL15" i="6" s="1"/>
  <c r="CK14" i="6"/>
  <c r="CB14" i="6"/>
  <c r="E14" i="6"/>
  <c r="D14" i="6"/>
  <c r="CC14" i="6" s="1"/>
  <c r="C14" i="6"/>
  <c r="CM14" i="6" s="1"/>
  <c r="E13" i="6"/>
  <c r="CB13" i="6" s="1"/>
  <c r="D13" i="6"/>
  <c r="CL13" i="6" s="1"/>
  <c r="A5" i="6"/>
  <c r="A4" i="6"/>
  <c r="A3" i="6"/>
  <c r="A2" i="6"/>
  <c r="CP77" i="6" l="1"/>
  <c r="CE77" i="6"/>
  <c r="CD102" i="7"/>
  <c r="CO102" i="7"/>
  <c r="CG66" i="7"/>
  <c r="CA66" i="7"/>
  <c r="CE66" i="7"/>
  <c r="CK30" i="6"/>
  <c r="CB36" i="6"/>
  <c r="CB49" i="6"/>
  <c r="CD56" i="6"/>
  <c r="CB65" i="6"/>
  <c r="CC83" i="6"/>
  <c r="CC86" i="6"/>
  <c r="CA100" i="6"/>
  <c r="CA104" i="6"/>
  <c r="CJ134" i="6"/>
  <c r="CJ143" i="6"/>
  <c r="AV72" i="7"/>
  <c r="CP55" i="7"/>
  <c r="CE55" i="7"/>
  <c r="CH55" i="7"/>
  <c r="CA55" i="7"/>
  <c r="CM55" i="7"/>
  <c r="CL46" i="6"/>
  <c r="CL53" i="6"/>
  <c r="CB57" i="6"/>
  <c r="C66" i="6"/>
  <c r="CQ66" i="6" s="1"/>
  <c r="CK71" i="6"/>
  <c r="CC81" i="6"/>
  <c r="CK97" i="6"/>
  <c r="CK105" i="6"/>
  <c r="CJ136" i="6"/>
  <c r="CP66" i="7"/>
  <c r="CJ55" i="7"/>
  <c r="CB20" i="6"/>
  <c r="CC37" i="6"/>
  <c r="CC15" i="6"/>
  <c r="C47" i="6"/>
  <c r="CC50" i="6"/>
  <c r="CB60" i="6"/>
  <c r="C69" i="6"/>
  <c r="CQ69" i="6" s="1"/>
  <c r="C94" i="6"/>
  <c r="CO94" i="6" s="1"/>
  <c r="C98" i="6"/>
  <c r="CJ145" i="6"/>
  <c r="CN66" i="7"/>
  <c r="CN55" i="7"/>
  <c r="CJ144" i="6"/>
  <c r="CE84" i="7"/>
  <c r="CH84" i="7"/>
  <c r="CL89" i="6"/>
  <c r="CC84" i="6"/>
  <c r="CB69" i="6"/>
  <c r="CG55" i="7"/>
  <c r="AV16" i="8"/>
  <c r="CG23" i="7"/>
  <c r="CM23" i="7"/>
  <c r="CL124" i="6"/>
  <c r="CC54" i="6"/>
  <c r="CJ137" i="6"/>
  <c r="CH66" i="7"/>
  <c r="CC27" i="6"/>
  <c r="CK66" i="6"/>
  <c r="CC33" i="6"/>
  <c r="CC79" i="6"/>
  <c r="CL122" i="6"/>
  <c r="CE77" i="7"/>
  <c r="CB22" i="6"/>
  <c r="CN43" i="6"/>
  <c r="CF102" i="7"/>
  <c r="CN71" i="7"/>
  <c r="CB28" i="6"/>
  <c r="CG51" i="6"/>
  <c r="CH76" i="6"/>
  <c r="AV82" i="7"/>
  <c r="CQ77" i="7"/>
  <c r="CP62" i="7"/>
  <c r="CM102" i="7"/>
  <c r="CN86" i="7"/>
  <c r="CA80" i="7"/>
  <c r="CJ71" i="7"/>
  <c r="CD94" i="7"/>
  <c r="AT104" i="8"/>
  <c r="CL49" i="6"/>
  <c r="CJ146" i="6"/>
  <c r="CP23" i="7"/>
  <c r="CK98" i="6"/>
  <c r="CK47" i="6"/>
  <c r="CK72" i="6"/>
  <c r="CJ139" i="6"/>
  <c r="CC82" i="6"/>
  <c r="CB34" i="6"/>
  <c r="CK51" i="6"/>
  <c r="CE55" i="6"/>
  <c r="CK58" i="6"/>
  <c r="CB64" i="6"/>
  <c r="CK76" i="6"/>
  <c r="CC85" i="6"/>
  <c r="CJ131" i="6"/>
  <c r="CJ140" i="6"/>
  <c r="CA86" i="7"/>
  <c r="CN80" i="7"/>
  <c r="AV21" i="7"/>
  <c r="CD96" i="7"/>
  <c r="CP71" i="7"/>
  <c r="CL94" i="7"/>
  <c r="CL42" i="6"/>
  <c r="CB53" i="6"/>
  <c r="CL86" i="6"/>
  <c r="CJ135" i="6"/>
  <c r="CQ55" i="7"/>
  <c r="CM77" i="7"/>
  <c r="CH77" i="7"/>
  <c r="CD77" i="7"/>
  <c r="AV77" i="7" s="1"/>
  <c r="CJ66" i="7"/>
  <c r="CD55" i="7"/>
  <c r="CD66" i="7"/>
  <c r="AV66" i="7" s="1"/>
  <c r="CE43" i="6"/>
  <c r="AT102" i="8"/>
  <c r="CJ62" i="7"/>
  <c r="CA62" i="7"/>
  <c r="CJ94" i="6"/>
  <c r="CN102" i="7"/>
  <c r="CK16" i="6"/>
  <c r="CC39" i="6"/>
  <c r="CE62" i="7"/>
  <c r="C18" i="6"/>
  <c r="CD18" i="6" s="1"/>
  <c r="CB40" i="6"/>
  <c r="CL51" i="6"/>
  <c r="CG55" i="6"/>
  <c r="CK61" i="6"/>
  <c r="CB67" i="6"/>
  <c r="CN76" i="6"/>
  <c r="C80" i="6"/>
  <c r="CQ80" i="6" s="1"/>
  <c r="CC88" i="6"/>
  <c r="CA99" i="6"/>
  <c r="CN77" i="7"/>
  <c r="CA84" i="7"/>
  <c r="AV84" i="7" s="1"/>
  <c r="CN62" i="7"/>
  <c r="CH86" i="7"/>
  <c r="CD80" i="7"/>
  <c r="CD23" i="7"/>
  <c r="CP70" i="7"/>
  <c r="CO96" i="7"/>
  <c r="CA71" i="7"/>
  <c r="CE94" i="7"/>
  <c r="AV41" i="8"/>
  <c r="CK101" i="6"/>
  <c r="AV58" i="7"/>
  <c r="CC87" i="6"/>
  <c r="CE23" i="7"/>
  <c r="CC21" i="6"/>
  <c r="CK38" i="6"/>
  <c r="CE102" i="7"/>
  <c r="AT102" i="7" s="1"/>
  <c r="CJ147" i="6"/>
  <c r="CL43" i="6"/>
  <c r="CK94" i="6"/>
  <c r="CA102" i="6"/>
  <c r="CE80" i="7"/>
  <c r="CJ148" i="6"/>
  <c r="CB55" i="6"/>
  <c r="CC23" i="6"/>
  <c r="C45" i="6"/>
  <c r="CG45" i="6" s="1"/>
  <c r="CN51" i="6"/>
  <c r="CB70" i="6"/>
  <c r="CM82" i="6"/>
  <c r="CA95" i="6"/>
  <c r="CA77" i="7"/>
  <c r="CN84" i="7"/>
  <c r="CD62" i="7"/>
  <c r="AV62" i="7" s="1"/>
  <c r="CP86" i="7"/>
  <c r="CJ80" i="7"/>
  <c r="CN70" i="7"/>
  <c r="CL96" i="7"/>
  <c r="CG71" i="7"/>
  <c r="CN94" i="7"/>
  <c r="AV32" i="8"/>
  <c r="B202" i="8"/>
  <c r="CK100" i="6"/>
  <c r="AV53" i="8"/>
  <c r="CJ129" i="6"/>
  <c r="CQ66" i="7"/>
  <c r="AT100" i="7"/>
  <c r="CC102" i="7"/>
  <c r="CG76" i="6"/>
  <c r="CJ77" i="7"/>
  <c r="CO94" i="7"/>
  <c r="CC29" i="6"/>
  <c r="CL55" i="6"/>
  <c r="CK99" i="6"/>
  <c r="CK103" i="6"/>
  <c r="AV79" i="7"/>
  <c r="CP77" i="7"/>
  <c r="AV64" i="7"/>
  <c r="CD84" i="7"/>
  <c r="CH62" i="7"/>
  <c r="CE86" i="7"/>
  <c r="AV86" i="7" s="1"/>
  <c r="CN23" i="7"/>
  <c r="CP80" i="7"/>
  <c r="CD70" i="7"/>
  <c r="CC96" i="7"/>
  <c r="CE71" i="7"/>
  <c r="CC94" i="7"/>
  <c r="AT105" i="8"/>
  <c r="CB62" i="6"/>
  <c r="CK104" i="6"/>
  <c r="CC31" i="6"/>
  <c r="CL102" i="7"/>
  <c r="CA76" i="6"/>
  <c r="CA98" i="6"/>
  <c r="AT98" i="6" s="1"/>
  <c r="AV78" i="7"/>
  <c r="AV68" i="7"/>
  <c r="CM66" i="7"/>
  <c r="CJ138" i="6"/>
  <c r="CA82" i="6"/>
  <c r="CK102" i="6"/>
  <c r="CJ130" i="6"/>
  <c r="CD86" i="7"/>
  <c r="CH80" i="7"/>
  <c r="CL47" i="6"/>
  <c r="CC17" i="6"/>
  <c r="CC13" i="6"/>
  <c r="CC35" i="6"/>
  <c r="C49" i="6"/>
  <c r="CG49" i="6" s="1"/>
  <c r="CN55" i="6"/>
  <c r="C65" i="6"/>
  <c r="CK95" i="6"/>
  <c r="C100" i="6"/>
  <c r="CL100" i="6" s="1"/>
  <c r="C104" i="6"/>
  <c r="CC104" i="6" s="1"/>
  <c r="B179" i="6"/>
  <c r="AT98" i="7"/>
  <c r="CJ84" i="7"/>
  <c r="CM62" i="7"/>
  <c r="CH23" i="7"/>
  <c r="AV82" i="8"/>
  <c r="AV19" i="8"/>
  <c r="AV63" i="8"/>
  <c r="AV61" i="8"/>
  <c r="AV46" i="8"/>
  <c r="AV35" i="8"/>
  <c r="AV88" i="8"/>
  <c r="AV37" i="8"/>
  <c r="AV28" i="8"/>
  <c r="AV85" i="8"/>
  <c r="AV65" i="8"/>
  <c r="AV14" i="8"/>
  <c r="AV20" i="8"/>
  <c r="AV31" i="8"/>
  <c r="AV52" i="8"/>
  <c r="AV75" i="8"/>
  <c r="AV73" i="8"/>
  <c r="AV40" i="8"/>
  <c r="AV56" i="8"/>
  <c r="AV47" i="8"/>
  <c r="AV50" i="8"/>
  <c r="AV83" i="8"/>
  <c r="AV38" i="8"/>
  <c r="AV23" i="8"/>
  <c r="AV33" i="8"/>
  <c r="AV49" i="8"/>
  <c r="AV42" i="8"/>
  <c r="AV59" i="8"/>
  <c r="AV60" i="8"/>
  <c r="AV84" i="8"/>
  <c r="AV55" i="8"/>
  <c r="AV86" i="8"/>
  <c r="AV30" i="8"/>
  <c r="AV48" i="8"/>
  <c r="AV44" i="8"/>
  <c r="AV29" i="8"/>
  <c r="AV57" i="8"/>
  <c r="AV25" i="8"/>
  <c r="AV62" i="8"/>
  <c r="AV24" i="8"/>
  <c r="AV27" i="8"/>
  <c r="AV36" i="8"/>
  <c r="AV77" i="8"/>
  <c r="AV80" i="8"/>
  <c r="AV51" i="8"/>
  <c r="AV54" i="8"/>
  <c r="AV79" i="8"/>
  <c r="AV87" i="8"/>
  <c r="AV26" i="8"/>
  <c r="AV81" i="8"/>
  <c r="AV89" i="8"/>
  <c r="AV58" i="8"/>
  <c r="AV87" i="7"/>
  <c r="AV88" i="7"/>
  <c r="CQ60" i="7"/>
  <c r="CM60" i="7"/>
  <c r="CH60" i="7"/>
  <c r="CD60" i="7"/>
  <c r="CN60" i="7"/>
  <c r="CG60" i="7"/>
  <c r="CE60" i="7"/>
  <c r="CP60" i="7"/>
  <c r="CJ60" i="7"/>
  <c r="CA60" i="7"/>
  <c r="CQ76" i="7"/>
  <c r="CM76" i="7"/>
  <c r="CG76" i="7"/>
  <c r="CP76" i="7"/>
  <c r="CJ76" i="7"/>
  <c r="CD76" i="7"/>
  <c r="CN76" i="7"/>
  <c r="CA76" i="7"/>
  <c r="CH76" i="7"/>
  <c r="CE76" i="7"/>
  <c r="CN53" i="7"/>
  <c r="CJ53" i="7"/>
  <c r="CD53" i="7"/>
  <c r="CQ53" i="7"/>
  <c r="CP53" i="7"/>
  <c r="CG53" i="7"/>
  <c r="CH53" i="7"/>
  <c r="CE53" i="7"/>
  <c r="CM53" i="7"/>
  <c r="CA53" i="7"/>
  <c r="CM39" i="7"/>
  <c r="CH39" i="7"/>
  <c r="CP39" i="7"/>
  <c r="CE39" i="7"/>
  <c r="CA39" i="7"/>
  <c r="CN39" i="7"/>
  <c r="CD39" i="7"/>
  <c r="CJ39" i="7"/>
  <c r="CQ39" i="7"/>
  <c r="CG39" i="7"/>
  <c r="CP36" i="7"/>
  <c r="CE36" i="7"/>
  <c r="CA36" i="7"/>
  <c r="CM36" i="7"/>
  <c r="CH36" i="7"/>
  <c r="CD36" i="7"/>
  <c r="CQ36" i="7"/>
  <c r="CJ36" i="7"/>
  <c r="CN36" i="7"/>
  <c r="CG36" i="7"/>
  <c r="AV73" i="7"/>
  <c r="AV54" i="7"/>
  <c r="AV80" i="7"/>
  <c r="CN75" i="7"/>
  <c r="CH75" i="7"/>
  <c r="CQ75" i="7"/>
  <c r="CE75" i="7"/>
  <c r="CG75" i="7"/>
  <c r="CP75" i="7"/>
  <c r="CM75" i="7"/>
  <c r="CA75" i="7"/>
  <c r="CJ75" i="7"/>
  <c r="CD75" i="7"/>
  <c r="CM35" i="7"/>
  <c r="CH35" i="7"/>
  <c r="CP35" i="7"/>
  <c r="CE35" i="7"/>
  <c r="CA35" i="7"/>
  <c r="CJ35" i="7"/>
  <c r="CQ35" i="7"/>
  <c r="CN35" i="7"/>
  <c r="CD35" i="7"/>
  <c r="CG35" i="7"/>
  <c r="CP32" i="7"/>
  <c r="CE32" i="7"/>
  <c r="CA32" i="7"/>
  <c r="CM32" i="7"/>
  <c r="CH32" i="7"/>
  <c r="CQ32" i="7"/>
  <c r="CJ32" i="7"/>
  <c r="CN32" i="7"/>
  <c r="CD32" i="7"/>
  <c r="CG32" i="7"/>
  <c r="CM24" i="7"/>
  <c r="CH24" i="7"/>
  <c r="CQ24" i="7"/>
  <c r="CD24" i="7"/>
  <c r="CP24" i="7"/>
  <c r="CN24" i="7"/>
  <c r="CG24" i="7"/>
  <c r="CA24" i="7"/>
  <c r="CE24" i="7"/>
  <c r="CJ24" i="7"/>
  <c r="AV70" i="7"/>
  <c r="CQ61" i="7"/>
  <c r="CM61" i="7"/>
  <c r="CH61" i="7"/>
  <c r="CD61" i="7"/>
  <c r="CJ61" i="7"/>
  <c r="CE61" i="7"/>
  <c r="CG61" i="7"/>
  <c r="CA61" i="7"/>
  <c r="CN61" i="7"/>
  <c r="CP61" i="7"/>
  <c r="CN49" i="7"/>
  <c r="CJ49" i="7"/>
  <c r="CD49" i="7"/>
  <c r="CQ49" i="7"/>
  <c r="CM49" i="7"/>
  <c r="CG49" i="7"/>
  <c r="CA49" i="7"/>
  <c r="CP49" i="7"/>
  <c r="CH49" i="7"/>
  <c r="CE49" i="7"/>
  <c r="CP46" i="7"/>
  <c r="CE46" i="7"/>
  <c r="CA46" i="7"/>
  <c r="CM46" i="7"/>
  <c r="CH46" i="7"/>
  <c r="CN46" i="7"/>
  <c r="CG46" i="7"/>
  <c r="CD46" i="7"/>
  <c r="CQ46" i="7"/>
  <c r="CJ46" i="7"/>
  <c r="CM29" i="7"/>
  <c r="CH29" i="7"/>
  <c r="CP29" i="7"/>
  <c r="CE29" i="7"/>
  <c r="CA29" i="7"/>
  <c r="CQ29" i="7"/>
  <c r="CG29" i="7"/>
  <c r="CD29" i="7"/>
  <c r="CJ29" i="7"/>
  <c r="CN29" i="7"/>
  <c r="CM99" i="7"/>
  <c r="CF99" i="7"/>
  <c r="CO99" i="7"/>
  <c r="CL99" i="7"/>
  <c r="CD99" i="7"/>
  <c r="CC99" i="7"/>
  <c r="CE99" i="7"/>
  <c r="CN99" i="7"/>
  <c r="CM95" i="7"/>
  <c r="CF95" i="7"/>
  <c r="CO95" i="7"/>
  <c r="CL95" i="7"/>
  <c r="CD95" i="7"/>
  <c r="CN95" i="7"/>
  <c r="CE95" i="7"/>
  <c r="CC95" i="7"/>
  <c r="CL104" i="7"/>
  <c r="CE104" i="7"/>
  <c r="CM104" i="7"/>
  <c r="CF104" i="7"/>
  <c r="CN104" i="7"/>
  <c r="CC104" i="7"/>
  <c r="CD104" i="7"/>
  <c r="CO104" i="7"/>
  <c r="CQ69" i="7"/>
  <c r="CM69" i="7"/>
  <c r="CH69" i="7"/>
  <c r="CD69" i="7"/>
  <c r="CG69" i="7"/>
  <c r="CA69" i="7"/>
  <c r="CE69" i="7"/>
  <c r="CP69" i="7"/>
  <c r="CJ69" i="7"/>
  <c r="CN69" i="7"/>
  <c r="CQ57" i="7"/>
  <c r="CM57" i="7"/>
  <c r="CH57" i="7"/>
  <c r="CD57" i="7"/>
  <c r="CJ57" i="7"/>
  <c r="CN57" i="7"/>
  <c r="CP57" i="7"/>
  <c r="CA57" i="7"/>
  <c r="CG57" i="7"/>
  <c r="CE57" i="7"/>
  <c r="AT96" i="7"/>
  <c r="AV63" i="7"/>
  <c r="AV56" i="7"/>
  <c r="CM18" i="7"/>
  <c r="CH18" i="7"/>
  <c r="CQ18" i="7"/>
  <c r="CD18" i="7"/>
  <c r="CP18" i="7"/>
  <c r="CN18" i="7"/>
  <c r="CG18" i="7"/>
  <c r="CA18" i="7"/>
  <c r="CE18" i="7"/>
  <c r="CJ18" i="7"/>
  <c r="CM15" i="7"/>
  <c r="CH15" i="7"/>
  <c r="CP15" i="7"/>
  <c r="CE15" i="7"/>
  <c r="CA15" i="7"/>
  <c r="CN15" i="7"/>
  <c r="CJ15" i="7"/>
  <c r="CD15" i="7"/>
  <c r="CQ15" i="7"/>
  <c r="CG15" i="7"/>
  <c r="CM41" i="7"/>
  <c r="CH41" i="7"/>
  <c r="CP41" i="7"/>
  <c r="CE41" i="7"/>
  <c r="CA41" i="7"/>
  <c r="CQ41" i="7"/>
  <c r="CG41" i="7"/>
  <c r="CN41" i="7"/>
  <c r="CD41" i="7"/>
  <c r="CJ41" i="7"/>
  <c r="CP38" i="7"/>
  <c r="CE38" i="7"/>
  <c r="CA38" i="7"/>
  <c r="CM38" i="7"/>
  <c r="CH38" i="7"/>
  <c r="CQ38" i="7"/>
  <c r="CN38" i="7"/>
  <c r="CG38" i="7"/>
  <c r="CD38" i="7"/>
  <c r="CJ38" i="7"/>
  <c r="AV23" i="7"/>
  <c r="AV71" i="7"/>
  <c r="CJ83" i="7"/>
  <c r="CE83" i="7"/>
  <c r="CP83" i="7"/>
  <c r="CD83" i="7"/>
  <c r="CN83" i="7"/>
  <c r="CG83" i="7"/>
  <c r="CA83" i="7"/>
  <c r="CQ83" i="7"/>
  <c r="CH83" i="7"/>
  <c r="CM83" i="7"/>
  <c r="CQ67" i="7"/>
  <c r="CM67" i="7"/>
  <c r="CH67" i="7"/>
  <c r="CD67" i="7"/>
  <c r="CE67" i="7"/>
  <c r="CG67" i="7"/>
  <c r="CA67" i="7"/>
  <c r="CP67" i="7"/>
  <c r="CJ67" i="7"/>
  <c r="CN67" i="7"/>
  <c r="CM47" i="7"/>
  <c r="CH47" i="7"/>
  <c r="CP47" i="7"/>
  <c r="CE47" i="7"/>
  <c r="CA47" i="7"/>
  <c r="CN47" i="7"/>
  <c r="CD47" i="7"/>
  <c r="CJ47" i="7"/>
  <c r="CQ47" i="7"/>
  <c r="CG47" i="7"/>
  <c r="CP44" i="7"/>
  <c r="CE44" i="7"/>
  <c r="CA44" i="7"/>
  <c r="CM44" i="7"/>
  <c r="CH44" i="7"/>
  <c r="CD44" i="7"/>
  <c r="CQ44" i="7"/>
  <c r="CJ44" i="7"/>
  <c r="CN44" i="7"/>
  <c r="CG44" i="7"/>
  <c r="CM31" i="7"/>
  <c r="CH31" i="7"/>
  <c r="CP31" i="7"/>
  <c r="CE31" i="7"/>
  <c r="CA31" i="7"/>
  <c r="CN31" i="7"/>
  <c r="CD31" i="7"/>
  <c r="CJ31" i="7"/>
  <c r="CQ31" i="7"/>
  <c r="CG31" i="7"/>
  <c r="CP28" i="7"/>
  <c r="CE28" i="7"/>
  <c r="CA28" i="7"/>
  <c r="CM28" i="7"/>
  <c r="CH28" i="7"/>
  <c r="CD28" i="7"/>
  <c r="CQ28" i="7"/>
  <c r="CJ28" i="7"/>
  <c r="CN28" i="7"/>
  <c r="CG28" i="7"/>
  <c r="CL103" i="7"/>
  <c r="CE103" i="7"/>
  <c r="CM103" i="7"/>
  <c r="CF103" i="7"/>
  <c r="CO103" i="7"/>
  <c r="CD103" i="7"/>
  <c r="CC103" i="7"/>
  <c r="CN103" i="7"/>
  <c r="CM45" i="7"/>
  <c r="CH45" i="7"/>
  <c r="CP45" i="7"/>
  <c r="CE45" i="7"/>
  <c r="CA45" i="7"/>
  <c r="CQ45" i="7"/>
  <c r="CG45" i="7"/>
  <c r="CN45" i="7"/>
  <c r="CJ45" i="7"/>
  <c r="CD45" i="7"/>
  <c r="CP42" i="7"/>
  <c r="CE42" i="7"/>
  <c r="CA42" i="7"/>
  <c r="CM42" i="7"/>
  <c r="CH42" i="7"/>
  <c r="CN42" i="7"/>
  <c r="CG42" i="7"/>
  <c r="CD42" i="7"/>
  <c r="CQ42" i="7"/>
  <c r="CJ42" i="7"/>
  <c r="AV85" i="7"/>
  <c r="CP48" i="7"/>
  <c r="CE48" i="7"/>
  <c r="CA48" i="7"/>
  <c r="CM48" i="7"/>
  <c r="CH48" i="7"/>
  <c r="CQ48" i="7"/>
  <c r="CJ48" i="7"/>
  <c r="CG48" i="7"/>
  <c r="CD48" i="7"/>
  <c r="CN48" i="7"/>
  <c r="CM27" i="7"/>
  <c r="CH27" i="7"/>
  <c r="CP27" i="7"/>
  <c r="CE27" i="7"/>
  <c r="CA27" i="7"/>
  <c r="CJ27" i="7"/>
  <c r="CN27" i="7"/>
  <c r="CD27" i="7"/>
  <c r="CQ27" i="7"/>
  <c r="CG27" i="7"/>
  <c r="CM20" i="7"/>
  <c r="CH20" i="7"/>
  <c r="CQ20" i="7"/>
  <c r="CD20" i="7"/>
  <c r="CN20" i="7"/>
  <c r="CG20" i="7"/>
  <c r="CA20" i="7"/>
  <c r="CE20" i="7"/>
  <c r="CP20" i="7"/>
  <c r="CJ20" i="7"/>
  <c r="CQ52" i="7"/>
  <c r="CG52" i="7"/>
  <c r="CM52" i="7"/>
  <c r="CE52" i="7"/>
  <c r="CN52" i="7"/>
  <c r="CD52" i="7"/>
  <c r="CJ52" i="7"/>
  <c r="CA52" i="7"/>
  <c r="CP52" i="7"/>
  <c r="CH52" i="7"/>
  <c r="CM33" i="7"/>
  <c r="CH33" i="7"/>
  <c r="CP33" i="7"/>
  <c r="CE33" i="7"/>
  <c r="CA33" i="7"/>
  <c r="CJ33" i="7"/>
  <c r="CQ33" i="7"/>
  <c r="CG33" i="7"/>
  <c r="CN33" i="7"/>
  <c r="CD33" i="7"/>
  <c r="CP30" i="7"/>
  <c r="CE30" i="7"/>
  <c r="CA30" i="7"/>
  <c r="CM30" i="7"/>
  <c r="CH30" i="7"/>
  <c r="CQ30" i="7"/>
  <c r="CJ30" i="7"/>
  <c r="CN30" i="7"/>
  <c r="CG30" i="7"/>
  <c r="CD30" i="7"/>
  <c r="AT101" i="7"/>
  <c r="AV74" i="7"/>
  <c r="CJ81" i="7"/>
  <c r="CE81" i="7"/>
  <c r="CN81" i="7"/>
  <c r="CG81" i="7"/>
  <c r="CA81" i="7"/>
  <c r="CP81" i="7"/>
  <c r="CD81" i="7"/>
  <c r="CQ81" i="7"/>
  <c r="CH81" i="7"/>
  <c r="CM81" i="7"/>
  <c r="AV65" i="7"/>
  <c r="CL105" i="7"/>
  <c r="CE105" i="7"/>
  <c r="CM105" i="7"/>
  <c r="CF105" i="7"/>
  <c r="CO105" i="7"/>
  <c r="CD105" i="7"/>
  <c r="CC105" i="7"/>
  <c r="AT105" i="7" s="1"/>
  <c r="CN105" i="7"/>
  <c r="AT94" i="7"/>
  <c r="CM37" i="7"/>
  <c r="CH37" i="7"/>
  <c r="CP37" i="7"/>
  <c r="CE37" i="7"/>
  <c r="CA37" i="7"/>
  <c r="CQ37" i="7"/>
  <c r="CG37" i="7"/>
  <c r="CJ37" i="7"/>
  <c r="CN37" i="7"/>
  <c r="CD37" i="7"/>
  <c r="CN51" i="7"/>
  <c r="CJ51" i="7"/>
  <c r="CQ51" i="7"/>
  <c r="CD51" i="7"/>
  <c r="CP51" i="7"/>
  <c r="CG51" i="7"/>
  <c r="CA51" i="7"/>
  <c r="CM51" i="7"/>
  <c r="CH51" i="7"/>
  <c r="CE51" i="7"/>
  <c r="CM43" i="7"/>
  <c r="CH43" i="7"/>
  <c r="CP43" i="7"/>
  <c r="CE43" i="7"/>
  <c r="CA43" i="7"/>
  <c r="CJ43" i="7"/>
  <c r="CQ43" i="7"/>
  <c r="CG43" i="7"/>
  <c r="CN43" i="7"/>
  <c r="CD43" i="7"/>
  <c r="CP40" i="7"/>
  <c r="CE40" i="7"/>
  <c r="CA40" i="7"/>
  <c r="CM40" i="7"/>
  <c r="CH40" i="7"/>
  <c r="CQ40" i="7"/>
  <c r="CJ40" i="7"/>
  <c r="CD40" i="7"/>
  <c r="CN40" i="7"/>
  <c r="CG40" i="7"/>
  <c r="CM22" i="7"/>
  <c r="CH22" i="7"/>
  <c r="CQ22" i="7"/>
  <c r="CD22" i="7"/>
  <c r="CJ22" i="7"/>
  <c r="CN22" i="7"/>
  <c r="CG22" i="7"/>
  <c r="CA22" i="7"/>
  <c r="CE22" i="7"/>
  <c r="CP22" i="7"/>
  <c r="CP17" i="7"/>
  <c r="CN17" i="7"/>
  <c r="CH17" i="7"/>
  <c r="CM17" i="7"/>
  <c r="CG17" i="7"/>
  <c r="CE17" i="7"/>
  <c r="CA17" i="7"/>
  <c r="CQ17" i="7"/>
  <c r="CJ17" i="7"/>
  <c r="CD17" i="7"/>
  <c r="A202" i="7"/>
  <c r="CM13" i="7"/>
  <c r="CH13" i="7"/>
  <c r="CP13" i="7"/>
  <c r="CE13" i="7"/>
  <c r="CA13" i="7"/>
  <c r="CN13" i="7"/>
  <c r="CJ13" i="7"/>
  <c r="CD13" i="7"/>
  <c r="CQ13" i="7"/>
  <c r="CG13" i="7"/>
  <c r="CQ50" i="7"/>
  <c r="CG50" i="7"/>
  <c r="CM50" i="7"/>
  <c r="CE50" i="7"/>
  <c r="CP50" i="7"/>
  <c r="CJ50" i="7"/>
  <c r="CA50" i="7"/>
  <c r="CD50" i="7"/>
  <c r="CN50" i="7"/>
  <c r="CH50" i="7"/>
  <c r="CM25" i="7"/>
  <c r="CH25" i="7"/>
  <c r="CP25" i="7"/>
  <c r="CE25" i="7"/>
  <c r="CA25" i="7"/>
  <c r="CJ25" i="7"/>
  <c r="CQ25" i="7"/>
  <c r="CG25" i="7"/>
  <c r="CN25" i="7"/>
  <c r="CD25" i="7"/>
  <c r="AV19" i="7"/>
  <c r="CP34" i="7"/>
  <c r="CE34" i="7"/>
  <c r="CA34" i="7"/>
  <c r="CM34" i="7"/>
  <c r="CH34" i="7"/>
  <c r="CN34" i="7"/>
  <c r="CG34" i="7"/>
  <c r="CQ34" i="7"/>
  <c r="CJ34" i="7"/>
  <c r="CD34" i="7"/>
  <c r="CP26" i="7"/>
  <c r="CE26" i="7"/>
  <c r="CA26" i="7"/>
  <c r="CM26" i="7"/>
  <c r="CH26" i="7"/>
  <c r="CN26" i="7"/>
  <c r="CG26" i="7"/>
  <c r="CD26" i="7"/>
  <c r="CQ26" i="7"/>
  <c r="CJ26" i="7"/>
  <c r="AV14" i="7"/>
  <c r="AV16" i="7"/>
  <c r="AV59" i="7"/>
  <c r="CK17" i="6"/>
  <c r="CK46" i="6"/>
  <c r="CB46" i="6"/>
  <c r="CK50" i="6"/>
  <c r="CB50" i="6"/>
  <c r="CM53" i="6"/>
  <c r="CH53" i="6"/>
  <c r="CP53" i="6"/>
  <c r="CJ53" i="6"/>
  <c r="CQ53" i="6"/>
  <c r="CD53" i="6"/>
  <c r="CA53" i="6"/>
  <c r="CP57" i="6"/>
  <c r="CG57" i="6"/>
  <c r="CN57" i="6"/>
  <c r="CH57" i="6"/>
  <c r="CJ57" i="6"/>
  <c r="CD57" i="6"/>
  <c r="CA57" i="6"/>
  <c r="CP58" i="6"/>
  <c r="CG58" i="6"/>
  <c r="CN58" i="6"/>
  <c r="CH58" i="6"/>
  <c r="CJ58" i="6"/>
  <c r="CD58" i="6"/>
  <c r="CP59" i="6"/>
  <c r="CG59" i="6"/>
  <c r="CN59" i="6"/>
  <c r="CH59" i="6"/>
  <c r="CJ59" i="6"/>
  <c r="CD59" i="6"/>
  <c r="CA59" i="6"/>
  <c r="CP60" i="6"/>
  <c r="CG60" i="6"/>
  <c r="CN60" i="6"/>
  <c r="CH60" i="6"/>
  <c r="CJ60" i="6"/>
  <c r="CD60" i="6"/>
  <c r="CP61" i="6"/>
  <c r="CG61" i="6"/>
  <c r="CN61" i="6"/>
  <c r="CH61" i="6"/>
  <c r="CJ61" i="6"/>
  <c r="CD61" i="6"/>
  <c r="CA61" i="6"/>
  <c r="CP62" i="6"/>
  <c r="CG62" i="6"/>
  <c r="CN62" i="6"/>
  <c r="CH62" i="6"/>
  <c r="CJ62" i="6"/>
  <c r="CD62" i="6"/>
  <c r="CP63" i="6"/>
  <c r="CG63" i="6"/>
  <c r="CN63" i="6"/>
  <c r="CH63" i="6"/>
  <c r="CJ63" i="6"/>
  <c r="CD63" i="6"/>
  <c r="CA63" i="6"/>
  <c r="CP64" i="6"/>
  <c r="CG64" i="6"/>
  <c r="CN64" i="6"/>
  <c r="CH64" i="6"/>
  <c r="CJ64" i="6"/>
  <c r="CD64" i="6"/>
  <c r="CP65" i="6"/>
  <c r="CG65" i="6"/>
  <c r="CN65" i="6"/>
  <c r="CH65" i="6"/>
  <c r="CJ65" i="6"/>
  <c r="CD65" i="6"/>
  <c r="CA66" i="6"/>
  <c r="CA67" i="6"/>
  <c r="CA68" i="6"/>
  <c r="CA69" i="6"/>
  <c r="CP70" i="6"/>
  <c r="CG70" i="6"/>
  <c r="CN70" i="6"/>
  <c r="CH70" i="6"/>
  <c r="CJ70" i="6"/>
  <c r="CD70" i="6"/>
  <c r="CP71" i="6"/>
  <c r="CG71" i="6"/>
  <c r="CN71" i="6"/>
  <c r="CH71" i="6"/>
  <c r="CJ71" i="6"/>
  <c r="CD71" i="6"/>
  <c r="CA71" i="6"/>
  <c r="CA72" i="6"/>
  <c r="CN73" i="6"/>
  <c r="CP73" i="6"/>
  <c r="CQ73" i="6"/>
  <c r="CG73" i="6"/>
  <c r="CH73" i="6"/>
  <c r="CJ73" i="6"/>
  <c r="CD73" i="6"/>
  <c r="CA73" i="6"/>
  <c r="CJ97" i="6"/>
  <c r="CA97" i="6"/>
  <c r="C97" i="6"/>
  <c r="CQ14" i="6"/>
  <c r="CC18" i="6"/>
  <c r="CP44" i="6"/>
  <c r="CE44" i="6"/>
  <c r="CA44" i="6"/>
  <c r="CM44" i="6"/>
  <c r="CG44" i="6"/>
  <c r="CN44" i="6"/>
  <c r="CH44" i="6"/>
  <c r="CP48" i="6"/>
  <c r="CE48" i="6"/>
  <c r="CA48" i="6"/>
  <c r="CM48" i="6"/>
  <c r="CG48" i="6"/>
  <c r="CN48" i="6"/>
  <c r="CH48" i="6"/>
  <c r="CJ48" i="6"/>
  <c r="CJ52" i="6"/>
  <c r="CJ56" i="6"/>
  <c r="CM58" i="6"/>
  <c r="CM59" i="6"/>
  <c r="CM61" i="6"/>
  <c r="CM62" i="6"/>
  <c r="CM63" i="6"/>
  <c r="CM65" i="6"/>
  <c r="CM67" i="6"/>
  <c r="CM68" i="6"/>
  <c r="CM69" i="6"/>
  <c r="CM70" i="6"/>
  <c r="CM72" i="6"/>
  <c r="CM73" i="6"/>
  <c r="CK79" i="6"/>
  <c r="CB79" i="6"/>
  <c r="C79" i="6"/>
  <c r="CJ86" i="6"/>
  <c r="CE86" i="6"/>
  <c r="CN86" i="6"/>
  <c r="CH86" i="6"/>
  <c r="CD86" i="6"/>
  <c r="CP86" i="6"/>
  <c r="CG86" i="6"/>
  <c r="CM86" i="6"/>
  <c r="CA86" i="6"/>
  <c r="C13" i="6"/>
  <c r="CL14" i="6"/>
  <c r="CE16" i="6"/>
  <c r="C17" i="6"/>
  <c r="CE18" i="6"/>
  <c r="CM43" i="6"/>
  <c r="CH43" i="6"/>
  <c r="CP43" i="6"/>
  <c r="CJ43" i="6"/>
  <c r="CQ43" i="6"/>
  <c r="CD43" i="6"/>
  <c r="CK44" i="6"/>
  <c r="CB44" i="6"/>
  <c r="CE45" i="6"/>
  <c r="CN45" i="6"/>
  <c r="CD47" i="6"/>
  <c r="CK48" i="6"/>
  <c r="CB48" i="6"/>
  <c r="CL48" i="6"/>
  <c r="CE49" i="6"/>
  <c r="CM51" i="6"/>
  <c r="CH51" i="6"/>
  <c r="CP51" i="6"/>
  <c r="CJ51" i="6"/>
  <c r="CQ51" i="6"/>
  <c r="CD51" i="6"/>
  <c r="CA51" i="6"/>
  <c r="CK52" i="6"/>
  <c r="CB52" i="6"/>
  <c r="CL52" i="6"/>
  <c r="CE53" i="6"/>
  <c r="CN53" i="6"/>
  <c r="CK56" i="6"/>
  <c r="CB56" i="6"/>
  <c r="CL56" i="6"/>
  <c r="CE57" i="6"/>
  <c r="CE58" i="6"/>
  <c r="CE59" i="6"/>
  <c r="CE60" i="6"/>
  <c r="CE61" i="6"/>
  <c r="CE62" i="6"/>
  <c r="CE63" i="6"/>
  <c r="CE64" i="6"/>
  <c r="CE65" i="6"/>
  <c r="CE66" i="6"/>
  <c r="CE67" i="6"/>
  <c r="CE68" i="6"/>
  <c r="CE69" i="6"/>
  <c r="CE70" i="6"/>
  <c r="CE71" i="6"/>
  <c r="CE72" i="6"/>
  <c r="CE73" i="6"/>
  <c r="CO99" i="6"/>
  <c r="CM99" i="6"/>
  <c r="CF99" i="6"/>
  <c r="CL99" i="6"/>
  <c r="CD99" i="6"/>
  <c r="CC99" i="6"/>
  <c r="CE99" i="6"/>
  <c r="CN99" i="6"/>
  <c r="CA14" i="6"/>
  <c r="CG14" i="6"/>
  <c r="CA16" i="6"/>
  <c r="CG16" i="6"/>
  <c r="CA18" i="6"/>
  <c r="CG18" i="6"/>
  <c r="CM18" i="6"/>
  <c r="CK19" i="6"/>
  <c r="CB19" i="6"/>
  <c r="C19" i="6"/>
  <c r="C20" i="6"/>
  <c r="CL20" i="6"/>
  <c r="CB21" i="6"/>
  <c r="CK21" i="6"/>
  <c r="C21" i="6"/>
  <c r="C22" i="6"/>
  <c r="CL22" i="6"/>
  <c r="CB23" i="6"/>
  <c r="CK23" i="6"/>
  <c r="C23" i="6"/>
  <c r="C24" i="6"/>
  <c r="CL24" i="6"/>
  <c r="C25" i="6"/>
  <c r="CB25" i="6"/>
  <c r="CK25" i="6"/>
  <c r="C26" i="6"/>
  <c r="CL26" i="6"/>
  <c r="CK27" i="6"/>
  <c r="C27" i="6"/>
  <c r="CB27" i="6"/>
  <c r="C28" i="6"/>
  <c r="CL28" i="6"/>
  <c r="CK29" i="6"/>
  <c r="C29" i="6"/>
  <c r="CB29" i="6"/>
  <c r="C30" i="6"/>
  <c r="CL30" i="6"/>
  <c r="CK31" i="6"/>
  <c r="C31" i="6"/>
  <c r="CB31" i="6"/>
  <c r="C32" i="6"/>
  <c r="CL32" i="6"/>
  <c r="CK33" i="6"/>
  <c r="C33" i="6"/>
  <c r="CB33" i="6"/>
  <c r="C34" i="6"/>
  <c r="CL34" i="6"/>
  <c r="CK35" i="6"/>
  <c r="C35" i="6"/>
  <c r="CB35" i="6"/>
  <c r="C36" i="6"/>
  <c r="CL36" i="6"/>
  <c r="CK37" i="6"/>
  <c r="C37" i="6"/>
  <c r="CB37" i="6"/>
  <c r="C38" i="6"/>
  <c r="CL38" i="6"/>
  <c r="CK39" i="6"/>
  <c r="C39" i="6"/>
  <c r="CB39" i="6"/>
  <c r="C40" i="6"/>
  <c r="CL40" i="6"/>
  <c r="CK41" i="6"/>
  <c r="C41" i="6"/>
  <c r="CB41" i="6"/>
  <c r="C42" i="6"/>
  <c r="CC44" i="6"/>
  <c r="CQ44" i="6"/>
  <c r="C46" i="6"/>
  <c r="CC48" i="6"/>
  <c r="CQ48" i="6"/>
  <c r="C50" i="6"/>
  <c r="CC52" i="6"/>
  <c r="CG53" i="6"/>
  <c r="C54" i="6"/>
  <c r="CC56" i="6"/>
  <c r="CQ57" i="6"/>
  <c r="CQ58" i="6"/>
  <c r="CQ59" i="6"/>
  <c r="CQ60" i="6"/>
  <c r="CQ61" i="6"/>
  <c r="CQ62" i="6"/>
  <c r="CQ63" i="6"/>
  <c r="CQ64" i="6"/>
  <c r="CQ65" i="6"/>
  <c r="CQ70" i="6"/>
  <c r="CQ71" i="6"/>
  <c r="CA84" i="6"/>
  <c r="CM98" i="6"/>
  <c r="CF98" i="6"/>
  <c r="CN98" i="6"/>
  <c r="CE98" i="6"/>
  <c r="CL98" i="6"/>
  <c r="CD98" i="6"/>
  <c r="CO98" i="6"/>
  <c r="CC98" i="6"/>
  <c r="C105" i="6"/>
  <c r="CA105" i="6"/>
  <c r="CJ105" i="6"/>
  <c r="CK13" i="6"/>
  <c r="CN14" i="6"/>
  <c r="CJ14" i="6"/>
  <c r="CD14" i="6"/>
  <c r="CH14" i="6"/>
  <c r="CP14" i="6"/>
  <c r="CK15" i="6"/>
  <c r="CN16" i="6"/>
  <c r="CJ16" i="6"/>
  <c r="CD16" i="6"/>
  <c r="CH16" i="6"/>
  <c r="CP16" i="6"/>
  <c r="CK42" i="6"/>
  <c r="CB42" i="6"/>
  <c r="CM45" i="6"/>
  <c r="CH45" i="6"/>
  <c r="CP45" i="6"/>
  <c r="CJ45" i="6"/>
  <c r="CQ45" i="6"/>
  <c r="CD45" i="6"/>
  <c r="CA45" i="6"/>
  <c r="AV45" i="6" s="1"/>
  <c r="CM49" i="6"/>
  <c r="CH49" i="6"/>
  <c r="CP49" i="6"/>
  <c r="CJ49" i="6"/>
  <c r="CQ49" i="6"/>
  <c r="CK54" i="6"/>
  <c r="CB54" i="6"/>
  <c r="CA58" i="6"/>
  <c r="CA60" i="6"/>
  <c r="CA62" i="6"/>
  <c r="CA64" i="6"/>
  <c r="CA65" i="6"/>
  <c r="CP66" i="6"/>
  <c r="CG66" i="6"/>
  <c r="CN66" i="6"/>
  <c r="CH66" i="6"/>
  <c r="CJ66" i="6"/>
  <c r="CD66" i="6"/>
  <c r="CP67" i="6"/>
  <c r="CG67" i="6"/>
  <c r="CN67" i="6"/>
  <c r="CH67" i="6"/>
  <c r="CJ67" i="6"/>
  <c r="CD67" i="6"/>
  <c r="CP68" i="6"/>
  <c r="CG68" i="6"/>
  <c r="CN68" i="6"/>
  <c r="CH68" i="6"/>
  <c r="CJ68" i="6"/>
  <c r="CD68" i="6"/>
  <c r="CP69" i="6"/>
  <c r="CG69" i="6"/>
  <c r="CN69" i="6"/>
  <c r="CH69" i="6"/>
  <c r="CJ69" i="6"/>
  <c r="CD69" i="6"/>
  <c r="CA70" i="6"/>
  <c r="CP72" i="6"/>
  <c r="CG72" i="6"/>
  <c r="CN72" i="6"/>
  <c r="CH72" i="6"/>
  <c r="CJ72" i="6"/>
  <c r="CD72" i="6"/>
  <c r="CJ84" i="6"/>
  <c r="CE84" i="6"/>
  <c r="CN84" i="6"/>
  <c r="CH84" i="6"/>
  <c r="CD84" i="6"/>
  <c r="CP84" i="6"/>
  <c r="CG84" i="6"/>
  <c r="CQ84" i="6"/>
  <c r="CF104" i="6"/>
  <c r="CL104" i="6"/>
  <c r="CC16" i="6"/>
  <c r="CQ16" i="6"/>
  <c r="CQ18" i="6"/>
  <c r="CJ44" i="6"/>
  <c r="CP52" i="6"/>
  <c r="CE52" i="6"/>
  <c r="CA52" i="6"/>
  <c r="CM52" i="6"/>
  <c r="CG52" i="6"/>
  <c r="CN52" i="6"/>
  <c r="CH52" i="6"/>
  <c r="CP56" i="6"/>
  <c r="CE56" i="6"/>
  <c r="CA56" i="6"/>
  <c r="CM56" i="6"/>
  <c r="CG56" i="6"/>
  <c r="CN56" i="6"/>
  <c r="CH56" i="6"/>
  <c r="CM57" i="6"/>
  <c r="CM60" i="6"/>
  <c r="CM64" i="6"/>
  <c r="CM66" i="6"/>
  <c r="CM71" i="6"/>
  <c r="CN77" i="6"/>
  <c r="CH77" i="6"/>
  <c r="CD77" i="6"/>
  <c r="CM77" i="6"/>
  <c r="CG77" i="6"/>
  <c r="CA77" i="6"/>
  <c r="CQ77" i="6"/>
  <c r="CJ77" i="6"/>
  <c r="CE14" i="6"/>
  <c r="C15" i="6"/>
  <c r="CA43" i="6"/>
  <c r="CL44" i="6"/>
  <c r="CA47" i="6"/>
  <c r="CN49" i="6"/>
  <c r="CM55" i="6"/>
  <c r="CH55" i="6"/>
  <c r="CP55" i="6"/>
  <c r="CJ55" i="6"/>
  <c r="CQ55" i="6"/>
  <c r="CD55" i="6"/>
  <c r="CB74" i="6"/>
  <c r="C74" i="6"/>
  <c r="CK74" i="6"/>
  <c r="CK75" i="6"/>
  <c r="CB75" i="6"/>
  <c r="CJ88" i="6"/>
  <c r="CE88" i="6"/>
  <c r="CN88" i="6"/>
  <c r="CH88" i="6"/>
  <c r="CD88" i="6"/>
  <c r="CP88" i="6"/>
  <c r="CG88" i="6"/>
  <c r="CJ96" i="6"/>
  <c r="CA96" i="6"/>
  <c r="C96" i="6"/>
  <c r="CL57" i="6"/>
  <c r="CC57" i="6"/>
  <c r="CL58" i="6"/>
  <c r="CC58" i="6"/>
  <c r="CL59" i="6"/>
  <c r="CC59" i="6"/>
  <c r="CL60" i="6"/>
  <c r="CC60" i="6"/>
  <c r="CL61" i="6"/>
  <c r="CC61" i="6"/>
  <c r="CL62" i="6"/>
  <c r="CC62" i="6"/>
  <c r="CL63" i="6"/>
  <c r="CC63" i="6"/>
  <c r="C75" i="6"/>
  <c r="CM80" i="6"/>
  <c r="CJ82" i="6"/>
  <c r="CE82" i="6"/>
  <c r="CN82" i="6"/>
  <c r="CH82" i="6"/>
  <c r="CD82" i="6"/>
  <c r="CP82" i="6"/>
  <c r="CG82" i="6"/>
  <c r="CA88" i="6"/>
  <c r="CM88" i="6"/>
  <c r="CM94" i="6"/>
  <c r="CF94" i="6"/>
  <c r="CN94" i="6"/>
  <c r="CE94" i="6"/>
  <c r="CL94" i="6"/>
  <c r="CD94" i="6"/>
  <c r="CC94" i="6"/>
  <c r="AT94" i="6" s="1"/>
  <c r="CM95" i="6"/>
  <c r="CF95" i="6"/>
  <c r="CL95" i="6"/>
  <c r="CD95" i="6"/>
  <c r="CC95" i="6"/>
  <c r="CO95" i="6"/>
  <c r="CE95" i="6"/>
  <c r="CC64" i="6"/>
  <c r="CC65" i="6"/>
  <c r="CC66" i="6"/>
  <c r="CC67" i="6"/>
  <c r="CC68" i="6"/>
  <c r="CC69" i="6"/>
  <c r="CC70" i="6"/>
  <c r="CC71" i="6"/>
  <c r="CC72" i="6"/>
  <c r="CC73" i="6"/>
  <c r="CM76" i="6"/>
  <c r="CO102" i="6"/>
  <c r="CD102" i="6"/>
  <c r="CM102" i="6"/>
  <c r="CF102" i="6"/>
  <c r="CN102" i="6"/>
  <c r="CE102" i="6"/>
  <c r="CC102" i="6"/>
  <c r="AT102" i="6" s="1"/>
  <c r="C103" i="6"/>
  <c r="CA103" i="6"/>
  <c r="CJ76" i="6"/>
  <c r="CE76" i="6"/>
  <c r="CD76" i="6"/>
  <c r="CP76" i="6"/>
  <c r="CB78" i="6"/>
  <c r="C78" i="6"/>
  <c r="CK81" i="6"/>
  <c r="CB81" i="6"/>
  <c r="C81" i="6"/>
  <c r="CK83" i="6"/>
  <c r="CB83" i="6"/>
  <c r="C83" i="6"/>
  <c r="CK85" i="6"/>
  <c r="CB85" i="6"/>
  <c r="C85" i="6"/>
  <c r="CK87" i="6"/>
  <c r="CB87" i="6"/>
  <c r="C87" i="6"/>
  <c r="CK89" i="6"/>
  <c r="CB89" i="6"/>
  <c r="C89" i="6"/>
  <c r="C101" i="6"/>
  <c r="CA101" i="6"/>
  <c r="CK80" i="6"/>
  <c r="CB80" i="6"/>
  <c r="CK82" i="6"/>
  <c r="CB82" i="6"/>
  <c r="AV82" i="6" s="1"/>
  <c r="CK84" i="6"/>
  <c r="CB84" i="6"/>
  <c r="CK86" i="6"/>
  <c r="CB86" i="6"/>
  <c r="CK88" i="6"/>
  <c r="CB88" i="6"/>
  <c r="C180" i="6"/>
  <c r="B175" i="6"/>
  <c r="B186" i="5"/>
  <c r="B185" i="5"/>
  <c r="B184" i="5"/>
  <c r="B183" i="5"/>
  <c r="AL180" i="5"/>
  <c r="AK180" i="5"/>
  <c r="AJ180" i="5"/>
  <c r="AI180" i="5"/>
  <c r="AH180" i="5"/>
  <c r="AG180" i="5"/>
  <c r="AF180" i="5"/>
  <c r="AE180" i="5"/>
  <c r="AD180" i="5"/>
  <c r="AC180" i="5"/>
  <c r="AB180" i="5"/>
  <c r="AA180" i="5"/>
  <c r="Z180" i="5"/>
  <c r="Y180" i="5"/>
  <c r="X180" i="5"/>
  <c r="W180" i="5"/>
  <c r="V180" i="5"/>
  <c r="U180" i="5"/>
  <c r="T180" i="5"/>
  <c r="S180" i="5"/>
  <c r="R180" i="5"/>
  <c r="Q180" i="5"/>
  <c r="P180" i="5"/>
  <c r="O180" i="5"/>
  <c r="N180" i="5"/>
  <c r="M180" i="5"/>
  <c r="L180" i="5"/>
  <c r="K180" i="5"/>
  <c r="J180" i="5"/>
  <c r="I180" i="5"/>
  <c r="H180" i="5"/>
  <c r="G180" i="5"/>
  <c r="F180" i="5"/>
  <c r="E180" i="5"/>
  <c r="D179" i="5"/>
  <c r="C179" i="5"/>
  <c r="D178" i="5"/>
  <c r="C178" i="5"/>
  <c r="B178" i="5" s="1"/>
  <c r="D177" i="5"/>
  <c r="C177" i="5"/>
  <c r="B177" i="5" s="1"/>
  <c r="D176" i="5"/>
  <c r="C176" i="5"/>
  <c r="B176" i="5"/>
  <c r="D175" i="5"/>
  <c r="D180" i="5" s="1"/>
  <c r="C175" i="5"/>
  <c r="B170" i="5"/>
  <c r="B169" i="5"/>
  <c r="B168" i="5"/>
  <c r="B167" i="5"/>
  <c r="B164" i="5"/>
  <c r="B163" i="5"/>
  <c r="B162" i="5"/>
  <c r="B161" i="5"/>
  <c r="B160" i="5"/>
  <c r="B159" i="5"/>
  <c r="B158" i="5"/>
  <c r="B155" i="5"/>
  <c r="B154" i="5"/>
  <c r="B153" i="5"/>
  <c r="B152" i="5"/>
  <c r="B151" i="5"/>
  <c r="C148" i="5"/>
  <c r="CJ148" i="5" s="1"/>
  <c r="CJ147" i="5"/>
  <c r="C147" i="5"/>
  <c r="CA147" i="5" s="1"/>
  <c r="P147" i="5" s="1"/>
  <c r="CJ146" i="5"/>
  <c r="CA146" i="5"/>
  <c r="P146" i="5" s="1"/>
  <c r="C146" i="5"/>
  <c r="CJ145" i="5"/>
  <c r="CA145" i="5"/>
  <c r="P145" i="5" s="1"/>
  <c r="C145" i="5"/>
  <c r="C144" i="5"/>
  <c r="CJ144" i="5" s="1"/>
  <c r="C143" i="5"/>
  <c r="CJ143" i="5" s="1"/>
  <c r="C142" i="5"/>
  <c r="CJ142" i="5" s="1"/>
  <c r="C141" i="5"/>
  <c r="CJ141" i="5" s="1"/>
  <c r="C140" i="5"/>
  <c r="CJ140" i="5" s="1"/>
  <c r="C139" i="5"/>
  <c r="CJ139" i="5" s="1"/>
  <c r="CJ138" i="5"/>
  <c r="CA138" i="5"/>
  <c r="P138" i="5" s="1"/>
  <c r="C138" i="5"/>
  <c r="CA137" i="5"/>
  <c r="P137" i="5" s="1"/>
  <c r="C137" i="5"/>
  <c r="CJ137" i="5" s="1"/>
  <c r="C136" i="5"/>
  <c r="CJ136" i="5" s="1"/>
  <c r="C135" i="5"/>
  <c r="CA135" i="5" s="1"/>
  <c r="P135" i="5" s="1"/>
  <c r="CJ134" i="5"/>
  <c r="CA134" i="5"/>
  <c r="P134" i="5" s="1"/>
  <c r="C134" i="5"/>
  <c r="CJ133" i="5"/>
  <c r="CA133" i="5"/>
  <c r="P133" i="5" s="1"/>
  <c r="C133" i="5"/>
  <c r="C132" i="5"/>
  <c r="CJ132" i="5" s="1"/>
  <c r="CJ131" i="5"/>
  <c r="CA131" i="5"/>
  <c r="P131" i="5" s="1"/>
  <c r="C131" i="5"/>
  <c r="CJ130" i="5"/>
  <c r="C130" i="5"/>
  <c r="CA130" i="5" s="1"/>
  <c r="P130" i="5" s="1"/>
  <c r="C129" i="5"/>
  <c r="CJ129" i="5" s="1"/>
  <c r="CK124" i="5"/>
  <c r="CJ124" i="5"/>
  <c r="CB124" i="5"/>
  <c r="CA124" i="5"/>
  <c r="E124" i="5"/>
  <c r="D124" i="5"/>
  <c r="C124" i="5" s="1"/>
  <c r="CK123" i="5"/>
  <c r="CJ123" i="5"/>
  <c r="CB123" i="5"/>
  <c r="CA123" i="5"/>
  <c r="E123" i="5"/>
  <c r="D123" i="5"/>
  <c r="CK122" i="5"/>
  <c r="CJ122" i="5"/>
  <c r="CB122" i="5"/>
  <c r="CA122" i="5"/>
  <c r="E122" i="5"/>
  <c r="D122" i="5"/>
  <c r="C122" i="5"/>
  <c r="CJ117" i="5"/>
  <c r="CA117" i="5"/>
  <c r="E117" i="5"/>
  <c r="CJ115" i="5"/>
  <c r="CA115" i="5"/>
  <c r="E115" i="5" s="1"/>
  <c r="CJ114" i="5"/>
  <c r="CA114" i="5"/>
  <c r="E114" i="5" s="1"/>
  <c r="CJ113" i="5"/>
  <c r="CA113" i="5"/>
  <c r="E113" i="5"/>
  <c r="CJ110" i="5"/>
  <c r="CA110" i="5"/>
  <c r="E110" i="5" s="1"/>
  <c r="CJ109" i="5"/>
  <c r="CA109" i="5"/>
  <c r="E109" i="5" s="1"/>
  <c r="CJ108" i="5"/>
  <c r="CA108" i="5"/>
  <c r="E108" i="5"/>
  <c r="CA105" i="5"/>
  <c r="E105" i="5"/>
  <c r="CJ105" i="5" s="1"/>
  <c r="D105" i="5"/>
  <c r="CK105" i="5" s="1"/>
  <c r="C105" i="5"/>
  <c r="CF105" i="5" s="1"/>
  <c r="CN104" i="5"/>
  <c r="CJ104" i="5"/>
  <c r="CF104" i="5"/>
  <c r="CB104" i="5"/>
  <c r="CA104" i="5"/>
  <c r="E104" i="5"/>
  <c r="D104" i="5"/>
  <c r="CK104" i="5" s="1"/>
  <c r="C104" i="5"/>
  <c r="E103" i="5"/>
  <c r="CA103" i="5" s="1"/>
  <c r="D103" i="5"/>
  <c r="CK103" i="5" s="1"/>
  <c r="C103" i="5"/>
  <c r="CN103" i="5" s="1"/>
  <c r="CJ102" i="5"/>
  <c r="CB102" i="5"/>
  <c r="CA102" i="5"/>
  <c r="E102" i="5"/>
  <c r="D102" i="5"/>
  <c r="CK102" i="5" s="1"/>
  <c r="C102" i="5"/>
  <c r="CN102" i="5" s="1"/>
  <c r="CN101" i="5"/>
  <c r="E101" i="5"/>
  <c r="CJ101" i="5" s="1"/>
  <c r="D101" i="5"/>
  <c r="CK101" i="5" s="1"/>
  <c r="C101" i="5"/>
  <c r="CF101" i="5" s="1"/>
  <c r="CA100" i="5"/>
  <c r="E100" i="5"/>
  <c r="CJ100" i="5" s="1"/>
  <c r="D100" i="5"/>
  <c r="CK100" i="5" s="1"/>
  <c r="C100" i="5"/>
  <c r="CN100" i="5" s="1"/>
  <c r="CJ99" i="5"/>
  <c r="CB99" i="5"/>
  <c r="CA99" i="5"/>
  <c r="E99" i="5"/>
  <c r="D99" i="5"/>
  <c r="CK99" i="5" s="1"/>
  <c r="E98" i="5"/>
  <c r="CJ98" i="5" s="1"/>
  <c r="D98" i="5"/>
  <c r="CK98" i="5" s="1"/>
  <c r="C98" i="5"/>
  <c r="CN98" i="5" s="1"/>
  <c r="CJ97" i="5"/>
  <c r="CB97" i="5"/>
  <c r="CA97" i="5"/>
  <c r="E97" i="5"/>
  <c r="D97" i="5"/>
  <c r="CK97" i="5" s="1"/>
  <c r="C97" i="5"/>
  <c r="CN97" i="5" s="1"/>
  <c r="CN96" i="5"/>
  <c r="E96" i="5"/>
  <c r="CJ96" i="5" s="1"/>
  <c r="D96" i="5"/>
  <c r="CK96" i="5" s="1"/>
  <c r="C96" i="5"/>
  <c r="CF96" i="5" s="1"/>
  <c r="CA95" i="5"/>
  <c r="E95" i="5"/>
  <c r="CJ95" i="5" s="1"/>
  <c r="D95" i="5"/>
  <c r="CK95" i="5" s="1"/>
  <c r="C95" i="5"/>
  <c r="CN95" i="5" s="1"/>
  <c r="CJ94" i="5"/>
  <c r="CB94" i="5"/>
  <c r="CA94" i="5"/>
  <c r="E94" i="5"/>
  <c r="D94" i="5"/>
  <c r="CK94" i="5" s="1"/>
  <c r="CO89" i="5"/>
  <c r="CF89" i="5"/>
  <c r="E89" i="5"/>
  <c r="CB89" i="5" s="1"/>
  <c r="D89" i="5"/>
  <c r="CC89" i="5" s="1"/>
  <c r="CO88" i="5"/>
  <c r="CF88" i="5"/>
  <c r="E88" i="5"/>
  <c r="D88" i="5"/>
  <c r="CO87" i="5"/>
  <c r="CF87" i="5"/>
  <c r="CB87" i="5"/>
  <c r="E87" i="5"/>
  <c r="CK87" i="5" s="1"/>
  <c r="D87" i="5"/>
  <c r="CO86" i="5"/>
  <c r="CL86" i="5"/>
  <c r="CF86" i="5"/>
  <c r="E86" i="5"/>
  <c r="CK86" i="5" s="1"/>
  <c r="D86" i="5"/>
  <c r="CC86" i="5" s="1"/>
  <c r="CO85" i="5"/>
  <c r="CF85" i="5"/>
  <c r="E85" i="5"/>
  <c r="CB85" i="5" s="1"/>
  <c r="D85" i="5"/>
  <c r="CC85" i="5" s="1"/>
  <c r="CO84" i="5"/>
  <c r="CF84" i="5"/>
  <c r="E84" i="5"/>
  <c r="CB84" i="5" s="1"/>
  <c r="D84" i="5"/>
  <c r="CL84" i="5" s="1"/>
  <c r="CO83" i="5"/>
  <c r="CF83" i="5"/>
  <c r="E83" i="5"/>
  <c r="CK83" i="5" s="1"/>
  <c r="D83" i="5"/>
  <c r="CL83" i="5" s="1"/>
  <c r="CQ82" i="5"/>
  <c r="CO82" i="5"/>
  <c r="CN82" i="5"/>
  <c r="CL82" i="5"/>
  <c r="CJ82" i="5"/>
  <c r="CH82" i="5"/>
  <c r="CF82" i="5"/>
  <c r="E82" i="5"/>
  <c r="CK82" i="5" s="1"/>
  <c r="D82" i="5"/>
  <c r="CC82" i="5" s="1"/>
  <c r="C82" i="5"/>
  <c r="CE82" i="5" s="1"/>
  <c r="CO81" i="5"/>
  <c r="CF81" i="5"/>
  <c r="E81" i="5"/>
  <c r="CK81" i="5" s="1"/>
  <c r="D81" i="5"/>
  <c r="CL81" i="5" s="1"/>
  <c r="C81" i="5"/>
  <c r="CQ81" i="5" s="1"/>
  <c r="CO80" i="5"/>
  <c r="CF80" i="5"/>
  <c r="E80" i="5"/>
  <c r="CK80" i="5" s="1"/>
  <c r="D80" i="5"/>
  <c r="CL80" i="5" s="1"/>
  <c r="C80" i="5"/>
  <c r="CN80" i="5" s="1"/>
  <c r="CO79" i="5"/>
  <c r="CL79" i="5"/>
  <c r="CF79" i="5"/>
  <c r="E79" i="5"/>
  <c r="CK79" i="5" s="1"/>
  <c r="D79" i="5"/>
  <c r="CC79" i="5" s="1"/>
  <c r="CO78" i="5"/>
  <c r="CF78" i="5"/>
  <c r="E78" i="5"/>
  <c r="CK78" i="5" s="1"/>
  <c r="C78" i="5"/>
  <c r="CO77" i="5"/>
  <c r="CF77" i="5"/>
  <c r="E77" i="5"/>
  <c r="CO76" i="5"/>
  <c r="CK76" i="5"/>
  <c r="CF76" i="5"/>
  <c r="E76" i="5"/>
  <c r="CB76" i="5" s="1"/>
  <c r="CQ75" i="5"/>
  <c r="CP75" i="5"/>
  <c r="CO75" i="5"/>
  <c r="CF75" i="5"/>
  <c r="E75" i="5"/>
  <c r="CK75" i="5" s="1"/>
  <c r="C75" i="5"/>
  <c r="CM75" i="5" s="1"/>
  <c r="CO74" i="5"/>
  <c r="CF74" i="5"/>
  <c r="E74" i="5"/>
  <c r="CK74" i="5" s="1"/>
  <c r="CO73" i="5"/>
  <c r="CK73" i="5"/>
  <c r="CF73" i="5"/>
  <c r="E73" i="5"/>
  <c r="CB73" i="5" s="1"/>
  <c r="D73" i="5"/>
  <c r="CO72" i="5"/>
  <c r="CF72" i="5"/>
  <c r="E72" i="5"/>
  <c r="CK72" i="5" s="1"/>
  <c r="D72" i="5"/>
  <c r="C72" i="5"/>
  <c r="CO71" i="5"/>
  <c r="CF71" i="5"/>
  <c r="E71" i="5"/>
  <c r="CK71" i="5" s="1"/>
  <c r="D71" i="5"/>
  <c r="CO70" i="5"/>
  <c r="CK70" i="5"/>
  <c r="CF70" i="5"/>
  <c r="CB70" i="5"/>
  <c r="E70" i="5"/>
  <c r="D70" i="5"/>
  <c r="C70" i="5"/>
  <c r="CO69" i="5"/>
  <c r="CF69" i="5"/>
  <c r="E69" i="5"/>
  <c r="CK69" i="5" s="1"/>
  <c r="D69" i="5"/>
  <c r="C69" i="5"/>
  <c r="CM69" i="5" s="1"/>
  <c r="CO68" i="5"/>
  <c r="CF68" i="5"/>
  <c r="E68" i="5"/>
  <c r="CK68" i="5" s="1"/>
  <c r="D68" i="5"/>
  <c r="C68" i="5" s="1"/>
  <c r="CO67" i="5"/>
  <c r="CM67" i="5"/>
  <c r="CK67" i="5"/>
  <c r="CF67" i="5"/>
  <c r="E67" i="5"/>
  <c r="CB67" i="5" s="1"/>
  <c r="D67" i="5"/>
  <c r="C67" i="5"/>
  <c r="CJ67" i="5" s="1"/>
  <c r="CO66" i="5"/>
  <c r="CF66" i="5"/>
  <c r="CB66" i="5"/>
  <c r="E66" i="5"/>
  <c r="CK66" i="5" s="1"/>
  <c r="D66" i="5"/>
  <c r="C66" i="5"/>
  <c r="CO65" i="5"/>
  <c r="CF65" i="5"/>
  <c r="CB65" i="5"/>
  <c r="E65" i="5"/>
  <c r="CK65" i="5" s="1"/>
  <c r="D65" i="5"/>
  <c r="CO64" i="5"/>
  <c r="CF64" i="5"/>
  <c r="E64" i="5"/>
  <c r="CK64" i="5" s="1"/>
  <c r="D64" i="5"/>
  <c r="CO63" i="5"/>
  <c r="CF63" i="5"/>
  <c r="E63" i="5"/>
  <c r="CK63" i="5" s="1"/>
  <c r="D63" i="5"/>
  <c r="CO62" i="5"/>
  <c r="CK62" i="5"/>
  <c r="CF62" i="5"/>
  <c r="E62" i="5"/>
  <c r="CB62" i="5" s="1"/>
  <c r="D62" i="5"/>
  <c r="CO61" i="5"/>
  <c r="CF61" i="5"/>
  <c r="E61" i="5"/>
  <c r="CK61" i="5" s="1"/>
  <c r="D61" i="5"/>
  <c r="CO60" i="5"/>
  <c r="CF60" i="5"/>
  <c r="E60" i="5"/>
  <c r="CK60" i="5" s="1"/>
  <c r="D60" i="5"/>
  <c r="CO59" i="5"/>
  <c r="CK59" i="5"/>
  <c r="CF59" i="5"/>
  <c r="CB59" i="5"/>
  <c r="E59" i="5"/>
  <c r="D59" i="5"/>
  <c r="C59" i="5" s="1"/>
  <c r="CO58" i="5"/>
  <c r="CF58" i="5"/>
  <c r="E58" i="5"/>
  <c r="CB58" i="5" s="1"/>
  <c r="D58" i="5"/>
  <c r="C58" i="5"/>
  <c r="CO57" i="5"/>
  <c r="CF57" i="5"/>
  <c r="E57" i="5"/>
  <c r="CK57" i="5" s="1"/>
  <c r="D57" i="5"/>
  <c r="C57" i="5" s="1"/>
  <c r="E56" i="5"/>
  <c r="CK56" i="5" s="1"/>
  <c r="D56" i="5"/>
  <c r="CL56" i="5" s="1"/>
  <c r="E55" i="5"/>
  <c r="CB55" i="5" s="1"/>
  <c r="D55" i="5"/>
  <c r="CC55" i="5" s="1"/>
  <c r="C55" i="5"/>
  <c r="CG55" i="5" s="1"/>
  <c r="CL54" i="5"/>
  <c r="E54" i="5"/>
  <c r="CK54" i="5" s="1"/>
  <c r="D54" i="5"/>
  <c r="CB53" i="5"/>
  <c r="E53" i="5"/>
  <c r="CK53" i="5" s="1"/>
  <c r="D53" i="5"/>
  <c r="CC53" i="5" s="1"/>
  <c r="E52" i="5"/>
  <c r="CB52" i="5" s="1"/>
  <c r="D52" i="5"/>
  <c r="CL52" i="5" s="1"/>
  <c r="E51" i="5"/>
  <c r="CB51" i="5" s="1"/>
  <c r="D51" i="5"/>
  <c r="CL51" i="5" s="1"/>
  <c r="CK50" i="5"/>
  <c r="E50" i="5"/>
  <c r="CB50" i="5" s="1"/>
  <c r="D50" i="5"/>
  <c r="CL50" i="5" s="1"/>
  <c r="CP49" i="5"/>
  <c r="CK49" i="5"/>
  <c r="E49" i="5"/>
  <c r="CB49" i="5" s="1"/>
  <c r="D49" i="5"/>
  <c r="CL49" i="5" s="1"/>
  <c r="C49" i="5"/>
  <c r="CH49" i="5" s="1"/>
  <c r="E48" i="5"/>
  <c r="CB48" i="5" s="1"/>
  <c r="D48" i="5"/>
  <c r="CL48" i="5" s="1"/>
  <c r="CK47" i="5"/>
  <c r="CC47" i="5"/>
  <c r="CA47" i="5"/>
  <c r="E47" i="5"/>
  <c r="CB47" i="5" s="1"/>
  <c r="D47" i="5"/>
  <c r="CL47" i="5" s="1"/>
  <c r="C47" i="5"/>
  <c r="CH47" i="5" s="1"/>
  <c r="CK46" i="5"/>
  <c r="CC46" i="5"/>
  <c r="E46" i="5"/>
  <c r="CB46" i="5" s="1"/>
  <c r="D46" i="5"/>
  <c r="CL46" i="5" s="1"/>
  <c r="E45" i="5"/>
  <c r="CB45" i="5" s="1"/>
  <c r="D45" i="5"/>
  <c r="CL45" i="5" s="1"/>
  <c r="C45" i="5"/>
  <c r="CH45" i="5" s="1"/>
  <c r="CK44" i="5"/>
  <c r="CC44" i="5"/>
  <c r="E44" i="5"/>
  <c r="CB44" i="5" s="1"/>
  <c r="D44" i="5"/>
  <c r="CL44" i="5" s="1"/>
  <c r="CC43" i="5"/>
  <c r="E43" i="5"/>
  <c r="CB43" i="5" s="1"/>
  <c r="D43" i="5"/>
  <c r="CL43" i="5" s="1"/>
  <c r="E42" i="5"/>
  <c r="CB42" i="5" s="1"/>
  <c r="D42" i="5"/>
  <c r="CL42" i="5" s="1"/>
  <c r="E41" i="5"/>
  <c r="CB41" i="5" s="1"/>
  <c r="D41" i="5"/>
  <c r="CL41" i="5" s="1"/>
  <c r="CK40" i="5"/>
  <c r="E40" i="5"/>
  <c r="CB40" i="5" s="1"/>
  <c r="D40" i="5"/>
  <c r="CL40" i="5" s="1"/>
  <c r="CP39" i="5"/>
  <c r="CK39" i="5"/>
  <c r="E39" i="5"/>
  <c r="CB39" i="5" s="1"/>
  <c r="D39" i="5"/>
  <c r="CL39" i="5" s="1"/>
  <c r="C39" i="5"/>
  <c r="CH39" i="5" s="1"/>
  <c r="E38" i="5"/>
  <c r="CB38" i="5" s="1"/>
  <c r="D38" i="5"/>
  <c r="CL38" i="5" s="1"/>
  <c r="CK37" i="5"/>
  <c r="CC37" i="5"/>
  <c r="CA37" i="5"/>
  <c r="E37" i="5"/>
  <c r="CB37" i="5" s="1"/>
  <c r="D37" i="5"/>
  <c r="CL37" i="5" s="1"/>
  <c r="C37" i="5"/>
  <c r="CH37" i="5" s="1"/>
  <c r="CK36" i="5"/>
  <c r="CC36" i="5"/>
  <c r="E36" i="5"/>
  <c r="CB36" i="5" s="1"/>
  <c r="D36" i="5"/>
  <c r="CL36" i="5" s="1"/>
  <c r="E35" i="5"/>
  <c r="CB35" i="5" s="1"/>
  <c r="D35" i="5"/>
  <c r="CL35" i="5" s="1"/>
  <c r="C35" i="5"/>
  <c r="CH35" i="5" s="1"/>
  <c r="CK34" i="5"/>
  <c r="CC34" i="5"/>
  <c r="E34" i="5"/>
  <c r="CB34" i="5" s="1"/>
  <c r="D34" i="5"/>
  <c r="CL34" i="5" s="1"/>
  <c r="CC33" i="5"/>
  <c r="E33" i="5"/>
  <c r="CB33" i="5" s="1"/>
  <c r="D33" i="5"/>
  <c r="CL33" i="5" s="1"/>
  <c r="E32" i="5"/>
  <c r="CB32" i="5" s="1"/>
  <c r="D32" i="5"/>
  <c r="CL32" i="5" s="1"/>
  <c r="E31" i="5"/>
  <c r="CB31" i="5" s="1"/>
  <c r="D31" i="5"/>
  <c r="CL31" i="5" s="1"/>
  <c r="CK30" i="5"/>
  <c r="E30" i="5"/>
  <c r="CB30" i="5" s="1"/>
  <c r="D30" i="5"/>
  <c r="CL30" i="5" s="1"/>
  <c r="CP29" i="5"/>
  <c r="CK29" i="5"/>
  <c r="E29" i="5"/>
  <c r="CB29" i="5" s="1"/>
  <c r="D29" i="5"/>
  <c r="CL29" i="5" s="1"/>
  <c r="C29" i="5"/>
  <c r="CH29" i="5" s="1"/>
  <c r="E28" i="5"/>
  <c r="CB28" i="5" s="1"/>
  <c r="D28" i="5"/>
  <c r="CL28" i="5" s="1"/>
  <c r="CK27" i="5"/>
  <c r="CC27" i="5"/>
  <c r="E27" i="5"/>
  <c r="CB27" i="5" s="1"/>
  <c r="D27" i="5"/>
  <c r="CL27" i="5" s="1"/>
  <c r="C27" i="5"/>
  <c r="CH27" i="5" s="1"/>
  <c r="CC26" i="5"/>
  <c r="E26" i="5"/>
  <c r="CB26" i="5" s="1"/>
  <c r="D26" i="5"/>
  <c r="CL26" i="5" s="1"/>
  <c r="E25" i="5"/>
  <c r="CK25" i="5" s="1"/>
  <c r="D25" i="5"/>
  <c r="C25" i="5" s="1"/>
  <c r="E24" i="5"/>
  <c r="CB24" i="5" s="1"/>
  <c r="D24" i="5"/>
  <c r="CL24" i="5" s="1"/>
  <c r="E23" i="5"/>
  <c r="CK23" i="5" s="1"/>
  <c r="D23" i="5"/>
  <c r="C23" i="5" s="1"/>
  <c r="E22" i="5"/>
  <c r="CK22" i="5" s="1"/>
  <c r="D22" i="5"/>
  <c r="CL22" i="5" s="1"/>
  <c r="E21" i="5"/>
  <c r="CB21" i="5" s="1"/>
  <c r="D21" i="5"/>
  <c r="CL21" i="5" s="1"/>
  <c r="E20" i="5"/>
  <c r="D20" i="5"/>
  <c r="CL20" i="5" s="1"/>
  <c r="E19" i="5"/>
  <c r="CB19" i="5" s="1"/>
  <c r="D19" i="5"/>
  <c r="CL19" i="5" s="1"/>
  <c r="C19" i="5"/>
  <c r="CP19" i="5" s="1"/>
  <c r="CC18" i="5"/>
  <c r="E18" i="5"/>
  <c r="D18" i="5"/>
  <c r="CL18" i="5" s="1"/>
  <c r="E17" i="5"/>
  <c r="CB17" i="5" s="1"/>
  <c r="D17" i="5"/>
  <c r="CL17" i="5" s="1"/>
  <c r="E16" i="5"/>
  <c r="D16" i="5"/>
  <c r="CL16" i="5" s="1"/>
  <c r="E15" i="5"/>
  <c r="CB15" i="5" s="1"/>
  <c r="D15" i="5"/>
  <c r="CL15" i="5" s="1"/>
  <c r="C15" i="5"/>
  <c r="E14" i="5"/>
  <c r="D14" i="5"/>
  <c r="CL14" i="5" s="1"/>
  <c r="C14" i="5"/>
  <c r="E13" i="5"/>
  <c r="CB13" i="5" s="1"/>
  <c r="D13" i="5"/>
  <c r="CL13" i="5" s="1"/>
  <c r="A5" i="5"/>
  <c r="A4" i="5"/>
  <c r="A3" i="5"/>
  <c r="A2" i="5"/>
  <c r="CM57" i="5" l="1"/>
  <c r="CJ57" i="5"/>
  <c r="CD57" i="5"/>
  <c r="CA57" i="5"/>
  <c r="CM59" i="5"/>
  <c r="CH59" i="5"/>
  <c r="CD59" i="5"/>
  <c r="CA59" i="5"/>
  <c r="CQ59" i="5"/>
  <c r="C17" i="5"/>
  <c r="C21" i="5"/>
  <c r="CP21" i="5" s="1"/>
  <c r="CQ80" i="5"/>
  <c r="C84" i="5"/>
  <c r="AV51" i="6"/>
  <c r="CG47" i="6"/>
  <c r="CE47" i="6"/>
  <c r="AV47" i="6" s="1"/>
  <c r="CN47" i="6"/>
  <c r="CA132" i="5"/>
  <c r="P132" i="5" s="1"/>
  <c r="CC21" i="5"/>
  <c r="CB57" i="5"/>
  <c r="CC84" i="5"/>
  <c r="CA139" i="5"/>
  <c r="P139" i="5" s="1"/>
  <c r="CA80" i="6"/>
  <c r="AV55" i="7"/>
  <c r="AV55" i="6"/>
  <c r="CC17" i="5"/>
  <c r="CK21" i="5"/>
  <c r="CC30" i="5"/>
  <c r="CK33" i="5"/>
  <c r="CC40" i="5"/>
  <c r="CK43" i="5"/>
  <c r="CC50" i="5"/>
  <c r="CC81" i="5"/>
  <c r="AV25" i="7"/>
  <c r="AV13" i="7"/>
  <c r="C31" i="5"/>
  <c r="C41" i="5"/>
  <c r="C51" i="5"/>
  <c r="CG51" i="5" s="1"/>
  <c r="CB68" i="5"/>
  <c r="CE81" i="5"/>
  <c r="CF97" i="5"/>
  <c r="CF102" i="5"/>
  <c r="CA140" i="5"/>
  <c r="P140" i="5" s="1"/>
  <c r="CE104" i="6"/>
  <c r="CC13" i="5"/>
  <c r="CC22" i="5"/>
  <c r="CE27" i="5"/>
  <c r="CE37" i="5"/>
  <c r="CE47" i="5"/>
  <c r="C74" i="5"/>
  <c r="CP74" i="5" s="1"/>
  <c r="C83" i="5"/>
  <c r="CG83" i="5" s="1"/>
  <c r="CN104" i="6"/>
  <c r="AV71" i="6"/>
  <c r="CP47" i="5"/>
  <c r="CB74" i="5"/>
  <c r="CA141" i="5"/>
  <c r="P141" i="5" s="1"/>
  <c r="CC100" i="6"/>
  <c r="CP27" i="5"/>
  <c r="CP37" i="5"/>
  <c r="CJ81" i="5"/>
  <c r="CM104" i="6"/>
  <c r="AT99" i="6"/>
  <c r="CB71" i="5"/>
  <c r="CC83" i="5"/>
  <c r="CF95" i="5"/>
  <c r="CB60" i="5"/>
  <c r="CC80" i="5"/>
  <c r="CK31" i="5"/>
  <c r="CC38" i="5"/>
  <c r="CC48" i="5"/>
  <c r="CA98" i="5"/>
  <c r="CN105" i="5"/>
  <c r="CJ135" i="5"/>
  <c r="CD80" i="6"/>
  <c r="AV80" i="6" s="1"/>
  <c r="CA19" i="5"/>
  <c r="CK48" i="5"/>
  <c r="CA69" i="5"/>
  <c r="CA129" i="5"/>
  <c r="P129" i="5" s="1"/>
  <c r="CN100" i="6"/>
  <c r="CK55" i="5"/>
  <c r="CB69" i="5"/>
  <c r="CA75" i="5"/>
  <c r="CF103" i="5"/>
  <c r="CA136" i="5"/>
  <c r="P136" i="5" s="1"/>
  <c r="CF100" i="6"/>
  <c r="CN80" i="6"/>
  <c r="AV60" i="6"/>
  <c r="CP18" i="6"/>
  <c r="CP47" i="6"/>
  <c r="CJ18" i="6"/>
  <c r="AV50" i="7"/>
  <c r="CA27" i="5"/>
  <c r="CD81" i="5"/>
  <c r="CH81" i="5"/>
  <c r="CB63" i="5"/>
  <c r="AT99" i="7"/>
  <c r="CB23" i="5"/>
  <c r="CC41" i="5"/>
  <c r="CF100" i="5"/>
  <c r="CA148" i="5"/>
  <c r="P148" i="5" s="1"/>
  <c r="CG80" i="6"/>
  <c r="AV43" i="6"/>
  <c r="AV15" i="7"/>
  <c r="CD80" i="5"/>
  <c r="CA142" i="5"/>
  <c r="P142" i="5" s="1"/>
  <c r="CA35" i="5"/>
  <c r="AV38" i="7"/>
  <c r="CC15" i="5"/>
  <c r="CK19" i="5"/>
  <c r="CE35" i="5"/>
  <c r="CE45" i="5"/>
  <c r="CK58" i="5"/>
  <c r="CB64" i="5"/>
  <c r="CA67" i="5"/>
  <c r="CD69" i="5"/>
  <c r="CB75" i="5"/>
  <c r="C79" i="5"/>
  <c r="CH80" i="5"/>
  <c r="C86" i="5"/>
  <c r="CA86" i="5" s="1"/>
  <c r="CL89" i="5"/>
  <c r="CJ103" i="5"/>
  <c r="CA143" i="5"/>
  <c r="P143" i="5" s="1"/>
  <c r="CM100" i="6"/>
  <c r="CE80" i="6"/>
  <c r="CH18" i="6"/>
  <c r="CH47" i="6"/>
  <c r="CN18" i="6"/>
  <c r="CB95" i="5"/>
  <c r="AT95" i="5" s="1"/>
  <c r="CB100" i="5"/>
  <c r="CC31" i="5"/>
  <c r="CC51" i="5"/>
  <c r="CD104" i="6"/>
  <c r="AT104" i="6" s="1"/>
  <c r="CN81" i="5"/>
  <c r="CO104" i="6"/>
  <c r="CK41" i="5"/>
  <c r="CE100" i="6"/>
  <c r="CB98" i="5"/>
  <c r="CC19" i="5"/>
  <c r="CC24" i="5"/>
  <c r="CC35" i="5"/>
  <c r="CC45" i="5"/>
  <c r="CF98" i="5"/>
  <c r="CK15" i="5"/>
  <c r="CC32" i="5"/>
  <c r="CK35" i="5"/>
  <c r="CC42" i="5"/>
  <c r="CK45" i="5"/>
  <c r="CC52" i="5"/>
  <c r="CJ80" i="5"/>
  <c r="CA96" i="5"/>
  <c r="CA101" i="5"/>
  <c r="AT101" i="5" s="1"/>
  <c r="CD100" i="6"/>
  <c r="CJ80" i="6"/>
  <c r="CM47" i="6"/>
  <c r="CK17" i="5"/>
  <c r="CB105" i="5"/>
  <c r="AT105" i="5" s="1"/>
  <c r="CP80" i="6"/>
  <c r="CE80" i="5"/>
  <c r="CB103" i="5"/>
  <c r="AT103" i="5" s="1"/>
  <c r="AV62" i="6"/>
  <c r="CB25" i="5"/>
  <c r="CA29" i="5"/>
  <c r="CK32" i="5"/>
  <c r="CP35" i="5"/>
  <c r="CA39" i="5"/>
  <c r="CK42" i="5"/>
  <c r="CP45" i="5"/>
  <c r="CA49" i="5"/>
  <c r="CK52" i="5"/>
  <c r="CB56" i="5"/>
  <c r="CB61" i="5"/>
  <c r="CD67" i="5"/>
  <c r="CJ69" i="5"/>
  <c r="CB72" i="5"/>
  <c r="CG75" i="5"/>
  <c r="C94" i="5"/>
  <c r="CB96" i="5"/>
  <c r="C99" i="5"/>
  <c r="CD99" i="5" s="1"/>
  <c r="CB101" i="5"/>
  <c r="B180" i="6"/>
  <c r="CO100" i="6"/>
  <c r="AV76" i="6"/>
  <c r="AV52" i="7"/>
  <c r="AT103" i="7"/>
  <c r="AV83" i="7"/>
  <c r="AV49" i="7"/>
  <c r="AV24" i="7"/>
  <c r="CK28" i="5"/>
  <c r="CA45" i="5"/>
  <c r="CH80" i="6"/>
  <c r="CJ47" i="6"/>
  <c r="CC29" i="5"/>
  <c r="C33" i="5"/>
  <c r="CC39" i="5"/>
  <c r="C43" i="5"/>
  <c r="CM43" i="5" s="1"/>
  <c r="CC49" i="5"/>
  <c r="C53" i="5"/>
  <c r="CD82" i="5"/>
  <c r="CA144" i="5"/>
  <c r="P144" i="5" s="1"/>
  <c r="CA49" i="6"/>
  <c r="AV49" i="6" s="1"/>
  <c r="AT95" i="7"/>
  <c r="CK84" i="5"/>
  <c r="CC14" i="5"/>
  <c r="CC28" i="5"/>
  <c r="CK51" i="5"/>
  <c r="CB78" i="5"/>
  <c r="CQ47" i="6"/>
  <c r="AT104" i="7"/>
  <c r="CK38" i="5"/>
  <c r="CL85" i="5"/>
  <c r="CC16" i="5"/>
  <c r="CC20" i="5"/>
  <c r="CE29" i="5"/>
  <c r="CE39" i="5"/>
  <c r="CE49" i="5"/>
  <c r="CB86" i="5"/>
  <c r="C123" i="5"/>
  <c r="CD49" i="6"/>
  <c r="AV41" i="7"/>
  <c r="B202" i="7"/>
  <c r="AV22" i="7"/>
  <c r="AV42" i="7"/>
  <c r="AV45" i="7"/>
  <c r="AV28" i="7"/>
  <c r="AV31" i="7"/>
  <c r="AV44" i="7"/>
  <c r="AV47" i="7"/>
  <c r="AV67" i="7"/>
  <c r="AV57" i="7"/>
  <c r="AV69" i="7"/>
  <c r="AV29" i="7"/>
  <c r="AV46" i="7"/>
  <c r="AV75" i="7"/>
  <c r="AV53" i="7"/>
  <c r="AV76" i="7"/>
  <c r="AV60" i="7"/>
  <c r="AV34" i="7"/>
  <c r="AV81" i="7"/>
  <c r="AV20" i="7"/>
  <c r="AV27" i="7"/>
  <c r="AV48" i="7"/>
  <c r="AV32" i="7"/>
  <c r="AV35" i="7"/>
  <c r="AV26" i="7"/>
  <c r="AV17" i="7"/>
  <c r="AV40" i="7"/>
  <c r="AV43" i="7"/>
  <c r="AV51" i="7"/>
  <c r="AV37" i="7"/>
  <c r="AV30" i="7"/>
  <c r="AV33" i="7"/>
  <c r="AV18" i="7"/>
  <c r="AV61" i="7"/>
  <c r="AV36" i="7"/>
  <c r="AV39" i="7"/>
  <c r="CJ78" i="6"/>
  <c r="CE78" i="6"/>
  <c r="CH78" i="6"/>
  <c r="CN78" i="6"/>
  <c r="CG78" i="6"/>
  <c r="CP78" i="6"/>
  <c r="CQ78" i="6"/>
  <c r="CD78" i="6"/>
  <c r="CM78" i="6"/>
  <c r="CA78" i="6"/>
  <c r="CP54" i="6"/>
  <c r="CE54" i="6"/>
  <c r="CA54" i="6"/>
  <c r="CM54" i="6"/>
  <c r="CG54" i="6"/>
  <c r="CN54" i="6"/>
  <c r="CH54" i="6"/>
  <c r="CQ54" i="6"/>
  <c r="CJ54" i="6"/>
  <c r="CD54" i="6"/>
  <c r="CM36" i="6"/>
  <c r="CH36" i="6"/>
  <c r="CN36" i="6"/>
  <c r="CJ36" i="6"/>
  <c r="CD36" i="6"/>
  <c r="CQ36" i="6"/>
  <c r="CG36" i="6"/>
  <c r="CP36" i="6"/>
  <c r="CA36" i="6"/>
  <c r="CE36" i="6"/>
  <c r="CP31" i="6"/>
  <c r="CE31" i="6"/>
  <c r="CA31" i="6"/>
  <c r="CQ31" i="6"/>
  <c r="CG31" i="6"/>
  <c r="CM31" i="6"/>
  <c r="CJ31" i="6"/>
  <c r="CH31" i="6"/>
  <c r="CN31" i="6"/>
  <c r="CD31" i="6"/>
  <c r="CM28" i="6"/>
  <c r="CH28" i="6"/>
  <c r="CN28" i="6"/>
  <c r="CJ28" i="6"/>
  <c r="CD28" i="6"/>
  <c r="CQ28" i="6"/>
  <c r="CG28" i="6"/>
  <c r="CA28" i="6"/>
  <c r="CP28" i="6"/>
  <c r="CE28" i="6"/>
  <c r="CP21" i="6"/>
  <c r="CE21" i="6"/>
  <c r="CQ21" i="6"/>
  <c r="CG21" i="6"/>
  <c r="CA21" i="6"/>
  <c r="CH21" i="6"/>
  <c r="CN21" i="6"/>
  <c r="CD21" i="6"/>
  <c r="CM21" i="6"/>
  <c r="CJ21" i="6"/>
  <c r="CM20" i="6"/>
  <c r="CN20" i="6"/>
  <c r="CJ20" i="6"/>
  <c r="CD20" i="6"/>
  <c r="CH20" i="6"/>
  <c r="CQ20" i="6"/>
  <c r="CA20" i="6"/>
  <c r="CG20" i="6"/>
  <c r="CP20" i="6"/>
  <c r="CE20" i="6"/>
  <c r="A202" i="6"/>
  <c r="CQ13" i="6"/>
  <c r="CG13" i="6"/>
  <c r="CN13" i="6"/>
  <c r="CA13" i="6"/>
  <c r="CM13" i="6"/>
  <c r="CE13" i="6"/>
  <c r="CP13" i="6"/>
  <c r="CJ13" i="6"/>
  <c r="CH13" i="6"/>
  <c r="CD13" i="6"/>
  <c r="AV57" i="6"/>
  <c r="CO101" i="6"/>
  <c r="CD101" i="6"/>
  <c r="CM101" i="6"/>
  <c r="CF101" i="6"/>
  <c r="CL101" i="6"/>
  <c r="CC101" i="6"/>
  <c r="CN101" i="6"/>
  <c r="CE101" i="6"/>
  <c r="CQ89" i="6"/>
  <c r="CM89" i="6"/>
  <c r="CG89" i="6"/>
  <c r="CP89" i="6"/>
  <c r="CA89" i="6"/>
  <c r="CE89" i="6"/>
  <c r="CN89" i="6"/>
  <c r="CH89" i="6"/>
  <c r="CJ89" i="6"/>
  <c r="CD89" i="6"/>
  <c r="CQ81" i="6"/>
  <c r="CM81" i="6"/>
  <c r="CG81" i="6"/>
  <c r="CP81" i="6"/>
  <c r="CA81" i="6"/>
  <c r="CE81" i="6"/>
  <c r="CN81" i="6"/>
  <c r="CH81" i="6"/>
  <c r="CJ81" i="6"/>
  <c r="CD81" i="6"/>
  <c r="AT95" i="6"/>
  <c r="CQ15" i="6"/>
  <c r="CG15" i="6"/>
  <c r="CN15" i="6"/>
  <c r="CH15" i="6"/>
  <c r="CA15" i="6"/>
  <c r="CD15" i="6"/>
  <c r="CP15" i="6"/>
  <c r="CJ15" i="6"/>
  <c r="CM15" i="6"/>
  <c r="CE15" i="6"/>
  <c r="AV52" i="6"/>
  <c r="AV70" i="6"/>
  <c r="CO105" i="6"/>
  <c r="CD105" i="6"/>
  <c r="CM105" i="6"/>
  <c r="CF105" i="6"/>
  <c r="CL105" i="6"/>
  <c r="CC105" i="6"/>
  <c r="CN105" i="6"/>
  <c r="CE105" i="6"/>
  <c r="AT105" i="6" s="1"/>
  <c r="CP37" i="6"/>
  <c r="CE37" i="6"/>
  <c r="CA37" i="6"/>
  <c r="CQ37" i="6"/>
  <c r="CG37" i="6"/>
  <c r="CM37" i="6"/>
  <c r="CJ37" i="6"/>
  <c r="CH37" i="6"/>
  <c r="CN37" i="6"/>
  <c r="CD37" i="6"/>
  <c r="CP19" i="6"/>
  <c r="CA19" i="6"/>
  <c r="CQ19" i="6"/>
  <c r="CG19" i="6"/>
  <c r="CE19" i="6"/>
  <c r="CM19" i="6"/>
  <c r="CJ19" i="6"/>
  <c r="CH19" i="6"/>
  <c r="CN19" i="6"/>
  <c r="CD19" i="6"/>
  <c r="CQ17" i="6"/>
  <c r="CG17" i="6"/>
  <c r="CN17" i="6"/>
  <c r="CH17" i="6"/>
  <c r="CM17" i="6"/>
  <c r="CE17" i="6"/>
  <c r="CD17" i="6"/>
  <c r="CP17" i="6"/>
  <c r="CJ17" i="6"/>
  <c r="CA17" i="6"/>
  <c r="AV69" i="6"/>
  <c r="AV63" i="6"/>
  <c r="AV88" i="6"/>
  <c r="CQ85" i="6"/>
  <c r="CM85" i="6"/>
  <c r="CG85" i="6"/>
  <c r="CP85" i="6"/>
  <c r="CA85" i="6"/>
  <c r="CE85" i="6"/>
  <c r="CN85" i="6"/>
  <c r="CD85" i="6"/>
  <c r="CJ85" i="6"/>
  <c r="CH85" i="6"/>
  <c r="AV64" i="6"/>
  <c r="AV84" i="6"/>
  <c r="CP50" i="6"/>
  <c r="CE50" i="6"/>
  <c r="CA50" i="6"/>
  <c r="CM50" i="6"/>
  <c r="CG50" i="6"/>
  <c r="CN50" i="6"/>
  <c r="CH50" i="6"/>
  <c r="CJ50" i="6"/>
  <c r="CD50" i="6"/>
  <c r="CQ50" i="6"/>
  <c r="CP41" i="6"/>
  <c r="CE41" i="6"/>
  <c r="CA41" i="6"/>
  <c r="CQ41" i="6"/>
  <c r="CG41" i="6"/>
  <c r="CH41" i="6"/>
  <c r="CN41" i="6"/>
  <c r="CD41" i="6"/>
  <c r="CM41" i="6"/>
  <c r="CJ41" i="6"/>
  <c r="CM38" i="6"/>
  <c r="CH38" i="6"/>
  <c r="CN38" i="6"/>
  <c r="CJ38" i="6"/>
  <c r="CD38" i="6"/>
  <c r="CQ38" i="6"/>
  <c r="CG38" i="6"/>
  <c r="CA38" i="6"/>
  <c r="CP38" i="6"/>
  <c r="CE38" i="6"/>
  <c r="CP33" i="6"/>
  <c r="CE33" i="6"/>
  <c r="CA33" i="6"/>
  <c r="CQ33" i="6"/>
  <c r="CG33" i="6"/>
  <c r="CM33" i="6"/>
  <c r="CJ33" i="6"/>
  <c r="CH33" i="6"/>
  <c r="CN33" i="6"/>
  <c r="CD33" i="6"/>
  <c r="CM30" i="6"/>
  <c r="CH30" i="6"/>
  <c r="CN30" i="6"/>
  <c r="CJ30" i="6"/>
  <c r="CD30" i="6"/>
  <c r="CQ30" i="6"/>
  <c r="CG30" i="6"/>
  <c r="CP30" i="6"/>
  <c r="CE30" i="6"/>
  <c r="CA30" i="6"/>
  <c r="CQ23" i="6"/>
  <c r="CG23" i="6"/>
  <c r="CP23" i="6"/>
  <c r="CE23" i="6"/>
  <c r="CA23" i="6"/>
  <c r="CJ23" i="6"/>
  <c r="CH23" i="6"/>
  <c r="CN23" i="6"/>
  <c r="CD23" i="6"/>
  <c r="CM23" i="6"/>
  <c r="CH22" i="6"/>
  <c r="CN22" i="6"/>
  <c r="CJ22" i="6"/>
  <c r="CD22" i="6"/>
  <c r="CM22" i="6"/>
  <c r="CA22" i="6"/>
  <c r="CP22" i="6"/>
  <c r="CE22" i="6"/>
  <c r="CQ22" i="6"/>
  <c r="CG22" i="6"/>
  <c r="AV44" i="6"/>
  <c r="AV73" i="6"/>
  <c r="AV72" i="6"/>
  <c r="AV67" i="6"/>
  <c r="AV59" i="6"/>
  <c r="AV53" i="6"/>
  <c r="CQ87" i="6"/>
  <c r="CM87" i="6"/>
  <c r="CG87" i="6"/>
  <c r="CP87" i="6"/>
  <c r="CA87" i="6"/>
  <c r="CE87" i="6"/>
  <c r="CN87" i="6"/>
  <c r="CH87" i="6"/>
  <c r="CJ87" i="6"/>
  <c r="CD87" i="6"/>
  <c r="CO103" i="6"/>
  <c r="CD103" i="6"/>
  <c r="CM103" i="6"/>
  <c r="CF103" i="6"/>
  <c r="CL103" i="6"/>
  <c r="CC103" i="6"/>
  <c r="CN103" i="6"/>
  <c r="CE103" i="6"/>
  <c r="CP75" i="6"/>
  <c r="CA75" i="6"/>
  <c r="CM75" i="6"/>
  <c r="CN75" i="6"/>
  <c r="CG75" i="6"/>
  <c r="CQ75" i="6"/>
  <c r="CH75" i="6"/>
  <c r="CD75" i="6"/>
  <c r="CE75" i="6"/>
  <c r="CJ75" i="6"/>
  <c r="CP39" i="6"/>
  <c r="CE39" i="6"/>
  <c r="CA39" i="6"/>
  <c r="CQ39" i="6"/>
  <c r="CG39" i="6"/>
  <c r="CM39" i="6"/>
  <c r="CH39" i="6"/>
  <c r="CN39" i="6"/>
  <c r="CD39" i="6"/>
  <c r="CJ39" i="6"/>
  <c r="CP25" i="6"/>
  <c r="CE25" i="6"/>
  <c r="CA25" i="6"/>
  <c r="CQ25" i="6"/>
  <c r="CG25" i="6"/>
  <c r="CM25" i="6"/>
  <c r="CH25" i="6"/>
  <c r="CN25" i="6"/>
  <c r="CD25" i="6"/>
  <c r="CJ25" i="6"/>
  <c r="AV16" i="6"/>
  <c r="AV48" i="6"/>
  <c r="CM97" i="6"/>
  <c r="CF97" i="6"/>
  <c r="CO97" i="6"/>
  <c r="CN97" i="6"/>
  <c r="CE97" i="6"/>
  <c r="CD97" i="6"/>
  <c r="CL97" i="6"/>
  <c r="CC97" i="6"/>
  <c r="AT97" i="6" s="1"/>
  <c r="AV66" i="6"/>
  <c r="CM96" i="6"/>
  <c r="CF96" i="6"/>
  <c r="CC96" i="6"/>
  <c r="CO96" i="6"/>
  <c r="CN96" i="6"/>
  <c r="CD96" i="6"/>
  <c r="CE96" i="6"/>
  <c r="CL96" i="6"/>
  <c r="CQ74" i="6"/>
  <c r="CM74" i="6"/>
  <c r="CG74" i="6"/>
  <c r="CH74" i="6"/>
  <c r="CA74" i="6"/>
  <c r="CP74" i="6"/>
  <c r="CJ74" i="6"/>
  <c r="CD74" i="6"/>
  <c r="CN74" i="6"/>
  <c r="CE74" i="6"/>
  <c r="CP42" i="6"/>
  <c r="CE42" i="6"/>
  <c r="CA42" i="6"/>
  <c r="CM42" i="6"/>
  <c r="CG42" i="6"/>
  <c r="CN42" i="6"/>
  <c r="CH42" i="6"/>
  <c r="CD42" i="6"/>
  <c r="CJ42" i="6"/>
  <c r="CQ42" i="6"/>
  <c r="CM34" i="6"/>
  <c r="CH34" i="6"/>
  <c r="CN34" i="6"/>
  <c r="CJ34" i="6"/>
  <c r="CD34" i="6"/>
  <c r="CQ34" i="6"/>
  <c r="CG34" i="6"/>
  <c r="CA34" i="6"/>
  <c r="CP34" i="6"/>
  <c r="CE34" i="6"/>
  <c r="CP29" i="6"/>
  <c r="CE29" i="6"/>
  <c r="CA29" i="6"/>
  <c r="CQ29" i="6"/>
  <c r="CG29" i="6"/>
  <c r="CM29" i="6"/>
  <c r="CH29" i="6"/>
  <c r="CN29" i="6"/>
  <c r="CD29" i="6"/>
  <c r="CJ29" i="6"/>
  <c r="CM26" i="6"/>
  <c r="CH26" i="6"/>
  <c r="CN26" i="6"/>
  <c r="CJ26" i="6"/>
  <c r="CD26" i="6"/>
  <c r="CQ26" i="6"/>
  <c r="CP26" i="6"/>
  <c r="CE26" i="6"/>
  <c r="CA26" i="6"/>
  <c r="CG26" i="6"/>
  <c r="AV86" i="6"/>
  <c r="CQ83" i="6"/>
  <c r="CM83" i="6"/>
  <c r="CG83" i="6"/>
  <c r="CP83" i="6"/>
  <c r="CA83" i="6"/>
  <c r="CE83" i="6"/>
  <c r="CN83" i="6"/>
  <c r="CJ83" i="6"/>
  <c r="CD83" i="6"/>
  <c r="CH83" i="6"/>
  <c r="AT96" i="6"/>
  <c r="AV77" i="6"/>
  <c r="AV56" i="6"/>
  <c r="AV65" i="6"/>
  <c r="AV58" i="6"/>
  <c r="CP46" i="6"/>
  <c r="CE46" i="6"/>
  <c r="CA46" i="6"/>
  <c r="CM46" i="6"/>
  <c r="CG46" i="6"/>
  <c r="CN46" i="6"/>
  <c r="CH46" i="6"/>
  <c r="CD46" i="6"/>
  <c r="CQ46" i="6"/>
  <c r="CJ46" i="6"/>
  <c r="CM40" i="6"/>
  <c r="CH40" i="6"/>
  <c r="CN40" i="6"/>
  <c r="CJ40" i="6"/>
  <c r="CD40" i="6"/>
  <c r="CQ40" i="6"/>
  <c r="CG40" i="6"/>
  <c r="CA40" i="6"/>
  <c r="CP40" i="6"/>
  <c r="CE40" i="6"/>
  <c r="CP35" i="6"/>
  <c r="CE35" i="6"/>
  <c r="CA35" i="6"/>
  <c r="CQ35" i="6"/>
  <c r="CG35" i="6"/>
  <c r="CM35" i="6"/>
  <c r="CH35" i="6"/>
  <c r="CN35" i="6"/>
  <c r="CD35" i="6"/>
  <c r="CJ35" i="6"/>
  <c r="CM32" i="6"/>
  <c r="CH32" i="6"/>
  <c r="CN32" i="6"/>
  <c r="CJ32" i="6"/>
  <c r="CD32" i="6"/>
  <c r="CQ32" i="6"/>
  <c r="CG32" i="6"/>
  <c r="CE32" i="6"/>
  <c r="CA32" i="6"/>
  <c r="CP32" i="6"/>
  <c r="CP27" i="6"/>
  <c r="CE27" i="6"/>
  <c r="CA27" i="6"/>
  <c r="CQ27" i="6"/>
  <c r="CG27" i="6"/>
  <c r="CM27" i="6"/>
  <c r="CJ27" i="6"/>
  <c r="CH27" i="6"/>
  <c r="CN27" i="6"/>
  <c r="CD27" i="6"/>
  <c r="CH24" i="6"/>
  <c r="CN24" i="6"/>
  <c r="CJ24" i="6"/>
  <c r="CD24" i="6"/>
  <c r="CM24" i="6"/>
  <c r="CQ24" i="6"/>
  <c r="CG24" i="6"/>
  <c r="CA24" i="6"/>
  <c r="CP24" i="6"/>
  <c r="CE24" i="6"/>
  <c r="AV18" i="6"/>
  <c r="AV14" i="6"/>
  <c r="CQ79" i="6"/>
  <c r="CM79" i="6"/>
  <c r="CG79" i="6"/>
  <c r="CN79" i="6"/>
  <c r="CA79" i="6"/>
  <c r="CH79" i="6"/>
  <c r="CP79" i="6"/>
  <c r="CJ79" i="6"/>
  <c r="CD79" i="6"/>
  <c r="CE79" i="6"/>
  <c r="AV68" i="6"/>
  <c r="AV61" i="6"/>
  <c r="CN14" i="5"/>
  <c r="CJ14" i="5"/>
  <c r="CD14" i="5"/>
  <c r="CQ14" i="5"/>
  <c r="CG14" i="5"/>
  <c r="CP14" i="5"/>
  <c r="CQ15" i="5"/>
  <c r="CG15" i="5"/>
  <c r="CN15" i="5"/>
  <c r="CJ15" i="5"/>
  <c r="CD15" i="5"/>
  <c r="CM15" i="5"/>
  <c r="CH15" i="5"/>
  <c r="CE15" i="5"/>
  <c r="CQ17" i="5"/>
  <c r="CG17" i="5"/>
  <c r="CN17" i="5"/>
  <c r="CJ17" i="5"/>
  <c r="CD17" i="5"/>
  <c r="CM17" i="5"/>
  <c r="CH17" i="5"/>
  <c r="CB14" i="5"/>
  <c r="CK14" i="5"/>
  <c r="CH14" i="5"/>
  <c r="CB18" i="5"/>
  <c r="CK18" i="5"/>
  <c r="C18" i="5"/>
  <c r="CQ19" i="5"/>
  <c r="CG19" i="5"/>
  <c r="CN19" i="5"/>
  <c r="CJ19" i="5"/>
  <c r="CD19" i="5"/>
  <c r="CM19" i="5"/>
  <c r="CH19" i="5"/>
  <c r="CN25" i="5"/>
  <c r="CJ25" i="5"/>
  <c r="CD25" i="5"/>
  <c r="CP25" i="5"/>
  <c r="CH25" i="5"/>
  <c r="CM25" i="5"/>
  <c r="CG25" i="5"/>
  <c r="CA25" i="5"/>
  <c r="CE25" i="5"/>
  <c r="CQ25" i="5"/>
  <c r="CK13" i="5"/>
  <c r="CE14" i="5"/>
  <c r="CB16" i="5"/>
  <c r="CK16" i="5"/>
  <c r="C16" i="5"/>
  <c r="C13" i="5"/>
  <c r="CA14" i="5"/>
  <c r="CM14" i="5"/>
  <c r="CA15" i="5"/>
  <c r="CP15" i="5"/>
  <c r="CE19" i="5"/>
  <c r="CB20" i="5"/>
  <c r="CK20" i="5"/>
  <c r="C20" i="5"/>
  <c r="CQ21" i="5"/>
  <c r="CG21" i="5"/>
  <c r="CN23" i="5"/>
  <c r="CJ23" i="5"/>
  <c r="CD23" i="5"/>
  <c r="CP23" i="5"/>
  <c r="CH23" i="5"/>
  <c r="CM23" i="5"/>
  <c r="CG23" i="5"/>
  <c r="CA23" i="5"/>
  <c r="CE23" i="5"/>
  <c r="CQ23" i="5"/>
  <c r="C22" i="5"/>
  <c r="CC23" i="5"/>
  <c r="CC25" i="5"/>
  <c r="CM55" i="5"/>
  <c r="CH55" i="5"/>
  <c r="CE55" i="5"/>
  <c r="CP55" i="5"/>
  <c r="CJ55" i="5"/>
  <c r="CN55" i="5"/>
  <c r="CP58" i="5"/>
  <c r="CG58" i="5"/>
  <c r="CQ58" i="5"/>
  <c r="CE58" i="5"/>
  <c r="CN58" i="5"/>
  <c r="CH58" i="5"/>
  <c r="CB22" i="5"/>
  <c r="CL23" i="5"/>
  <c r="C24" i="5"/>
  <c r="CL25" i="5"/>
  <c r="C26" i="5"/>
  <c r="C28" i="5"/>
  <c r="C30" i="5"/>
  <c r="C32" i="5"/>
  <c r="C34" i="5"/>
  <c r="C36" i="5"/>
  <c r="C38" i="5"/>
  <c r="C40" i="5"/>
  <c r="C42" i="5"/>
  <c r="C44" i="5"/>
  <c r="C46" i="5"/>
  <c r="C48" i="5"/>
  <c r="C50" i="5"/>
  <c r="C52" i="5"/>
  <c r="CD55" i="5"/>
  <c r="CQ55" i="5"/>
  <c r="CP57" i="5"/>
  <c r="CG57" i="5"/>
  <c r="CQ57" i="5"/>
  <c r="CE57" i="5"/>
  <c r="CN57" i="5"/>
  <c r="CH57" i="5"/>
  <c r="CD58" i="5"/>
  <c r="CM58" i="5"/>
  <c r="CL61" i="5"/>
  <c r="CC61" i="5"/>
  <c r="C61" i="5"/>
  <c r="CP66" i="5"/>
  <c r="CG66" i="5"/>
  <c r="CQ66" i="5"/>
  <c r="CE66" i="5"/>
  <c r="CN66" i="5"/>
  <c r="CH66" i="5"/>
  <c r="CM66" i="5"/>
  <c r="CD66" i="5"/>
  <c r="CJ66" i="5"/>
  <c r="CA66" i="5"/>
  <c r="CQ70" i="5"/>
  <c r="CP70" i="5"/>
  <c r="CG70" i="5"/>
  <c r="CE70" i="5"/>
  <c r="CN70" i="5"/>
  <c r="CH70" i="5"/>
  <c r="CM70" i="5"/>
  <c r="CD70" i="5"/>
  <c r="CJ70" i="5"/>
  <c r="CA70" i="5"/>
  <c r="CL73" i="5"/>
  <c r="CC73" i="5"/>
  <c r="C73" i="5"/>
  <c r="CL87" i="5"/>
  <c r="CC87" i="5"/>
  <c r="C87" i="5"/>
  <c r="CL63" i="5"/>
  <c r="CC63" i="5"/>
  <c r="C63" i="5"/>
  <c r="CK24" i="5"/>
  <c r="CK26" i="5"/>
  <c r="CN27" i="5"/>
  <c r="CJ27" i="5"/>
  <c r="CD27" i="5"/>
  <c r="AV27" i="5" s="1"/>
  <c r="CQ27" i="5"/>
  <c r="CG27" i="5"/>
  <c r="CM27" i="5"/>
  <c r="CN29" i="5"/>
  <c r="CJ29" i="5"/>
  <c r="CD29" i="5"/>
  <c r="CQ29" i="5"/>
  <c r="CG29" i="5"/>
  <c r="CM29" i="5"/>
  <c r="CG31" i="5"/>
  <c r="CM31" i="5"/>
  <c r="CN33" i="5"/>
  <c r="CJ33" i="5"/>
  <c r="CD33" i="5"/>
  <c r="CQ33" i="5"/>
  <c r="CG33" i="5"/>
  <c r="CM33" i="5"/>
  <c r="CN35" i="5"/>
  <c r="CJ35" i="5"/>
  <c r="CD35" i="5"/>
  <c r="CQ35" i="5"/>
  <c r="CG35" i="5"/>
  <c r="CM35" i="5"/>
  <c r="CN37" i="5"/>
  <c r="CJ37" i="5"/>
  <c r="CD37" i="5"/>
  <c r="CQ37" i="5"/>
  <c r="CG37" i="5"/>
  <c r="CM37" i="5"/>
  <c r="CN39" i="5"/>
  <c r="CJ39" i="5"/>
  <c r="CD39" i="5"/>
  <c r="CQ39" i="5"/>
  <c r="CG39" i="5"/>
  <c r="CM39" i="5"/>
  <c r="CN41" i="5"/>
  <c r="CJ41" i="5"/>
  <c r="CD41" i="5"/>
  <c r="CN45" i="5"/>
  <c r="CJ45" i="5"/>
  <c r="CD45" i="5"/>
  <c r="CQ45" i="5"/>
  <c r="CG45" i="5"/>
  <c r="CM45" i="5"/>
  <c r="CN47" i="5"/>
  <c r="CJ47" i="5"/>
  <c r="CD47" i="5"/>
  <c r="AV47" i="5" s="1"/>
  <c r="CQ47" i="5"/>
  <c r="CG47" i="5"/>
  <c r="CM47" i="5"/>
  <c r="CN49" i="5"/>
  <c r="CJ49" i="5"/>
  <c r="CD49" i="5"/>
  <c r="CQ49" i="5"/>
  <c r="CG49" i="5"/>
  <c r="CM49" i="5"/>
  <c r="CM53" i="5"/>
  <c r="CH53" i="5"/>
  <c r="CE53" i="5"/>
  <c r="CP53" i="5"/>
  <c r="CJ53" i="5"/>
  <c r="CN53" i="5"/>
  <c r="CB54" i="5"/>
  <c r="CA55" i="5"/>
  <c r="CA58" i="5"/>
  <c r="CJ58" i="5"/>
  <c r="CP59" i="5"/>
  <c r="CG59" i="5"/>
  <c r="CN59" i="5"/>
  <c r="CJ59" i="5"/>
  <c r="CE59" i="5"/>
  <c r="CL65" i="5"/>
  <c r="CC65" i="5"/>
  <c r="C65" i="5"/>
  <c r="CP68" i="5"/>
  <c r="CG68" i="5"/>
  <c r="CQ68" i="5"/>
  <c r="CE68" i="5"/>
  <c r="CN68" i="5"/>
  <c r="CH68" i="5"/>
  <c r="CJ68" i="5"/>
  <c r="CA68" i="5"/>
  <c r="CM68" i="5"/>
  <c r="CD68" i="5"/>
  <c r="CN74" i="5"/>
  <c r="CH74" i="5"/>
  <c r="CP78" i="5"/>
  <c r="CA78" i="5"/>
  <c r="CJ78" i="5"/>
  <c r="CE78" i="5"/>
  <c r="CM78" i="5"/>
  <c r="CD78" i="5"/>
  <c r="CG78" i="5"/>
  <c r="CQ78" i="5"/>
  <c r="CN78" i="5"/>
  <c r="CH78" i="5"/>
  <c r="CC122" i="5"/>
  <c r="CL122" i="5"/>
  <c r="CL57" i="5"/>
  <c r="CC57" i="5"/>
  <c r="CL58" i="5"/>
  <c r="CC58" i="5"/>
  <c r="CL59" i="5"/>
  <c r="CC59" i="5"/>
  <c r="AV59" i="5" s="1"/>
  <c r="CL60" i="5"/>
  <c r="CC60" i="5"/>
  <c r="C60" i="5"/>
  <c r="CL64" i="5"/>
  <c r="CC64" i="5"/>
  <c r="C64" i="5"/>
  <c r="CP67" i="5"/>
  <c r="CG67" i="5"/>
  <c r="CQ67" i="5"/>
  <c r="CE67" i="5"/>
  <c r="CN67" i="5"/>
  <c r="CH67" i="5"/>
  <c r="CL71" i="5"/>
  <c r="CC71" i="5"/>
  <c r="C71" i="5"/>
  <c r="CL53" i="5"/>
  <c r="C54" i="5"/>
  <c r="CC54" i="5"/>
  <c r="CL55" i="5"/>
  <c r="C56" i="5"/>
  <c r="CC56" i="5"/>
  <c r="CL62" i="5"/>
  <c r="CC62" i="5"/>
  <c r="C62" i="5"/>
  <c r="CP69" i="5"/>
  <c r="CG69" i="5"/>
  <c r="CQ69" i="5"/>
  <c r="CE69" i="5"/>
  <c r="CN69" i="5"/>
  <c r="CH69" i="5"/>
  <c r="CQ72" i="5"/>
  <c r="CM72" i="5"/>
  <c r="CH72" i="5"/>
  <c r="CD72" i="5"/>
  <c r="CP72" i="5"/>
  <c r="CG72" i="5"/>
  <c r="CN72" i="5"/>
  <c r="CE72" i="5"/>
  <c r="CJ72" i="5"/>
  <c r="CA72" i="5"/>
  <c r="AV72" i="5" s="1"/>
  <c r="CB88" i="5"/>
  <c r="CK88" i="5"/>
  <c r="CL66" i="5"/>
  <c r="CC66" i="5"/>
  <c r="CL67" i="5"/>
  <c r="CC67" i="5"/>
  <c r="CL68" i="5"/>
  <c r="CC68" i="5"/>
  <c r="CL69" i="5"/>
  <c r="CC69" i="5"/>
  <c r="CL70" i="5"/>
  <c r="CC70" i="5"/>
  <c r="CK85" i="5"/>
  <c r="C88" i="5"/>
  <c r="CL88" i="5"/>
  <c r="AM122" i="5"/>
  <c r="CC124" i="5"/>
  <c r="AM124" i="5" s="1"/>
  <c r="CL124" i="5"/>
  <c r="CL72" i="5"/>
  <c r="CC72" i="5"/>
  <c r="CJ75" i="5"/>
  <c r="CE75" i="5"/>
  <c r="CN75" i="5"/>
  <c r="CH75" i="5"/>
  <c r="CD75" i="5"/>
  <c r="CB77" i="5"/>
  <c r="C77" i="5"/>
  <c r="CK77" i="5"/>
  <c r="CP79" i="5"/>
  <c r="CG79" i="5"/>
  <c r="CA79" i="5"/>
  <c r="CM79" i="5"/>
  <c r="CP80" i="5"/>
  <c r="CG80" i="5"/>
  <c r="CA80" i="5"/>
  <c r="CM80" i="5"/>
  <c r="CP81" i="5"/>
  <c r="CG81" i="5"/>
  <c r="CA81" i="5"/>
  <c r="CM81" i="5"/>
  <c r="CP82" i="5"/>
  <c r="CG82" i="5"/>
  <c r="CA82" i="5"/>
  <c r="CM82" i="5"/>
  <c r="CA83" i="5"/>
  <c r="CM83" i="5"/>
  <c r="CQ84" i="5"/>
  <c r="CM84" i="5"/>
  <c r="CH84" i="5"/>
  <c r="CN84" i="5"/>
  <c r="CG84" i="5"/>
  <c r="CA84" i="5"/>
  <c r="CP84" i="5"/>
  <c r="CC88" i="5"/>
  <c r="CK89" i="5"/>
  <c r="CO95" i="5"/>
  <c r="CD95" i="5"/>
  <c r="CM95" i="5"/>
  <c r="CE95" i="5"/>
  <c r="CL95" i="5"/>
  <c r="CC95" i="5"/>
  <c r="CO96" i="5"/>
  <c r="CD96" i="5"/>
  <c r="CM96" i="5"/>
  <c r="CE96" i="5"/>
  <c r="CL96" i="5"/>
  <c r="CC96" i="5"/>
  <c r="CO97" i="5"/>
  <c r="CD97" i="5"/>
  <c r="CM97" i="5"/>
  <c r="CE97" i="5"/>
  <c r="CL97" i="5"/>
  <c r="CC97" i="5"/>
  <c r="AT97" i="5" s="1"/>
  <c r="CO98" i="5"/>
  <c r="CD98" i="5"/>
  <c r="CM98" i="5"/>
  <c r="CE98" i="5"/>
  <c r="CL98" i="5"/>
  <c r="CC98" i="5"/>
  <c r="AT98" i="5" s="1"/>
  <c r="CC99" i="5"/>
  <c r="CO100" i="5"/>
  <c r="CD100" i="5"/>
  <c r="CM100" i="5"/>
  <c r="CE100" i="5"/>
  <c r="CL100" i="5"/>
  <c r="CC100" i="5"/>
  <c r="CO101" i="5"/>
  <c r="CD101" i="5"/>
  <c r="CM101" i="5"/>
  <c r="CE101" i="5"/>
  <c r="CL101" i="5"/>
  <c r="CC101" i="5"/>
  <c r="CO102" i="5"/>
  <c r="CD102" i="5"/>
  <c r="CM102" i="5"/>
  <c r="CE102" i="5"/>
  <c r="CL102" i="5"/>
  <c r="CC102" i="5"/>
  <c r="AT102" i="5" s="1"/>
  <c r="CO103" i="5"/>
  <c r="CD103" i="5"/>
  <c r="CM103" i="5"/>
  <c r="CE103" i="5"/>
  <c r="CL103" i="5"/>
  <c r="CC103" i="5"/>
  <c r="CO104" i="5"/>
  <c r="CD104" i="5"/>
  <c r="CM104" i="5"/>
  <c r="CE104" i="5"/>
  <c r="CL104" i="5"/>
  <c r="CC104" i="5"/>
  <c r="AT104" i="5" s="1"/>
  <c r="CO105" i="5"/>
  <c r="CD105" i="5"/>
  <c r="CM105" i="5"/>
  <c r="CE105" i="5"/>
  <c r="CL105" i="5"/>
  <c r="CC105" i="5"/>
  <c r="C76" i="5"/>
  <c r="CB79" i="5"/>
  <c r="CB80" i="5"/>
  <c r="CB81" i="5"/>
  <c r="CB82" i="5"/>
  <c r="CB83" i="5"/>
  <c r="C85" i="5"/>
  <c r="C89" i="5"/>
  <c r="B179" i="5"/>
  <c r="C180" i="5"/>
  <c r="B175" i="5"/>
  <c r="B180" i="5" s="1"/>
  <c r="B186" i="4"/>
  <c r="B185" i="4"/>
  <c r="B184" i="4"/>
  <c r="B183" i="4"/>
  <c r="AL180" i="4"/>
  <c r="AK180" i="4"/>
  <c r="AJ180" i="4"/>
  <c r="AI180" i="4"/>
  <c r="AH180" i="4"/>
  <c r="AG180" i="4"/>
  <c r="AF180" i="4"/>
  <c r="AE180" i="4"/>
  <c r="AD180" i="4"/>
  <c r="AC180" i="4"/>
  <c r="AB180" i="4"/>
  <c r="AA180" i="4"/>
  <c r="Z180" i="4"/>
  <c r="Y180" i="4"/>
  <c r="X180" i="4"/>
  <c r="W180" i="4"/>
  <c r="V180" i="4"/>
  <c r="U180" i="4"/>
  <c r="T180" i="4"/>
  <c r="S180" i="4"/>
  <c r="R180" i="4"/>
  <c r="Q180" i="4"/>
  <c r="P180" i="4"/>
  <c r="O180" i="4"/>
  <c r="N180" i="4"/>
  <c r="M180" i="4"/>
  <c r="L180" i="4"/>
  <c r="K180" i="4"/>
  <c r="J180" i="4"/>
  <c r="I180" i="4"/>
  <c r="H180" i="4"/>
  <c r="G180" i="4"/>
  <c r="F180" i="4"/>
  <c r="E180" i="4"/>
  <c r="D179" i="4"/>
  <c r="C179" i="4"/>
  <c r="D178" i="4"/>
  <c r="C178" i="4"/>
  <c r="B178" i="4" s="1"/>
  <c r="D177" i="4"/>
  <c r="B177" i="4" s="1"/>
  <c r="C177" i="4"/>
  <c r="D176" i="4"/>
  <c r="C176" i="4"/>
  <c r="B176" i="4" s="1"/>
  <c r="D175" i="4"/>
  <c r="C175" i="4"/>
  <c r="B175" i="4"/>
  <c r="B170" i="4"/>
  <c r="B169" i="4"/>
  <c r="B168" i="4"/>
  <c r="B167" i="4"/>
  <c r="B164" i="4"/>
  <c r="B163" i="4"/>
  <c r="B162" i="4"/>
  <c r="B161" i="4"/>
  <c r="B160" i="4"/>
  <c r="B159" i="4"/>
  <c r="B158" i="4"/>
  <c r="B155" i="4"/>
  <c r="B154" i="4"/>
  <c r="B153" i="4"/>
  <c r="B152" i="4"/>
  <c r="B151" i="4"/>
  <c r="C148" i="4"/>
  <c r="CJ148" i="4" s="1"/>
  <c r="C147" i="4"/>
  <c r="CJ147" i="4" s="1"/>
  <c r="CA146" i="4"/>
  <c r="P146" i="4" s="1"/>
  <c r="C146" i="4"/>
  <c r="CJ146" i="4" s="1"/>
  <c r="C145" i="4"/>
  <c r="CJ145" i="4" s="1"/>
  <c r="CA144" i="4"/>
  <c r="P144" i="4" s="1"/>
  <c r="C144" i="4"/>
  <c r="CJ144" i="4" s="1"/>
  <c r="C143" i="4"/>
  <c r="CJ143" i="4" s="1"/>
  <c r="C142" i="4"/>
  <c r="CJ142" i="4" s="1"/>
  <c r="C141" i="4"/>
  <c r="CJ141" i="4" s="1"/>
  <c r="C140" i="4"/>
  <c r="CJ140" i="4" s="1"/>
  <c r="C139" i="4"/>
  <c r="CJ139" i="4" s="1"/>
  <c r="C138" i="4"/>
  <c r="CJ138" i="4" s="1"/>
  <c r="C137" i="4"/>
  <c r="CJ137" i="4" s="1"/>
  <c r="CA136" i="4"/>
  <c r="P136" i="4" s="1"/>
  <c r="C136" i="4"/>
  <c r="CJ136" i="4" s="1"/>
  <c r="C135" i="4"/>
  <c r="CJ135" i="4" s="1"/>
  <c r="CA134" i="4"/>
  <c r="P134" i="4" s="1"/>
  <c r="C134" i="4"/>
  <c r="CJ134" i="4" s="1"/>
  <c r="C133" i="4"/>
  <c r="CJ133" i="4" s="1"/>
  <c r="C132" i="4"/>
  <c r="CJ132" i="4" s="1"/>
  <c r="C131" i="4"/>
  <c r="CJ131" i="4" s="1"/>
  <c r="C130" i="4"/>
  <c r="CJ130" i="4" s="1"/>
  <c r="C129" i="4"/>
  <c r="CJ129" i="4" s="1"/>
  <c r="CK124" i="4"/>
  <c r="CJ124" i="4"/>
  <c r="CB124" i="4"/>
  <c r="CA124" i="4"/>
  <c r="E124" i="4"/>
  <c r="D124" i="4"/>
  <c r="C124" i="4" s="1"/>
  <c r="CK123" i="4"/>
  <c r="CJ123" i="4"/>
  <c r="CB123" i="4"/>
  <c r="CA123" i="4"/>
  <c r="E123" i="4"/>
  <c r="D123" i="4"/>
  <c r="C123" i="4" s="1"/>
  <c r="CL123" i="4" s="1"/>
  <c r="CK122" i="4"/>
  <c r="CJ122" i="4"/>
  <c r="CB122" i="4"/>
  <c r="CA122" i="4"/>
  <c r="E122" i="4"/>
  <c r="D122" i="4"/>
  <c r="C122" i="4" s="1"/>
  <c r="CJ117" i="4"/>
  <c r="CA117" i="4"/>
  <c r="E117" i="4" s="1"/>
  <c r="CJ115" i="4"/>
  <c r="CA115" i="4"/>
  <c r="E115" i="4" s="1"/>
  <c r="CJ114" i="4"/>
  <c r="CA114" i="4"/>
  <c r="E114" i="4" s="1"/>
  <c r="CJ113" i="4"/>
  <c r="CA113" i="4"/>
  <c r="E113" i="4"/>
  <c r="CJ110" i="4"/>
  <c r="CA110" i="4"/>
  <c r="E110" i="4" s="1"/>
  <c r="CJ109" i="4"/>
  <c r="CA109" i="4"/>
  <c r="E109" i="4"/>
  <c r="CJ108" i="4"/>
  <c r="CA108" i="4"/>
  <c r="E108" i="4" s="1"/>
  <c r="CA105" i="4"/>
  <c r="E105" i="4"/>
  <c r="CJ105" i="4" s="1"/>
  <c r="D105" i="4"/>
  <c r="CK105" i="4" s="1"/>
  <c r="C105" i="4"/>
  <c r="CF105" i="4" s="1"/>
  <c r="E104" i="4"/>
  <c r="CJ104" i="4" s="1"/>
  <c r="D104" i="4"/>
  <c r="CA103" i="4"/>
  <c r="E103" i="4"/>
  <c r="CJ103" i="4" s="1"/>
  <c r="D103" i="4"/>
  <c r="CK103" i="4" s="1"/>
  <c r="C103" i="4"/>
  <c r="CB102" i="4"/>
  <c r="CA102" i="4"/>
  <c r="E102" i="4"/>
  <c r="CJ102" i="4" s="1"/>
  <c r="D102" i="4"/>
  <c r="E101" i="4"/>
  <c r="CJ101" i="4" s="1"/>
  <c r="D101" i="4"/>
  <c r="CK101" i="4" s="1"/>
  <c r="C101" i="4"/>
  <c r="CF101" i="4" s="1"/>
  <c r="CA100" i="4"/>
  <c r="E100" i="4"/>
  <c r="CJ100" i="4" s="1"/>
  <c r="D100" i="4"/>
  <c r="E99" i="4"/>
  <c r="CJ99" i="4" s="1"/>
  <c r="D99" i="4"/>
  <c r="CK99" i="4" s="1"/>
  <c r="C99" i="4"/>
  <c r="CA98" i="4"/>
  <c r="E98" i="4"/>
  <c r="CJ98" i="4" s="1"/>
  <c r="D98" i="4"/>
  <c r="CB98" i="4" s="1"/>
  <c r="CF97" i="4"/>
  <c r="CA97" i="4"/>
  <c r="E97" i="4"/>
  <c r="CJ97" i="4" s="1"/>
  <c r="D97" i="4"/>
  <c r="CK97" i="4" s="1"/>
  <c r="C97" i="4"/>
  <c r="E96" i="4"/>
  <c r="CJ96" i="4" s="1"/>
  <c r="D96" i="4"/>
  <c r="E95" i="4"/>
  <c r="CJ95" i="4" s="1"/>
  <c r="D95" i="4"/>
  <c r="CK95" i="4" s="1"/>
  <c r="C95" i="4"/>
  <c r="E94" i="4"/>
  <c r="CJ94" i="4" s="1"/>
  <c r="D94" i="4"/>
  <c r="CB94" i="4" s="1"/>
  <c r="CO89" i="4"/>
  <c r="CF89" i="4"/>
  <c r="E89" i="4"/>
  <c r="CB89" i="4" s="1"/>
  <c r="D89" i="4"/>
  <c r="CO88" i="4"/>
  <c r="CF88" i="4"/>
  <c r="E88" i="4"/>
  <c r="CK88" i="4" s="1"/>
  <c r="D88" i="4"/>
  <c r="CO87" i="4"/>
  <c r="CF87" i="4"/>
  <c r="E87" i="4"/>
  <c r="CK87" i="4" s="1"/>
  <c r="D87" i="4"/>
  <c r="CO86" i="4"/>
  <c r="CF86" i="4"/>
  <c r="CB86" i="4"/>
  <c r="E86" i="4"/>
  <c r="CK86" i="4" s="1"/>
  <c r="D86" i="4"/>
  <c r="CO85" i="4"/>
  <c r="CK85" i="4"/>
  <c r="CF85" i="4"/>
  <c r="E85" i="4"/>
  <c r="CB85" i="4" s="1"/>
  <c r="D85" i="4"/>
  <c r="CO84" i="4"/>
  <c r="CF84" i="4"/>
  <c r="CB84" i="4"/>
  <c r="E84" i="4"/>
  <c r="CK84" i="4" s="1"/>
  <c r="D84" i="4"/>
  <c r="CO83" i="4"/>
  <c r="CF83" i="4"/>
  <c r="E83" i="4"/>
  <c r="CB83" i="4" s="1"/>
  <c r="D83" i="4"/>
  <c r="CO82" i="4"/>
  <c r="CK82" i="4"/>
  <c r="CF82" i="4"/>
  <c r="CB82" i="4"/>
  <c r="E82" i="4"/>
  <c r="D82" i="4"/>
  <c r="CO81" i="4"/>
  <c r="CF81" i="4"/>
  <c r="E81" i="4"/>
  <c r="CK81" i="4" s="1"/>
  <c r="D81" i="4"/>
  <c r="CO80" i="4"/>
  <c r="CF80" i="4"/>
  <c r="E80" i="4"/>
  <c r="CB80" i="4" s="1"/>
  <c r="D80" i="4"/>
  <c r="CO79" i="4"/>
  <c r="CF79" i="4"/>
  <c r="E79" i="4"/>
  <c r="CB79" i="4" s="1"/>
  <c r="D79" i="4"/>
  <c r="CO78" i="4"/>
  <c r="CF78" i="4"/>
  <c r="E78" i="4"/>
  <c r="CK78" i="4" s="1"/>
  <c r="C78" i="4"/>
  <c r="CO77" i="4"/>
  <c r="CK77" i="4"/>
  <c r="CF77" i="4"/>
  <c r="E77" i="4"/>
  <c r="CO76" i="4"/>
  <c r="CF76" i="4"/>
  <c r="CB76" i="4"/>
  <c r="E76" i="4"/>
  <c r="CK76" i="4" s="1"/>
  <c r="CO75" i="4"/>
  <c r="CF75" i="4"/>
  <c r="E75" i="4"/>
  <c r="C75" i="4" s="1"/>
  <c r="CD75" i="4" s="1"/>
  <c r="CO74" i="4"/>
  <c r="CF74" i="4"/>
  <c r="E74" i="4"/>
  <c r="CK74" i="4" s="1"/>
  <c r="CO73" i="4"/>
  <c r="CF73" i="4"/>
  <c r="E73" i="4"/>
  <c r="D73" i="4"/>
  <c r="CO72" i="4"/>
  <c r="CF72" i="4"/>
  <c r="E72" i="4"/>
  <c r="CK72" i="4" s="1"/>
  <c r="D72" i="4"/>
  <c r="CO71" i="4"/>
  <c r="CL71" i="4"/>
  <c r="CF71" i="4"/>
  <c r="CB71" i="4"/>
  <c r="E71" i="4"/>
  <c r="CK71" i="4" s="1"/>
  <c r="D71" i="4"/>
  <c r="CC71" i="4" s="1"/>
  <c r="CO70" i="4"/>
  <c r="CF70" i="4"/>
  <c r="E70" i="4"/>
  <c r="CB70" i="4" s="1"/>
  <c r="D70" i="4"/>
  <c r="CC70" i="4" s="1"/>
  <c r="CO69" i="4"/>
  <c r="CF69" i="4"/>
  <c r="E69" i="4"/>
  <c r="D69" i="4"/>
  <c r="CC69" i="4" s="1"/>
  <c r="CO68" i="4"/>
  <c r="CF68" i="4"/>
  <c r="CB68" i="4"/>
  <c r="E68" i="4"/>
  <c r="CK68" i="4" s="1"/>
  <c r="D68" i="4"/>
  <c r="CO67" i="4"/>
  <c r="CL67" i="4"/>
  <c r="CF67" i="4"/>
  <c r="E67" i="4"/>
  <c r="CK67" i="4" s="1"/>
  <c r="D67" i="4"/>
  <c r="CC67" i="4" s="1"/>
  <c r="C67" i="4"/>
  <c r="CG67" i="4" s="1"/>
  <c r="CO66" i="4"/>
  <c r="CF66" i="4"/>
  <c r="E66" i="4"/>
  <c r="CB66" i="4" s="1"/>
  <c r="D66" i="4"/>
  <c r="CC66" i="4" s="1"/>
  <c r="CO65" i="4"/>
  <c r="CF65" i="4"/>
  <c r="E65" i="4"/>
  <c r="D65" i="4"/>
  <c r="CO64" i="4"/>
  <c r="CF64" i="4"/>
  <c r="CB64" i="4"/>
  <c r="E64" i="4"/>
  <c r="CK64" i="4" s="1"/>
  <c r="D64" i="4"/>
  <c r="CO63" i="4"/>
  <c r="CF63" i="4"/>
  <c r="E63" i="4"/>
  <c r="CK63" i="4" s="1"/>
  <c r="D63" i="4"/>
  <c r="CL63" i="4" s="1"/>
  <c r="C63" i="4"/>
  <c r="CE63" i="4" s="1"/>
  <c r="CO62" i="4"/>
  <c r="CF62" i="4"/>
  <c r="E62" i="4"/>
  <c r="CK62" i="4" s="1"/>
  <c r="D62" i="4"/>
  <c r="CL62" i="4" s="1"/>
  <c r="C62" i="4"/>
  <c r="CM62" i="4" s="1"/>
  <c r="CO61" i="4"/>
  <c r="CF61" i="4"/>
  <c r="CB61" i="4"/>
  <c r="E61" i="4"/>
  <c r="CK61" i="4" s="1"/>
  <c r="D61" i="4"/>
  <c r="CL61" i="4" s="1"/>
  <c r="CO60" i="4"/>
  <c r="CF60" i="4"/>
  <c r="E60" i="4"/>
  <c r="CK60" i="4" s="1"/>
  <c r="D60" i="4"/>
  <c r="CL60" i="4" s="1"/>
  <c r="C60" i="4"/>
  <c r="CQ60" i="4" s="1"/>
  <c r="CQ59" i="4"/>
  <c r="CO59" i="4"/>
  <c r="CN59" i="4"/>
  <c r="CK59" i="4"/>
  <c r="CH59" i="4"/>
  <c r="CF59" i="4"/>
  <c r="CE59" i="4"/>
  <c r="E59" i="4"/>
  <c r="CB59" i="4" s="1"/>
  <c r="D59" i="4"/>
  <c r="CL59" i="4" s="1"/>
  <c r="C59" i="4"/>
  <c r="CO58" i="4"/>
  <c r="CF58" i="4"/>
  <c r="E58" i="4"/>
  <c r="CK58" i="4" s="1"/>
  <c r="D58" i="4"/>
  <c r="CL58" i="4" s="1"/>
  <c r="C58" i="4"/>
  <c r="CN58" i="4" s="1"/>
  <c r="CQ57" i="4"/>
  <c r="CO57" i="4"/>
  <c r="CN57" i="4"/>
  <c r="CK57" i="4"/>
  <c r="CH57" i="4"/>
  <c r="CF57" i="4"/>
  <c r="E57" i="4"/>
  <c r="CB57" i="4" s="1"/>
  <c r="D57" i="4"/>
  <c r="CL57" i="4" s="1"/>
  <c r="C57" i="4"/>
  <c r="CE57" i="4" s="1"/>
  <c r="E56" i="4"/>
  <c r="CK56" i="4" s="1"/>
  <c r="D56" i="4"/>
  <c r="E55" i="4"/>
  <c r="CK55" i="4" s="1"/>
  <c r="D55" i="4"/>
  <c r="CC55" i="4" s="1"/>
  <c r="E54" i="4"/>
  <c r="CK54" i="4" s="1"/>
  <c r="D54" i="4"/>
  <c r="CL53" i="4"/>
  <c r="CK53" i="4"/>
  <c r="E53" i="4"/>
  <c r="CB53" i="4" s="1"/>
  <c r="D53" i="4"/>
  <c r="CC53" i="4" s="1"/>
  <c r="C53" i="4"/>
  <c r="CA53" i="4" s="1"/>
  <c r="E52" i="4"/>
  <c r="CK52" i="4" s="1"/>
  <c r="D52" i="4"/>
  <c r="CL52" i="4" s="1"/>
  <c r="E51" i="4"/>
  <c r="CK51" i="4" s="1"/>
  <c r="D51" i="4"/>
  <c r="CC51" i="4" s="1"/>
  <c r="E50" i="4"/>
  <c r="CK50" i="4" s="1"/>
  <c r="D50" i="4"/>
  <c r="CL50" i="4" s="1"/>
  <c r="E49" i="4"/>
  <c r="CK49" i="4" s="1"/>
  <c r="D49" i="4"/>
  <c r="CC49" i="4" s="1"/>
  <c r="C49" i="4"/>
  <c r="CA49" i="4" s="1"/>
  <c r="E48" i="4"/>
  <c r="CK48" i="4" s="1"/>
  <c r="D48" i="4"/>
  <c r="CL48" i="4" s="1"/>
  <c r="E47" i="4"/>
  <c r="CB47" i="4" s="1"/>
  <c r="D47" i="4"/>
  <c r="CC47" i="4" s="1"/>
  <c r="C47" i="4"/>
  <c r="CN47" i="4" s="1"/>
  <c r="CC46" i="4"/>
  <c r="E46" i="4"/>
  <c r="CB46" i="4" s="1"/>
  <c r="D46" i="4"/>
  <c r="CL46" i="4" s="1"/>
  <c r="E45" i="4"/>
  <c r="CB45" i="4" s="1"/>
  <c r="D45" i="4"/>
  <c r="CL45" i="4" s="1"/>
  <c r="C45" i="4"/>
  <c r="CP45" i="4" s="1"/>
  <c r="E44" i="4"/>
  <c r="CB44" i="4" s="1"/>
  <c r="D44" i="4"/>
  <c r="CL44" i="4" s="1"/>
  <c r="E43" i="4"/>
  <c r="CB43" i="4" s="1"/>
  <c r="D43" i="4"/>
  <c r="CL43" i="4" s="1"/>
  <c r="CC42" i="4"/>
  <c r="E42" i="4"/>
  <c r="CB42" i="4" s="1"/>
  <c r="D42" i="4"/>
  <c r="CL42" i="4" s="1"/>
  <c r="E41" i="4"/>
  <c r="CB41" i="4" s="1"/>
  <c r="D41" i="4"/>
  <c r="CL41" i="4" s="1"/>
  <c r="C41" i="4"/>
  <c r="CP41" i="4" s="1"/>
  <c r="CC40" i="4"/>
  <c r="E40" i="4"/>
  <c r="CB40" i="4" s="1"/>
  <c r="D40" i="4"/>
  <c r="CL40" i="4" s="1"/>
  <c r="E39" i="4"/>
  <c r="CB39" i="4" s="1"/>
  <c r="D39" i="4"/>
  <c r="CL39" i="4" s="1"/>
  <c r="C39" i="4"/>
  <c r="CA39" i="4" s="1"/>
  <c r="E38" i="4"/>
  <c r="CB38" i="4" s="1"/>
  <c r="D38" i="4"/>
  <c r="CL38" i="4" s="1"/>
  <c r="CK37" i="4"/>
  <c r="CC37" i="4"/>
  <c r="E37" i="4"/>
  <c r="CB37" i="4" s="1"/>
  <c r="D37" i="4"/>
  <c r="CL37" i="4" s="1"/>
  <c r="E36" i="4"/>
  <c r="CB36" i="4" s="1"/>
  <c r="D36" i="4"/>
  <c r="CL36" i="4" s="1"/>
  <c r="E35" i="4"/>
  <c r="CB35" i="4" s="1"/>
  <c r="D35" i="4"/>
  <c r="CL35" i="4" s="1"/>
  <c r="C35" i="4"/>
  <c r="CA35" i="4" s="1"/>
  <c r="E34" i="4"/>
  <c r="CB34" i="4" s="1"/>
  <c r="D34" i="4"/>
  <c r="CL34" i="4" s="1"/>
  <c r="CK33" i="4"/>
  <c r="CC33" i="4"/>
  <c r="E33" i="4"/>
  <c r="CB33" i="4" s="1"/>
  <c r="D33" i="4"/>
  <c r="CL33" i="4" s="1"/>
  <c r="E32" i="4"/>
  <c r="CB32" i="4" s="1"/>
  <c r="D32" i="4"/>
  <c r="CL32" i="4" s="1"/>
  <c r="E31" i="4"/>
  <c r="CB31" i="4" s="1"/>
  <c r="D31" i="4"/>
  <c r="CL31" i="4" s="1"/>
  <c r="C31" i="4"/>
  <c r="CP31" i="4" s="1"/>
  <c r="E30" i="4"/>
  <c r="CB30" i="4" s="1"/>
  <c r="D30" i="4"/>
  <c r="CL30" i="4" s="1"/>
  <c r="E29" i="4"/>
  <c r="CB29" i="4" s="1"/>
  <c r="D29" i="4"/>
  <c r="CL29" i="4" s="1"/>
  <c r="E28" i="4"/>
  <c r="CB28" i="4" s="1"/>
  <c r="D28" i="4"/>
  <c r="CL28" i="4" s="1"/>
  <c r="E27" i="4"/>
  <c r="CB27" i="4" s="1"/>
  <c r="D27" i="4"/>
  <c r="CL27" i="4" s="1"/>
  <c r="E26" i="4"/>
  <c r="CB26" i="4" s="1"/>
  <c r="D26" i="4"/>
  <c r="CL26" i="4" s="1"/>
  <c r="E25" i="4"/>
  <c r="CB25" i="4" s="1"/>
  <c r="D25" i="4"/>
  <c r="CL25" i="4" s="1"/>
  <c r="C25" i="4"/>
  <c r="CA25" i="4" s="1"/>
  <c r="E24" i="4"/>
  <c r="CB24" i="4" s="1"/>
  <c r="D24" i="4"/>
  <c r="CL24" i="4" s="1"/>
  <c r="E23" i="4"/>
  <c r="CK23" i="4" s="1"/>
  <c r="D23" i="4"/>
  <c r="E22" i="4"/>
  <c r="CB22" i="4" s="1"/>
  <c r="D22" i="4"/>
  <c r="CL22" i="4" s="1"/>
  <c r="C22" i="4"/>
  <c r="CM22" i="4" s="1"/>
  <c r="CB21" i="4"/>
  <c r="E21" i="4"/>
  <c r="CK21" i="4" s="1"/>
  <c r="D21" i="4"/>
  <c r="CL21" i="4" s="1"/>
  <c r="CN20" i="4"/>
  <c r="CK20" i="4"/>
  <c r="E20" i="4"/>
  <c r="CB20" i="4" s="1"/>
  <c r="D20" i="4"/>
  <c r="CL20" i="4" s="1"/>
  <c r="C20" i="4"/>
  <c r="CM20" i="4" s="1"/>
  <c r="E19" i="4"/>
  <c r="CK19" i="4" s="1"/>
  <c r="D19" i="4"/>
  <c r="E18" i="4"/>
  <c r="CB18" i="4" s="1"/>
  <c r="D18" i="4"/>
  <c r="CL18" i="4" s="1"/>
  <c r="E17" i="4"/>
  <c r="CK17" i="4" s="1"/>
  <c r="D17" i="4"/>
  <c r="E16" i="4"/>
  <c r="CB16" i="4" s="1"/>
  <c r="D16" i="4"/>
  <c r="CL16" i="4" s="1"/>
  <c r="C16" i="4"/>
  <c r="CM16" i="4" s="1"/>
  <c r="E15" i="4"/>
  <c r="CK15" i="4" s="1"/>
  <c r="D15" i="4"/>
  <c r="E14" i="4"/>
  <c r="CB14" i="4" s="1"/>
  <c r="D14" i="4"/>
  <c r="CL14" i="4" s="1"/>
  <c r="C14" i="4"/>
  <c r="CM14" i="4" s="1"/>
  <c r="CB13" i="4"/>
  <c r="E13" i="4"/>
  <c r="CK13" i="4" s="1"/>
  <c r="D13" i="4"/>
  <c r="A5" i="4"/>
  <c r="A4" i="4"/>
  <c r="A3" i="4"/>
  <c r="A2" i="4"/>
  <c r="CB17" i="4" l="1"/>
  <c r="CC18" i="4"/>
  <c r="C29" i="4"/>
  <c r="CA29" i="4" s="1"/>
  <c r="C51" i="4"/>
  <c r="AT96" i="5"/>
  <c r="CG86" i="5"/>
  <c r="AV41" i="5"/>
  <c r="C18" i="4"/>
  <c r="C43" i="4"/>
  <c r="CA43" i="4" s="1"/>
  <c r="C76" i="4"/>
  <c r="CA135" i="4"/>
  <c r="P135" i="4" s="1"/>
  <c r="CA145" i="4"/>
  <c r="P145" i="4" s="1"/>
  <c r="CL99" i="5"/>
  <c r="CC123" i="5"/>
  <c r="AM123" i="5" s="1"/>
  <c r="CL123" i="5"/>
  <c r="CG53" i="5"/>
  <c r="CA53" i="5"/>
  <c r="AV53" i="5" s="1"/>
  <c r="CQ53" i="5"/>
  <c r="CD53" i="5"/>
  <c r="CD79" i="5"/>
  <c r="CN79" i="5"/>
  <c r="CQ79" i="5"/>
  <c r="CH79" i="5"/>
  <c r="CJ79" i="5"/>
  <c r="CE79" i="5"/>
  <c r="AT100" i="6"/>
  <c r="CH41" i="5"/>
  <c r="CP41" i="5"/>
  <c r="CA41" i="5"/>
  <c r="CE41" i="5"/>
  <c r="CC29" i="4"/>
  <c r="CC38" i="4"/>
  <c r="CA47" i="4"/>
  <c r="CB51" i="4"/>
  <c r="C55" i="4"/>
  <c r="CK79" i="4"/>
  <c r="CK89" i="4"/>
  <c r="CE99" i="5"/>
  <c r="AT99" i="5" s="1"/>
  <c r="CN86" i="5"/>
  <c r="AV50" i="6"/>
  <c r="CN94" i="5"/>
  <c r="CF94" i="5"/>
  <c r="CH31" i="5"/>
  <c r="CP31" i="5"/>
  <c r="CA31" i="5"/>
  <c r="CE31" i="5"/>
  <c r="CJ86" i="5"/>
  <c r="CE86" i="5"/>
  <c r="AV39" i="5"/>
  <c r="AV66" i="5"/>
  <c r="CN99" i="5"/>
  <c r="CF99" i="5"/>
  <c r="CJ14" i="4"/>
  <c r="CC43" i="4"/>
  <c r="CH33" i="5"/>
  <c r="CP33" i="5"/>
  <c r="CA33" i="5"/>
  <c r="AV33" i="5" s="1"/>
  <c r="CE33" i="5"/>
  <c r="CE84" i="5"/>
  <c r="CJ84" i="5"/>
  <c r="CD84" i="5"/>
  <c r="CO99" i="5"/>
  <c r="CB48" i="4"/>
  <c r="CK83" i="4"/>
  <c r="AV45" i="5"/>
  <c r="AV14" i="5"/>
  <c r="AV37" i="6"/>
  <c r="CP17" i="5"/>
  <c r="CA17" i="5"/>
  <c r="CB15" i="4"/>
  <c r="CK22" i="4"/>
  <c r="C27" i="4"/>
  <c r="CC35" i="4"/>
  <c r="AV35" i="4" s="1"/>
  <c r="CC44" i="4"/>
  <c r="CH58" i="4"/>
  <c r="CE60" i="4"/>
  <c r="CL66" i="4"/>
  <c r="CA139" i="4"/>
  <c r="P139" i="4" s="1"/>
  <c r="CP83" i="5"/>
  <c r="AV75" i="5"/>
  <c r="CQ86" i="5"/>
  <c r="CQ74" i="5"/>
  <c r="CJ51" i="5"/>
  <c r="CJ31" i="5"/>
  <c r="CH43" i="5"/>
  <c r="CP43" i="5"/>
  <c r="CA43" i="5"/>
  <c r="CE43" i="5"/>
  <c r="CB55" i="4"/>
  <c r="CC25" i="4"/>
  <c r="CB72" i="4"/>
  <c r="CA137" i="4"/>
  <c r="P137" i="4" s="1"/>
  <c r="CM51" i="5"/>
  <c r="CC30" i="4"/>
  <c r="CA99" i="4"/>
  <c r="CA138" i="4"/>
  <c r="P138" i="4" s="1"/>
  <c r="CK80" i="4"/>
  <c r="CD31" i="5"/>
  <c r="CK35" i="4"/>
  <c r="CG43" i="5"/>
  <c r="CH21" i="5"/>
  <c r="CE94" i="5"/>
  <c r="CM74" i="5"/>
  <c r="CD43" i="5"/>
  <c r="CD21" i="5"/>
  <c r="AT101" i="6"/>
  <c r="CH51" i="5"/>
  <c r="CP51" i="5"/>
  <c r="CE51" i="5"/>
  <c r="CA51" i="5"/>
  <c r="CC14" i="4"/>
  <c r="CK25" i="4"/>
  <c r="CC22" i="4"/>
  <c r="CK43" i="4"/>
  <c r="CA104" i="4"/>
  <c r="CE58" i="4"/>
  <c r="CB60" i="4"/>
  <c r="CM86" i="5"/>
  <c r="CA31" i="4"/>
  <c r="CG74" i="5"/>
  <c r="CB52" i="4"/>
  <c r="CM21" i="5"/>
  <c r="CB49" i="4"/>
  <c r="CB81" i="4"/>
  <c r="CC16" i="4"/>
  <c r="CA45" i="4"/>
  <c r="CQ58" i="4"/>
  <c r="CN60" i="4"/>
  <c r="CL70" i="4"/>
  <c r="CB74" i="4"/>
  <c r="CA131" i="4"/>
  <c r="P131" i="4" s="1"/>
  <c r="CA141" i="4"/>
  <c r="P141" i="4" s="1"/>
  <c r="CM94" i="5"/>
  <c r="AV69" i="5"/>
  <c r="AV67" i="5"/>
  <c r="CE74" i="5"/>
  <c r="AV74" i="5" s="1"/>
  <c r="CJ43" i="5"/>
  <c r="CJ21" i="5"/>
  <c r="AT103" i="6"/>
  <c r="AV85" i="6"/>
  <c r="AV19" i="5"/>
  <c r="CC34" i="4"/>
  <c r="CA147" i="4"/>
  <c r="P147" i="4" s="1"/>
  <c r="CP86" i="5"/>
  <c r="CC39" i="4"/>
  <c r="CQ83" i="5"/>
  <c r="CE83" i="5"/>
  <c r="CD83" i="5"/>
  <c r="CN83" i="5"/>
  <c r="CH83" i="5"/>
  <c r="CJ83" i="5"/>
  <c r="CB87" i="4"/>
  <c r="CH62" i="4"/>
  <c r="AV37" i="5"/>
  <c r="AV27" i="6"/>
  <c r="CD16" i="4"/>
  <c r="C24" i="4"/>
  <c r="CK27" i="4"/>
  <c r="C37" i="4"/>
  <c r="CC45" i="4"/>
  <c r="CL49" i="4"/>
  <c r="CA67" i="4"/>
  <c r="CB88" i="4"/>
  <c r="CA96" i="4"/>
  <c r="CA101" i="4"/>
  <c r="B179" i="4"/>
  <c r="AT100" i="5"/>
  <c r="CD94" i="5"/>
  <c r="CJ74" i="5"/>
  <c r="AV49" i="5"/>
  <c r="CN43" i="5"/>
  <c r="AV29" i="5"/>
  <c r="CN21" i="5"/>
  <c r="CL51" i="4"/>
  <c r="CD86" i="5"/>
  <c r="AV86" i="5" s="1"/>
  <c r="AV83" i="5"/>
  <c r="AV79" i="6"/>
  <c r="CJ22" i="4"/>
  <c r="CN31" i="5"/>
  <c r="CH60" i="4"/>
  <c r="CJ16" i="4"/>
  <c r="CC20" i="4"/>
  <c r="CC32" i="4"/>
  <c r="CA41" i="4"/>
  <c r="CK45" i="4"/>
  <c r="CB67" i="4"/>
  <c r="C71" i="4"/>
  <c r="CA71" i="4" s="1"/>
  <c r="CB78" i="4"/>
  <c r="CA132" i="4"/>
  <c r="P132" i="4" s="1"/>
  <c r="CA142" i="4"/>
  <c r="P142" i="4" s="1"/>
  <c r="CO94" i="5"/>
  <c r="AV81" i="5"/>
  <c r="CA74" i="5"/>
  <c r="CM41" i="5"/>
  <c r="CA21" i="5"/>
  <c r="AV21" i="5" s="1"/>
  <c r="CE17" i="5"/>
  <c r="AV32" i="6"/>
  <c r="CA94" i="4"/>
  <c r="CD22" i="4"/>
  <c r="CH86" i="5"/>
  <c r="AV57" i="5"/>
  <c r="CQ51" i="5"/>
  <c r="CN22" i="4"/>
  <c r="CN51" i="5"/>
  <c r="AV23" i="6"/>
  <c r="CB19" i="4"/>
  <c r="CC31" i="4"/>
  <c r="CA95" i="4"/>
  <c r="CA140" i="4"/>
  <c r="P140" i="4" s="1"/>
  <c r="CD74" i="5"/>
  <c r="CQ43" i="5"/>
  <c r="AV46" i="6"/>
  <c r="CK31" i="4"/>
  <c r="CB23" i="4"/>
  <c r="CC36" i="4"/>
  <c r="CK16" i="4"/>
  <c r="CD20" i="4"/>
  <c r="C33" i="4"/>
  <c r="CC41" i="4"/>
  <c r="C61" i="4"/>
  <c r="AV58" i="5"/>
  <c r="CG41" i="5"/>
  <c r="AV35" i="5"/>
  <c r="CE21" i="5"/>
  <c r="CD14" i="4"/>
  <c r="CK29" i="4"/>
  <c r="CM99" i="5"/>
  <c r="AV79" i="5"/>
  <c r="CK14" i="4"/>
  <c r="CN14" i="4"/>
  <c r="CB58" i="4"/>
  <c r="CK18" i="4"/>
  <c r="CA148" i="4"/>
  <c r="P148" i="4" s="1"/>
  <c r="CQ31" i="5"/>
  <c r="CC26" i="4"/>
  <c r="CK39" i="4"/>
  <c r="CA62" i="4"/>
  <c r="CD51" i="5"/>
  <c r="CC94" i="5"/>
  <c r="CB56" i="4"/>
  <c r="CL94" i="5"/>
  <c r="CC27" i="4"/>
  <c r="CN16" i="4"/>
  <c r="CJ20" i="4"/>
  <c r="CC24" i="4"/>
  <c r="CC28" i="4"/>
  <c r="CK41" i="4"/>
  <c r="CA133" i="4"/>
  <c r="P133" i="4" s="1"/>
  <c r="CA143" i="4"/>
  <c r="P143" i="4" s="1"/>
  <c r="CQ41" i="5"/>
  <c r="AV26" i="6"/>
  <c r="AV29" i="6"/>
  <c r="AV22" i="6"/>
  <c r="AV30" i="6"/>
  <c r="AV31" i="6"/>
  <c r="AV36" i="6"/>
  <c r="AV54" i="6"/>
  <c r="AV78" i="6"/>
  <c r="AV39" i="6"/>
  <c r="AV38" i="6"/>
  <c r="AV19" i="6"/>
  <c r="AV89" i="6"/>
  <c r="B202" i="6"/>
  <c r="AV13" i="6"/>
  <c r="AV20" i="6"/>
  <c r="AV21" i="6"/>
  <c r="AV35" i="6"/>
  <c r="AV24" i="6"/>
  <c r="AV40" i="6"/>
  <c r="AV42" i="6"/>
  <c r="AV25" i="6"/>
  <c r="AV87" i="6"/>
  <c r="AV17" i="6"/>
  <c r="AV81" i="6"/>
  <c r="AV83" i="6"/>
  <c r="AV34" i="6"/>
  <c r="AV74" i="6"/>
  <c r="AV75" i="6"/>
  <c r="AV33" i="6"/>
  <c r="AV41" i="6"/>
  <c r="AV15" i="6"/>
  <c r="AV28" i="6"/>
  <c r="CQ85" i="5"/>
  <c r="CM85" i="5"/>
  <c r="CH85" i="5"/>
  <c r="CD85" i="5"/>
  <c r="CJ85" i="5"/>
  <c r="CN85" i="5"/>
  <c r="CG85" i="5"/>
  <c r="CE85" i="5"/>
  <c r="CP85" i="5"/>
  <c r="CA85" i="5"/>
  <c r="CQ88" i="5"/>
  <c r="CM88" i="5"/>
  <c r="CH88" i="5"/>
  <c r="CD88" i="5"/>
  <c r="CN88" i="5"/>
  <c r="CG88" i="5"/>
  <c r="CA88" i="5"/>
  <c r="CP88" i="5"/>
  <c r="CJ88" i="5"/>
  <c r="CE88" i="5"/>
  <c r="CP62" i="5"/>
  <c r="CG62" i="5"/>
  <c r="CN62" i="5"/>
  <c r="CJ62" i="5"/>
  <c r="CE62" i="5"/>
  <c r="CA62" i="5"/>
  <c r="CM62" i="5"/>
  <c r="CD62" i="5"/>
  <c r="CQ62" i="5"/>
  <c r="CH62" i="5"/>
  <c r="CP56" i="5"/>
  <c r="CE56" i="5"/>
  <c r="CA56" i="5"/>
  <c r="CQ56" i="5"/>
  <c r="CJ56" i="5"/>
  <c r="CM56" i="5"/>
  <c r="CG56" i="5"/>
  <c r="CH56" i="5"/>
  <c r="CD56" i="5"/>
  <c r="CN56" i="5"/>
  <c r="AV78" i="5"/>
  <c r="CQ50" i="5"/>
  <c r="CG50" i="5"/>
  <c r="CN50" i="5"/>
  <c r="CJ50" i="5"/>
  <c r="CD50" i="5"/>
  <c r="CH50" i="5"/>
  <c r="CP50" i="5"/>
  <c r="CE50" i="5"/>
  <c r="CM50" i="5"/>
  <c r="CA50" i="5"/>
  <c r="CQ42" i="5"/>
  <c r="CG42" i="5"/>
  <c r="CN42" i="5"/>
  <c r="CJ42" i="5"/>
  <c r="CD42" i="5"/>
  <c r="CH42" i="5"/>
  <c r="CP42" i="5"/>
  <c r="CE42" i="5"/>
  <c r="CM42" i="5"/>
  <c r="CA42" i="5"/>
  <c r="CQ34" i="5"/>
  <c r="CG34" i="5"/>
  <c r="CN34" i="5"/>
  <c r="CJ34" i="5"/>
  <c r="CD34" i="5"/>
  <c r="CH34" i="5"/>
  <c r="CP34" i="5"/>
  <c r="CE34" i="5"/>
  <c r="CM34" i="5"/>
  <c r="CA34" i="5"/>
  <c r="CQ26" i="5"/>
  <c r="CG26" i="5"/>
  <c r="CD26" i="5"/>
  <c r="CP26" i="5"/>
  <c r="CJ26" i="5"/>
  <c r="CN26" i="5"/>
  <c r="CH26" i="5"/>
  <c r="CA26" i="5"/>
  <c r="CM26" i="5"/>
  <c r="CE26" i="5"/>
  <c r="CN76" i="5"/>
  <c r="CH76" i="5"/>
  <c r="CD76" i="5"/>
  <c r="CQ76" i="5"/>
  <c r="CM76" i="5"/>
  <c r="CG76" i="5"/>
  <c r="CJ76" i="5"/>
  <c r="CE76" i="5"/>
  <c r="CP76" i="5"/>
  <c r="CA76" i="5"/>
  <c r="AV82" i="5"/>
  <c r="AV80" i="5"/>
  <c r="CQ77" i="5"/>
  <c r="CM77" i="5"/>
  <c r="CG77" i="5"/>
  <c r="CP77" i="5"/>
  <c r="CA77" i="5"/>
  <c r="CJ77" i="5"/>
  <c r="CD77" i="5"/>
  <c r="CE77" i="5"/>
  <c r="CH77" i="5"/>
  <c r="CN77" i="5"/>
  <c r="CP64" i="5"/>
  <c r="CG64" i="5"/>
  <c r="CN64" i="5"/>
  <c r="CJ64" i="5"/>
  <c r="CE64" i="5"/>
  <c r="CA64" i="5"/>
  <c r="CQ64" i="5"/>
  <c r="CH64" i="5"/>
  <c r="CM64" i="5"/>
  <c r="CD64" i="5"/>
  <c r="AV68" i="5"/>
  <c r="CQ73" i="5"/>
  <c r="CM73" i="5"/>
  <c r="CH73" i="5"/>
  <c r="CD73" i="5"/>
  <c r="CP73" i="5"/>
  <c r="CG73" i="5"/>
  <c r="CJ73" i="5"/>
  <c r="CA73" i="5"/>
  <c r="CN73" i="5"/>
  <c r="CE73" i="5"/>
  <c r="CP61" i="5"/>
  <c r="CG61" i="5"/>
  <c r="CN61" i="5"/>
  <c r="CJ61" i="5"/>
  <c r="CE61" i="5"/>
  <c r="CA61" i="5"/>
  <c r="CQ61" i="5"/>
  <c r="CH61" i="5"/>
  <c r="CM61" i="5"/>
  <c r="CD61" i="5"/>
  <c r="CQ46" i="5"/>
  <c r="CG46" i="5"/>
  <c r="CN46" i="5"/>
  <c r="CJ46" i="5"/>
  <c r="CD46" i="5"/>
  <c r="CH46" i="5"/>
  <c r="CP46" i="5"/>
  <c r="CE46" i="5"/>
  <c r="CM46" i="5"/>
  <c r="CA46" i="5"/>
  <c r="CQ38" i="5"/>
  <c r="CG38" i="5"/>
  <c r="CN38" i="5"/>
  <c r="CJ38" i="5"/>
  <c r="CD38" i="5"/>
  <c r="CH38" i="5"/>
  <c r="CP38" i="5"/>
  <c r="CE38" i="5"/>
  <c r="CM38" i="5"/>
  <c r="CA38" i="5"/>
  <c r="CQ30" i="5"/>
  <c r="CG30" i="5"/>
  <c r="CN30" i="5"/>
  <c r="CJ30" i="5"/>
  <c r="CD30" i="5"/>
  <c r="CH30" i="5"/>
  <c r="CP30" i="5"/>
  <c r="CE30" i="5"/>
  <c r="CM30" i="5"/>
  <c r="CA30" i="5"/>
  <c r="CQ24" i="5"/>
  <c r="CG24" i="5"/>
  <c r="CD24" i="5"/>
  <c r="CP24" i="5"/>
  <c r="CJ24" i="5"/>
  <c r="CN24" i="5"/>
  <c r="CH24" i="5"/>
  <c r="CA24" i="5"/>
  <c r="CM24" i="5"/>
  <c r="CE24" i="5"/>
  <c r="AV15" i="5"/>
  <c r="CN18" i="5"/>
  <c r="CJ18" i="5"/>
  <c r="CD18" i="5"/>
  <c r="CQ18" i="5"/>
  <c r="CG18" i="5"/>
  <c r="CP18" i="5"/>
  <c r="CE18" i="5"/>
  <c r="CA18" i="5"/>
  <c r="CH18" i="5"/>
  <c r="CM18" i="5"/>
  <c r="CQ89" i="5"/>
  <c r="CM89" i="5"/>
  <c r="CH89" i="5"/>
  <c r="CD89" i="5"/>
  <c r="CJ89" i="5"/>
  <c r="CN89" i="5"/>
  <c r="CG89" i="5"/>
  <c r="CE89" i="5"/>
  <c r="CP89" i="5"/>
  <c r="CA89" i="5"/>
  <c r="AV84" i="5"/>
  <c r="CP54" i="5"/>
  <c r="CE54" i="5"/>
  <c r="CA54" i="5"/>
  <c r="CQ54" i="5"/>
  <c r="CJ54" i="5"/>
  <c r="CM54" i="5"/>
  <c r="CG54" i="5"/>
  <c r="CN54" i="5"/>
  <c r="CH54" i="5"/>
  <c r="CD54" i="5"/>
  <c r="CP65" i="5"/>
  <c r="CQ65" i="5"/>
  <c r="CG65" i="5"/>
  <c r="CN65" i="5"/>
  <c r="CJ65" i="5"/>
  <c r="CE65" i="5"/>
  <c r="CA65" i="5"/>
  <c r="AV65" i="5" s="1"/>
  <c r="CM65" i="5"/>
  <c r="CD65" i="5"/>
  <c r="CH65" i="5"/>
  <c r="CQ87" i="5"/>
  <c r="CM87" i="5"/>
  <c r="CH87" i="5"/>
  <c r="CD87" i="5"/>
  <c r="CA87" i="5"/>
  <c r="CP87" i="5"/>
  <c r="CE87" i="5"/>
  <c r="CN87" i="5"/>
  <c r="CG87" i="5"/>
  <c r="CJ87" i="5"/>
  <c r="CQ52" i="5"/>
  <c r="CG52" i="5"/>
  <c r="CN52" i="5"/>
  <c r="CJ52" i="5"/>
  <c r="CD52" i="5"/>
  <c r="CH52" i="5"/>
  <c r="CP52" i="5"/>
  <c r="CE52" i="5"/>
  <c r="CM52" i="5"/>
  <c r="CA52" i="5"/>
  <c r="CQ44" i="5"/>
  <c r="CG44" i="5"/>
  <c r="CN44" i="5"/>
  <c r="CJ44" i="5"/>
  <c r="CD44" i="5"/>
  <c r="CH44" i="5"/>
  <c r="CP44" i="5"/>
  <c r="CE44" i="5"/>
  <c r="CM44" i="5"/>
  <c r="CA44" i="5"/>
  <c r="CQ36" i="5"/>
  <c r="CG36" i="5"/>
  <c r="CN36" i="5"/>
  <c r="CJ36" i="5"/>
  <c r="CD36" i="5"/>
  <c r="CH36" i="5"/>
  <c r="CP36" i="5"/>
  <c r="CE36" i="5"/>
  <c r="CM36" i="5"/>
  <c r="CA36" i="5"/>
  <c r="CQ28" i="5"/>
  <c r="CG28" i="5"/>
  <c r="CN28" i="5"/>
  <c r="CJ28" i="5"/>
  <c r="CD28" i="5"/>
  <c r="CH28" i="5"/>
  <c r="CP28" i="5"/>
  <c r="CE28" i="5"/>
  <c r="CM28" i="5"/>
  <c r="CA28" i="5"/>
  <c r="AV23" i="5"/>
  <c r="CN16" i="5"/>
  <c r="CJ16" i="5"/>
  <c r="CD16" i="5"/>
  <c r="CQ16" i="5"/>
  <c r="CG16" i="5"/>
  <c r="CP16" i="5"/>
  <c r="CE16" i="5"/>
  <c r="CA16" i="5"/>
  <c r="CH16" i="5"/>
  <c r="CM16" i="5"/>
  <c r="AV25" i="5"/>
  <c r="CQ22" i="5"/>
  <c r="CG22" i="5"/>
  <c r="CD22" i="5"/>
  <c r="CP22" i="5"/>
  <c r="CJ22" i="5"/>
  <c r="CN22" i="5"/>
  <c r="CH22" i="5"/>
  <c r="CM22" i="5"/>
  <c r="CE22" i="5"/>
  <c r="CA22" i="5"/>
  <c r="CQ71" i="5"/>
  <c r="CM71" i="5"/>
  <c r="CH71" i="5"/>
  <c r="CD71" i="5"/>
  <c r="CP71" i="5"/>
  <c r="CG71" i="5"/>
  <c r="CJ71" i="5"/>
  <c r="CA71" i="5"/>
  <c r="CN71" i="5"/>
  <c r="CE71" i="5"/>
  <c r="CP60" i="5"/>
  <c r="CG60" i="5"/>
  <c r="CN60" i="5"/>
  <c r="CJ60" i="5"/>
  <c r="CE60" i="5"/>
  <c r="CA60" i="5"/>
  <c r="CQ60" i="5"/>
  <c r="CH60" i="5"/>
  <c r="CM60" i="5"/>
  <c r="CD60" i="5"/>
  <c r="AV55" i="5"/>
  <c r="CP63" i="5"/>
  <c r="CG63" i="5"/>
  <c r="CN63" i="5"/>
  <c r="CJ63" i="5"/>
  <c r="CE63" i="5"/>
  <c r="CA63" i="5"/>
  <c r="CM63" i="5"/>
  <c r="CD63" i="5"/>
  <c r="CQ63" i="5"/>
  <c r="CH63" i="5"/>
  <c r="AV70" i="5"/>
  <c r="CQ48" i="5"/>
  <c r="CG48" i="5"/>
  <c r="CN48" i="5"/>
  <c r="CJ48" i="5"/>
  <c r="CD48" i="5"/>
  <c r="CH48" i="5"/>
  <c r="CP48" i="5"/>
  <c r="CE48" i="5"/>
  <c r="CM48" i="5"/>
  <c r="CA48" i="5"/>
  <c r="CQ40" i="5"/>
  <c r="CG40" i="5"/>
  <c r="CN40" i="5"/>
  <c r="CJ40" i="5"/>
  <c r="CD40" i="5"/>
  <c r="CH40" i="5"/>
  <c r="CP40" i="5"/>
  <c r="CE40" i="5"/>
  <c r="CM40" i="5"/>
  <c r="CA40" i="5"/>
  <c r="CQ32" i="5"/>
  <c r="CG32" i="5"/>
  <c r="CN32" i="5"/>
  <c r="CJ32" i="5"/>
  <c r="CD32" i="5"/>
  <c r="CH32" i="5"/>
  <c r="CP32" i="5"/>
  <c r="CE32" i="5"/>
  <c r="CM32" i="5"/>
  <c r="CA32" i="5"/>
  <c r="CN20" i="5"/>
  <c r="CJ20" i="5"/>
  <c r="CD20" i="5"/>
  <c r="CQ20" i="5"/>
  <c r="CG20" i="5"/>
  <c r="CP20" i="5"/>
  <c r="CE20" i="5"/>
  <c r="CA20" i="5"/>
  <c r="CM20" i="5"/>
  <c r="CH20" i="5"/>
  <c r="A202" i="5"/>
  <c r="CQ13" i="5"/>
  <c r="CG13" i="5"/>
  <c r="CN13" i="5"/>
  <c r="CJ13" i="5"/>
  <c r="CD13" i="5"/>
  <c r="CP13" i="5"/>
  <c r="CE13" i="5"/>
  <c r="CA13" i="5"/>
  <c r="CM13" i="5"/>
  <c r="CH13" i="5"/>
  <c r="C13" i="4"/>
  <c r="CC13" i="4"/>
  <c r="C19" i="4"/>
  <c r="CC19" i="4"/>
  <c r="CL19" i="4"/>
  <c r="CB73" i="4"/>
  <c r="CK73" i="4"/>
  <c r="C17" i="4"/>
  <c r="CC17" i="4"/>
  <c r="CL17" i="4"/>
  <c r="CN78" i="4"/>
  <c r="CH78" i="4"/>
  <c r="CD78" i="4"/>
  <c r="CP78" i="4"/>
  <c r="CA78" i="4"/>
  <c r="CJ78" i="4"/>
  <c r="CQ78" i="4"/>
  <c r="CG78" i="4"/>
  <c r="CE78" i="4"/>
  <c r="CM78" i="4"/>
  <c r="C15" i="4"/>
  <c r="CC15" i="4"/>
  <c r="CL15" i="4"/>
  <c r="C23" i="4"/>
  <c r="CC23" i="4"/>
  <c r="CL23" i="4"/>
  <c r="CB69" i="4"/>
  <c r="CK69" i="4"/>
  <c r="CL13" i="4"/>
  <c r="C21" i="4"/>
  <c r="CC21" i="4"/>
  <c r="CQ63" i="4"/>
  <c r="CP63" i="4"/>
  <c r="CG63" i="4"/>
  <c r="CJ63" i="4"/>
  <c r="CD63" i="4"/>
  <c r="CN63" i="4"/>
  <c r="CM63" i="4"/>
  <c r="CA63" i="4"/>
  <c r="CH63" i="4"/>
  <c r="CB65" i="4"/>
  <c r="CK65" i="4"/>
  <c r="C100" i="4"/>
  <c r="CK100" i="4"/>
  <c r="CB100" i="4"/>
  <c r="CL122" i="4"/>
  <c r="CC122" i="4"/>
  <c r="AM122" i="4" s="1"/>
  <c r="CA14" i="4"/>
  <c r="CE14" i="4"/>
  <c r="CP14" i="4"/>
  <c r="CE16" i="4"/>
  <c r="CP16" i="4"/>
  <c r="CA18" i="4"/>
  <c r="CE18" i="4"/>
  <c r="CP18" i="4"/>
  <c r="CA20" i="4"/>
  <c r="CP20" i="4"/>
  <c r="CA22" i="4"/>
  <c r="CA24" i="4"/>
  <c r="CQ25" i="4"/>
  <c r="CG25" i="4"/>
  <c r="CN25" i="4"/>
  <c r="CJ25" i="4"/>
  <c r="CD25" i="4"/>
  <c r="CM25" i="4"/>
  <c r="CQ29" i="4"/>
  <c r="CG29" i="4"/>
  <c r="CN29" i="4"/>
  <c r="CJ29" i="4"/>
  <c r="CD29" i="4"/>
  <c r="CM29" i="4"/>
  <c r="CM31" i="4"/>
  <c r="CQ35" i="4"/>
  <c r="CG35" i="4"/>
  <c r="CN35" i="4"/>
  <c r="CJ35" i="4"/>
  <c r="CD35" i="4"/>
  <c r="CM35" i="4"/>
  <c r="CQ39" i="4"/>
  <c r="CG39" i="4"/>
  <c r="CN39" i="4"/>
  <c r="CJ39" i="4"/>
  <c r="CD39" i="4"/>
  <c r="CM39" i="4"/>
  <c r="CD43" i="4"/>
  <c r="CM47" i="4"/>
  <c r="CH47" i="4"/>
  <c r="CP47" i="4"/>
  <c r="CJ47" i="4"/>
  <c r="CE47" i="4"/>
  <c r="CD47" i="4"/>
  <c r="CQ47" i="4"/>
  <c r="CM49" i="4"/>
  <c r="CH49" i="4"/>
  <c r="CP49" i="4"/>
  <c r="CJ49" i="4"/>
  <c r="CE49" i="4"/>
  <c r="CM53" i="4"/>
  <c r="CH53" i="4"/>
  <c r="CP53" i="4"/>
  <c r="CJ53" i="4"/>
  <c r="CE53" i="4"/>
  <c r="CL64" i="4"/>
  <c r="CC64" i="4"/>
  <c r="C64" i="4"/>
  <c r="CL68" i="4"/>
  <c r="CC68" i="4"/>
  <c r="C68" i="4"/>
  <c r="CL72" i="4"/>
  <c r="CC72" i="4"/>
  <c r="C72" i="4"/>
  <c r="CN95" i="4"/>
  <c r="CC95" i="4"/>
  <c r="AT95" i="4" s="1"/>
  <c r="CM95" i="4"/>
  <c r="CE95" i="4"/>
  <c r="CO95" i="4"/>
  <c r="CL95" i="4"/>
  <c r="CF95" i="4"/>
  <c r="CD95" i="4"/>
  <c r="CN103" i="4"/>
  <c r="CC103" i="4"/>
  <c r="CM103" i="4"/>
  <c r="CE103" i="4"/>
  <c r="CO103" i="4"/>
  <c r="CL103" i="4"/>
  <c r="CF103" i="4"/>
  <c r="CD103" i="4"/>
  <c r="CL124" i="4"/>
  <c r="CC124" i="4"/>
  <c r="CG14" i="4"/>
  <c r="CQ14" i="4"/>
  <c r="CG16" i="4"/>
  <c r="CQ16" i="4"/>
  <c r="CG18" i="4"/>
  <c r="CQ18" i="4"/>
  <c r="CG20" i="4"/>
  <c r="CQ20" i="4"/>
  <c r="CG22" i="4"/>
  <c r="CQ22" i="4"/>
  <c r="CK24" i="4"/>
  <c r="CE25" i="4"/>
  <c r="CP25" i="4"/>
  <c r="CK26" i="4"/>
  <c r="CK28" i="4"/>
  <c r="CE29" i="4"/>
  <c r="CP29" i="4"/>
  <c r="CK30" i="4"/>
  <c r="CE31" i="4"/>
  <c r="CK32" i="4"/>
  <c r="CE33" i="4"/>
  <c r="CK34" i="4"/>
  <c r="CE35" i="4"/>
  <c r="CP35" i="4"/>
  <c r="CK36" i="4"/>
  <c r="CE37" i="4"/>
  <c r="CK38" i="4"/>
  <c r="CE39" i="4"/>
  <c r="CP39" i="4"/>
  <c r="CK40" i="4"/>
  <c r="CE41" i="4"/>
  <c r="CK42" i="4"/>
  <c r="CP43" i="4"/>
  <c r="CK44" i="4"/>
  <c r="CE45" i="4"/>
  <c r="CK46" i="4"/>
  <c r="CG47" i="4"/>
  <c r="CD49" i="4"/>
  <c r="CN49" i="4"/>
  <c r="CB50" i="4"/>
  <c r="CD53" i="4"/>
  <c r="CN53" i="4"/>
  <c r="CB54" i="4"/>
  <c r="CM55" i="4"/>
  <c r="CH55" i="4"/>
  <c r="C96" i="4"/>
  <c r="CK96" i="4"/>
  <c r="CB96" i="4"/>
  <c r="C104" i="4"/>
  <c r="CK104" i="4"/>
  <c r="CB104" i="4"/>
  <c r="CA16" i="4"/>
  <c r="CE20" i="4"/>
  <c r="CE22" i="4"/>
  <c r="CP22" i="4"/>
  <c r="CN24" i="4"/>
  <c r="CJ24" i="4"/>
  <c r="CQ24" i="4"/>
  <c r="CG24" i="4"/>
  <c r="CQ27" i="4"/>
  <c r="CQ31" i="4"/>
  <c r="CG31" i="4"/>
  <c r="CN31" i="4"/>
  <c r="CJ31" i="4"/>
  <c r="CD31" i="4"/>
  <c r="CQ33" i="4"/>
  <c r="CG33" i="4"/>
  <c r="CN33" i="4"/>
  <c r="CJ33" i="4"/>
  <c r="CD33" i="4"/>
  <c r="CM33" i="4"/>
  <c r="CQ37" i="4"/>
  <c r="CG37" i="4"/>
  <c r="CN37" i="4"/>
  <c r="CJ37" i="4"/>
  <c r="CD37" i="4"/>
  <c r="CM37" i="4"/>
  <c r="CQ41" i="4"/>
  <c r="CG41" i="4"/>
  <c r="CN41" i="4"/>
  <c r="CJ41" i="4"/>
  <c r="CD41" i="4"/>
  <c r="CM41" i="4"/>
  <c r="CQ45" i="4"/>
  <c r="CG45" i="4"/>
  <c r="CN45" i="4"/>
  <c r="CJ45" i="4"/>
  <c r="CD45" i="4"/>
  <c r="CM45" i="4"/>
  <c r="CH14" i="4"/>
  <c r="CH16" i="4"/>
  <c r="CH18" i="4"/>
  <c r="CH20" i="4"/>
  <c r="CH22" i="4"/>
  <c r="CD24" i="4"/>
  <c r="CH25" i="4"/>
  <c r="C26" i="4"/>
  <c r="C28" i="4"/>
  <c r="CH29" i="4"/>
  <c r="C30" i="4"/>
  <c r="CH31" i="4"/>
  <c r="C32" i="4"/>
  <c r="CH33" i="4"/>
  <c r="C34" i="4"/>
  <c r="CH35" i="4"/>
  <c r="C36" i="4"/>
  <c r="CH37" i="4"/>
  <c r="C38" i="4"/>
  <c r="CH39" i="4"/>
  <c r="C40" i="4"/>
  <c r="CH41" i="4"/>
  <c r="C42" i="4"/>
  <c r="CH43" i="4"/>
  <c r="C44" i="4"/>
  <c r="CH45" i="4"/>
  <c r="C46" i="4"/>
  <c r="CK47" i="4"/>
  <c r="CG49" i="4"/>
  <c r="CQ49" i="4"/>
  <c r="CM51" i="4"/>
  <c r="CH51" i="4"/>
  <c r="CP51" i="4"/>
  <c r="CJ51" i="4"/>
  <c r="CE51" i="4"/>
  <c r="CG53" i="4"/>
  <c r="CQ53" i="4"/>
  <c r="C56" i="4"/>
  <c r="CC56" i="4"/>
  <c r="CL56" i="4"/>
  <c r="CP62" i="4"/>
  <c r="CG62" i="4"/>
  <c r="CN62" i="4"/>
  <c r="CQ62" i="4"/>
  <c r="CJ62" i="4"/>
  <c r="CD62" i="4"/>
  <c r="CE62" i="4"/>
  <c r="CQ75" i="4"/>
  <c r="CM75" i="4"/>
  <c r="CG75" i="4"/>
  <c r="CJ75" i="4"/>
  <c r="CE75" i="4"/>
  <c r="CP75" i="4"/>
  <c r="CH75" i="4"/>
  <c r="CA75" i="4"/>
  <c r="CN75" i="4"/>
  <c r="CN99" i="4"/>
  <c r="CC99" i="4"/>
  <c r="CM99" i="4"/>
  <c r="CE99" i="4"/>
  <c r="CO99" i="4"/>
  <c r="CL99" i="4"/>
  <c r="CF99" i="4"/>
  <c r="CD99" i="4"/>
  <c r="CL47" i="4"/>
  <c r="C48" i="4"/>
  <c r="CC48" i="4"/>
  <c r="C50" i="4"/>
  <c r="CC50" i="4"/>
  <c r="C52" i="4"/>
  <c r="CC52" i="4"/>
  <c r="C54" i="4"/>
  <c r="CC54" i="4"/>
  <c r="CL54" i="4"/>
  <c r="CP57" i="4"/>
  <c r="CG57" i="4"/>
  <c r="CA57" i="4"/>
  <c r="CM57" i="4"/>
  <c r="CP58" i="4"/>
  <c r="CG58" i="4"/>
  <c r="CA58" i="4"/>
  <c r="CM58" i="4"/>
  <c r="CP59" i="4"/>
  <c r="CG59" i="4"/>
  <c r="CA59" i="4"/>
  <c r="CM59" i="4"/>
  <c r="CP60" i="4"/>
  <c r="CG60" i="4"/>
  <c r="CA60" i="4"/>
  <c r="CM60" i="4"/>
  <c r="CP61" i="4"/>
  <c r="CG61" i="4"/>
  <c r="CA61" i="4"/>
  <c r="CN61" i="4"/>
  <c r="C65" i="4"/>
  <c r="CL65" i="4"/>
  <c r="CK70" i="4"/>
  <c r="CQ71" i="4"/>
  <c r="CM71" i="4"/>
  <c r="CH71" i="4"/>
  <c r="CD71" i="4"/>
  <c r="CP71" i="4"/>
  <c r="CE71" i="4"/>
  <c r="C73" i="4"/>
  <c r="CL73" i="4"/>
  <c r="C81" i="4"/>
  <c r="CL81" i="4"/>
  <c r="CC81" i="4"/>
  <c r="C82" i="4"/>
  <c r="CL82" i="4"/>
  <c r="CC82" i="4"/>
  <c r="CL89" i="4"/>
  <c r="CC89" i="4"/>
  <c r="C89" i="4"/>
  <c r="C94" i="4"/>
  <c r="CK94" i="4"/>
  <c r="CN97" i="4"/>
  <c r="CC97" i="4"/>
  <c r="CM97" i="4"/>
  <c r="CE97" i="4"/>
  <c r="CO97" i="4"/>
  <c r="CL97" i="4"/>
  <c r="CD97" i="4"/>
  <c r="C102" i="4"/>
  <c r="CK102" i="4"/>
  <c r="CN105" i="4"/>
  <c r="CC105" i="4"/>
  <c r="CM105" i="4"/>
  <c r="CE105" i="4"/>
  <c r="CO105" i="4"/>
  <c r="CL105" i="4"/>
  <c r="CD105" i="4"/>
  <c r="C180" i="4"/>
  <c r="CD57" i="4"/>
  <c r="CJ57" i="4"/>
  <c r="CD58" i="4"/>
  <c r="CJ58" i="4"/>
  <c r="CD59" i="4"/>
  <c r="CJ59" i="4"/>
  <c r="CD60" i="4"/>
  <c r="CJ60" i="4"/>
  <c r="CD61" i="4"/>
  <c r="CJ61" i="4"/>
  <c r="CQ61" i="4"/>
  <c r="CC65" i="4"/>
  <c r="CK66" i="4"/>
  <c r="CQ67" i="4"/>
  <c r="CM67" i="4"/>
  <c r="CH67" i="4"/>
  <c r="CD67" i="4"/>
  <c r="CP67" i="4"/>
  <c r="CE67" i="4"/>
  <c r="CJ67" i="4"/>
  <c r="CN67" i="4"/>
  <c r="C69" i="4"/>
  <c r="CL69" i="4"/>
  <c r="CG71" i="4"/>
  <c r="CC73" i="4"/>
  <c r="CK75" i="4"/>
  <c r="CB75" i="4"/>
  <c r="CL85" i="4"/>
  <c r="CC85" i="4"/>
  <c r="C85" i="4"/>
  <c r="CL86" i="4"/>
  <c r="CC86" i="4"/>
  <c r="C86" i="4"/>
  <c r="C98" i="4"/>
  <c r="CK98" i="4"/>
  <c r="CN101" i="4"/>
  <c r="CC101" i="4"/>
  <c r="CM101" i="4"/>
  <c r="CE101" i="4"/>
  <c r="CO101" i="4"/>
  <c r="CL101" i="4"/>
  <c r="CD101" i="4"/>
  <c r="CC123" i="4"/>
  <c r="AM123" i="4" s="1"/>
  <c r="CL55" i="4"/>
  <c r="CB62" i="4"/>
  <c r="CB63" i="4"/>
  <c r="C66" i="4"/>
  <c r="C70" i="4"/>
  <c r="C74" i="4"/>
  <c r="C80" i="4"/>
  <c r="CL80" i="4"/>
  <c r="CC80" i="4"/>
  <c r="CL84" i="4"/>
  <c r="C84" i="4"/>
  <c r="CC84" i="4"/>
  <c r="CL88" i="4"/>
  <c r="CC88" i="4"/>
  <c r="C88" i="4"/>
  <c r="CC57" i="4"/>
  <c r="CC58" i="4"/>
  <c r="CC59" i="4"/>
  <c r="CC60" i="4"/>
  <c r="CC61" i="4"/>
  <c r="CC62" i="4"/>
  <c r="CC63" i="4"/>
  <c r="CP76" i="4"/>
  <c r="CA76" i="4"/>
  <c r="CB77" i="4"/>
  <c r="C77" i="4"/>
  <c r="C79" i="4"/>
  <c r="CL79" i="4"/>
  <c r="CC79" i="4"/>
  <c r="C83" i="4"/>
  <c r="CL83" i="4"/>
  <c r="CC83" i="4"/>
  <c r="CL87" i="4"/>
  <c r="CC87" i="4"/>
  <c r="C87" i="4"/>
  <c r="AM124" i="4"/>
  <c r="CA130" i="4"/>
  <c r="P130" i="4" s="1"/>
  <c r="CB97" i="4"/>
  <c r="CB101" i="4"/>
  <c r="CB105" i="4"/>
  <c r="CA129" i="4"/>
  <c r="P129" i="4" s="1"/>
  <c r="D180" i="4"/>
  <c r="CB95" i="4"/>
  <c r="CB99" i="4"/>
  <c r="CB103" i="4"/>
  <c r="B180" i="4"/>
  <c r="B186" i="3"/>
  <c r="B185" i="3"/>
  <c r="B184" i="3"/>
  <c r="B183" i="3"/>
  <c r="AL180" i="3"/>
  <c r="AK180" i="3"/>
  <c r="AJ180" i="3"/>
  <c r="AI180" i="3"/>
  <c r="AH180" i="3"/>
  <c r="AG180" i="3"/>
  <c r="AF180" i="3"/>
  <c r="AE180" i="3"/>
  <c r="AD180" i="3"/>
  <c r="AC180" i="3"/>
  <c r="AB180" i="3"/>
  <c r="AA180" i="3"/>
  <c r="Z180" i="3"/>
  <c r="Y180" i="3"/>
  <c r="X180" i="3"/>
  <c r="W180" i="3"/>
  <c r="V180" i="3"/>
  <c r="U180" i="3"/>
  <c r="T180" i="3"/>
  <c r="S180" i="3"/>
  <c r="R180" i="3"/>
  <c r="Q180" i="3"/>
  <c r="P180" i="3"/>
  <c r="O180" i="3"/>
  <c r="N180" i="3"/>
  <c r="M180" i="3"/>
  <c r="L180" i="3"/>
  <c r="K180" i="3"/>
  <c r="J180" i="3"/>
  <c r="I180" i="3"/>
  <c r="H180" i="3"/>
  <c r="G180" i="3"/>
  <c r="F180" i="3"/>
  <c r="E180" i="3"/>
  <c r="D179" i="3"/>
  <c r="C179" i="3"/>
  <c r="B179" i="3" s="1"/>
  <c r="D178" i="3"/>
  <c r="C178" i="3"/>
  <c r="B178" i="3" s="1"/>
  <c r="D177" i="3"/>
  <c r="C177" i="3"/>
  <c r="B177" i="3" s="1"/>
  <c r="D176" i="3"/>
  <c r="B176" i="3" s="1"/>
  <c r="C176" i="3"/>
  <c r="D175" i="3"/>
  <c r="D180" i="3" s="1"/>
  <c r="C175" i="3"/>
  <c r="B170" i="3"/>
  <c r="B169" i="3"/>
  <c r="B168" i="3"/>
  <c r="B167" i="3"/>
  <c r="B164" i="3"/>
  <c r="B163" i="3"/>
  <c r="B162" i="3"/>
  <c r="B161" i="3"/>
  <c r="B160" i="3"/>
  <c r="B159" i="3"/>
  <c r="B158" i="3"/>
  <c r="B155" i="3"/>
  <c r="B154" i="3"/>
  <c r="B153" i="3"/>
  <c r="B152" i="3"/>
  <c r="B151" i="3"/>
  <c r="CA148" i="3"/>
  <c r="P148" i="3" s="1"/>
  <c r="C148" i="3"/>
  <c r="CJ148" i="3" s="1"/>
  <c r="C147" i="3"/>
  <c r="CJ147" i="3" s="1"/>
  <c r="CJ146" i="3"/>
  <c r="C146" i="3"/>
  <c r="CA146" i="3" s="1"/>
  <c r="P146" i="3" s="1"/>
  <c r="C145" i="3"/>
  <c r="CJ145" i="3" s="1"/>
  <c r="C144" i="3"/>
  <c r="CA144" i="3" s="1"/>
  <c r="P144" i="3" s="1"/>
  <c r="C143" i="3"/>
  <c r="CA143" i="3" s="1"/>
  <c r="P143" i="3" s="1"/>
  <c r="CJ142" i="3"/>
  <c r="CA142" i="3"/>
  <c r="P142" i="3" s="1"/>
  <c r="C142" i="3"/>
  <c r="C141" i="3"/>
  <c r="CJ141" i="3" s="1"/>
  <c r="CJ140" i="3"/>
  <c r="CA140" i="3"/>
  <c r="P140" i="3" s="1"/>
  <c r="C140" i="3"/>
  <c r="CA139" i="3"/>
  <c r="P139" i="3" s="1"/>
  <c r="C139" i="3"/>
  <c r="CJ139" i="3" s="1"/>
  <c r="C138" i="3"/>
  <c r="CJ138" i="3" s="1"/>
  <c r="CJ137" i="3"/>
  <c r="CA137" i="3"/>
  <c r="P137" i="3" s="1"/>
  <c r="C137" i="3"/>
  <c r="C136" i="3"/>
  <c r="CJ136" i="3" s="1"/>
  <c r="CJ135" i="3"/>
  <c r="C135" i="3"/>
  <c r="CA135" i="3" s="1"/>
  <c r="P135" i="3" s="1"/>
  <c r="C134" i="3"/>
  <c r="CA134" i="3" s="1"/>
  <c r="P134" i="3" s="1"/>
  <c r="CJ133" i="3"/>
  <c r="CA133" i="3"/>
  <c r="P133" i="3" s="1"/>
  <c r="C133" i="3"/>
  <c r="CJ132" i="3"/>
  <c r="C132" i="3"/>
  <c r="CA132" i="3" s="1"/>
  <c r="P132" i="3" s="1"/>
  <c r="C131" i="3"/>
  <c r="CJ131" i="3" s="1"/>
  <c r="C130" i="3"/>
  <c r="CJ130" i="3" s="1"/>
  <c r="C129" i="3"/>
  <c r="CA129" i="3" s="1"/>
  <c r="P129" i="3" s="1"/>
  <c r="CK124" i="3"/>
  <c r="CJ124" i="3"/>
  <c r="CB124" i="3"/>
  <c r="CA124" i="3"/>
  <c r="E124" i="3"/>
  <c r="D124" i="3"/>
  <c r="C124" i="3" s="1"/>
  <c r="CK123" i="3"/>
  <c r="CJ123" i="3"/>
  <c r="CB123" i="3"/>
  <c r="CA123" i="3"/>
  <c r="E123" i="3"/>
  <c r="D123" i="3"/>
  <c r="CK122" i="3"/>
  <c r="CJ122" i="3"/>
  <c r="CB122" i="3"/>
  <c r="CA122" i="3"/>
  <c r="E122" i="3"/>
  <c r="D122" i="3"/>
  <c r="C122" i="3" s="1"/>
  <c r="CJ117" i="3"/>
  <c r="CA117" i="3"/>
  <c r="E117" i="3" s="1"/>
  <c r="CJ115" i="3"/>
  <c r="CA115" i="3"/>
  <c r="E115" i="3" s="1"/>
  <c r="CJ114" i="3"/>
  <c r="CA114" i="3"/>
  <c r="E114" i="3" s="1"/>
  <c r="CJ113" i="3"/>
  <c r="CA113" i="3"/>
  <c r="E113" i="3" s="1"/>
  <c r="CJ110" i="3"/>
  <c r="CA110" i="3"/>
  <c r="E110" i="3"/>
  <c r="CJ109" i="3"/>
  <c r="CA109" i="3"/>
  <c r="E109" i="3" s="1"/>
  <c r="CJ108" i="3"/>
  <c r="CA108" i="3"/>
  <c r="E108" i="3" s="1"/>
  <c r="E105" i="3"/>
  <c r="CJ105" i="3" s="1"/>
  <c r="D105" i="3"/>
  <c r="E104" i="3"/>
  <c r="CJ104" i="3" s="1"/>
  <c r="D104" i="3"/>
  <c r="CK104" i="3" s="1"/>
  <c r="C104" i="3"/>
  <c r="CJ103" i="3"/>
  <c r="CA103" i="3"/>
  <c r="E103" i="3"/>
  <c r="D103" i="3"/>
  <c r="CK103" i="3" s="1"/>
  <c r="C103" i="3"/>
  <c r="E102" i="3"/>
  <c r="CJ102" i="3" s="1"/>
  <c r="D102" i="3"/>
  <c r="E101" i="3"/>
  <c r="CA101" i="3" s="1"/>
  <c r="D101" i="3"/>
  <c r="E100" i="3"/>
  <c r="CJ100" i="3" s="1"/>
  <c r="D100" i="3"/>
  <c r="CK100" i="3" s="1"/>
  <c r="C100" i="3"/>
  <c r="CJ99" i="3"/>
  <c r="CA99" i="3"/>
  <c r="E99" i="3"/>
  <c r="D99" i="3"/>
  <c r="CK99" i="3" s="1"/>
  <c r="C99" i="3"/>
  <c r="E98" i="3"/>
  <c r="CJ98" i="3" s="1"/>
  <c r="D98" i="3"/>
  <c r="E97" i="3"/>
  <c r="CJ97" i="3" s="1"/>
  <c r="D97" i="3"/>
  <c r="E96" i="3"/>
  <c r="CJ96" i="3" s="1"/>
  <c r="D96" i="3"/>
  <c r="CK96" i="3" s="1"/>
  <c r="C96" i="3"/>
  <c r="CJ95" i="3"/>
  <c r="CA95" i="3"/>
  <c r="E95" i="3"/>
  <c r="D95" i="3"/>
  <c r="CK95" i="3" s="1"/>
  <c r="C95" i="3"/>
  <c r="E94" i="3"/>
  <c r="CJ94" i="3" s="1"/>
  <c r="D94" i="3"/>
  <c r="CO89" i="3"/>
  <c r="CF89" i="3"/>
  <c r="E89" i="3"/>
  <c r="CK89" i="3" s="1"/>
  <c r="D89" i="3"/>
  <c r="CC89" i="3" s="1"/>
  <c r="C89" i="3"/>
  <c r="CG89" i="3" s="1"/>
  <c r="CP88" i="3"/>
  <c r="CO88" i="3"/>
  <c r="CF88" i="3"/>
  <c r="E88" i="3"/>
  <c r="CB88" i="3" s="1"/>
  <c r="D88" i="3"/>
  <c r="C88" i="3" s="1"/>
  <c r="CE88" i="3" s="1"/>
  <c r="CO87" i="3"/>
  <c r="CF87" i="3"/>
  <c r="E87" i="3"/>
  <c r="D87" i="3"/>
  <c r="CO86" i="3"/>
  <c r="CF86" i="3"/>
  <c r="CB86" i="3"/>
  <c r="E86" i="3"/>
  <c r="CK86" i="3" s="1"/>
  <c r="D86" i="3"/>
  <c r="CL86" i="3" s="1"/>
  <c r="C86" i="3"/>
  <c r="CG86" i="3" s="1"/>
  <c r="CO85" i="3"/>
  <c r="CL85" i="3"/>
  <c r="CF85" i="3"/>
  <c r="CB85" i="3"/>
  <c r="E85" i="3"/>
  <c r="CK85" i="3" s="1"/>
  <c r="D85" i="3"/>
  <c r="CC85" i="3" s="1"/>
  <c r="CO84" i="3"/>
  <c r="CL84" i="3"/>
  <c r="CF84" i="3"/>
  <c r="E84" i="3"/>
  <c r="CB84" i="3" s="1"/>
  <c r="D84" i="3"/>
  <c r="CC84" i="3" s="1"/>
  <c r="CQ83" i="3"/>
  <c r="CO83" i="3"/>
  <c r="CK83" i="3"/>
  <c r="CJ83" i="3"/>
  <c r="CF83" i="3"/>
  <c r="E83" i="3"/>
  <c r="CB83" i="3" s="1"/>
  <c r="D83" i="3"/>
  <c r="C83" i="3"/>
  <c r="CN83" i="3" s="1"/>
  <c r="CO82" i="3"/>
  <c r="CF82" i="3"/>
  <c r="E82" i="3"/>
  <c r="CK82" i="3" s="1"/>
  <c r="D82" i="3"/>
  <c r="C82" i="3"/>
  <c r="CN82" i="3" s="1"/>
  <c r="CO81" i="3"/>
  <c r="CK81" i="3"/>
  <c r="CF81" i="3"/>
  <c r="E81" i="3"/>
  <c r="CB81" i="3" s="1"/>
  <c r="D81" i="3"/>
  <c r="CO80" i="3"/>
  <c r="CF80" i="3"/>
  <c r="E80" i="3"/>
  <c r="CK80" i="3" s="1"/>
  <c r="D80" i="3"/>
  <c r="CO79" i="3"/>
  <c r="CK79" i="3"/>
  <c r="CF79" i="3"/>
  <c r="CB79" i="3"/>
  <c r="E79" i="3"/>
  <c r="D79" i="3"/>
  <c r="CO78" i="3"/>
  <c r="CF78" i="3"/>
  <c r="E78" i="3"/>
  <c r="CO77" i="3"/>
  <c r="CF77" i="3"/>
  <c r="E77" i="3"/>
  <c r="CO76" i="3"/>
  <c r="CF76" i="3"/>
  <c r="E76" i="3"/>
  <c r="CK76" i="3" s="1"/>
  <c r="C76" i="3"/>
  <c r="CQ76" i="3" s="1"/>
  <c r="CO75" i="3"/>
  <c r="CF75" i="3"/>
  <c r="E75" i="3"/>
  <c r="CO74" i="3"/>
  <c r="CF74" i="3"/>
  <c r="E74" i="3"/>
  <c r="CK74" i="3" s="1"/>
  <c r="CO73" i="3"/>
  <c r="CF73" i="3"/>
  <c r="E73" i="3"/>
  <c r="CB73" i="3" s="1"/>
  <c r="D73" i="3"/>
  <c r="CC73" i="3" s="1"/>
  <c r="CO72" i="3"/>
  <c r="CF72" i="3"/>
  <c r="E72" i="3"/>
  <c r="D72" i="3"/>
  <c r="CO71" i="3"/>
  <c r="CK71" i="3"/>
  <c r="CF71" i="3"/>
  <c r="CB71" i="3"/>
  <c r="E71" i="3"/>
  <c r="D71" i="3"/>
  <c r="C71" i="3" s="1"/>
  <c r="CO70" i="3"/>
  <c r="CF70" i="3"/>
  <c r="E70" i="3"/>
  <c r="D70" i="3"/>
  <c r="CO69" i="3"/>
  <c r="CF69" i="3"/>
  <c r="E69" i="3"/>
  <c r="CK69" i="3" s="1"/>
  <c r="D69" i="3"/>
  <c r="CO68" i="3"/>
  <c r="CF68" i="3"/>
  <c r="E68" i="3"/>
  <c r="D68" i="3"/>
  <c r="CO67" i="3"/>
  <c r="CL67" i="3"/>
  <c r="CF67" i="3"/>
  <c r="CC67" i="3"/>
  <c r="CB67" i="3"/>
  <c r="E67" i="3"/>
  <c r="CK67" i="3" s="1"/>
  <c r="D67" i="3"/>
  <c r="CO66" i="3"/>
  <c r="CF66" i="3"/>
  <c r="E66" i="3"/>
  <c r="D66" i="3"/>
  <c r="CO65" i="3"/>
  <c r="CF65" i="3"/>
  <c r="E65" i="3"/>
  <c r="CB65" i="3" s="1"/>
  <c r="D65" i="3"/>
  <c r="CC65" i="3" s="1"/>
  <c r="CO64" i="3"/>
  <c r="CL64" i="3"/>
  <c r="CF64" i="3"/>
  <c r="CB64" i="3"/>
  <c r="E64" i="3"/>
  <c r="CK64" i="3" s="1"/>
  <c r="D64" i="3"/>
  <c r="CC64" i="3" s="1"/>
  <c r="CO63" i="3"/>
  <c r="CF63" i="3"/>
  <c r="CC63" i="3"/>
  <c r="E63" i="3"/>
  <c r="D63" i="3"/>
  <c r="CL63" i="3" s="1"/>
  <c r="CO62" i="3"/>
  <c r="CF62" i="3"/>
  <c r="CC62" i="3"/>
  <c r="E62" i="3"/>
  <c r="D62" i="3"/>
  <c r="CL62" i="3" s="1"/>
  <c r="CO61" i="3"/>
  <c r="CL61" i="3"/>
  <c r="CF61" i="3"/>
  <c r="CC61" i="3"/>
  <c r="E61" i="3"/>
  <c r="D61" i="3"/>
  <c r="CO60" i="3"/>
  <c r="CF60" i="3"/>
  <c r="E60" i="3"/>
  <c r="D60" i="3"/>
  <c r="CL60" i="3" s="1"/>
  <c r="CO59" i="3"/>
  <c r="CF59" i="3"/>
  <c r="E59" i="3"/>
  <c r="D59" i="3"/>
  <c r="CC59" i="3" s="1"/>
  <c r="CO58" i="3"/>
  <c r="CF58" i="3"/>
  <c r="E58" i="3"/>
  <c r="D58" i="3"/>
  <c r="CC58" i="3" s="1"/>
  <c r="CP57" i="3"/>
  <c r="CO57" i="3"/>
  <c r="CF57" i="3"/>
  <c r="E57" i="3"/>
  <c r="D57" i="3"/>
  <c r="C57" i="3" s="1"/>
  <c r="CH57" i="3" s="1"/>
  <c r="CK56" i="3"/>
  <c r="CB56" i="3"/>
  <c r="E56" i="3"/>
  <c r="D56" i="3"/>
  <c r="CC56" i="3" s="1"/>
  <c r="E55" i="3"/>
  <c r="D55" i="3"/>
  <c r="CL55" i="3" s="1"/>
  <c r="CQ54" i="3"/>
  <c r="E54" i="3"/>
  <c r="CK54" i="3" s="1"/>
  <c r="D54" i="3"/>
  <c r="CC54" i="3" s="1"/>
  <c r="C54" i="3"/>
  <c r="CG54" i="3" s="1"/>
  <c r="E53" i="3"/>
  <c r="D53" i="3"/>
  <c r="CL53" i="3" s="1"/>
  <c r="E52" i="3"/>
  <c r="CK52" i="3" s="1"/>
  <c r="D52" i="3"/>
  <c r="CC52" i="3" s="1"/>
  <c r="E51" i="3"/>
  <c r="D51" i="3"/>
  <c r="CL51" i="3" s="1"/>
  <c r="E50" i="3"/>
  <c r="CK50" i="3" s="1"/>
  <c r="D50" i="3"/>
  <c r="CC50" i="3" s="1"/>
  <c r="C50" i="3"/>
  <c r="CQ50" i="3" s="1"/>
  <c r="CC49" i="3"/>
  <c r="E49" i="3"/>
  <c r="D49" i="3"/>
  <c r="CL49" i="3" s="1"/>
  <c r="CL48" i="3"/>
  <c r="CK48" i="3"/>
  <c r="CB48" i="3"/>
  <c r="E48" i="3"/>
  <c r="C48" i="3" s="1"/>
  <c r="D48" i="3"/>
  <c r="CC48" i="3" s="1"/>
  <c r="E47" i="3"/>
  <c r="D47" i="3"/>
  <c r="CL47" i="3" s="1"/>
  <c r="CK46" i="3"/>
  <c r="CB46" i="3"/>
  <c r="E46" i="3"/>
  <c r="D46" i="3"/>
  <c r="CC46" i="3" s="1"/>
  <c r="E45" i="3"/>
  <c r="D45" i="3"/>
  <c r="CL45" i="3" s="1"/>
  <c r="CQ44" i="3"/>
  <c r="E44" i="3"/>
  <c r="CK44" i="3" s="1"/>
  <c r="D44" i="3"/>
  <c r="CC44" i="3" s="1"/>
  <c r="C44" i="3"/>
  <c r="CG44" i="3" s="1"/>
  <c r="E43" i="3"/>
  <c r="D43" i="3"/>
  <c r="CL43" i="3" s="1"/>
  <c r="E42" i="3"/>
  <c r="CK42" i="3" s="1"/>
  <c r="D42" i="3"/>
  <c r="CC42" i="3" s="1"/>
  <c r="E41" i="3"/>
  <c r="D41" i="3"/>
  <c r="CL41" i="3" s="1"/>
  <c r="E40" i="3"/>
  <c r="CK40" i="3" s="1"/>
  <c r="D40" i="3"/>
  <c r="CC40" i="3" s="1"/>
  <c r="C40" i="3"/>
  <c r="CQ40" i="3" s="1"/>
  <c r="CC39" i="3"/>
  <c r="E39" i="3"/>
  <c r="D39" i="3"/>
  <c r="CL39" i="3" s="1"/>
  <c r="CL38" i="3"/>
  <c r="CK38" i="3"/>
  <c r="CB38" i="3"/>
  <c r="E38" i="3"/>
  <c r="C38" i="3" s="1"/>
  <c r="D38" i="3"/>
  <c r="CC38" i="3" s="1"/>
  <c r="E37" i="3"/>
  <c r="D37" i="3"/>
  <c r="CL37" i="3" s="1"/>
  <c r="CK36" i="3"/>
  <c r="CB36" i="3"/>
  <c r="E36" i="3"/>
  <c r="D36" i="3"/>
  <c r="CC36" i="3" s="1"/>
  <c r="E35" i="3"/>
  <c r="D35" i="3"/>
  <c r="CL35" i="3" s="1"/>
  <c r="CQ34" i="3"/>
  <c r="E34" i="3"/>
  <c r="CK34" i="3" s="1"/>
  <c r="D34" i="3"/>
  <c r="CC34" i="3" s="1"/>
  <c r="C34" i="3"/>
  <c r="CG34" i="3" s="1"/>
  <c r="E33" i="3"/>
  <c r="D33" i="3"/>
  <c r="CL33" i="3" s="1"/>
  <c r="E32" i="3"/>
  <c r="CK32" i="3" s="1"/>
  <c r="D32" i="3"/>
  <c r="CC32" i="3" s="1"/>
  <c r="E31" i="3"/>
  <c r="D31" i="3"/>
  <c r="CL31" i="3" s="1"/>
  <c r="E30" i="3"/>
  <c r="CK30" i="3" s="1"/>
  <c r="D30" i="3"/>
  <c r="CC30" i="3" s="1"/>
  <c r="C30" i="3"/>
  <c r="CD30" i="3" s="1"/>
  <c r="CC29" i="3"/>
  <c r="E29" i="3"/>
  <c r="D29" i="3"/>
  <c r="CL29" i="3" s="1"/>
  <c r="CL28" i="3"/>
  <c r="CK28" i="3"/>
  <c r="CB28" i="3"/>
  <c r="E28" i="3"/>
  <c r="D28" i="3"/>
  <c r="CC28" i="3" s="1"/>
  <c r="E27" i="3"/>
  <c r="D27" i="3"/>
  <c r="CL27" i="3" s="1"/>
  <c r="CK26" i="3"/>
  <c r="CB26" i="3"/>
  <c r="E26" i="3"/>
  <c r="D26" i="3"/>
  <c r="CC26" i="3" s="1"/>
  <c r="E25" i="3"/>
  <c r="D25" i="3"/>
  <c r="CL25" i="3" s="1"/>
  <c r="CQ24" i="3"/>
  <c r="E24" i="3"/>
  <c r="CK24" i="3" s="1"/>
  <c r="D24" i="3"/>
  <c r="CC24" i="3" s="1"/>
  <c r="C24" i="3"/>
  <c r="CP24" i="3" s="1"/>
  <c r="E23" i="3"/>
  <c r="D23" i="3"/>
  <c r="CL23" i="3" s="1"/>
  <c r="E22" i="3"/>
  <c r="CK22" i="3" s="1"/>
  <c r="D22" i="3"/>
  <c r="CC22" i="3" s="1"/>
  <c r="E21" i="3"/>
  <c r="D21" i="3"/>
  <c r="CL21" i="3" s="1"/>
  <c r="E20" i="3"/>
  <c r="CK20" i="3" s="1"/>
  <c r="D20" i="3"/>
  <c r="CC20" i="3" s="1"/>
  <c r="C20" i="3"/>
  <c r="CG20" i="3" s="1"/>
  <c r="CC19" i="3"/>
  <c r="E19" i="3"/>
  <c r="D19" i="3"/>
  <c r="CL19" i="3" s="1"/>
  <c r="CL18" i="3"/>
  <c r="CK18" i="3"/>
  <c r="CB18" i="3"/>
  <c r="E18" i="3"/>
  <c r="D18" i="3"/>
  <c r="CC18" i="3" s="1"/>
  <c r="E17" i="3"/>
  <c r="D17" i="3"/>
  <c r="CL17" i="3" s="1"/>
  <c r="CK16" i="3"/>
  <c r="CB16" i="3"/>
  <c r="E16" i="3"/>
  <c r="D16" i="3"/>
  <c r="CC16" i="3" s="1"/>
  <c r="E15" i="3"/>
  <c r="D15" i="3"/>
  <c r="CL15" i="3" s="1"/>
  <c r="CQ14" i="3"/>
  <c r="E14" i="3"/>
  <c r="CK14" i="3" s="1"/>
  <c r="D14" i="3"/>
  <c r="CC14" i="3" s="1"/>
  <c r="C14" i="3"/>
  <c r="CG14" i="3" s="1"/>
  <c r="E13" i="3"/>
  <c r="D13" i="3"/>
  <c r="CL13" i="3" s="1"/>
  <c r="A5" i="3"/>
  <c r="A4" i="3"/>
  <c r="A3" i="3"/>
  <c r="A2" i="3"/>
  <c r="CC124" i="3" l="1"/>
  <c r="CL124" i="3"/>
  <c r="CA38" i="3"/>
  <c r="CQ38" i="3"/>
  <c r="CG38" i="3"/>
  <c r="CA48" i="3"/>
  <c r="CQ48" i="3"/>
  <c r="CG48" i="3"/>
  <c r="C22" i="3"/>
  <c r="C32" i="3"/>
  <c r="CM32" i="3" s="1"/>
  <c r="C42" i="3"/>
  <c r="CP42" i="3" s="1"/>
  <c r="C52" i="3"/>
  <c r="CM52" i="3" s="1"/>
  <c r="AV71" i="4"/>
  <c r="CH24" i="4"/>
  <c r="CP24" i="4"/>
  <c r="CE24" i="4"/>
  <c r="AV24" i="4" s="1"/>
  <c r="CC35" i="3"/>
  <c r="C16" i="3"/>
  <c r="CB22" i="3"/>
  <c r="C26" i="3"/>
  <c r="CB32" i="3"/>
  <c r="C36" i="3"/>
  <c r="CB42" i="3"/>
  <c r="C46" i="3"/>
  <c r="CB52" i="3"/>
  <c r="C56" i="3"/>
  <c r="CA96" i="3"/>
  <c r="CA100" i="3"/>
  <c r="CA104" i="3"/>
  <c r="CJ134" i="3"/>
  <c r="CA141" i="3"/>
  <c r="P141" i="3" s="1"/>
  <c r="AV53" i="4"/>
  <c r="CA55" i="4"/>
  <c r="CJ55" i="4"/>
  <c r="CL58" i="3"/>
  <c r="C84" i="3"/>
  <c r="CG84" i="3" s="1"/>
  <c r="CA89" i="3"/>
  <c r="AV89" i="3" s="1"/>
  <c r="CB96" i="3"/>
  <c r="CB100" i="3"/>
  <c r="CB104" i="3"/>
  <c r="AT104" i="3" s="1"/>
  <c r="AV13" i="5"/>
  <c r="AV85" i="5"/>
  <c r="CP27" i="4"/>
  <c r="CA27" i="4"/>
  <c r="C65" i="3"/>
  <c r="CC71" i="3"/>
  <c r="CB82" i="3"/>
  <c r="CC86" i="3"/>
  <c r="CB89" i="3"/>
  <c r="CD55" i="4"/>
  <c r="AV47" i="4"/>
  <c r="AV78" i="4"/>
  <c r="CL52" i="3"/>
  <c r="AV49" i="4"/>
  <c r="CC25" i="3"/>
  <c r="CL22" i="3"/>
  <c r="CL32" i="3"/>
  <c r="CC13" i="3"/>
  <c r="CL16" i="3"/>
  <c r="CA20" i="3"/>
  <c r="CC23" i="3"/>
  <c r="CL26" i="3"/>
  <c r="CB30" i="3"/>
  <c r="CC33" i="3"/>
  <c r="CL36" i="3"/>
  <c r="CA40" i="3"/>
  <c r="AV40" i="3" s="1"/>
  <c r="CC43" i="3"/>
  <c r="CL46" i="3"/>
  <c r="CA50" i="3"/>
  <c r="CC53" i="3"/>
  <c r="CL56" i="3"/>
  <c r="CL59" i="3"/>
  <c r="C69" i="3"/>
  <c r="CB76" i="3"/>
  <c r="CA130" i="3"/>
  <c r="P130" i="3" s="1"/>
  <c r="CJ143" i="3"/>
  <c r="AT101" i="4"/>
  <c r="AV67" i="4"/>
  <c r="CM43" i="4"/>
  <c r="AV29" i="4"/>
  <c r="AV18" i="5"/>
  <c r="CM18" i="4"/>
  <c r="CN18" i="4"/>
  <c r="CJ18" i="4"/>
  <c r="CD18" i="4"/>
  <c r="CA105" i="3"/>
  <c r="B202" i="5"/>
  <c r="CJ86" i="3"/>
  <c r="CB74" i="3"/>
  <c r="AV63" i="4"/>
  <c r="CC15" i="3"/>
  <c r="CC45" i="3"/>
  <c r="CC55" i="3"/>
  <c r="AV62" i="4"/>
  <c r="CL71" i="3"/>
  <c r="AV45" i="4"/>
  <c r="CK65" i="3"/>
  <c r="CG50" i="3"/>
  <c r="CL65" i="3"/>
  <c r="CB80" i="3"/>
  <c r="CA94" i="3"/>
  <c r="CA98" i="3"/>
  <c r="CA102" i="3"/>
  <c r="AV41" i="4"/>
  <c r="CJ43" i="4"/>
  <c r="AV43" i="5"/>
  <c r="CA131" i="3"/>
  <c r="P131" i="3" s="1"/>
  <c r="CN43" i="4"/>
  <c r="AT97" i="4"/>
  <c r="CA97" i="3"/>
  <c r="CJ129" i="3"/>
  <c r="CQ76" i="4"/>
  <c r="CM76" i="4"/>
  <c r="CG76" i="4"/>
  <c r="CA76" i="3"/>
  <c r="CJ101" i="3"/>
  <c r="CB40" i="3"/>
  <c r="CB50" i="3"/>
  <c r="CE76" i="3"/>
  <c r="CK84" i="3"/>
  <c r="CE27" i="4"/>
  <c r="CE30" i="3"/>
  <c r="CG40" i="3"/>
  <c r="CB69" i="3"/>
  <c r="CC69" i="3"/>
  <c r="CA14" i="3"/>
  <c r="CC17" i="3"/>
  <c r="CL20" i="3"/>
  <c r="CA24" i="3"/>
  <c r="CC27" i="3"/>
  <c r="CL30" i="3"/>
  <c r="CA34" i="3"/>
  <c r="CC37" i="3"/>
  <c r="CL40" i="3"/>
  <c r="CA44" i="3"/>
  <c r="AV44" i="3" s="1"/>
  <c r="CC47" i="3"/>
  <c r="CL50" i="3"/>
  <c r="CA54" i="3"/>
  <c r="CC57" i="3"/>
  <c r="CC60" i="3"/>
  <c r="C85" i="3"/>
  <c r="CA138" i="3"/>
  <c r="P138" i="3" s="1"/>
  <c r="AT99" i="4"/>
  <c r="CM27" i="4"/>
  <c r="CN55" i="4"/>
  <c r="CG43" i="4"/>
  <c r="CQ51" i="4"/>
  <c r="CD51" i="4"/>
  <c r="CN51" i="4"/>
  <c r="CG51" i="4"/>
  <c r="CA51" i="4"/>
  <c r="AV51" i="4" s="1"/>
  <c r="AM124" i="3"/>
  <c r="CL42" i="3"/>
  <c r="CE82" i="3"/>
  <c r="AV17" i="5"/>
  <c r="CL89" i="3"/>
  <c r="AV87" i="5"/>
  <c r="CG76" i="3"/>
  <c r="CJ144" i="3"/>
  <c r="CB14" i="3"/>
  <c r="C18" i="3"/>
  <c r="CQ20" i="3"/>
  <c r="CB24" i="3"/>
  <c r="C28" i="3"/>
  <c r="CQ30" i="3"/>
  <c r="CB34" i="3"/>
  <c r="CB44" i="3"/>
  <c r="CB54" i="3"/>
  <c r="CM76" i="3"/>
  <c r="CA145" i="3"/>
  <c r="P145" i="3" s="1"/>
  <c r="CE76" i="4"/>
  <c r="CH27" i="4"/>
  <c r="CD27" i="4"/>
  <c r="CE55" i="4"/>
  <c r="CQ43" i="4"/>
  <c r="CA147" i="3"/>
  <c r="P147" i="3" s="1"/>
  <c r="CA136" i="3"/>
  <c r="P136" i="3" s="1"/>
  <c r="CJ82" i="3"/>
  <c r="CB20" i="3"/>
  <c r="CG24" i="3"/>
  <c r="C64" i="3"/>
  <c r="CL69" i="3"/>
  <c r="CD76" i="4"/>
  <c r="CJ27" i="4"/>
  <c r="CP55" i="4"/>
  <c r="CE61" i="4"/>
  <c r="CM61" i="4"/>
  <c r="CH61" i="4"/>
  <c r="CD82" i="3"/>
  <c r="AV31" i="4"/>
  <c r="CE43" i="4"/>
  <c r="AV43" i="4" s="1"/>
  <c r="AT103" i="4"/>
  <c r="CL57" i="3"/>
  <c r="CD83" i="3"/>
  <c r="CH76" i="4"/>
  <c r="CJ76" i="4"/>
  <c r="CN71" i="4"/>
  <c r="AV25" i="4"/>
  <c r="CN27" i="4"/>
  <c r="CG55" i="4"/>
  <c r="AV39" i="4"/>
  <c r="AT94" i="5"/>
  <c r="CP37" i="4"/>
  <c r="CA37" i="4"/>
  <c r="AV37" i="4" s="1"/>
  <c r="CQ82" i="3"/>
  <c r="CL14" i="3"/>
  <c r="CC21" i="3"/>
  <c r="CL24" i="3"/>
  <c r="CC31" i="3"/>
  <c r="CL34" i="3"/>
  <c r="CC41" i="3"/>
  <c r="CL44" i="3"/>
  <c r="CC51" i="3"/>
  <c r="CL54" i="3"/>
  <c r="C67" i="3"/>
  <c r="CG67" i="3" s="1"/>
  <c r="CK73" i="3"/>
  <c r="CE83" i="3"/>
  <c r="CL88" i="3"/>
  <c r="CB95" i="3"/>
  <c r="CB99" i="3"/>
  <c r="CB103" i="3"/>
  <c r="AT105" i="4"/>
  <c r="CN76" i="4"/>
  <c r="CJ71" i="4"/>
  <c r="CM24" i="4"/>
  <c r="CG27" i="4"/>
  <c r="CQ55" i="4"/>
  <c r="AV16" i="5"/>
  <c r="AV51" i="5"/>
  <c r="CP33" i="4"/>
  <c r="CA33" i="4"/>
  <c r="AV33" i="4" s="1"/>
  <c r="AV31" i="5"/>
  <c r="AV63" i="5"/>
  <c r="AV54" i="5"/>
  <c r="AV89" i="5"/>
  <c r="AV20" i="5"/>
  <c r="AV32" i="5"/>
  <c r="AV48" i="5"/>
  <c r="AV28" i="5"/>
  <c r="AV44" i="5"/>
  <c r="AV38" i="5"/>
  <c r="AV61" i="5"/>
  <c r="AV73" i="5"/>
  <c r="AV76" i="5"/>
  <c r="AV26" i="5"/>
  <c r="AV34" i="5"/>
  <c r="AV50" i="5"/>
  <c r="AV77" i="5"/>
  <c r="AV62" i="5"/>
  <c r="AV40" i="5"/>
  <c r="AV60" i="5"/>
  <c r="AV71" i="5"/>
  <c r="AV22" i="5"/>
  <c r="AV36" i="5"/>
  <c r="AV52" i="5"/>
  <c r="AV24" i="5"/>
  <c r="AV30" i="5"/>
  <c r="AV46" i="5"/>
  <c r="AV64" i="5"/>
  <c r="AV42" i="5"/>
  <c r="AV56" i="5"/>
  <c r="AV88" i="5"/>
  <c r="CQ70" i="4"/>
  <c r="CM70" i="4"/>
  <c r="CH70" i="4"/>
  <c r="CD70" i="4"/>
  <c r="CJ70" i="4"/>
  <c r="CN70" i="4"/>
  <c r="CG70" i="4"/>
  <c r="CE70" i="4"/>
  <c r="CP70" i="4"/>
  <c r="CA70" i="4"/>
  <c r="CP86" i="4"/>
  <c r="CG86" i="4"/>
  <c r="CJ86" i="4"/>
  <c r="CD86" i="4"/>
  <c r="CM86" i="4"/>
  <c r="CA86" i="4"/>
  <c r="CQ86" i="4"/>
  <c r="CH86" i="4"/>
  <c r="CN86" i="4"/>
  <c r="CE86" i="4"/>
  <c r="CP89" i="4"/>
  <c r="CG89" i="4"/>
  <c r="CJ89" i="4"/>
  <c r="CD89" i="4"/>
  <c r="CM89" i="4"/>
  <c r="CA89" i="4"/>
  <c r="CQ89" i="4"/>
  <c r="CH89" i="4"/>
  <c r="CN89" i="4"/>
  <c r="CE89" i="4"/>
  <c r="CN81" i="4"/>
  <c r="CJ81" i="4"/>
  <c r="CE81" i="4"/>
  <c r="CA81" i="4"/>
  <c r="CP81" i="4"/>
  <c r="CG81" i="4"/>
  <c r="CQ81" i="4"/>
  <c r="CH81" i="4"/>
  <c r="CM81" i="4"/>
  <c r="CD81" i="4"/>
  <c r="CP21" i="4"/>
  <c r="CE21" i="4"/>
  <c r="CA21" i="4"/>
  <c r="CH21" i="4"/>
  <c r="CN21" i="4"/>
  <c r="CJ21" i="4"/>
  <c r="CD21" i="4"/>
  <c r="CM21" i="4"/>
  <c r="CG21" i="4"/>
  <c r="CQ21" i="4"/>
  <c r="CP17" i="4"/>
  <c r="CE17" i="4"/>
  <c r="CA17" i="4"/>
  <c r="CH17" i="4"/>
  <c r="CN17" i="4"/>
  <c r="CJ17" i="4"/>
  <c r="CD17" i="4"/>
  <c r="CM17" i="4"/>
  <c r="CQ17" i="4"/>
  <c r="CG17" i="4"/>
  <c r="CP87" i="4"/>
  <c r="CG87" i="4"/>
  <c r="CJ87" i="4"/>
  <c r="CD87" i="4"/>
  <c r="CM87" i="4"/>
  <c r="CA87" i="4"/>
  <c r="CN87" i="4"/>
  <c r="CE87" i="4"/>
  <c r="CQ87" i="4"/>
  <c r="CH87" i="4"/>
  <c r="CP88" i="4"/>
  <c r="CG88" i="4"/>
  <c r="CJ88" i="4"/>
  <c r="CD88" i="4"/>
  <c r="CM88" i="4"/>
  <c r="CA88" i="4"/>
  <c r="CN88" i="4"/>
  <c r="CE88" i="4"/>
  <c r="CH88" i="4"/>
  <c r="CQ88" i="4"/>
  <c r="AV75" i="4"/>
  <c r="CN44" i="4"/>
  <c r="CJ44" i="4"/>
  <c r="CD44" i="4"/>
  <c r="CQ44" i="4"/>
  <c r="CG44" i="4"/>
  <c r="CM44" i="4"/>
  <c r="CH44" i="4"/>
  <c r="CA44" i="4"/>
  <c r="CE44" i="4"/>
  <c r="CP44" i="4"/>
  <c r="CN36" i="4"/>
  <c r="CJ36" i="4"/>
  <c r="CD36" i="4"/>
  <c r="CQ36" i="4"/>
  <c r="CG36" i="4"/>
  <c r="CM36" i="4"/>
  <c r="CH36" i="4"/>
  <c r="CA36" i="4"/>
  <c r="CE36" i="4"/>
  <c r="CP36" i="4"/>
  <c r="CN28" i="4"/>
  <c r="CJ28" i="4"/>
  <c r="CD28" i="4"/>
  <c r="CQ28" i="4"/>
  <c r="CG28" i="4"/>
  <c r="CM28" i="4"/>
  <c r="CA28" i="4"/>
  <c r="CH28" i="4"/>
  <c r="CE28" i="4"/>
  <c r="CP28" i="4"/>
  <c r="CQ64" i="4"/>
  <c r="CM64" i="4"/>
  <c r="CH64" i="4"/>
  <c r="CD64" i="4"/>
  <c r="CA64" i="4"/>
  <c r="CP64" i="4"/>
  <c r="CE64" i="4"/>
  <c r="CN64" i="4"/>
  <c r="CG64" i="4"/>
  <c r="CJ64" i="4"/>
  <c r="AV22" i="4"/>
  <c r="CP19" i="4"/>
  <c r="CE19" i="4"/>
  <c r="CA19" i="4"/>
  <c r="CH19" i="4"/>
  <c r="CN19" i="4"/>
  <c r="CJ19" i="4"/>
  <c r="CD19" i="4"/>
  <c r="CM19" i="4"/>
  <c r="CQ19" i="4"/>
  <c r="CG19" i="4"/>
  <c r="CN83" i="4"/>
  <c r="CJ83" i="4"/>
  <c r="CE83" i="4"/>
  <c r="CA83" i="4"/>
  <c r="CP83" i="4"/>
  <c r="CG83" i="4"/>
  <c r="CM83" i="4"/>
  <c r="CD83" i="4"/>
  <c r="CQ83" i="4"/>
  <c r="CH83" i="4"/>
  <c r="CJ77" i="4"/>
  <c r="CE77" i="4"/>
  <c r="CQ77" i="4"/>
  <c r="CM77" i="4"/>
  <c r="CG77" i="4"/>
  <c r="CP77" i="4"/>
  <c r="CH77" i="4"/>
  <c r="CD77" i="4"/>
  <c r="CA77" i="4"/>
  <c r="CN77" i="4"/>
  <c r="CN102" i="4"/>
  <c r="CC102" i="4"/>
  <c r="CL102" i="4"/>
  <c r="CD102" i="4"/>
  <c r="CO102" i="4"/>
  <c r="CF102" i="4"/>
  <c r="CM102" i="4"/>
  <c r="CE102" i="4"/>
  <c r="CQ73" i="4"/>
  <c r="CM73" i="4"/>
  <c r="CH73" i="4"/>
  <c r="CD73" i="4"/>
  <c r="CN73" i="4"/>
  <c r="CG73" i="4"/>
  <c r="CA73" i="4"/>
  <c r="CP73" i="4"/>
  <c r="CJ73" i="4"/>
  <c r="CE73" i="4"/>
  <c r="CP52" i="4"/>
  <c r="CE52" i="4"/>
  <c r="CA52" i="4"/>
  <c r="CM52" i="4"/>
  <c r="CG52" i="4"/>
  <c r="CQ52" i="4"/>
  <c r="CJ52" i="4"/>
  <c r="CD52" i="4"/>
  <c r="CH52" i="4"/>
  <c r="CN52" i="4"/>
  <c r="CP48" i="4"/>
  <c r="CE48" i="4"/>
  <c r="CA48" i="4"/>
  <c r="CM48" i="4"/>
  <c r="CG48" i="4"/>
  <c r="CQ48" i="4"/>
  <c r="CJ48" i="4"/>
  <c r="CH48" i="4"/>
  <c r="CD48" i="4"/>
  <c r="CN48" i="4"/>
  <c r="CN104" i="4"/>
  <c r="CC104" i="4"/>
  <c r="CO104" i="4"/>
  <c r="CF104" i="4"/>
  <c r="CL104" i="4"/>
  <c r="CD104" i="4"/>
  <c r="CM104" i="4"/>
  <c r="CE104" i="4"/>
  <c r="CN96" i="4"/>
  <c r="CC96" i="4"/>
  <c r="CO96" i="4"/>
  <c r="CF96" i="4"/>
  <c r="CL96" i="4"/>
  <c r="CD96" i="4"/>
  <c r="CM96" i="4"/>
  <c r="CE96" i="4"/>
  <c r="CQ68" i="4"/>
  <c r="CM68" i="4"/>
  <c r="CH68" i="4"/>
  <c r="CD68" i="4"/>
  <c r="CA68" i="4"/>
  <c r="CP68" i="4"/>
  <c r="CE68" i="4"/>
  <c r="CG68" i="4"/>
  <c r="CN68" i="4"/>
  <c r="CJ68" i="4"/>
  <c r="AV18" i="4"/>
  <c r="CP15" i="4"/>
  <c r="CE15" i="4"/>
  <c r="CA15" i="4"/>
  <c r="CM15" i="4"/>
  <c r="CN15" i="4"/>
  <c r="CJ15" i="4"/>
  <c r="CD15" i="4"/>
  <c r="CH15" i="4"/>
  <c r="CG15" i="4"/>
  <c r="CQ15" i="4"/>
  <c r="AV76" i="4"/>
  <c r="CP54" i="4"/>
  <c r="CE54" i="4"/>
  <c r="CA54" i="4"/>
  <c r="CN54" i="4"/>
  <c r="CJ54" i="4"/>
  <c r="CQ54" i="4"/>
  <c r="CG54" i="4"/>
  <c r="CD54" i="4"/>
  <c r="CM54" i="4"/>
  <c r="CH54" i="4"/>
  <c r="CP50" i="4"/>
  <c r="CE50" i="4"/>
  <c r="CA50" i="4"/>
  <c r="CM50" i="4"/>
  <c r="CG50" i="4"/>
  <c r="CQ50" i="4"/>
  <c r="CJ50" i="4"/>
  <c r="CD50" i="4"/>
  <c r="CN50" i="4"/>
  <c r="CH50" i="4"/>
  <c r="AT104" i="4"/>
  <c r="CN100" i="4"/>
  <c r="CC100" i="4"/>
  <c r="CO100" i="4"/>
  <c r="CF100" i="4"/>
  <c r="CL100" i="4"/>
  <c r="CD100" i="4"/>
  <c r="CM100" i="4"/>
  <c r="CE100" i="4"/>
  <c r="CN79" i="4"/>
  <c r="CJ79" i="4"/>
  <c r="CE79" i="4"/>
  <c r="CA79" i="4"/>
  <c r="CP79" i="4"/>
  <c r="CG79" i="4"/>
  <c r="CM79" i="4"/>
  <c r="CD79" i="4"/>
  <c r="CQ79" i="4"/>
  <c r="CH79" i="4"/>
  <c r="CP84" i="4"/>
  <c r="CJ84" i="4"/>
  <c r="CE84" i="4"/>
  <c r="CA84" i="4"/>
  <c r="CM84" i="4"/>
  <c r="CG84" i="4"/>
  <c r="CN84" i="4"/>
  <c r="CD84" i="4"/>
  <c r="CH84" i="4"/>
  <c r="CQ84" i="4"/>
  <c r="CN80" i="4"/>
  <c r="CJ80" i="4"/>
  <c r="CE80" i="4"/>
  <c r="CA80" i="4"/>
  <c r="CP80" i="4"/>
  <c r="CG80" i="4"/>
  <c r="CM80" i="4"/>
  <c r="CD80" i="4"/>
  <c r="CH80" i="4"/>
  <c r="CQ80" i="4"/>
  <c r="CQ66" i="4"/>
  <c r="CM66" i="4"/>
  <c r="CH66" i="4"/>
  <c r="CD66" i="4"/>
  <c r="CJ66" i="4"/>
  <c r="CN66" i="4"/>
  <c r="CG66" i="4"/>
  <c r="CE66" i="4"/>
  <c r="CP66" i="4"/>
  <c r="CA66" i="4"/>
  <c r="CN82" i="4"/>
  <c r="CJ82" i="4"/>
  <c r="CE82" i="4"/>
  <c r="CA82" i="4"/>
  <c r="CP82" i="4"/>
  <c r="CG82" i="4"/>
  <c r="CQ82" i="4"/>
  <c r="CH82" i="4"/>
  <c r="CM82" i="4"/>
  <c r="CD82" i="4"/>
  <c r="CQ65" i="4"/>
  <c r="CM65" i="4"/>
  <c r="CH65" i="4"/>
  <c r="CD65" i="4"/>
  <c r="CN65" i="4"/>
  <c r="CG65" i="4"/>
  <c r="CA65" i="4"/>
  <c r="CP65" i="4"/>
  <c r="CJ65" i="4"/>
  <c r="CE65" i="4"/>
  <c r="CN40" i="4"/>
  <c r="CJ40" i="4"/>
  <c r="CD40" i="4"/>
  <c r="CQ40" i="4"/>
  <c r="CG40" i="4"/>
  <c r="CM40" i="4"/>
  <c r="CH40" i="4"/>
  <c r="CA40" i="4"/>
  <c r="AV40" i="4" s="1"/>
  <c r="CP40" i="4"/>
  <c r="CE40" i="4"/>
  <c r="CN32" i="4"/>
  <c r="CJ32" i="4"/>
  <c r="CD32" i="4"/>
  <c r="CQ32" i="4"/>
  <c r="CG32" i="4"/>
  <c r="CM32" i="4"/>
  <c r="CH32" i="4"/>
  <c r="CA32" i="4"/>
  <c r="CP32" i="4"/>
  <c r="CE32" i="4"/>
  <c r="CP74" i="4"/>
  <c r="CA74" i="4"/>
  <c r="CQ74" i="4"/>
  <c r="CJ74" i="4"/>
  <c r="CE74" i="4"/>
  <c r="CH74" i="4"/>
  <c r="CD74" i="4"/>
  <c r="CM74" i="4"/>
  <c r="CN74" i="4"/>
  <c r="CG74" i="4"/>
  <c r="CN98" i="4"/>
  <c r="CC98" i="4"/>
  <c r="AT98" i="4" s="1"/>
  <c r="CL98" i="4"/>
  <c r="CD98" i="4"/>
  <c r="CO98" i="4"/>
  <c r="CF98" i="4"/>
  <c r="CM98" i="4"/>
  <c r="CE98" i="4"/>
  <c r="CP85" i="4"/>
  <c r="CG85" i="4"/>
  <c r="CJ85" i="4"/>
  <c r="CD85" i="4"/>
  <c r="CM85" i="4"/>
  <c r="CA85" i="4"/>
  <c r="CQ85" i="4"/>
  <c r="CH85" i="4"/>
  <c r="CN85" i="4"/>
  <c r="CE85" i="4"/>
  <c r="CQ69" i="4"/>
  <c r="CM69" i="4"/>
  <c r="CH69" i="4"/>
  <c r="CD69" i="4"/>
  <c r="CN69" i="4"/>
  <c r="CG69" i="4"/>
  <c r="CA69" i="4"/>
  <c r="CP69" i="4"/>
  <c r="CE69" i="4"/>
  <c r="CJ69" i="4"/>
  <c r="CN94" i="4"/>
  <c r="CC94" i="4"/>
  <c r="CL94" i="4"/>
  <c r="CD94" i="4"/>
  <c r="CO94" i="4"/>
  <c r="CF94" i="4"/>
  <c r="CM94" i="4"/>
  <c r="CE94" i="4"/>
  <c r="AV61" i="4"/>
  <c r="AV60" i="4"/>
  <c r="AV59" i="4"/>
  <c r="AV58" i="4"/>
  <c r="AV57" i="4"/>
  <c r="CP56" i="4"/>
  <c r="CE56" i="4"/>
  <c r="CA56" i="4"/>
  <c r="CN56" i="4"/>
  <c r="CJ56" i="4"/>
  <c r="CD56" i="4"/>
  <c r="CM56" i="4"/>
  <c r="CH56" i="4"/>
  <c r="CG56" i="4"/>
  <c r="CQ56" i="4"/>
  <c r="CN46" i="4"/>
  <c r="CJ46" i="4"/>
  <c r="CD46" i="4"/>
  <c r="CQ46" i="4"/>
  <c r="CG46" i="4"/>
  <c r="CM46" i="4"/>
  <c r="CA46" i="4"/>
  <c r="AV46" i="4" s="1"/>
  <c r="CH46" i="4"/>
  <c r="CP46" i="4"/>
  <c r="CE46" i="4"/>
  <c r="CN42" i="4"/>
  <c r="CJ42" i="4"/>
  <c r="CD42" i="4"/>
  <c r="CQ42" i="4"/>
  <c r="CG42" i="4"/>
  <c r="CM42" i="4"/>
  <c r="CA42" i="4"/>
  <c r="CH42" i="4"/>
  <c r="CP42" i="4"/>
  <c r="CE42" i="4"/>
  <c r="CN38" i="4"/>
  <c r="CJ38" i="4"/>
  <c r="CD38" i="4"/>
  <c r="CQ38" i="4"/>
  <c r="CG38" i="4"/>
  <c r="CM38" i="4"/>
  <c r="CA38" i="4"/>
  <c r="AV38" i="4" s="1"/>
  <c r="CH38" i="4"/>
  <c r="CP38" i="4"/>
  <c r="CE38" i="4"/>
  <c r="CN34" i="4"/>
  <c r="CJ34" i="4"/>
  <c r="CD34" i="4"/>
  <c r="CQ34" i="4"/>
  <c r="CG34" i="4"/>
  <c r="CM34" i="4"/>
  <c r="CA34" i="4"/>
  <c r="CH34" i="4"/>
  <c r="CP34" i="4"/>
  <c r="CE34" i="4"/>
  <c r="CN30" i="4"/>
  <c r="CJ30" i="4"/>
  <c r="CD30" i="4"/>
  <c r="CQ30" i="4"/>
  <c r="CG30" i="4"/>
  <c r="CM30" i="4"/>
  <c r="CA30" i="4"/>
  <c r="AV30" i="4" s="1"/>
  <c r="CH30" i="4"/>
  <c r="CP30" i="4"/>
  <c r="CE30" i="4"/>
  <c r="CN26" i="4"/>
  <c r="CJ26" i="4"/>
  <c r="CD26" i="4"/>
  <c r="CQ26" i="4"/>
  <c r="CG26" i="4"/>
  <c r="CM26" i="4"/>
  <c r="CH26" i="4"/>
  <c r="CA26" i="4"/>
  <c r="CP26" i="4"/>
  <c r="CE26" i="4"/>
  <c r="AV16" i="4"/>
  <c r="CQ72" i="4"/>
  <c r="CM72" i="4"/>
  <c r="CH72" i="4"/>
  <c r="CD72" i="4"/>
  <c r="CA72" i="4"/>
  <c r="CP72" i="4"/>
  <c r="CE72" i="4"/>
  <c r="CN72" i="4"/>
  <c r="CG72" i="4"/>
  <c r="CJ72" i="4"/>
  <c r="AV20" i="4"/>
  <c r="AV14" i="4"/>
  <c r="CP23" i="4"/>
  <c r="CE23" i="4"/>
  <c r="CA23" i="4"/>
  <c r="CN23" i="4"/>
  <c r="CJ23" i="4"/>
  <c r="CD23" i="4"/>
  <c r="CM23" i="4"/>
  <c r="CH23" i="4"/>
  <c r="CQ23" i="4"/>
  <c r="CG23" i="4"/>
  <c r="A202" i="4"/>
  <c r="CP13" i="4"/>
  <c r="CE13" i="4"/>
  <c r="CA13" i="4"/>
  <c r="CH13" i="4"/>
  <c r="CN13" i="4"/>
  <c r="CJ13" i="4"/>
  <c r="CD13" i="4"/>
  <c r="CM13" i="4"/>
  <c r="CG13" i="4"/>
  <c r="CQ13" i="4"/>
  <c r="CK105" i="3"/>
  <c r="CB105" i="3"/>
  <c r="C105" i="3"/>
  <c r="CK63" i="3"/>
  <c r="CB63" i="3"/>
  <c r="C63" i="3"/>
  <c r="C68" i="3"/>
  <c r="CL68" i="3"/>
  <c r="CC68" i="3"/>
  <c r="CB77" i="3"/>
  <c r="C77" i="3"/>
  <c r="CK77" i="3"/>
  <c r="CN14" i="3"/>
  <c r="CJ14" i="3"/>
  <c r="CD14" i="3"/>
  <c r="AV14" i="3" s="1"/>
  <c r="CM14" i="3"/>
  <c r="CH14" i="3"/>
  <c r="CN16" i="3"/>
  <c r="CJ16" i="3"/>
  <c r="CD16" i="3"/>
  <c r="CN18" i="3"/>
  <c r="CJ18" i="3"/>
  <c r="CD18" i="3"/>
  <c r="CM18" i="3"/>
  <c r="CH18" i="3"/>
  <c r="CN20" i="3"/>
  <c r="CJ20" i="3"/>
  <c r="CD20" i="3"/>
  <c r="CM20" i="3"/>
  <c r="CH20" i="3"/>
  <c r="CB23" i="3"/>
  <c r="CK23" i="3"/>
  <c r="CN26" i="3"/>
  <c r="CJ26" i="3"/>
  <c r="CD26" i="3"/>
  <c r="CB27" i="3"/>
  <c r="CK27" i="3"/>
  <c r="CM28" i="3"/>
  <c r="CH28" i="3"/>
  <c r="CK29" i="3"/>
  <c r="CB29" i="3"/>
  <c r="CK59" i="3"/>
  <c r="CB59" i="3"/>
  <c r="C59" i="3"/>
  <c r="CE14" i="3"/>
  <c r="CP14" i="3"/>
  <c r="CE16" i="3"/>
  <c r="CP16" i="3"/>
  <c r="CE18" i="3"/>
  <c r="CP18" i="3"/>
  <c r="CE20" i="3"/>
  <c r="CP20" i="3"/>
  <c r="CE22" i="3"/>
  <c r="CE24" i="3"/>
  <c r="CP28" i="3"/>
  <c r="CB75" i="3"/>
  <c r="CK75" i="3"/>
  <c r="C75" i="3"/>
  <c r="CK101" i="3"/>
  <c r="CB101" i="3"/>
  <c r="C101" i="3"/>
  <c r="C72" i="3"/>
  <c r="CL72" i="3"/>
  <c r="CC72" i="3"/>
  <c r="CB13" i="3"/>
  <c r="CK13" i="3"/>
  <c r="CB15" i="3"/>
  <c r="CK15" i="3"/>
  <c r="CB17" i="3"/>
  <c r="CK17" i="3"/>
  <c r="CB19" i="3"/>
  <c r="CK19" i="3"/>
  <c r="CB21" i="3"/>
  <c r="CK21" i="3"/>
  <c r="CN22" i="3"/>
  <c r="CJ22" i="3"/>
  <c r="CD22" i="3"/>
  <c r="CM22" i="3"/>
  <c r="CH22" i="3"/>
  <c r="CN24" i="3"/>
  <c r="CJ24" i="3"/>
  <c r="CD24" i="3"/>
  <c r="AV24" i="3" s="1"/>
  <c r="CM24" i="3"/>
  <c r="CH24" i="3"/>
  <c r="CB25" i="3"/>
  <c r="CK25" i="3"/>
  <c r="CK97" i="3"/>
  <c r="CB97" i="3"/>
  <c r="C97" i="3"/>
  <c r="CN57" i="3"/>
  <c r="CJ57" i="3"/>
  <c r="CE57" i="3"/>
  <c r="CA57" i="3"/>
  <c r="CQ57" i="3"/>
  <c r="CQ65" i="3"/>
  <c r="CM65" i="3"/>
  <c r="CH65" i="3"/>
  <c r="CD65" i="3"/>
  <c r="CN65" i="3"/>
  <c r="CJ65" i="3"/>
  <c r="CE65" i="3"/>
  <c r="CP65" i="3"/>
  <c r="CG65" i="3"/>
  <c r="CA65" i="3"/>
  <c r="CK68" i="3"/>
  <c r="CB68" i="3"/>
  <c r="CK72" i="3"/>
  <c r="CB72" i="3"/>
  <c r="CO100" i="3"/>
  <c r="CD100" i="3"/>
  <c r="CM100" i="3"/>
  <c r="CE100" i="3"/>
  <c r="CN100" i="3"/>
  <c r="CF100" i="3"/>
  <c r="CL100" i="3"/>
  <c r="CC100" i="3"/>
  <c r="AT100" i="3" s="1"/>
  <c r="CO104" i="3"/>
  <c r="CD104" i="3"/>
  <c r="CM104" i="3"/>
  <c r="CE104" i="3"/>
  <c r="CN104" i="3"/>
  <c r="CF104" i="3"/>
  <c r="CL104" i="3"/>
  <c r="CC104" i="3"/>
  <c r="C13" i="3"/>
  <c r="C15" i="3"/>
  <c r="C17" i="3"/>
  <c r="C19" i="3"/>
  <c r="C21" i="3"/>
  <c r="C23" i="3"/>
  <c r="C25" i="3"/>
  <c r="C27" i="3"/>
  <c r="C29" i="3"/>
  <c r="CM30" i="3"/>
  <c r="CH30" i="3"/>
  <c r="CA30" i="3"/>
  <c r="CG30" i="3"/>
  <c r="CN30" i="3"/>
  <c r="CB31" i="3"/>
  <c r="CK31" i="3"/>
  <c r="CN32" i="3"/>
  <c r="CJ32" i="3"/>
  <c r="CD32" i="3"/>
  <c r="CB33" i="3"/>
  <c r="CK33" i="3"/>
  <c r="CN34" i="3"/>
  <c r="CJ34" i="3"/>
  <c r="CD34" i="3"/>
  <c r="CM34" i="3"/>
  <c r="CH34" i="3"/>
  <c r="CB35" i="3"/>
  <c r="CK35" i="3"/>
  <c r="CN36" i="3"/>
  <c r="CJ36" i="3"/>
  <c r="CD36" i="3"/>
  <c r="CM36" i="3"/>
  <c r="CH36" i="3"/>
  <c r="CB37" i="3"/>
  <c r="CK37" i="3"/>
  <c r="CN38" i="3"/>
  <c r="CJ38" i="3"/>
  <c r="CD38" i="3"/>
  <c r="CM38" i="3"/>
  <c r="CH38" i="3"/>
  <c r="CB39" i="3"/>
  <c r="CK39" i="3"/>
  <c r="CN40" i="3"/>
  <c r="CJ40" i="3"/>
  <c r="CD40" i="3"/>
  <c r="CM40" i="3"/>
  <c r="CH40" i="3"/>
  <c r="CB41" i="3"/>
  <c r="CK41" i="3"/>
  <c r="CJ42" i="3"/>
  <c r="CD42" i="3"/>
  <c r="CB43" i="3"/>
  <c r="CK43" i="3"/>
  <c r="CN44" i="3"/>
  <c r="CJ44" i="3"/>
  <c r="CD44" i="3"/>
  <c r="CM44" i="3"/>
  <c r="CH44" i="3"/>
  <c r="CB45" i="3"/>
  <c r="CK45" i="3"/>
  <c r="CN46" i="3"/>
  <c r="CJ46" i="3"/>
  <c r="CD46" i="3"/>
  <c r="CM46" i="3"/>
  <c r="CH46" i="3"/>
  <c r="CB47" i="3"/>
  <c r="CK47" i="3"/>
  <c r="CN48" i="3"/>
  <c r="CJ48" i="3"/>
  <c r="CD48" i="3"/>
  <c r="CM48" i="3"/>
  <c r="CH48" i="3"/>
  <c r="CB49" i="3"/>
  <c r="CK49" i="3"/>
  <c r="CN50" i="3"/>
  <c r="CJ50" i="3"/>
  <c r="CD50" i="3"/>
  <c r="AV50" i="3" s="1"/>
  <c r="CM50" i="3"/>
  <c r="CH50" i="3"/>
  <c r="CB51" i="3"/>
  <c r="CK51" i="3"/>
  <c r="CB53" i="3"/>
  <c r="CK53" i="3"/>
  <c r="CN54" i="3"/>
  <c r="CJ54" i="3"/>
  <c r="CD54" i="3"/>
  <c r="CM54" i="3"/>
  <c r="CH54" i="3"/>
  <c r="CB55" i="3"/>
  <c r="CK55" i="3"/>
  <c r="CN56" i="3"/>
  <c r="CJ56" i="3"/>
  <c r="CD56" i="3"/>
  <c r="CM56" i="3"/>
  <c r="CH56" i="3"/>
  <c r="CK57" i="3"/>
  <c r="CB57" i="3"/>
  <c r="CM57" i="3"/>
  <c r="CK61" i="3"/>
  <c r="CB61" i="3"/>
  <c r="C61" i="3"/>
  <c r="C66" i="3"/>
  <c r="CL66" i="3"/>
  <c r="CC66" i="3"/>
  <c r="C70" i="3"/>
  <c r="CL70" i="3"/>
  <c r="CC70" i="3"/>
  <c r="CK78" i="3"/>
  <c r="CB78" i="3"/>
  <c r="C78" i="3"/>
  <c r="CK94" i="3"/>
  <c r="CB94" i="3"/>
  <c r="C94" i="3"/>
  <c r="CK98" i="3"/>
  <c r="CB98" i="3"/>
  <c r="C98" i="3"/>
  <c r="CK102" i="3"/>
  <c r="CB102" i="3"/>
  <c r="C102" i="3"/>
  <c r="CD57" i="3"/>
  <c r="CK60" i="3"/>
  <c r="CB60" i="3"/>
  <c r="C60" i="3"/>
  <c r="CQ85" i="3"/>
  <c r="CM85" i="3"/>
  <c r="CH85" i="3"/>
  <c r="CD85" i="3"/>
  <c r="CJ85" i="3"/>
  <c r="CP85" i="3"/>
  <c r="CE85" i="3"/>
  <c r="CG85" i="3"/>
  <c r="CA85" i="3"/>
  <c r="CN85" i="3"/>
  <c r="CL87" i="3"/>
  <c r="C87" i="3"/>
  <c r="CC87" i="3"/>
  <c r="CO96" i="3"/>
  <c r="CD96" i="3"/>
  <c r="CM96" i="3"/>
  <c r="CE96" i="3"/>
  <c r="CN96" i="3"/>
  <c r="CF96" i="3"/>
  <c r="CL96" i="3"/>
  <c r="CC96" i="3"/>
  <c r="CJ30" i="3"/>
  <c r="CP30" i="3"/>
  <c r="CE32" i="3"/>
  <c r="CP32" i="3"/>
  <c r="CE34" i="3"/>
  <c r="CP34" i="3"/>
  <c r="CE36" i="3"/>
  <c r="CP36" i="3"/>
  <c r="CE38" i="3"/>
  <c r="CP38" i="3"/>
  <c r="CE40" i="3"/>
  <c r="CP40" i="3"/>
  <c r="CE44" i="3"/>
  <c r="CP44" i="3"/>
  <c r="CE46" i="3"/>
  <c r="CP46" i="3"/>
  <c r="CE48" i="3"/>
  <c r="AV48" i="3" s="1"/>
  <c r="CP48" i="3"/>
  <c r="CE50" i="3"/>
  <c r="CP50" i="3"/>
  <c r="CP52" i="3"/>
  <c r="CE54" i="3"/>
  <c r="CP54" i="3"/>
  <c r="CE56" i="3"/>
  <c r="CP56" i="3"/>
  <c r="CG57" i="3"/>
  <c r="CK58" i="3"/>
  <c r="CB58" i="3"/>
  <c r="C58" i="3"/>
  <c r="CK62" i="3"/>
  <c r="CB62" i="3"/>
  <c r="C62" i="3"/>
  <c r="CQ64" i="3"/>
  <c r="CM64" i="3"/>
  <c r="CH64" i="3"/>
  <c r="CD64" i="3"/>
  <c r="CP64" i="3"/>
  <c r="CE64" i="3"/>
  <c r="CJ64" i="3"/>
  <c r="CN64" i="3"/>
  <c r="CK66" i="3"/>
  <c r="CB66" i="3"/>
  <c r="CK70" i="3"/>
  <c r="CB70" i="3"/>
  <c r="C31" i="3"/>
  <c r="C33" i="3"/>
  <c r="C35" i="3"/>
  <c r="C37" i="3"/>
  <c r="C39" i="3"/>
  <c r="C41" i="3"/>
  <c r="C43" i="3"/>
  <c r="C45" i="3"/>
  <c r="C47" i="3"/>
  <c r="C49" i="3"/>
  <c r="C51" i="3"/>
  <c r="C53" i="3"/>
  <c r="C55" i="3"/>
  <c r="CQ67" i="3"/>
  <c r="CM67" i="3"/>
  <c r="CH67" i="3"/>
  <c r="CD67" i="3"/>
  <c r="CN67" i="3"/>
  <c r="CJ67" i="3"/>
  <c r="CE67" i="3"/>
  <c r="CA67" i="3"/>
  <c r="CQ69" i="3"/>
  <c r="CM69" i="3"/>
  <c r="CH69" i="3"/>
  <c r="CD69" i="3"/>
  <c r="CN69" i="3"/>
  <c r="CJ69" i="3"/>
  <c r="CE69" i="3"/>
  <c r="CA69" i="3"/>
  <c r="CQ71" i="3"/>
  <c r="CM71" i="3"/>
  <c r="CH71" i="3"/>
  <c r="CD71" i="3"/>
  <c r="CN71" i="3"/>
  <c r="CJ71" i="3"/>
  <c r="CE71" i="3"/>
  <c r="CA71" i="3"/>
  <c r="AV71" i="3" s="1"/>
  <c r="CL73" i="3"/>
  <c r="C73" i="3"/>
  <c r="CB87" i="3"/>
  <c r="CK87" i="3"/>
  <c r="CO95" i="3"/>
  <c r="CD95" i="3"/>
  <c r="CM95" i="3"/>
  <c r="CE95" i="3"/>
  <c r="CN95" i="3"/>
  <c r="CF95" i="3"/>
  <c r="CL95" i="3"/>
  <c r="CO99" i="3"/>
  <c r="CD99" i="3"/>
  <c r="CM99" i="3"/>
  <c r="CE99" i="3"/>
  <c r="CN99" i="3"/>
  <c r="CF99" i="3"/>
  <c r="CL99" i="3"/>
  <c r="CO103" i="3"/>
  <c r="CD103" i="3"/>
  <c r="AT103" i="3" s="1"/>
  <c r="CM103" i="3"/>
  <c r="CE103" i="3"/>
  <c r="CN103" i="3"/>
  <c r="CF103" i="3"/>
  <c r="CL103" i="3"/>
  <c r="CG69" i="3"/>
  <c r="CP69" i="3"/>
  <c r="CG71" i="3"/>
  <c r="CP71" i="3"/>
  <c r="CQ88" i="3"/>
  <c r="CM88" i="3"/>
  <c r="CH88" i="3"/>
  <c r="CD88" i="3"/>
  <c r="CN88" i="3"/>
  <c r="CG88" i="3"/>
  <c r="CJ88" i="3"/>
  <c r="CA88" i="3"/>
  <c r="CC95" i="3"/>
  <c r="AT95" i="3" s="1"/>
  <c r="CC99" i="3"/>
  <c r="CC103" i="3"/>
  <c r="C123" i="3"/>
  <c r="CL79" i="3"/>
  <c r="CC79" i="3"/>
  <c r="CL80" i="3"/>
  <c r="CC80" i="3"/>
  <c r="CL81" i="3"/>
  <c r="CC81" i="3"/>
  <c r="CL82" i="3"/>
  <c r="CC82" i="3"/>
  <c r="CH82" i="3"/>
  <c r="CL83" i="3"/>
  <c r="CC83" i="3"/>
  <c r="CH83" i="3"/>
  <c r="C74" i="3"/>
  <c r="CN76" i="3"/>
  <c r="CH76" i="3"/>
  <c r="CD76" i="3"/>
  <c r="AV76" i="3" s="1"/>
  <c r="CJ76" i="3"/>
  <c r="CP76" i="3"/>
  <c r="C79" i="3"/>
  <c r="C80" i="3"/>
  <c r="C81" i="3"/>
  <c r="CP82" i="3"/>
  <c r="CG82" i="3"/>
  <c r="CA82" i="3"/>
  <c r="CM82" i="3"/>
  <c r="CP83" i="3"/>
  <c r="CG83" i="3"/>
  <c r="CA83" i="3"/>
  <c r="CM83" i="3"/>
  <c r="CQ86" i="3"/>
  <c r="CM86" i="3"/>
  <c r="CH86" i="3"/>
  <c r="CD86" i="3"/>
  <c r="CP86" i="3"/>
  <c r="CE86" i="3"/>
  <c r="CA86" i="3"/>
  <c r="CN86" i="3"/>
  <c r="CK88" i="3"/>
  <c r="CQ89" i="3"/>
  <c r="CM89" i="3"/>
  <c r="CH89" i="3"/>
  <c r="CD89" i="3"/>
  <c r="CJ89" i="3"/>
  <c r="CP89" i="3"/>
  <c r="CE89" i="3"/>
  <c r="CN89" i="3"/>
  <c r="CC122" i="3"/>
  <c r="AM122" i="3" s="1"/>
  <c r="CL122" i="3"/>
  <c r="CC88" i="3"/>
  <c r="AT96" i="3"/>
  <c r="AT99" i="3"/>
  <c r="C180" i="3"/>
  <c r="B175" i="3"/>
  <c r="B180" i="3" s="1"/>
  <c r="B186" i="2"/>
  <c r="B185" i="2"/>
  <c r="B184" i="2"/>
  <c r="B183" i="2"/>
  <c r="AL180" i="2"/>
  <c r="AK180" i="2"/>
  <c r="AJ180" i="2"/>
  <c r="AI180" i="2"/>
  <c r="AH180" i="2"/>
  <c r="AG180" i="2"/>
  <c r="AF180" i="2"/>
  <c r="AE180" i="2"/>
  <c r="AD180" i="2"/>
  <c r="AC180" i="2"/>
  <c r="AB180" i="2"/>
  <c r="AA180" i="2"/>
  <c r="Z180" i="2"/>
  <c r="Y180" i="2"/>
  <c r="X180" i="2"/>
  <c r="W180" i="2"/>
  <c r="V180" i="2"/>
  <c r="U180" i="2"/>
  <c r="T180" i="2"/>
  <c r="S180" i="2"/>
  <c r="R180" i="2"/>
  <c r="Q180" i="2"/>
  <c r="P180" i="2"/>
  <c r="O180" i="2"/>
  <c r="N180" i="2"/>
  <c r="M180" i="2"/>
  <c r="L180" i="2"/>
  <c r="K180" i="2"/>
  <c r="J180" i="2"/>
  <c r="I180" i="2"/>
  <c r="H180" i="2"/>
  <c r="G180" i="2"/>
  <c r="F180" i="2"/>
  <c r="E180" i="2"/>
  <c r="D179" i="2"/>
  <c r="C179" i="2"/>
  <c r="D178" i="2"/>
  <c r="C178" i="2"/>
  <c r="B178" i="2" s="1"/>
  <c r="D177" i="2"/>
  <c r="C177" i="2"/>
  <c r="B177" i="2"/>
  <c r="D176" i="2"/>
  <c r="B176" i="2" s="1"/>
  <c r="C176" i="2"/>
  <c r="D175" i="2"/>
  <c r="C175" i="2"/>
  <c r="B170" i="2"/>
  <c r="B169" i="2"/>
  <c r="B168" i="2"/>
  <c r="B167" i="2"/>
  <c r="B164" i="2"/>
  <c r="B163" i="2"/>
  <c r="B162" i="2"/>
  <c r="B161" i="2"/>
  <c r="B160" i="2"/>
  <c r="B159" i="2"/>
  <c r="B158" i="2"/>
  <c r="B155" i="2"/>
  <c r="B154" i="2"/>
  <c r="B153" i="2"/>
  <c r="B152" i="2"/>
  <c r="B151" i="2"/>
  <c r="C148" i="2"/>
  <c r="CJ148" i="2" s="1"/>
  <c r="CJ147" i="2"/>
  <c r="CA147" i="2"/>
  <c r="P147" i="2" s="1"/>
  <c r="C147" i="2"/>
  <c r="CJ146" i="2"/>
  <c r="CA146" i="2"/>
  <c r="P146" i="2"/>
  <c r="C146" i="2"/>
  <c r="CJ145" i="2"/>
  <c r="CA145" i="2"/>
  <c r="P145" i="2" s="1"/>
  <c r="C145" i="2"/>
  <c r="C144" i="2"/>
  <c r="CJ144" i="2" s="1"/>
  <c r="C143" i="2"/>
  <c r="CJ143" i="2" s="1"/>
  <c r="CJ142" i="2"/>
  <c r="CA142" i="2"/>
  <c r="P142" i="2" s="1"/>
  <c r="C142" i="2"/>
  <c r="CJ141" i="2"/>
  <c r="CA141" i="2"/>
  <c r="P141" i="2"/>
  <c r="C141" i="2"/>
  <c r="CJ140" i="2"/>
  <c r="CA140" i="2"/>
  <c r="P140" i="2" s="1"/>
  <c r="C140" i="2"/>
  <c r="C139" i="2"/>
  <c r="CJ139" i="2" s="1"/>
  <c r="C138" i="2"/>
  <c r="CJ138" i="2" s="1"/>
  <c r="CJ137" i="2"/>
  <c r="CA137" i="2"/>
  <c r="P137" i="2" s="1"/>
  <c r="C137" i="2"/>
  <c r="CJ136" i="2"/>
  <c r="CA136" i="2"/>
  <c r="P136" i="2"/>
  <c r="C136" i="2"/>
  <c r="CJ135" i="2"/>
  <c r="CA135" i="2"/>
  <c r="P135" i="2" s="1"/>
  <c r="C135" i="2"/>
  <c r="C134" i="2"/>
  <c r="CJ134" i="2" s="1"/>
  <c r="C133" i="2"/>
  <c r="CJ133" i="2" s="1"/>
  <c r="CJ132" i="2"/>
  <c r="CA132" i="2"/>
  <c r="P132" i="2" s="1"/>
  <c r="C132" i="2"/>
  <c r="CJ131" i="2"/>
  <c r="CA131" i="2"/>
  <c r="P131" i="2"/>
  <c r="C131" i="2"/>
  <c r="CJ130" i="2"/>
  <c r="CA130" i="2"/>
  <c r="P130" i="2" s="1"/>
  <c r="C130" i="2"/>
  <c r="C129" i="2"/>
  <c r="CJ129" i="2" s="1"/>
  <c r="CK124" i="2"/>
  <c r="CJ124" i="2"/>
  <c r="CB124" i="2"/>
  <c r="CA124" i="2"/>
  <c r="E124" i="2"/>
  <c r="D124" i="2"/>
  <c r="C124" i="2" s="1"/>
  <c r="CK123" i="2"/>
  <c r="CJ123" i="2"/>
  <c r="CB123" i="2"/>
  <c r="CA123" i="2"/>
  <c r="AM123" i="2" s="1"/>
  <c r="E123" i="2"/>
  <c r="D123" i="2"/>
  <c r="C123" i="2" s="1"/>
  <c r="CC123" i="2" s="1"/>
  <c r="CK122" i="2"/>
  <c r="CJ122" i="2"/>
  <c r="CB122" i="2"/>
  <c r="CA122" i="2"/>
  <c r="E122" i="2"/>
  <c r="D122" i="2"/>
  <c r="C122" i="2"/>
  <c r="CC122" i="2" s="1"/>
  <c r="CJ117" i="2"/>
  <c r="CA117" i="2"/>
  <c r="E117" i="2"/>
  <c r="CJ115" i="2"/>
  <c r="CA115" i="2"/>
  <c r="E115" i="2" s="1"/>
  <c r="CJ114" i="2"/>
  <c r="CA114" i="2"/>
  <c r="E114" i="2"/>
  <c r="CJ113" i="2"/>
  <c r="CA113" i="2"/>
  <c r="E113" i="2" s="1"/>
  <c r="CJ110" i="2"/>
  <c r="CA110" i="2"/>
  <c r="E110" i="2" s="1"/>
  <c r="CJ109" i="2"/>
  <c r="CA109" i="2"/>
  <c r="E109" i="2" s="1"/>
  <c r="CJ108" i="2"/>
  <c r="CA108" i="2"/>
  <c r="E108" i="2"/>
  <c r="E105" i="2"/>
  <c r="CJ105" i="2" s="1"/>
  <c r="D105" i="2"/>
  <c r="CK105" i="2" s="1"/>
  <c r="C105" i="2"/>
  <c r="CN105" i="2" s="1"/>
  <c r="E104" i="2"/>
  <c r="CJ104" i="2" s="1"/>
  <c r="D104" i="2"/>
  <c r="CK104" i="2" s="1"/>
  <c r="CB103" i="2"/>
  <c r="E103" i="2"/>
  <c r="CJ103" i="2" s="1"/>
  <c r="D103" i="2"/>
  <c r="CK103" i="2" s="1"/>
  <c r="C103" i="2"/>
  <c r="E102" i="2"/>
  <c r="CA102" i="2" s="1"/>
  <c r="D102" i="2"/>
  <c r="CK102" i="2" s="1"/>
  <c r="E101" i="2"/>
  <c r="CJ101" i="2" s="1"/>
  <c r="D101" i="2"/>
  <c r="CK101" i="2" s="1"/>
  <c r="E100" i="2"/>
  <c r="CA100" i="2" s="1"/>
  <c r="D100" i="2"/>
  <c r="CK100" i="2" s="1"/>
  <c r="E99" i="2"/>
  <c r="CJ99" i="2" s="1"/>
  <c r="D99" i="2"/>
  <c r="CK99" i="2" s="1"/>
  <c r="CB98" i="2"/>
  <c r="E98" i="2"/>
  <c r="D98" i="2"/>
  <c r="CK98" i="2" s="1"/>
  <c r="E97" i="2"/>
  <c r="CJ97" i="2" s="1"/>
  <c r="D97" i="2"/>
  <c r="CK97" i="2" s="1"/>
  <c r="E96" i="2"/>
  <c r="D96" i="2"/>
  <c r="CK96" i="2" s="1"/>
  <c r="E95" i="2"/>
  <c r="CJ95" i="2" s="1"/>
  <c r="D95" i="2"/>
  <c r="CK95" i="2" s="1"/>
  <c r="C95" i="2"/>
  <c r="CJ94" i="2"/>
  <c r="CB94" i="2"/>
  <c r="E94" i="2"/>
  <c r="C94" i="2" s="1"/>
  <c r="D94" i="2"/>
  <c r="CK94" i="2" s="1"/>
  <c r="CO89" i="2"/>
  <c r="CF89" i="2"/>
  <c r="E89" i="2"/>
  <c r="D89" i="2"/>
  <c r="CC89" i="2" s="1"/>
  <c r="CO88" i="2"/>
  <c r="CF88" i="2"/>
  <c r="E88" i="2"/>
  <c r="CB88" i="2" s="1"/>
  <c r="D88" i="2"/>
  <c r="CL88" i="2" s="1"/>
  <c r="CO87" i="2"/>
  <c r="CF87" i="2"/>
  <c r="CB87" i="2"/>
  <c r="E87" i="2"/>
  <c r="CK87" i="2" s="1"/>
  <c r="D87" i="2"/>
  <c r="CL87" i="2" s="1"/>
  <c r="CO86" i="2"/>
  <c r="CF86" i="2"/>
  <c r="E86" i="2"/>
  <c r="CK86" i="2" s="1"/>
  <c r="D86" i="2"/>
  <c r="CC86" i="2" s="1"/>
  <c r="C86" i="2"/>
  <c r="CE86" i="2" s="1"/>
  <c r="CO85" i="2"/>
  <c r="CK85" i="2"/>
  <c r="CF85" i="2"/>
  <c r="CC85" i="2"/>
  <c r="E85" i="2"/>
  <c r="CB85" i="2" s="1"/>
  <c r="D85" i="2"/>
  <c r="CO84" i="2"/>
  <c r="CF84" i="2"/>
  <c r="E84" i="2"/>
  <c r="CK84" i="2" s="1"/>
  <c r="D84" i="2"/>
  <c r="CL84" i="2" s="1"/>
  <c r="CO83" i="2"/>
  <c r="CF83" i="2"/>
  <c r="E83" i="2"/>
  <c r="D83" i="2"/>
  <c r="CL83" i="2" s="1"/>
  <c r="CO82" i="2"/>
  <c r="CL82" i="2"/>
  <c r="CF82" i="2"/>
  <c r="E82" i="2"/>
  <c r="D82" i="2"/>
  <c r="CC82" i="2" s="1"/>
  <c r="CO81" i="2"/>
  <c r="CF81" i="2"/>
  <c r="CC81" i="2"/>
  <c r="E81" i="2"/>
  <c r="D81" i="2"/>
  <c r="CL81" i="2" s="1"/>
  <c r="CO80" i="2"/>
  <c r="CL80" i="2"/>
  <c r="CF80" i="2"/>
  <c r="E80" i="2"/>
  <c r="D80" i="2"/>
  <c r="CC80" i="2" s="1"/>
  <c r="CO79" i="2"/>
  <c r="CF79" i="2"/>
  <c r="E79" i="2"/>
  <c r="D79" i="2"/>
  <c r="CL79" i="2" s="1"/>
  <c r="CO78" i="2"/>
  <c r="CF78" i="2"/>
  <c r="CB78" i="2"/>
  <c r="E78" i="2"/>
  <c r="CQ77" i="2"/>
  <c r="CO77" i="2"/>
  <c r="CH77" i="2"/>
  <c r="CG77" i="2"/>
  <c r="CF77" i="2"/>
  <c r="CD77" i="2"/>
  <c r="CB77" i="2"/>
  <c r="E77" i="2"/>
  <c r="CK77" i="2" s="1"/>
  <c r="C77" i="2"/>
  <c r="CN77" i="2" s="1"/>
  <c r="CO76" i="2"/>
  <c r="CF76" i="2"/>
  <c r="E76" i="2"/>
  <c r="CO75" i="2"/>
  <c r="CF75" i="2"/>
  <c r="E75" i="2"/>
  <c r="CK75" i="2" s="1"/>
  <c r="C75" i="2"/>
  <c r="CG75" i="2" s="1"/>
  <c r="CO74" i="2"/>
  <c r="CF74" i="2"/>
  <c r="E74" i="2"/>
  <c r="CK74" i="2" s="1"/>
  <c r="CO73" i="2"/>
  <c r="CF73" i="2"/>
  <c r="E73" i="2"/>
  <c r="CK73" i="2" s="1"/>
  <c r="D73" i="2"/>
  <c r="CO72" i="2"/>
  <c r="CF72" i="2"/>
  <c r="E72" i="2"/>
  <c r="CB72" i="2" s="1"/>
  <c r="D72" i="2"/>
  <c r="C72" i="2" s="1"/>
  <c r="CO71" i="2"/>
  <c r="CK71" i="2"/>
  <c r="CF71" i="2"/>
  <c r="CB71" i="2"/>
  <c r="E71" i="2"/>
  <c r="D71" i="2"/>
  <c r="CO70" i="2"/>
  <c r="CF70" i="2"/>
  <c r="E70" i="2"/>
  <c r="D70" i="2"/>
  <c r="CL70" i="2" s="1"/>
  <c r="CO69" i="2"/>
  <c r="CF69" i="2"/>
  <c r="E69" i="2"/>
  <c r="D69" i="2"/>
  <c r="CC69" i="2" s="1"/>
  <c r="CO68" i="2"/>
  <c r="CL68" i="2"/>
  <c r="CF68" i="2"/>
  <c r="CC68" i="2"/>
  <c r="E68" i="2"/>
  <c r="D68" i="2"/>
  <c r="CO67" i="2"/>
  <c r="CF67" i="2"/>
  <c r="E67" i="2"/>
  <c r="D67" i="2"/>
  <c r="CL67" i="2" s="1"/>
  <c r="C67" i="2"/>
  <c r="CM67" i="2" s="1"/>
  <c r="CO66" i="2"/>
  <c r="CF66" i="2"/>
  <c r="CC66" i="2"/>
  <c r="E66" i="2"/>
  <c r="D66" i="2"/>
  <c r="CL66" i="2" s="1"/>
  <c r="CO65" i="2"/>
  <c r="CL65" i="2"/>
  <c r="CF65" i="2"/>
  <c r="E65" i="2"/>
  <c r="D65" i="2"/>
  <c r="C65" i="2" s="1"/>
  <c r="CM65" i="2" s="1"/>
  <c r="CO64" i="2"/>
  <c r="CF64" i="2"/>
  <c r="E64" i="2"/>
  <c r="D64" i="2"/>
  <c r="CL64" i="2" s="1"/>
  <c r="CO63" i="2"/>
  <c r="CF63" i="2"/>
  <c r="CC63" i="2"/>
  <c r="E63" i="2"/>
  <c r="D63" i="2"/>
  <c r="CL63" i="2" s="1"/>
  <c r="CO62" i="2"/>
  <c r="CL62" i="2"/>
  <c r="CF62" i="2"/>
  <c r="E62" i="2"/>
  <c r="D62" i="2"/>
  <c r="CC62" i="2" s="1"/>
  <c r="CO61" i="2"/>
  <c r="CF61" i="2"/>
  <c r="E61" i="2"/>
  <c r="D61" i="2"/>
  <c r="CL61" i="2" s="1"/>
  <c r="C61" i="2"/>
  <c r="CO60" i="2"/>
  <c r="CF60" i="2"/>
  <c r="CC60" i="2"/>
  <c r="E60" i="2"/>
  <c r="D60" i="2"/>
  <c r="CL60" i="2" s="1"/>
  <c r="CO59" i="2"/>
  <c r="CL59" i="2"/>
  <c r="CF59" i="2"/>
  <c r="E59" i="2"/>
  <c r="D59" i="2"/>
  <c r="C59" i="2" s="1"/>
  <c r="CM59" i="2" s="1"/>
  <c r="CO58" i="2"/>
  <c r="CF58" i="2"/>
  <c r="E58" i="2"/>
  <c r="D58" i="2"/>
  <c r="CL58" i="2" s="1"/>
  <c r="CO57" i="2"/>
  <c r="CL57" i="2"/>
  <c r="CF57" i="2"/>
  <c r="CC57" i="2"/>
  <c r="E57" i="2"/>
  <c r="D57" i="2"/>
  <c r="C57" i="2"/>
  <c r="CM57" i="2" s="1"/>
  <c r="CL56" i="2"/>
  <c r="CK56" i="2"/>
  <c r="E56" i="2"/>
  <c r="CB56" i="2" s="1"/>
  <c r="D56" i="2"/>
  <c r="CC56" i="2" s="1"/>
  <c r="E55" i="2"/>
  <c r="CB55" i="2" s="1"/>
  <c r="D55" i="2"/>
  <c r="CL55" i="2" s="1"/>
  <c r="E54" i="2"/>
  <c r="D54" i="2"/>
  <c r="CC53" i="2"/>
  <c r="E53" i="2"/>
  <c r="CB53" i="2" s="1"/>
  <c r="D53" i="2"/>
  <c r="CL53" i="2" s="1"/>
  <c r="C53" i="2"/>
  <c r="CA53" i="2" s="1"/>
  <c r="CL52" i="2"/>
  <c r="E52" i="2"/>
  <c r="D52" i="2"/>
  <c r="CN51" i="2"/>
  <c r="E51" i="2"/>
  <c r="CB51" i="2" s="1"/>
  <c r="D51" i="2"/>
  <c r="CL51" i="2" s="1"/>
  <c r="C51" i="2"/>
  <c r="CH51" i="2" s="1"/>
  <c r="E50" i="2"/>
  <c r="D50" i="2"/>
  <c r="CL50" i="2" s="1"/>
  <c r="CC49" i="2"/>
  <c r="E49" i="2"/>
  <c r="CB49" i="2" s="1"/>
  <c r="D49" i="2"/>
  <c r="CL49" i="2" s="1"/>
  <c r="E48" i="2"/>
  <c r="D48" i="2"/>
  <c r="CC48" i="2" s="1"/>
  <c r="CC47" i="2"/>
  <c r="E47" i="2"/>
  <c r="CB47" i="2" s="1"/>
  <c r="D47" i="2"/>
  <c r="CL47" i="2" s="1"/>
  <c r="E46" i="2"/>
  <c r="D46" i="2"/>
  <c r="CC46" i="2" s="1"/>
  <c r="E45" i="2"/>
  <c r="CB45" i="2" s="1"/>
  <c r="D45" i="2"/>
  <c r="CL45" i="2" s="1"/>
  <c r="C45" i="2"/>
  <c r="CH45" i="2" s="1"/>
  <c r="E44" i="2"/>
  <c r="D44" i="2"/>
  <c r="CC44" i="2" s="1"/>
  <c r="CC43" i="2"/>
  <c r="E43" i="2"/>
  <c r="CB43" i="2" s="1"/>
  <c r="D43" i="2"/>
  <c r="CL43" i="2" s="1"/>
  <c r="E42" i="2"/>
  <c r="D42" i="2"/>
  <c r="CC42" i="2" s="1"/>
  <c r="E41" i="2"/>
  <c r="CB41" i="2" s="1"/>
  <c r="D41" i="2"/>
  <c r="CL41" i="2" s="1"/>
  <c r="C41" i="2"/>
  <c r="CH41" i="2" s="1"/>
  <c r="CL40" i="2"/>
  <c r="E40" i="2"/>
  <c r="D40" i="2"/>
  <c r="CC40" i="2" s="1"/>
  <c r="CC39" i="2"/>
  <c r="E39" i="2"/>
  <c r="CB39" i="2" s="1"/>
  <c r="D39" i="2"/>
  <c r="CL39" i="2" s="1"/>
  <c r="CC38" i="2"/>
  <c r="E38" i="2"/>
  <c r="D38" i="2"/>
  <c r="CL38" i="2" s="1"/>
  <c r="E37" i="2"/>
  <c r="CK37" i="2" s="1"/>
  <c r="D37" i="2"/>
  <c r="CC37" i="2" s="1"/>
  <c r="E36" i="2"/>
  <c r="D36" i="2"/>
  <c r="CL36" i="2" s="1"/>
  <c r="E35" i="2"/>
  <c r="CK35" i="2" s="1"/>
  <c r="D35" i="2"/>
  <c r="CC35" i="2" s="1"/>
  <c r="CC34" i="2"/>
  <c r="E34" i="2"/>
  <c r="D34" i="2"/>
  <c r="CL34" i="2" s="1"/>
  <c r="E33" i="2"/>
  <c r="CK33" i="2" s="1"/>
  <c r="D33" i="2"/>
  <c r="CC33" i="2" s="1"/>
  <c r="E32" i="2"/>
  <c r="D32" i="2"/>
  <c r="CL32" i="2" s="1"/>
  <c r="E31" i="2"/>
  <c r="CK31" i="2" s="1"/>
  <c r="D31" i="2"/>
  <c r="CC31" i="2" s="1"/>
  <c r="CC30" i="2"/>
  <c r="E30" i="2"/>
  <c r="D30" i="2"/>
  <c r="CL30" i="2" s="1"/>
  <c r="E29" i="2"/>
  <c r="CB29" i="2" s="1"/>
  <c r="D29" i="2"/>
  <c r="CC29" i="2" s="1"/>
  <c r="E28" i="2"/>
  <c r="D28" i="2"/>
  <c r="CL28" i="2" s="1"/>
  <c r="E27" i="2"/>
  <c r="CB27" i="2" s="1"/>
  <c r="D27" i="2"/>
  <c r="CC27" i="2" s="1"/>
  <c r="CC26" i="2"/>
  <c r="E26" i="2"/>
  <c r="D26" i="2"/>
  <c r="CL26" i="2" s="1"/>
  <c r="E25" i="2"/>
  <c r="CB25" i="2" s="1"/>
  <c r="D25" i="2"/>
  <c r="CC25" i="2" s="1"/>
  <c r="E24" i="2"/>
  <c r="D24" i="2"/>
  <c r="CL24" i="2" s="1"/>
  <c r="E23" i="2"/>
  <c r="CK23" i="2" s="1"/>
  <c r="D23" i="2"/>
  <c r="CC23" i="2" s="1"/>
  <c r="CC22" i="2"/>
  <c r="E22" i="2"/>
  <c r="CB22" i="2" s="1"/>
  <c r="D22" i="2"/>
  <c r="CL22" i="2" s="1"/>
  <c r="E21" i="2"/>
  <c r="CK21" i="2" s="1"/>
  <c r="D21" i="2"/>
  <c r="CC21" i="2" s="1"/>
  <c r="C21" i="2"/>
  <c r="CQ21" i="2" s="1"/>
  <c r="CC20" i="2"/>
  <c r="E20" i="2"/>
  <c r="CB20" i="2" s="1"/>
  <c r="D20" i="2"/>
  <c r="CL20" i="2" s="1"/>
  <c r="CL19" i="2"/>
  <c r="CB19" i="2"/>
  <c r="E19" i="2"/>
  <c r="CK19" i="2" s="1"/>
  <c r="D19" i="2"/>
  <c r="CC19" i="2" s="1"/>
  <c r="CC18" i="2"/>
  <c r="E18" i="2"/>
  <c r="D18" i="2"/>
  <c r="CL18" i="2" s="1"/>
  <c r="E17" i="2"/>
  <c r="CB17" i="2" s="1"/>
  <c r="D17" i="2"/>
  <c r="CC17" i="2" s="1"/>
  <c r="E16" i="2"/>
  <c r="D16" i="2"/>
  <c r="CL16" i="2" s="1"/>
  <c r="CE15" i="2"/>
  <c r="CB15" i="2"/>
  <c r="CA15" i="2"/>
  <c r="E15" i="2"/>
  <c r="CK15" i="2" s="1"/>
  <c r="D15" i="2"/>
  <c r="CC15" i="2" s="1"/>
  <c r="C15" i="2"/>
  <c r="CP15" i="2" s="1"/>
  <c r="E14" i="2"/>
  <c r="D14" i="2"/>
  <c r="CL14" i="2" s="1"/>
  <c r="E13" i="2"/>
  <c r="CK13" i="2" s="1"/>
  <c r="D13" i="2"/>
  <c r="CC13" i="2" s="1"/>
  <c r="C13" i="2"/>
  <c r="CA13" i="2" s="1"/>
  <c r="A5" i="2"/>
  <c r="A4" i="2"/>
  <c r="A3" i="2"/>
  <c r="A2" i="2"/>
  <c r="AV54" i="3" l="1"/>
  <c r="CA26" i="3"/>
  <c r="CQ26" i="3"/>
  <c r="CG26" i="3"/>
  <c r="C23" i="2"/>
  <c r="C27" i="2"/>
  <c r="C31" i="2"/>
  <c r="C35" i="2"/>
  <c r="C39" i="2"/>
  <c r="CA94" i="2"/>
  <c r="AV56" i="3"/>
  <c r="CH32" i="3"/>
  <c r="AV32" i="3" s="1"/>
  <c r="CH26" i="3"/>
  <c r="AV67" i="3"/>
  <c r="AV85" i="3"/>
  <c r="CC59" i="2"/>
  <c r="CC65" i="2"/>
  <c r="C83" i="2"/>
  <c r="C99" i="2"/>
  <c r="AV38" i="3"/>
  <c r="CM26" i="3"/>
  <c r="CQ16" i="3"/>
  <c r="CG16" i="3"/>
  <c r="CA16" i="3"/>
  <c r="AV16" i="3" s="1"/>
  <c r="CB23" i="2"/>
  <c r="CB31" i="2"/>
  <c r="CB35" i="2"/>
  <c r="CL48" i="2"/>
  <c r="CB99" i="2"/>
  <c r="CA84" i="3"/>
  <c r="AV84" i="3" s="1"/>
  <c r="AV88" i="3"/>
  <c r="CK27" i="2"/>
  <c r="C49" i="2"/>
  <c r="C63" i="2"/>
  <c r="CD63" i="2" s="1"/>
  <c r="CA75" i="2"/>
  <c r="C81" i="2"/>
  <c r="CN81" i="2" s="1"/>
  <c r="CC83" i="2"/>
  <c r="CB104" i="2"/>
  <c r="CH42" i="3"/>
  <c r="CP84" i="3"/>
  <c r="CD84" i="3"/>
  <c r="CE84" i="3"/>
  <c r="CE52" i="3"/>
  <c r="CL23" i="2"/>
  <c r="CL27" i="2"/>
  <c r="CL31" i="2"/>
  <c r="CL35" i="2"/>
  <c r="CL44" i="2"/>
  <c r="C69" i="2"/>
  <c r="CN69" i="2" s="1"/>
  <c r="CB75" i="2"/>
  <c r="CB95" i="2"/>
  <c r="CL123" i="2"/>
  <c r="CN84" i="3"/>
  <c r="CM42" i="3"/>
  <c r="AV55" i="4"/>
  <c r="CC32" i="2"/>
  <c r="CQ84" i="3"/>
  <c r="CQ32" i="3"/>
  <c r="CA32" i="3"/>
  <c r="CG32" i="3"/>
  <c r="C17" i="2"/>
  <c r="C25" i="2"/>
  <c r="CA25" i="2" s="1"/>
  <c r="C29" i="2"/>
  <c r="CA29" i="2" s="1"/>
  <c r="C33" i="2"/>
  <c r="C37" i="2"/>
  <c r="CJ37" i="2" s="1"/>
  <c r="CA45" i="2"/>
  <c r="C55" i="2"/>
  <c r="CK72" i="2"/>
  <c r="C79" i="2"/>
  <c r="CD79" i="2" s="1"/>
  <c r="CA86" i="2"/>
  <c r="AV86" i="2" s="1"/>
  <c r="CC88" i="2"/>
  <c r="C97" i="2"/>
  <c r="CB100" i="2"/>
  <c r="CB105" i="2"/>
  <c r="CH52" i="3"/>
  <c r="CP22" i="3"/>
  <c r="CQ22" i="3"/>
  <c r="CA22" i="3"/>
  <c r="CG22" i="3"/>
  <c r="CC45" i="2"/>
  <c r="CL69" i="2"/>
  <c r="CM75" i="2"/>
  <c r="CB86" i="2"/>
  <c r="C101" i="2"/>
  <c r="CM105" i="2"/>
  <c r="CA133" i="2"/>
  <c r="P133" i="2" s="1"/>
  <c r="CA138" i="2"/>
  <c r="P138" i="2" s="1"/>
  <c r="CA143" i="2"/>
  <c r="P143" i="2" s="1"/>
  <c r="CA148" i="2"/>
  <c r="P148" i="2" s="1"/>
  <c r="AV82" i="4"/>
  <c r="AV50" i="4"/>
  <c r="CA52" i="3"/>
  <c r="CQ52" i="3"/>
  <c r="CG52" i="3"/>
  <c r="AV22" i="3"/>
  <c r="CC24" i="2"/>
  <c r="CA21" i="2"/>
  <c r="CC55" i="2"/>
  <c r="CJ52" i="3"/>
  <c r="CA28" i="3"/>
  <c r="CG28" i="3"/>
  <c r="CQ28" i="3"/>
  <c r="CG56" i="3"/>
  <c r="CA56" i="3"/>
  <c r="CQ56" i="3"/>
  <c r="CC28" i="2"/>
  <c r="CB13" i="2"/>
  <c r="CG86" i="2"/>
  <c r="CK17" i="2"/>
  <c r="CC84" i="2"/>
  <c r="CE42" i="3"/>
  <c r="CN52" i="3"/>
  <c r="AV27" i="4"/>
  <c r="AV42" i="3"/>
  <c r="C100" i="2"/>
  <c r="CE100" i="2" s="1"/>
  <c r="AT96" i="4"/>
  <c r="CG21" i="2"/>
  <c r="CB33" i="2"/>
  <c r="CB37" i="2"/>
  <c r="CC64" i="2"/>
  <c r="CB73" i="2"/>
  <c r="CP13" i="2"/>
  <c r="CL21" i="2"/>
  <c r="CK25" i="2"/>
  <c r="CK29" i="2"/>
  <c r="CL46" i="2"/>
  <c r="CC61" i="2"/>
  <c r="CC67" i="2"/>
  <c r="CC70" i="2"/>
  <c r="CL86" i="2"/>
  <c r="AM122" i="2"/>
  <c r="CA129" i="2"/>
  <c r="P129" i="2" s="1"/>
  <c r="CA134" i="2"/>
  <c r="P134" i="2" s="1"/>
  <c r="CA139" i="2"/>
  <c r="P139" i="2" s="1"/>
  <c r="CA144" i="2"/>
  <c r="P144" i="2" s="1"/>
  <c r="AV34" i="3"/>
  <c r="CE28" i="3"/>
  <c r="CD28" i="3"/>
  <c r="AT94" i="4"/>
  <c r="AV66" i="4"/>
  <c r="AT100" i="4"/>
  <c r="CG64" i="3"/>
  <c r="CA64" i="3"/>
  <c r="CG46" i="3"/>
  <c r="CA46" i="3"/>
  <c r="AV46" i="3" s="1"/>
  <c r="CQ46" i="3"/>
  <c r="CM84" i="3"/>
  <c r="AV64" i="3"/>
  <c r="CC36" i="2"/>
  <c r="CA41" i="2"/>
  <c r="CC79" i="2"/>
  <c r="CC58" i="2"/>
  <c r="CB101" i="2"/>
  <c r="CM21" i="2"/>
  <c r="CL25" i="2"/>
  <c r="CL29" i="2"/>
  <c r="CL33" i="2"/>
  <c r="CL37" i="2"/>
  <c r="C47" i="2"/>
  <c r="CP67" i="3"/>
  <c r="CP26" i="3"/>
  <c r="CJ28" i="3"/>
  <c r="CA18" i="3"/>
  <c r="CG18" i="3"/>
  <c r="CQ18" i="3"/>
  <c r="CH84" i="3"/>
  <c r="AV13" i="4"/>
  <c r="CC16" i="2"/>
  <c r="CN45" i="2"/>
  <c r="CD52" i="3"/>
  <c r="CB21" i="2"/>
  <c r="CQ75" i="2"/>
  <c r="CB97" i="2"/>
  <c r="CN41" i="2"/>
  <c r="CL42" i="2"/>
  <c r="CA51" i="2"/>
  <c r="CP86" i="2"/>
  <c r="C98" i="2"/>
  <c r="CF98" i="2" s="1"/>
  <c r="AV86" i="3"/>
  <c r="CE26" i="3"/>
  <c r="CN28" i="3"/>
  <c r="CH16" i="3"/>
  <c r="CG36" i="3"/>
  <c r="CA36" i="3"/>
  <c r="AV36" i="3" s="1"/>
  <c r="CQ36" i="3"/>
  <c r="CE75" i="2"/>
  <c r="CJ84" i="3"/>
  <c r="CQ42" i="3"/>
  <c r="CG42" i="3"/>
  <c r="CA42" i="3"/>
  <c r="CB96" i="2"/>
  <c r="CN42" i="3"/>
  <c r="AV20" i="3"/>
  <c r="AV18" i="3"/>
  <c r="CC41" i="2"/>
  <c r="CC14" i="2"/>
  <c r="C19" i="2"/>
  <c r="C43" i="2"/>
  <c r="CC51" i="2"/>
  <c r="C74" i="2"/>
  <c r="CM74" i="2" s="1"/>
  <c r="C85" i="2"/>
  <c r="C87" i="2"/>
  <c r="CA98" i="2"/>
  <c r="CB102" i="2"/>
  <c r="CM16" i="3"/>
  <c r="AV85" i="4"/>
  <c r="AV80" i="4"/>
  <c r="AV79" i="4"/>
  <c r="AT102" i="4"/>
  <c r="AV87" i="4"/>
  <c r="AV86" i="4"/>
  <c r="B202" i="4"/>
  <c r="AV72" i="4"/>
  <c r="AV26" i="4"/>
  <c r="AV69" i="4"/>
  <c r="AV15" i="4"/>
  <c r="AV52" i="4"/>
  <c r="AV19" i="4"/>
  <c r="AV44" i="4"/>
  <c r="AV17" i="4"/>
  <c r="AV34" i="4"/>
  <c r="AV42" i="4"/>
  <c r="AV56" i="4"/>
  <c r="AV74" i="4"/>
  <c r="AV32" i="4"/>
  <c r="AV84" i="4"/>
  <c r="AV54" i="4"/>
  <c r="AV83" i="4"/>
  <c r="AV64" i="4"/>
  <c r="AV28" i="4"/>
  <c r="AV88" i="4"/>
  <c r="AV81" i="4"/>
  <c r="AV89" i="4"/>
  <c r="AV70" i="4"/>
  <c r="AV23" i="4"/>
  <c r="AV65" i="4"/>
  <c r="AV68" i="4"/>
  <c r="AV48" i="4"/>
  <c r="AV73" i="4"/>
  <c r="AV77" i="4"/>
  <c r="AV36" i="4"/>
  <c r="AV21" i="4"/>
  <c r="CL123" i="3"/>
  <c r="CC123" i="3"/>
  <c r="AM123" i="3" s="1"/>
  <c r="AV69" i="3"/>
  <c r="CQ55" i="3"/>
  <c r="CG55" i="3"/>
  <c r="CP55" i="3"/>
  <c r="CE55" i="3"/>
  <c r="CA55" i="3"/>
  <c r="CJ55" i="3"/>
  <c r="CH55" i="3"/>
  <c r="CN55" i="3"/>
  <c r="CD55" i="3"/>
  <c r="CM55" i="3"/>
  <c r="CQ39" i="3"/>
  <c r="CG39" i="3"/>
  <c r="CP39" i="3"/>
  <c r="CE39" i="3"/>
  <c r="CA39" i="3"/>
  <c r="CJ39" i="3"/>
  <c r="CH39" i="3"/>
  <c r="CN39" i="3"/>
  <c r="CD39" i="3"/>
  <c r="CM39" i="3"/>
  <c r="CQ31" i="3"/>
  <c r="CG31" i="3"/>
  <c r="CP31" i="3"/>
  <c r="CE31" i="3"/>
  <c r="CA31" i="3"/>
  <c r="CJ31" i="3"/>
  <c r="CH31" i="3"/>
  <c r="CM31" i="3"/>
  <c r="CD31" i="3"/>
  <c r="CN31" i="3"/>
  <c r="CN58" i="3"/>
  <c r="CJ58" i="3"/>
  <c r="CE58" i="3"/>
  <c r="CA58" i="3"/>
  <c r="CM58" i="3"/>
  <c r="CQ58" i="3"/>
  <c r="CD58" i="3"/>
  <c r="CP58" i="3"/>
  <c r="CH58" i="3"/>
  <c r="CG58" i="3"/>
  <c r="CQ77" i="3"/>
  <c r="CM77" i="3"/>
  <c r="CG77" i="3"/>
  <c r="CH77" i="3"/>
  <c r="CA77" i="3"/>
  <c r="CP77" i="3"/>
  <c r="CJ77" i="3"/>
  <c r="CD77" i="3"/>
  <c r="CE77" i="3"/>
  <c r="CN77" i="3"/>
  <c r="CP74" i="3"/>
  <c r="CA74" i="3"/>
  <c r="CH74" i="3"/>
  <c r="CD74" i="3"/>
  <c r="CQ74" i="3"/>
  <c r="CJ74" i="3"/>
  <c r="CE74" i="3"/>
  <c r="CG74" i="3"/>
  <c r="CN74" i="3"/>
  <c r="CM74" i="3"/>
  <c r="CN62" i="3"/>
  <c r="CJ62" i="3"/>
  <c r="CE62" i="3"/>
  <c r="CA62" i="3"/>
  <c r="CM62" i="3"/>
  <c r="CP62" i="3"/>
  <c r="CQ62" i="3"/>
  <c r="CD62" i="3"/>
  <c r="CH62" i="3"/>
  <c r="CG62" i="3"/>
  <c r="CQ87" i="3"/>
  <c r="CM87" i="3"/>
  <c r="CH87" i="3"/>
  <c r="CD87" i="3"/>
  <c r="CA87" i="3"/>
  <c r="CN87" i="3"/>
  <c r="CG87" i="3"/>
  <c r="CE87" i="3"/>
  <c r="CP87" i="3"/>
  <c r="CJ87" i="3"/>
  <c r="CN60" i="3"/>
  <c r="CJ60" i="3"/>
  <c r="CE60" i="3"/>
  <c r="CA60" i="3"/>
  <c r="CP60" i="3"/>
  <c r="CH60" i="3"/>
  <c r="CG60" i="3"/>
  <c r="CM60" i="3"/>
  <c r="CQ60" i="3"/>
  <c r="CD60" i="3"/>
  <c r="CP78" i="3"/>
  <c r="CA78" i="3"/>
  <c r="CM78" i="3"/>
  <c r="CN78" i="3"/>
  <c r="CG78" i="3"/>
  <c r="CQ78" i="3"/>
  <c r="CE78" i="3"/>
  <c r="CD78" i="3"/>
  <c r="CH78" i="3"/>
  <c r="CJ78" i="3"/>
  <c r="CQ66" i="3"/>
  <c r="CM66" i="3"/>
  <c r="CH66" i="3"/>
  <c r="CD66" i="3"/>
  <c r="CN66" i="3"/>
  <c r="CJ66" i="3"/>
  <c r="CE66" i="3"/>
  <c r="CA66" i="3"/>
  <c r="AV66" i="3" s="1"/>
  <c r="CP66" i="3"/>
  <c r="CG66" i="3"/>
  <c r="CP29" i="3"/>
  <c r="CM29" i="3"/>
  <c r="CG29" i="3"/>
  <c r="CE29" i="3"/>
  <c r="CA29" i="3"/>
  <c r="CJ29" i="3"/>
  <c r="CH29" i="3"/>
  <c r="CQ29" i="3"/>
  <c r="CD29" i="3"/>
  <c r="CN29" i="3"/>
  <c r="CQ21" i="3"/>
  <c r="CG21" i="3"/>
  <c r="CP21" i="3"/>
  <c r="CE21" i="3"/>
  <c r="CA21" i="3"/>
  <c r="CN21" i="3"/>
  <c r="CD21" i="3"/>
  <c r="CM21" i="3"/>
  <c r="CJ21" i="3"/>
  <c r="CH21" i="3"/>
  <c r="AV57" i="3"/>
  <c r="CJ75" i="3"/>
  <c r="CE75" i="3"/>
  <c r="CN75" i="3"/>
  <c r="CG75" i="3"/>
  <c r="CA75" i="3"/>
  <c r="CH75" i="3"/>
  <c r="CQ75" i="3"/>
  <c r="CP75" i="3"/>
  <c r="CM75" i="3"/>
  <c r="CD75" i="3"/>
  <c r="CQ63" i="3"/>
  <c r="CN63" i="3"/>
  <c r="CJ63" i="3"/>
  <c r="CE63" i="3"/>
  <c r="CA63" i="3"/>
  <c r="CD63" i="3"/>
  <c r="CG63" i="3"/>
  <c r="CP63" i="3"/>
  <c r="CH63" i="3"/>
  <c r="CM63" i="3"/>
  <c r="CP79" i="3"/>
  <c r="CG79" i="3"/>
  <c r="CM79" i="3"/>
  <c r="CA79" i="3"/>
  <c r="CN79" i="3"/>
  <c r="CH79" i="3"/>
  <c r="CJ79" i="3"/>
  <c r="CQ79" i="3"/>
  <c r="CD79" i="3"/>
  <c r="CE79" i="3"/>
  <c r="CQ49" i="3"/>
  <c r="CG49" i="3"/>
  <c r="CP49" i="3"/>
  <c r="CE49" i="3"/>
  <c r="CA49" i="3"/>
  <c r="CJ49" i="3"/>
  <c r="CN49" i="3"/>
  <c r="CD49" i="3"/>
  <c r="CH49" i="3"/>
  <c r="CM49" i="3"/>
  <c r="CQ41" i="3"/>
  <c r="CG41" i="3"/>
  <c r="CP41" i="3"/>
  <c r="CE41" i="3"/>
  <c r="CA41" i="3"/>
  <c r="CJ41" i="3"/>
  <c r="CH41" i="3"/>
  <c r="CN41" i="3"/>
  <c r="CM41" i="3"/>
  <c r="CD41" i="3"/>
  <c r="CQ33" i="3"/>
  <c r="CG33" i="3"/>
  <c r="CP33" i="3"/>
  <c r="CE33" i="3"/>
  <c r="CA33" i="3"/>
  <c r="CJ33" i="3"/>
  <c r="CH33" i="3"/>
  <c r="CN33" i="3"/>
  <c r="CM33" i="3"/>
  <c r="CD33" i="3"/>
  <c r="CO98" i="3"/>
  <c r="CD98" i="3"/>
  <c r="CM98" i="3"/>
  <c r="CE98" i="3"/>
  <c r="CN98" i="3"/>
  <c r="CF98" i="3"/>
  <c r="CL98" i="3"/>
  <c r="CC98" i="3"/>
  <c r="CN61" i="3"/>
  <c r="CJ61" i="3"/>
  <c r="CE61" i="3"/>
  <c r="CA61" i="3"/>
  <c r="CG61" i="3"/>
  <c r="CM61" i="3"/>
  <c r="CQ61" i="3"/>
  <c r="CD61" i="3"/>
  <c r="CP61" i="3"/>
  <c r="CH61" i="3"/>
  <c r="CQ25" i="3"/>
  <c r="CG25" i="3"/>
  <c r="CP25" i="3"/>
  <c r="CE25" i="3"/>
  <c r="CA25" i="3"/>
  <c r="CM25" i="3"/>
  <c r="CJ25" i="3"/>
  <c r="CH25" i="3"/>
  <c r="CN25" i="3"/>
  <c r="CD25" i="3"/>
  <c r="CQ17" i="3"/>
  <c r="CG17" i="3"/>
  <c r="CP17" i="3"/>
  <c r="CE17" i="3"/>
  <c r="CA17" i="3"/>
  <c r="CJ17" i="3"/>
  <c r="CH17" i="3"/>
  <c r="CN17" i="3"/>
  <c r="CD17" i="3"/>
  <c r="CM17" i="3"/>
  <c r="CQ72" i="3"/>
  <c r="CM72" i="3"/>
  <c r="CH72" i="3"/>
  <c r="CD72" i="3"/>
  <c r="CN72" i="3"/>
  <c r="CJ72" i="3"/>
  <c r="CE72" i="3"/>
  <c r="CA72" i="3"/>
  <c r="CG72" i="3"/>
  <c r="CP72" i="3"/>
  <c r="CN59" i="3"/>
  <c r="CJ59" i="3"/>
  <c r="CE59" i="3"/>
  <c r="CA59" i="3"/>
  <c r="CQ59" i="3"/>
  <c r="CD59" i="3"/>
  <c r="CP59" i="3"/>
  <c r="CH59" i="3"/>
  <c r="CG59" i="3"/>
  <c r="CM59" i="3"/>
  <c r="CQ47" i="3"/>
  <c r="CG47" i="3"/>
  <c r="CP47" i="3"/>
  <c r="CE47" i="3"/>
  <c r="CA47" i="3"/>
  <c r="CJ47" i="3"/>
  <c r="CH47" i="3"/>
  <c r="CN47" i="3"/>
  <c r="CD47" i="3"/>
  <c r="CM47" i="3"/>
  <c r="CO102" i="3"/>
  <c r="CD102" i="3"/>
  <c r="CM102" i="3"/>
  <c r="CE102" i="3"/>
  <c r="CN102" i="3"/>
  <c r="CF102" i="3"/>
  <c r="CL102" i="3"/>
  <c r="CC102" i="3"/>
  <c r="AT102" i="3" s="1"/>
  <c r="CQ23" i="3"/>
  <c r="CG23" i="3"/>
  <c r="CP23" i="3"/>
  <c r="CE23" i="3"/>
  <c r="CA23" i="3"/>
  <c r="CN23" i="3"/>
  <c r="CD23" i="3"/>
  <c r="CM23" i="3"/>
  <c r="CJ23" i="3"/>
  <c r="CH23" i="3"/>
  <c r="CQ15" i="3"/>
  <c r="CG15" i="3"/>
  <c r="CP15" i="3"/>
  <c r="CE15" i="3"/>
  <c r="CA15" i="3"/>
  <c r="CM15" i="3"/>
  <c r="CJ15" i="3"/>
  <c r="CH15" i="3"/>
  <c r="CN15" i="3"/>
  <c r="CD15" i="3"/>
  <c r="CO97" i="3"/>
  <c r="CD97" i="3"/>
  <c r="AT97" i="3" s="1"/>
  <c r="CM97" i="3"/>
  <c r="CE97" i="3"/>
  <c r="CN97" i="3"/>
  <c r="CF97" i="3"/>
  <c r="CL97" i="3"/>
  <c r="CC97" i="3"/>
  <c r="CQ68" i="3"/>
  <c r="CM68" i="3"/>
  <c r="CH68" i="3"/>
  <c r="CD68" i="3"/>
  <c r="CN68" i="3"/>
  <c r="CJ68" i="3"/>
  <c r="CE68" i="3"/>
  <c r="CA68" i="3"/>
  <c r="CG68" i="3"/>
  <c r="CP68" i="3"/>
  <c r="CP81" i="3"/>
  <c r="CG81" i="3"/>
  <c r="CM81" i="3"/>
  <c r="CA81" i="3"/>
  <c r="CN81" i="3"/>
  <c r="CH81" i="3"/>
  <c r="CE81" i="3"/>
  <c r="CD81" i="3"/>
  <c r="CJ81" i="3"/>
  <c r="CQ81" i="3"/>
  <c r="CQ53" i="3"/>
  <c r="CG53" i="3"/>
  <c r="CP53" i="3"/>
  <c r="CE53" i="3"/>
  <c r="CA53" i="3"/>
  <c r="AV53" i="3" s="1"/>
  <c r="CJ53" i="3"/>
  <c r="CN53" i="3"/>
  <c r="CD53" i="3"/>
  <c r="CH53" i="3"/>
  <c r="CM53" i="3"/>
  <c r="CQ45" i="3"/>
  <c r="CG45" i="3"/>
  <c r="CP45" i="3"/>
  <c r="CE45" i="3"/>
  <c r="CA45" i="3"/>
  <c r="CJ45" i="3"/>
  <c r="CH45" i="3"/>
  <c r="CN45" i="3"/>
  <c r="CD45" i="3"/>
  <c r="CM45" i="3"/>
  <c r="CQ37" i="3"/>
  <c r="CG37" i="3"/>
  <c r="CP37" i="3"/>
  <c r="CE37" i="3"/>
  <c r="CA37" i="3"/>
  <c r="CJ37" i="3"/>
  <c r="CH37" i="3"/>
  <c r="CD37" i="3"/>
  <c r="CN37" i="3"/>
  <c r="CM37" i="3"/>
  <c r="A202" i="3"/>
  <c r="CQ13" i="3"/>
  <c r="CG13" i="3"/>
  <c r="CP13" i="3"/>
  <c r="CE13" i="3"/>
  <c r="CA13" i="3"/>
  <c r="CM13" i="3"/>
  <c r="CJ13" i="3"/>
  <c r="CH13" i="3"/>
  <c r="CN13" i="3"/>
  <c r="CD13" i="3"/>
  <c r="AV83" i="3"/>
  <c r="AV82" i="3"/>
  <c r="CP80" i="3"/>
  <c r="CG80" i="3"/>
  <c r="CM80" i="3"/>
  <c r="CA80" i="3"/>
  <c r="CN80" i="3"/>
  <c r="CH80" i="3"/>
  <c r="CD80" i="3"/>
  <c r="CJ80" i="3"/>
  <c r="CQ80" i="3"/>
  <c r="CE80" i="3"/>
  <c r="CQ73" i="3"/>
  <c r="CM73" i="3"/>
  <c r="CH73" i="3"/>
  <c r="CD73" i="3"/>
  <c r="CA73" i="3"/>
  <c r="CN73" i="3"/>
  <c r="CG73" i="3"/>
  <c r="CJ73" i="3"/>
  <c r="CP73" i="3"/>
  <c r="CE73" i="3"/>
  <c r="CQ51" i="3"/>
  <c r="CG51" i="3"/>
  <c r="CP51" i="3"/>
  <c r="CE51" i="3"/>
  <c r="CA51" i="3"/>
  <c r="CJ51" i="3"/>
  <c r="CN51" i="3"/>
  <c r="CD51" i="3"/>
  <c r="CH51" i="3"/>
  <c r="CM51" i="3"/>
  <c r="CQ43" i="3"/>
  <c r="CG43" i="3"/>
  <c r="CP43" i="3"/>
  <c r="CE43" i="3"/>
  <c r="CA43" i="3"/>
  <c r="CJ43" i="3"/>
  <c r="CN43" i="3"/>
  <c r="CD43" i="3"/>
  <c r="CH43" i="3"/>
  <c r="CM43" i="3"/>
  <c r="CQ35" i="3"/>
  <c r="CG35" i="3"/>
  <c r="CP35" i="3"/>
  <c r="CE35" i="3"/>
  <c r="CA35" i="3"/>
  <c r="CJ35" i="3"/>
  <c r="CH35" i="3"/>
  <c r="CN35" i="3"/>
  <c r="CM35" i="3"/>
  <c r="CD35" i="3"/>
  <c r="CO94" i="3"/>
  <c r="CD94" i="3"/>
  <c r="CM94" i="3"/>
  <c r="CE94" i="3"/>
  <c r="CN94" i="3"/>
  <c r="CF94" i="3"/>
  <c r="CL94" i="3"/>
  <c r="CC94" i="3"/>
  <c r="CQ70" i="3"/>
  <c r="CM70" i="3"/>
  <c r="CH70" i="3"/>
  <c r="CD70" i="3"/>
  <c r="CN70" i="3"/>
  <c r="CJ70" i="3"/>
  <c r="CE70" i="3"/>
  <c r="CA70" i="3"/>
  <c r="CP70" i="3"/>
  <c r="CG70" i="3"/>
  <c r="AV30" i="3"/>
  <c r="CQ27" i="3"/>
  <c r="CG27" i="3"/>
  <c r="CP27" i="3"/>
  <c r="CE27" i="3"/>
  <c r="CA27" i="3"/>
  <c r="CN27" i="3"/>
  <c r="CD27" i="3"/>
  <c r="CJ27" i="3"/>
  <c r="CH27" i="3"/>
  <c r="CM27" i="3"/>
  <c r="CQ19" i="3"/>
  <c r="CG19" i="3"/>
  <c r="CP19" i="3"/>
  <c r="CE19" i="3"/>
  <c r="CA19" i="3"/>
  <c r="CN19" i="3"/>
  <c r="CJ19" i="3"/>
  <c r="CH19" i="3"/>
  <c r="CD19" i="3"/>
  <c r="CM19" i="3"/>
  <c r="AV65" i="3"/>
  <c r="CO101" i="3"/>
  <c r="CD101" i="3"/>
  <c r="CM101" i="3"/>
  <c r="CE101" i="3"/>
  <c r="CN101" i="3"/>
  <c r="CF101" i="3"/>
  <c r="CL101" i="3"/>
  <c r="CC101" i="3"/>
  <c r="CO105" i="3"/>
  <c r="CD105" i="3"/>
  <c r="CM105" i="3"/>
  <c r="CE105" i="3"/>
  <c r="CN105" i="3"/>
  <c r="CF105" i="3"/>
  <c r="CL105" i="3"/>
  <c r="CC105" i="3"/>
  <c r="CB16" i="2"/>
  <c r="CK16" i="2"/>
  <c r="CN17" i="2"/>
  <c r="CJ17" i="2"/>
  <c r="CD17" i="2"/>
  <c r="CG17" i="2"/>
  <c r="CM17" i="2"/>
  <c r="CH17" i="2"/>
  <c r="CQ17" i="2"/>
  <c r="CE17" i="2"/>
  <c r="CB18" i="2"/>
  <c r="CK18" i="2"/>
  <c r="CN13" i="2"/>
  <c r="CJ13" i="2"/>
  <c r="CD13" i="2"/>
  <c r="CG13" i="2"/>
  <c r="CM13" i="2"/>
  <c r="CH13" i="2"/>
  <c r="CQ13" i="2"/>
  <c r="CE13" i="2"/>
  <c r="CB14" i="2"/>
  <c r="CK14" i="2"/>
  <c r="CN15" i="2"/>
  <c r="CJ15" i="2"/>
  <c r="CD15" i="2"/>
  <c r="CQ15" i="2"/>
  <c r="CG15" i="2"/>
  <c r="CM15" i="2"/>
  <c r="CH15" i="2"/>
  <c r="CA17" i="2"/>
  <c r="CP17" i="2"/>
  <c r="CK60" i="2"/>
  <c r="CB60" i="2"/>
  <c r="C60" i="2"/>
  <c r="CN61" i="2"/>
  <c r="CH61" i="2"/>
  <c r="CD61" i="2"/>
  <c r="CJ61" i="2"/>
  <c r="CE61" i="2"/>
  <c r="CP61" i="2"/>
  <c r="CG61" i="2"/>
  <c r="CQ61" i="2"/>
  <c r="CA61" i="2"/>
  <c r="CK68" i="2"/>
  <c r="CB68" i="2"/>
  <c r="C68" i="2"/>
  <c r="CP72" i="2"/>
  <c r="CG72" i="2"/>
  <c r="CJ72" i="2"/>
  <c r="CD72" i="2"/>
  <c r="CQ72" i="2"/>
  <c r="CM72" i="2"/>
  <c r="CE72" i="2"/>
  <c r="CN72" i="2"/>
  <c r="CL13" i="2"/>
  <c r="CL15" i="2"/>
  <c r="CL17" i="2"/>
  <c r="CK20" i="2"/>
  <c r="CH21" i="2"/>
  <c r="CP21" i="2"/>
  <c r="CK24" i="2"/>
  <c r="C24" i="2"/>
  <c r="CB24" i="2"/>
  <c r="CM25" i="2"/>
  <c r="CH25" i="2"/>
  <c r="CN25" i="2"/>
  <c r="CJ25" i="2"/>
  <c r="CD25" i="2"/>
  <c r="CK26" i="2"/>
  <c r="C26" i="2"/>
  <c r="CB26" i="2"/>
  <c r="CK28" i="2"/>
  <c r="C28" i="2"/>
  <c r="CB28" i="2"/>
  <c r="CM29" i="2"/>
  <c r="CH29" i="2"/>
  <c r="CN29" i="2"/>
  <c r="CJ29" i="2"/>
  <c r="CD29" i="2"/>
  <c r="CK36" i="2"/>
  <c r="C36" i="2"/>
  <c r="CB36" i="2"/>
  <c r="CK38" i="2"/>
  <c r="C38" i="2"/>
  <c r="CB38" i="2"/>
  <c r="CP41" i="2"/>
  <c r="CQ43" i="2"/>
  <c r="CG43" i="2"/>
  <c r="CD43" i="2"/>
  <c r="CM43" i="2"/>
  <c r="CE43" i="2"/>
  <c r="CP43" i="2"/>
  <c r="CQ53" i="2"/>
  <c r="CG53" i="2"/>
  <c r="CD53" i="2"/>
  <c r="CN53" i="2"/>
  <c r="CE53" i="2"/>
  <c r="CP53" i="2"/>
  <c r="CH53" i="2"/>
  <c r="CK70" i="2"/>
  <c r="CB70" i="2"/>
  <c r="C70" i="2"/>
  <c r="CO101" i="2"/>
  <c r="CD101" i="2"/>
  <c r="CL101" i="2"/>
  <c r="CC101" i="2"/>
  <c r="CF101" i="2"/>
  <c r="CN101" i="2"/>
  <c r="CM101" i="2"/>
  <c r="CE101" i="2"/>
  <c r="C14" i="2"/>
  <c r="C16" i="2"/>
  <c r="C18" i="2"/>
  <c r="CQ19" i="2"/>
  <c r="CE23" i="2"/>
  <c r="CE25" i="2"/>
  <c r="CP25" i="2"/>
  <c r="CE29" i="2"/>
  <c r="CP29" i="2"/>
  <c r="CE31" i="2"/>
  <c r="CE33" i="2"/>
  <c r="CE35" i="2"/>
  <c r="CE37" i="2"/>
  <c r="CH43" i="2"/>
  <c r="C50" i="2"/>
  <c r="C52" i="2"/>
  <c r="CJ53" i="2"/>
  <c r="CN57" i="2"/>
  <c r="CH57" i="2"/>
  <c r="CD57" i="2"/>
  <c r="CJ57" i="2"/>
  <c r="CE57" i="2"/>
  <c r="CP57" i="2"/>
  <c r="CG57" i="2"/>
  <c r="CQ57" i="2"/>
  <c r="CA57" i="2"/>
  <c r="CM61" i="2"/>
  <c r="CK64" i="2"/>
  <c r="CB64" i="2"/>
  <c r="C64" i="2"/>
  <c r="CN65" i="2"/>
  <c r="CH65" i="2"/>
  <c r="CD65" i="2"/>
  <c r="CJ65" i="2"/>
  <c r="CE65" i="2"/>
  <c r="CP65" i="2"/>
  <c r="CG65" i="2"/>
  <c r="CQ65" i="2"/>
  <c r="CA65" i="2"/>
  <c r="CM69" i="2"/>
  <c r="CL73" i="2"/>
  <c r="CC73" i="2"/>
  <c r="C73" i="2"/>
  <c r="C96" i="2"/>
  <c r="CA96" i="2"/>
  <c r="CJ96" i="2"/>
  <c r="CO103" i="2"/>
  <c r="CD103" i="2"/>
  <c r="CL103" i="2"/>
  <c r="CC103" i="2"/>
  <c r="CF103" i="2"/>
  <c r="CM103" i="2"/>
  <c r="CN103" i="2"/>
  <c r="CE103" i="2"/>
  <c r="C180" i="2"/>
  <c r="B175" i="2"/>
  <c r="C54" i="2"/>
  <c r="CL54" i="2"/>
  <c r="CC54" i="2"/>
  <c r="CA72" i="2"/>
  <c r="CP19" i="2"/>
  <c r="CN21" i="2"/>
  <c r="CJ21" i="2"/>
  <c r="CD21" i="2"/>
  <c r="CK22" i="2"/>
  <c r="CM23" i="2"/>
  <c r="CH23" i="2"/>
  <c r="CN23" i="2"/>
  <c r="CJ23" i="2"/>
  <c r="CD23" i="2"/>
  <c r="CM27" i="2"/>
  <c r="CH27" i="2"/>
  <c r="CN27" i="2"/>
  <c r="CJ27" i="2"/>
  <c r="CD27" i="2"/>
  <c r="CK30" i="2"/>
  <c r="C30" i="2"/>
  <c r="CB30" i="2"/>
  <c r="CM31" i="2"/>
  <c r="CH31" i="2"/>
  <c r="CN31" i="2"/>
  <c r="CK32" i="2"/>
  <c r="C32" i="2"/>
  <c r="CB32" i="2"/>
  <c r="CM33" i="2"/>
  <c r="CH33" i="2"/>
  <c r="CN33" i="2"/>
  <c r="CJ33" i="2"/>
  <c r="CD33" i="2"/>
  <c r="CK34" i="2"/>
  <c r="C34" i="2"/>
  <c r="CB34" i="2"/>
  <c r="CM35" i="2"/>
  <c r="CH35" i="2"/>
  <c r="CN35" i="2"/>
  <c r="CJ35" i="2"/>
  <c r="CD35" i="2"/>
  <c r="CM37" i="2"/>
  <c r="CH37" i="2"/>
  <c r="CQ39" i="2"/>
  <c r="CG39" i="2"/>
  <c r="CD39" i="2"/>
  <c r="CM39" i="2"/>
  <c r="CE39" i="2"/>
  <c r="CP39" i="2"/>
  <c r="CQ41" i="2"/>
  <c r="CG41" i="2"/>
  <c r="CD41" i="2"/>
  <c r="CM41" i="2"/>
  <c r="CE41" i="2"/>
  <c r="CQ45" i="2"/>
  <c r="CG45" i="2"/>
  <c r="CD45" i="2"/>
  <c r="CM45" i="2"/>
  <c r="CE45" i="2"/>
  <c r="CP45" i="2"/>
  <c r="CQ47" i="2"/>
  <c r="CG47" i="2"/>
  <c r="CD47" i="2"/>
  <c r="CM47" i="2"/>
  <c r="CE47" i="2"/>
  <c r="CP47" i="2"/>
  <c r="CQ49" i="2"/>
  <c r="CG49" i="2"/>
  <c r="CD49" i="2"/>
  <c r="CM49" i="2"/>
  <c r="CE49" i="2"/>
  <c r="CP49" i="2"/>
  <c r="CQ51" i="2"/>
  <c r="CG51" i="2"/>
  <c r="CD51" i="2"/>
  <c r="CM51" i="2"/>
  <c r="CE51" i="2"/>
  <c r="CP51" i="2"/>
  <c r="CB54" i="2"/>
  <c r="CK54" i="2"/>
  <c r="CK62" i="2"/>
  <c r="CB62" i="2"/>
  <c r="C62" i="2"/>
  <c r="CQ63" i="2"/>
  <c r="CA63" i="2"/>
  <c r="CL71" i="2"/>
  <c r="CC71" i="2"/>
  <c r="C71" i="2"/>
  <c r="CJ74" i="2"/>
  <c r="CE74" i="2"/>
  <c r="CN74" i="2"/>
  <c r="CG74" i="2"/>
  <c r="CA74" i="2"/>
  <c r="CP74" i="2"/>
  <c r="CH74" i="2"/>
  <c r="CQ74" i="2"/>
  <c r="CD74" i="2"/>
  <c r="C20" i="2"/>
  <c r="CE21" i="2"/>
  <c r="C22" i="2"/>
  <c r="CG23" i="2"/>
  <c r="CQ23" i="2"/>
  <c r="CG25" i="2"/>
  <c r="CQ25" i="2"/>
  <c r="CG27" i="2"/>
  <c r="CQ27" i="2"/>
  <c r="CG29" i="2"/>
  <c r="CQ29" i="2"/>
  <c r="CG31" i="2"/>
  <c r="CQ31" i="2"/>
  <c r="CG33" i="2"/>
  <c r="CQ33" i="2"/>
  <c r="CG35" i="2"/>
  <c r="CQ35" i="2"/>
  <c r="CJ39" i="2"/>
  <c r="CB40" i="2"/>
  <c r="C40" i="2"/>
  <c r="CK40" i="2"/>
  <c r="CJ41" i="2"/>
  <c r="CB42" i="2"/>
  <c r="C42" i="2"/>
  <c r="CK42" i="2"/>
  <c r="CJ43" i="2"/>
  <c r="CB44" i="2"/>
  <c r="C44" i="2"/>
  <c r="CK44" i="2"/>
  <c r="CJ45" i="2"/>
  <c r="CB46" i="2"/>
  <c r="C46" i="2"/>
  <c r="CK46" i="2"/>
  <c r="CJ47" i="2"/>
  <c r="CB48" i="2"/>
  <c r="C48" i="2"/>
  <c r="CK48" i="2"/>
  <c r="CJ49" i="2"/>
  <c r="CB50" i="2"/>
  <c r="CK50" i="2"/>
  <c r="CJ51" i="2"/>
  <c r="CB52" i="2"/>
  <c r="CK52" i="2"/>
  <c r="CM53" i="2"/>
  <c r="CK58" i="2"/>
  <c r="CB58" i="2"/>
  <c r="C58" i="2"/>
  <c r="CN59" i="2"/>
  <c r="CH59" i="2"/>
  <c r="CD59" i="2"/>
  <c r="CJ59" i="2"/>
  <c r="CE59" i="2"/>
  <c r="CP59" i="2"/>
  <c r="CG59" i="2"/>
  <c r="CQ59" i="2"/>
  <c r="CA59" i="2"/>
  <c r="CK66" i="2"/>
  <c r="CB66" i="2"/>
  <c r="C66" i="2"/>
  <c r="CN67" i="2"/>
  <c r="CH67" i="2"/>
  <c r="CD67" i="2"/>
  <c r="CJ67" i="2"/>
  <c r="CE67" i="2"/>
  <c r="CP67" i="2"/>
  <c r="CG67" i="2"/>
  <c r="CQ67" i="2"/>
  <c r="CA67" i="2"/>
  <c r="CH72" i="2"/>
  <c r="C102" i="2"/>
  <c r="CJ102" i="2"/>
  <c r="CC50" i="2"/>
  <c r="CC52" i="2"/>
  <c r="CK80" i="2"/>
  <c r="CB80" i="2"/>
  <c r="C80" i="2"/>
  <c r="CK88" i="2"/>
  <c r="C88" i="2"/>
  <c r="CB89" i="2"/>
  <c r="CK89" i="2"/>
  <c r="CK39" i="2"/>
  <c r="CK41" i="2"/>
  <c r="CK43" i="2"/>
  <c r="CK45" i="2"/>
  <c r="CK47" i="2"/>
  <c r="CK49" i="2"/>
  <c r="CK51" i="2"/>
  <c r="CQ55" i="2"/>
  <c r="CG55" i="2"/>
  <c r="CD55" i="2"/>
  <c r="CA55" i="2"/>
  <c r="CJ55" i="2"/>
  <c r="C56" i="2"/>
  <c r="CB76" i="2"/>
  <c r="C76" i="2"/>
  <c r="CK76" i="2"/>
  <c r="CA79" i="2"/>
  <c r="CJ79" i="2"/>
  <c r="CN83" i="2"/>
  <c r="CH83" i="2"/>
  <c r="CD83" i="2"/>
  <c r="CQ83" i="2"/>
  <c r="CE83" i="2"/>
  <c r="CM83" i="2"/>
  <c r="CB84" i="2"/>
  <c r="C84" i="2"/>
  <c r="CO94" i="2"/>
  <c r="CD94" i="2"/>
  <c r="CL94" i="2"/>
  <c r="CC94" i="2"/>
  <c r="CN94" i="2"/>
  <c r="CE94" i="2"/>
  <c r="CM94" i="2"/>
  <c r="CF94" i="2"/>
  <c r="CO95" i="2"/>
  <c r="CD95" i="2"/>
  <c r="CL95" i="2"/>
  <c r="CC95" i="2"/>
  <c r="CF95" i="2"/>
  <c r="CM95" i="2"/>
  <c r="CN95" i="2"/>
  <c r="CE95" i="2"/>
  <c r="C104" i="2"/>
  <c r="CA104" i="2"/>
  <c r="CL122" i="2"/>
  <c r="CB74" i="2"/>
  <c r="CQ85" i="2"/>
  <c r="CM85" i="2"/>
  <c r="CH85" i="2"/>
  <c r="CD85" i="2"/>
  <c r="CN85" i="2"/>
  <c r="CG85" i="2"/>
  <c r="CE85" i="2"/>
  <c r="CL85" i="2"/>
  <c r="CO99" i="2"/>
  <c r="CD99" i="2"/>
  <c r="CL99" i="2"/>
  <c r="CC99" i="2"/>
  <c r="CF99" i="2"/>
  <c r="CE99" i="2"/>
  <c r="CO100" i="2"/>
  <c r="CD100" i="2"/>
  <c r="CL100" i="2"/>
  <c r="CC100" i="2"/>
  <c r="CN100" i="2"/>
  <c r="CJ100" i="2"/>
  <c r="CK53" i="2"/>
  <c r="CK55" i="2"/>
  <c r="CK57" i="2"/>
  <c r="CB57" i="2"/>
  <c r="CK59" i="2"/>
  <c r="CB59" i="2"/>
  <c r="CK61" i="2"/>
  <c r="CB61" i="2"/>
  <c r="CK63" i="2"/>
  <c r="CB63" i="2"/>
  <c r="CK65" i="2"/>
  <c r="CB65" i="2"/>
  <c r="CK67" i="2"/>
  <c r="CB67" i="2"/>
  <c r="CK69" i="2"/>
  <c r="CB69" i="2"/>
  <c r="CL72" i="2"/>
  <c r="CC72" i="2"/>
  <c r="CP77" i="2"/>
  <c r="CA77" i="2"/>
  <c r="CM77" i="2"/>
  <c r="CE77" i="2"/>
  <c r="CJ77" i="2"/>
  <c r="CK78" i="2"/>
  <c r="C78" i="2"/>
  <c r="CK82" i="2"/>
  <c r="CB82" i="2"/>
  <c r="C82" i="2"/>
  <c r="CQ86" i="2"/>
  <c r="CM86" i="2"/>
  <c r="CH86" i="2"/>
  <c r="CD86" i="2"/>
  <c r="CJ86" i="2"/>
  <c r="CN86" i="2"/>
  <c r="CO97" i="2"/>
  <c r="CD97" i="2"/>
  <c r="CL97" i="2"/>
  <c r="CC97" i="2"/>
  <c r="CF97" i="2"/>
  <c r="CE97" i="2"/>
  <c r="CO98" i="2"/>
  <c r="CD98" i="2"/>
  <c r="CL98" i="2"/>
  <c r="CC98" i="2"/>
  <c r="CN98" i="2"/>
  <c r="CE98" i="2"/>
  <c r="CM98" i="2"/>
  <c r="CJ98" i="2"/>
  <c r="CF100" i="2"/>
  <c r="CO105" i="2"/>
  <c r="CD105" i="2"/>
  <c r="CL105" i="2"/>
  <c r="CC105" i="2"/>
  <c r="CF105" i="2"/>
  <c r="CE105" i="2"/>
  <c r="CQ87" i="2"/>
  <c r="CM87" i="2"/>
  <c r="CH87" i="2"/>
  <c r="CD87" i="2"/>
  <c r="CP87" i="2"/>
  <c r="CE87" i="2"/>
  <c r="CJ87" i="2"/>
  <c r="CC124" i="2"/>
  <c r="AM124" i="2" s="1"/>
  <c r="CL124" i="2"/>
  <c r="D180" i="2"/>
  <c r="CN75" i="2"/>
  <c r="CH75" i="2"/>
  <c r="CD75" i="2"/>
  <c r="AV75" i="2" s="1"/>
  <c r="CJ75" i="2"/>
  <c r="CP75" i="2"/>
  <c r="CK79" i="2"/>
  <c r="CB79" i="2"/>
  <c r="CK81" i="2"/>
  <c r="CB81" i="2"/>
  <c r="CK83" i="2"/>
  <c r="CB83" i="2"/>
  <c r="CC87" i="2"/>
  <c r="C89" i="2"/>
  <c r="CL89" i="2"/>
  <c r="CA95" i="2"/>
  <c r="CA97" i="2"/>
  <c r="CA99" i="2"/>
  <c r="CA101" i="2"/>
  <c r="CA103" i="2"/>
  <c r="CA105" i="2"/>
  <c r="B179" i="2"/>
  <c r="CG19" i="2" l="1"/>
  <c r="CM19" i="2"/>
  <c r="CA19" i="2"/>
  <c r="AV45" i="2"/>
  <c r="CH19" i="2"/>
  <c r="CN99" i="2"/>
  <c r="CM99" i="2"/>
  <c r="CJ83" i="2"/>
  <c r="CP83" i="2"/>
  <c r="CG83" i="2"/>
  <c r="AV83" i="2" s="1"/>
  <c r="CA83" i="2"/>
  <c r="AV25" i="2"/>
  <c r="AV13" i="2"/>
  <c r="AT105" i="3"/>
  <c r="AV70" i="3"/>
  <c r="AV21" i="3"/>
  <c r="AV31" i="3"/>
  <c r="CN97" i="2"/>
  <c r="CM97" i="2"/>
  <c r="CH49" i="2"/>
  <c r="CA49" i="2"/>
  <c r="CN49" i="2"/>
  <c r="AV51" i="2"/>
  <c r="CG81" i="2"/>
  <c r="AV60" i="3"/>
  <c r="AV52" i="3"/>
  <c r="AV37" i="3"/>
  <c r="CP63" i="2"/>
  <c r="AV49" i="2"/>
  <c r="CA69" i="2"/>
  <c r="AT98" i="3"/>
  <c r="CP55" i="2"/>
  <c r="CE55" i="2"/>
  <c r="CN55" i="2"/>
  <c r="CM55" i="2"/>
  <c r="CH55" i="2"/>
  <c r="AV55" i="2" s="1"/>
  <c r="CH39" i="2"/>
  <c r="CA39" i="2"/>
  <c r="CN39" i="2"/>
  <c r="CP81" i="2"/>
  <c r="CQ81" i="2"/>
  <c r="CM81" i="2"/>
  <c r="CE81" i="2"/>
  <c r="CE63" i="2"/>
  <c r="CQ69" i="2"/>
  <c r="CP35" i="2"/>
  <c r="CA35" i="2"/>
  <c r="AV35" i="2" s="1"/>
  <c r="CH81" i="2"/>
  <c r="AV81" i="2" s="1"/>
  <c r="CP33" i="2"/>
  <c r="CA33" i="2"/>
  <c r="CP27" i="2"/>
  <c r="CA27" i="2"/>
  <c r="AV27" i="2" s="1"/>
  <c r="AT100" i="2"/>
  <c r="CG69" i="2"/>
  <c r="CP31" i="2"/>
  <c r="CA31" i="2"/>
  <c r="AV31" i="2" s="1"/>
  <c r="CE79" i="2"/>
  <c r="AV39" i="2"/>
  <c r="AT101" i="3"/>
  <c r="AV41" i="3"/>
  <c r="CQ79" i="2"/>
  <c r="CH63" i="2"/>
  <c r="AV29" i="2"/>
  <c r="CE69" i="2"/>
  <c r="CN87" i="2"/>
  <c r="CG87" i="2"/>
  <c r="CA87" i="2"/>
  <c r="AV87" i="2" s="1"/>
  <c r="CP23" i="2"/>
  <c r="CA23" i="2"/>
  <c r="AV23" i="2" s="1"/>
  <c r="AV43" i="2"/>
  <c r="AT99" i="2"/>
  <c r="CJ63" i="2"/>
  <c r="CE19" i="2"/>
  <c r="AV19" i="2" s="1"/>
  <c r="CM63" i="2"/>
  <c r="CQ37" i="2"/>
  <c r="CN63" i="2"/>
  <c r="CE27" i="2"/>
  <c r="CJ69" i="2"/>
  <c r="CP85" i="2"/>
  <c r="CA85" i="2"/>
  <c r="AV85" i="2" s="1"/>
  <c r="CJ85" i="2"/>
  <c r="CA81" i="2"/>
  <c r="CG63" i="2"/>
  <c r="AV33" i="2"/>
  <c r="AT94" i="3"/>
  <c r="AV59" i="2"/>
  <c r="CG37" i="2"/>
  <c r="CD37" i="2"/>
  <c r="AV21" i="2"/>
  <c r="CD19" i="2"/>
  <c r="CD69" i="2"/>
  <c r="AV26" i="3"/>
  <c r="CP79" i="2"/>
  <c r="CG79" i="2"/>
  <c r="AT98" i="2"/>
  <c r="CM79" i="2"/>
  <c r="CP69" i="2"/>
  <c r="CM100" i="2"/>
  <c r="AT94" i="2"/>
  <c r="CN79" i="2"/>
  <c r="CH69" i="2"/>
  <c r="AV23" i="3"/>
  <c r="CH47" i="2"/>
  <c r="CN47" i="2"/>
  <c r="CA47" i="2"/>
  <c r="AV47" i="2" s="1"/>
  <c r="CD81" i="2"/>
  <c r="AV41" i="2"/>
  <c r="CP37" i="2"/>
  <c r="CA37" i="2"/>
  <c r="CH79" i="2"/>
  <c r="AV79" i="2" s="1"/>
  <c r="CD31" i="2"/>
  <c r="CJ19" i="2"/>
  <c r="CJ81" i="2"/>
  <c r="CN37" i="2"/>
  <c r="CJ31" i="2"/>
  <c r="AV53" i="2"/>
  <c r="CN19" i="2"/>
  <c r="AV15" i="2"/>
  <c r="CN43" i="2"/>
  <c r="CA43" i="2"/>
  <c r="AV28" i="3"/>
  <c r="AV27" i="3"/>
  <c r="AV17" i="3"/>
  <c r="AV77" i="3"/>
  <c r="AV55" i="3"/>
  <c r="AV68" i="3"/>
  <c r="AV79" i="3"/>
  <c r="AV78" i="3"/>
  <c r="AV62" i="3"/>
  <c r="AV74" i="3"/>
  <c r="AV43" i="3"/>
  <c r="AV73" i="3"/>
  <c r="B202" i="3"/>
  <c r="AV81" i="3"/>
  <c r="AV72" i="3"/>
  <c r="AV63" i="3"/>
  <c r="AV58" i="3"/>
  <c r="AV35" i="3"/>
  <c r="AV51" i="3"/>
  <c r="AV13" i="3"/>
  <c r="AV59" i="3"/>
  <c r="AV61" i="3"/>
  <c r="AV75" i="3"/>
  <c r="AV19" i="3"/>
  <c r="AV80" i="3"/>
  <c r="AV45" i="3"/>
  <c r="AV15" i="3"/>
  <c r="AV47" i="3"/>
  <c r="AV25" i="3"/>
  <c r="AV33" i="3"/>
  <c r="AV49" i="3"/>
  <c r="AV29" i="3"/>
  <c r="AV87" i="3"/>
  <c r="AV39" i="3"/>
  <c r="CQ89" i="2"/>
  <c r="CM89" i="2"/>
  <c r="CH89" i="2"/>
  <c r="CD89" i="2"/>
  <c r="CN89" i="2"/>
  <c r="CG89" i="2"/>
  <c r="CE89" i="2"/>
  <c r="CP89" i="2"/>
  <c r="CJ89" i="2"/>
  <c r="CA89" i="2"/>
  <c r="CN56" i="2"/>
  <c r="CJ56" i="2"/>
  <c r="CD56" i="2"/>
  <c r="CP56" i="2"/>
  <c r="CH56" i="2"/>
  <c r="CM56" i="2"/>
  <c r="CE56" i="2"/>
  <c r="CQ56" i="2"/>
  <c r="CG56" i="2"/>
  <c r="CA56" i="2"/>
  <c r="CN48" i="2"/>
  <c r="CJ48" i="2"/>
  <c r="CD48" i="2"/>
  <c r="CP48" i="2"/>
  <c r="CH48" i="2"/>
  <c r="CQ48" i="2"/>
  <c r="CE48" i="2"/>
  <c r="CG48" i="2"/>
  <c r="CM48" i="2"/>
  <c r="CA48" i="2"/>
  <c r="CN46" i="2"/>
  <c r="CJ46" i="2"/>
  <c r="CD46" i="2"/>
  <c r="CP46" i="2"/>
  <c r="CH46" i="2"/>
  <c r="CQ46" i="2"/>
  <c r="CE46" i="2"/>
  <c r="CM46" i="2"/>
  <c r="CA46" i="2"/>
  <c r="CG46" i="2"/>
  <c r="CN42" i="2"/>
  <c r="CJ42" i="2"/>
  <c r="CD42" i="2"/>
  <c r="CP42" i="2"/>
  <c r="CH42" i="2"/>
  <c r="CQ42" i="2"/>
  <c r="CG42" i="2"/>
  <c r="CE42" i="2"/>
  <c r="CM42" i="2"/>
  <c r="CA42" i="2"/>
  <c r="CN40" i="2"/>
  <c r="CJ40" i="2"/>
  <c r="CD40" i="2"/>
  <c r="CP40" i="2"/>
  <c r="CH40" i="2"/>
  <c r="CQ40" i="2"/>
  <c r="CG40" i="2"/>
  <c r="CE40" i="2"/>
  <c r="CM40" i="2"/>
  <c r="CA40" i="2"/>
  <c r="CP71" i="2"/>
  <c r="CG71" i="2"/>
  <c r="CJ71" i="2"/>
  <c r="CD71" i="2"/>
  <c r="CN71" i="2"/>
  <c r="CH71" i="2"/>
  <c r="CA71" i="2"/>
  <c r="CM71" i="2"/>
  <c r="CE71" i="2"/>
  <c r="CQ71" i="2"/>
  <c r="CP62" i="2"/>
  <c r="CA62" i="2"/>
  <c r="CQ62" i="2"/>
  <c r="CM62" i="2"/>
  <c r="CG62" i="2"/>
  <c r="CN62" i="2"/>
  <c r="CH62" i="2"/>
  <c r="CD62" i="2"/>
  <c r="CJ62" i="2"/>
  <c r="CE62" i="2"/>
  <c r="CN52" i="2"/>
  <c r="CJ52" i="2"/>
  <c r="CD52" i="2"/>
  <c r="CP52" i="2"/>
  <c r="CH52" i="2"/>
  <c r="CQ52" i="2"/>
  <c r="CM52" i="2"/>
  <c r="CA52" i="2"/>
  <c r="CG52" i="2"/>
  <c r="CE52" i="2"/>
  <c r="CP38" i="2"/>
  <c r="CE38" i="2"/>
  <c r="CA38" i="2"/>
  <c r="CQ38" i="2"/>
  <c r="CG38" i="2"/>
  <c r="CM38" i="2"/>
  <c r="CH38" i="2"/>
  <c r="CJ38" i="2"/>
  <c r="CN38" i="2"/>
  <c r="CD38" i="2"/>
  <c r="AT97" i="2"/>
  <c r="CP80" i="2"/>
  <c r="CA80" i="2"/>
  <c r="CM80" i="2"/>
  <c r="CG80" i="2"/>
  <c r="CN80" i="2"/>
  <c r="CH80" i="2"/>
  <c r="CD80" i="2"/>
  <c r="CE80" i="2"/>
  <c r="CQ80" i="2"/>
  <c r="CJ80" i="2"/>
  <c r="CO102" i="2"/>
  <c r="CD102" i="2"/>
  <c r="CL102" i="2"/>
  <c r="CC102" i="2"/>
  <c r="CN102" i="2"/>
  <c r="CE102" i="2"/>
  <c r="CM102" i="2"/>
  <c r="CF102" i="2"/>
  <c r="CP66" i="2"/>
  <c r="CA66" i="2"/>
  <c r="CQ66" i="2"/>
  <c r="CM66" i="2"/>
  <c r="CG66" i="2"/>
  <c r="CN66" i="2"/>
  <c r="CH66" i="2"/>
  <c r="CJ66" i="2"/>
  <c r="CE66" i="2"/>
  <c r="CD66" i="2"/>
  <c r="CN44" i="2"/>
  <c r="CJ44" i="2"/>
  <c r="CD44" i="2"/>
  <c r="CP44" i="2"/>
  <c r="CH44" i="2"/>
  <c r="CQ44" i="2"/>
  <c r="CM44" i="2"/>
  <c r="CA44" i="2"/>
  <c r="CG44" i="2"/>
  <c r="CE44" i="2"/>
  <c r="CQ14" i="2"/>
  <c r="CG14" i="2"/>
  <c r="CP14" i="2"/>
  <c r="CE14" i="2"/>
  <c r="CA14" i="2"/>
  <c r="CN14" i="2"/>
  <c r="CJ14" i="2"/>
  <c r="CD14" i="2"/>
  <c r="CM14" i="2"/>
  <c r="CH14" i="2"/>
  <c r="AT105" i="2"/>
  <c r="CQ88" i="2"/>
  <c r="CM88" i="2"/>
  <c r="CH88" i="2"/>
  <c r="CD88" i="2"/>
  <c r="CA88" i="2"/>
  <c r="CE88" i="2"/>
  <c r="CP88" i="2"/>
  <c r="CJ88" i="2"/>
  <c r="CG88" i="2"/>
  <c r="CN88" i="2"/>
  <c r="CP58" i="2"/>
  <c r="CA58" i="2"/>
  <c r="CQ58" i="2"/>
  <c r="CM58" i="2"/>
  <c r="CG58" i="2"/>
  <c r="CN58" i="2"/>
  <c r="CH58" i="2"/>
  <c r="CJ58" i="2"/>
  <c r="CE58" i="2"/>
  <c r="CD58" i="2"/>
  <c r="CQ20" i="2"/>
  <c r="CG20" i="2"/>
  <c r="CN20" i="2"/>
  <c r="CH20" i="2"/>
  <c r="CA20" i="2"/>
  <c r="CD20" i="2"/>
  <c r="CM20" i="2"/>
  <c r="CE20" i="2"/>
  <c r="CP20" i="2"/>
  <c r="CJ20" i="2"/>
  <c r="CN54" i="2"/>
  <c r="CJ54" i="2"/>
  <c r="CD54" i="2"/>
  <c r="CP54" i="2"/>
  <c r="CH54" i="2"/>
  <c r="CA54" i="2"/>
  <c r="CG54" i="2"/>
  <c r="CE54" i="2"/>
  <c r="CQ54" i="2"/>
  <c r="CM54" i="2"/>
  <c r="CP73" i="2"/>
  <c r="CG73" i="2"/>
  <c r="CJ73" i="2"/>
  <c r="CD73" i="2"/>
  <c r="CN73" i="2"/>
  <c r="CH73" i="2"/>
  <c r="CA73" i="2"/>
  <c r="CM73" i="2"/>
  <c r="CE73" i="2"/>
  <c r="CQ73" i="2"/>
  <c r="AV65" i="2"/>
  <c r="CN50" i="2"/>
  <c r="CJ50" i="2"/>
  <c r="CD50" i="2"/>
  <c r="CP50" i="2"/>
  <c r="CH50" i="2"/>
  <c r="CQ50" i="2"/>
  <c r="CE50" i="2"/>
  <c r="CM50" i="2"/>
  <c r="CA50" i="2"/>
  <c r="CG50" i="2"/>
  <c r="AV69" i="2"/>
  <c r="AV61" i="2"/>
  <c r="A202" i="2"/>
  <c r="AT103" i="2"/>
  <c r="AT95" i="2"/>
  <c r="CP82" i="2"/>
  <c r="CA82" i="2"/>
  <c r="CJ82" i="2"/>
  <c r="CE82" i="2"/>
  <c r="CQ82" i="2"/>
  <c r="CD82" i="2"/>
  <c r="CM82" i="2"/>
  <c r="CG82" i="2"/>
  <c r="CH82" i="2"/>
  <c r="CN82" i="2"/>
  <c r="CJ78" i="2"/>
  <c r="CE78" i="2"/>
  <c r="CP78" i="2"/>
  <c r="CD78" i="2"/>
  <c r="CG78" i="2"/>
  <c r="CQ78" i="2"/>
  <c r="CH78" i="2"/>
  <c r="CA78" i="2"/>
  <c r="CM78" i="2"/>
  <c r="CN78" i="2"/>
  <c r="CO104" i="2"/>
  <c r="CD104" i="2"/>
  <c r="CL104" i="2"/>
  <c r="CC104" i="2"/>
  <c r="CN104" i="2"/>
  <c r="CE104" i="2"/>
  <c r="CM104" i="2"/>
  <c r="CF104" i="2"/>
  <c r="CQ76" i="2"/>
  <c r="CM76" i="2"/>
  <c r="CG76" i="2"/>
  <c r="CH76" i="2"/>
  <c r="CA76" i="2"/>
  <c r="CD76" i="2"/>
  <c r="CN76" i="2"/>
  <c r="CE76" i="2"/>
  <c r="CP76" i="2"/>
  <c r="CJ76" i="2"/>
  <c r="AV72" i="2"/>
  <c r="CP64" i="2"/>
  <c r="CA64" i="2"/>
  <c r="CQ64" i="2"/>
  <c r="CM64" i="2"/>
  <c r="CG64" i="2"/>
  <c r="CN64" i="2"/>
  <c r="CH64" i="2"/>
  <c r="CJ64" i="2"/>
  <c r="CE64" i="2"/>
  <c r="CD64" i="2"/>
  <c r="AV57" i="2"/>
  <c r="CQ18" i="2"/>
  <c r="CG18" i="2"/>
  <c r="CN18" i="2"/>
  <c r="CH18" i="2"/>
  <c r="CM18" i="2"/>
  <c r="CE18" i="2"/>
  <c r="CA18" i="2"/>
  <c r="CD18" i="2"/>
  <c r="CJ18" i="2"/>
  <c r="CP18" i="2"/>
  <c r="CP70" i="2"/>
  <c r="CQ70" i="2"/>
  <c r="CA70" i="2"/>
  <c r="CM70" i="2"/>
  <c r="CG70" i="2"/>
  <c r="CN70" i="2"/>
  <c r="CH70" i="2"/>
  <c r="CD70" i="2"/>
  <c r="CE70" i="2"/>
  <c r="CJ70" i="2"/>
  <c r="CP26" i="2"/>
  <c r="CE26" i="2"/>
  <c r="CA26" i="2"/>
  <c r="CQ26" i="2"/>
  <c r="CG26" i="2"/>
  <c r="CM26" i="2"/>
  <c r="CH26" i="2"/>
  <c r="CJ26" i="2"/>
  <c r="CN26" i="2"/>
  <c r="CD26" i="2"/>
  <c r="CP24" i="2"/>
  <c r="CE24" i="2"/>
  <c r="CA24" i="2"/>
  <c r="CQ24" i="2"/>
  <c r="CG24" i="2"/>
  <c r="CM24" i="2"/>
  <c r="CN24" i="2"/>
  <c r="CD24" i="2"/>
  <c r="CJ24" i="2"/>
  <c r="CH24" i="2"/>
  <c r="CP68" i="2"/>
  <c r="CA68" i="2"/>
  <c r="CQ68" i="2"/>
  <c r="CM68" i="2"/>
  <c r="CG68" i="2"/>
  <c r="CN68" i="2"/>
  <c r="CH68" i="2"/>
  <c r="CE68" i="2"/>
  <c r="CJ68" i="2"/>
  <c r="CD68" i="2"/>
  <c r="CP60" i="2"/>
  <c r="CA60" i="2"/>
  <c r="CQ60" i="2"/>
  <c r="CM60" i="2"/>
  <c r="CG60" i="2"/>
  <c r="CN60" i="2"/>
  <c r="CH60" i="2"/>
  <c r="CE60" i="2"/>
  <c r="CD60" i="2"/>
  <c r="CJ60" i="2"/>
  <c r="AV17" i="2"/>
  <c r="AT101" i="2"/>
  <c r="AV77" i="2"/>
  <c r="CQ84" i="2"/>
  <c r="CM84" i="2"/>
  <c r="CH84" i="2"/>
  <c r="CN84" i="2"/>
  <c r="CA84" i="2"/>
  <c r="CP84" i="2"/>
  <c r="CG84" i="2"/>
  <c r="CJ84" i="2"/>
  <c r="CD84" i="2"/>
  <c r="CE84" i="2"/>
  <c r="AV67" i="2"/>
  <c r="CQ22" i="2"/>
  <c r="CG22" i="2"/>
  <c r="CN22" i="2"/>
  <c r="CH22" i="2"/>
  <c r="CA22" i="2"/>
  <c r="CD22" i="2"/>
  <c r="CP22" i="2"/>
  <c r="CJ22" i="2"/>
  <c r="CM22" i="2"/>
  <c r="CE22" i="2"/>
  <c r="AV74" i="2"/>
  <c r="AV63" i="2"/>
  <c r="CP34" i="2"/>
  <c r="CE34" i="2"/>
  <c r="CA34" i="2"/>
  <c r="CQ34" i="2"/>
  <c r="CG34" i="2"/>
  <c r="CM34" i="2"/>
  <c r="CJ34" i="2"/>
  <c r="CH34" i="2"/>
  <c r="CN34" i="2"/>
  <c r="CD34" i="2"/>
  <c r="CP32" i="2"/>
  <c r="CE32" i="2"/>
  <c r="CA32" i="2"/>
  <c r="CQ32" i="2"/>
  <c r="CG32" i="2"/>
  <c r="CM32" i="2"/>
  <c r="CJ32" i="2"/>
  <c r="CH32" i="2"/>
  <c r="CN32" i="2"/>
  <c r="CD32" i="2"/>
  <c r="CP30" i="2"/>
  <c r="CE30" i="2"/>
  <c r="CA30" i="2"/>
  <c r="CQ30" i="2"/>
  <c r="CG30" i="2"/>
  <c r="CM30" i="2"/>
  <c r="CJ30" i="2"/>
  <c r="CH30" i="2"/>
  <c r="CN30" i="2"/>
  <c r="CD30" i="2"/>
  <c r="B180" i="2"/>
  <c r="CO96" i="2"/>
  <c r="CD96" i="2"/>
  <c r="CL96" i="2"/>
  <c r="CC96" i="2"/>
  <c r="CN96" i="2"/>
  <c r="CE96" i="2"/>
  <c r="CM96" i="2"/>
  <c r="CF96" i="2"/>
  <c r="CQ16" i="2"/>
  <c r="CG16" i="2"/>
  <c r="CN16" i="2"/>
  <c r="CD16" i="2"/>
  <c r="CP16" i="2"/>
  <c r="CE16" i="2"/>
  <c r="CA16" i="2"/>
  <c r="CJ16" i="2"/>
  <c r="CM16" i="2"/>
  <c r="CH16" i="2"/>
  <c r="CP36" i="2"/>
  <c r="CE36" i="2"/>
  <c r="CA36" i="2"/>
  <c r="CQ36" i="2"/>
  <c r="CG36" i="2"/>
  <c r="CM36" i="2"/>
  <c r="CH36" i="2"/>
  <c r="CN36" i="2"/>
  <c r="CD36" i="2"/>
  <c r="CJ36" i="2"/>
  <c r="CP28" i="2"/>
  <c r="CE28" i="2"/>
  <c r="CA28" i="2"/>
  <c r="CQ28" i="2"/>
  <c r="CG28" i="2"/>
  <c r="CM28" i="2"/>
  <c r="CN28" i="2"/>
  <c r="CD28" i="2"/>
  <c r="CJ28" i="2"/>
  <c r="CH28" i="2"/>
  <c r="AV78" i="2" l="1"/>
  <c r="AV20" i="2"/>
  <c r="AV37" i="2"/>
  <c r="B202" i="2"/>
  <c r="AV52" i="2"/>
  <c r="AT96" i="2"/>
  <c r="AV40" i="2"/>
  <c r="AV56" i="2"/>
  <c r="AT104" i="2"/>
  <c r="AV14" i="2"/>
  <c r="AV68" i="2"/>
  <c r="AV88" i="2"/>
  <c r="AV34" i="2"/>
  <c r="AV58" i="2"/>
  <c r="AV80" i="2"/>
  <c r="AV46" i="2"/>
  <c r="AV28" i="2"/>
  <c r="AV16" i="2"/>
  <c r="AV84" i="2"/>
  <c r="AV60" i="2"/>
  <c r="AV73" i="2"/>
  <c r="AV42" i="2"/>
  <c r="AV48" i="2"/>
  <c r="AV89" i="2"/>
  <c r="AV36" i="2"/>
  <c r="AV62" i="2"/>
  <c r="AV30" i="2"/>
  <c r="AV24" i="2"/>
  <c r="AV70" i="2"/>
  <c r="AV76" i="2"/>
  <c r="AV82" i="2"/>
  <c r="AV50" i="2"/>
  <c r="AV54" i="2"/>
  <c r="AT102" i="2"/>
  <c r="AV71" i="2"/>
  <c r="AV32" i="2"/>
  <c r="AV22" i="2"/>
  <c r="AV26" i="2"/>
  <c r="AV18" i="2"/>
  <c r="AV64" i="2"/>
  <c r="AV44" i="2"/>
  <c r="AV66" i="2"/>
  <c r="AV38" i="2"/>
  <c r="AL124" i="1" l="1"/>
  <c r="AK124" i="1"/>
  <c r="AJ124" i="1"/>
  <c r="AI124" i="1"/>
  <c r="AH124" i="1"/>
  <c r="AG124" i="1"/>
  <c r="AF124" i="1"/>
  <c r="AE124" i="1"/>
  <c r="AD124" i="1"/>
  <c r="AC124" i="1"/>
  <c r="AB124" i="1"/>
  <c r="AA124" i="1"/>
  <c r="Z124" i="1"/>
  <c r="Y124" i="1"/>
  <c r="X124" i="1"/>
  <c r="W124" i="1"/>
  <c r="V124" i="1"/>
  <c r="U124" i="1"/>
  <c r="T124" i="1"/>
  <c r="S124" i="1"/>
  <c r="R124" i="1"/>
  <c r="Q124" i="1"/>
  <c r="P124" i="1"/>
  <c r="O124" i="1"/>
  <c r="N124" i="1"/>
  <c r="M124" i="1"/>
  <c r="L124" i="1"/>
  <c r="K124" i="1"/>
  <c r="J124" i="1"/>
  <c r="I124" i="1"/>
  <c r="H124" i="1"/>
  <c r="G124" i="1"/>
  <c r="F124" i="1"/>
  <c r="AL123" i="1"/>
  <c r="AK123" i="1"/>
  <c r="AJ123" i="1"/>
  <c r="AI123" i="1"/>
  <c r="AH123" i="1"/>
  <c r="AG123" i="1"/>
  <c r="AF123" i="1"/>
  <c r="AE123" i="1"/>
  <c r="AD123" i="1"/>
  <c r="AC123" i="1"/>
  <c r="AB123" i="1"/>
  <c r="AA123" i="1"/>
  <c r="Z123" i="1"/>
  <c r="Y123" i="1"/>
  <c r="X123" i="1"/>
  <c r="W123" i="1"/>
  <c r="V123" i="1"/>
  <c r="U123" i="1"/>
  <c r="T123" i="1"/>
  <c r="S123" i="1"/>
  <c r="R123" i="1"/>
  <c r="Q123" i="1"/>
  <c r="P123" i="1"/>
  <c r="O123" i="1"/>
  <c r="N123" i="1"/>
  <c r="M123" i="1"/>
  <c r="L123" i="1"/>
  <c r="K123" i="1"/>
  <c r="J123" i="1"/>
  <c r="I123" i="1"/>
  <c r="H123" i="1"/>
  <c r="G123" i="1"/>
  <c r="F123" i="1"/>
  <c r="AL122" i="1"/>
  <c r="AK122" i="1"/>
  <c r="AJ122" i="1"/>
  <c r="AI122" i="1"/>
  <c r="AH122" i="1"/>
  <c r="AG122" i="1"/>
  <c r="AF122" i="1"/>
  <c r="AE122" i="1"/>
  <c r="AD122" i="1"/>
  <c r="AC122" i="1"/>
  <c r="AB122" i="1"/>
  <c r="AA122" i="1"/>
  <c r="Z122" i="1"/>
  <c r="Y122" i="1"/>
  <c r="X122" i="1"/>
  <c r="W122" i="1"/>
  <c r="V122" i="1"/>
  <c r="U122" i="1"/>
  <c r="T122" i="1"/>
  <c r="S122" i="1"/>
  <c r="R122" i="1"/>
  <c r="Q122" i="1"/>
  <c r="P122" i="1"/>
  <c r="O122" i="1"/>
  <c r="N122" i="1"/>
  <c r="M122" i="1"/>
  <c r="L122" i="1"/>
  <c r="K122" i="1"/>
  <c r="J122" i="1"/>
  <c r="I122" i="1"/>
  <c r="H122" i="1"/>
  <c r="G122" i="1"/>
  <c r="F122" i="1"/>
  <c r="D117" i="1"/>
  <c r="C117" i="1"/>
  <c r="D116" i="1"/>
  <c r="C116" i="1"/>
  <c r="D115" i="1"/>
  <c r="C115" i="1"/>
  <c r="D114" i="1"/>
  <c r="C114" i="1"/>
  <c r="D113" i="1"/>
  <c r="C113" i="1"/>
  <c r="D112" i="1"/>
  <c r="C112" i="1"/>
  <c r="D111" i="1"/>
  <c r="C111" i="1"/>
  <c r="D110" i="1"/>
  <c r="C110" i="1"/>
  <c r="D109" i="1"/>
  <c r="C109" i="1"/>
  <c r="D108" i="1"/>
  <c r="C108" i="1"/>
  <c r="AS105" i="1"/>
  <c r="AR105" i="1"/>
  <c r="AQ105" i="1"/>
  <c r="AP105" i="1"/>
  <c r="AO105" i="1"/>
  <c r="AN105" i="1"/>
  <c r="AM105" i="1"/>
  <c r="AL105" i="1"/>
  <c r="AK105" i="1"/>
  <c r="AJ105" i="1"/>
  <c r="AI105" i="1"/>
  <c r="AH105" i="1"/>
  <c r="AG105" i="1"/>
  <c r="AF105" i="1"/>
  <c r="AE105" i="1"/>
  <c r="AD105" i="1"/>
  <c r="AC105" i="1"/>
  <c r="AB105" i="1"/>
  <c r="AA105" i="1"/>
  <c r="Z105" i="1"/>
  <c r="Y105" i="1"/>
  <c r="X105" i="1"/>
  <c r="W105" i="1"/>
  <c r="V105" i="1"/>
  <c r="U105" i="1"/>
  <c r="T105" i="1"/>
  <c r="S105" i="1"/>
  <c r="R105" i="1"/>
  <c r="Q105" i="1"/>
  <c r="P105" i="1"/>
  <c r="O105" i="1"/>
  <c r="N105" i="1"/>
  <c r="M105" i="1"/>
  <c r="L105" i="1"/>
  <c r="K105" i="1"/>
  <c r="J105" i="1"/>
  <c r="I105" i="1"/>
  <c r="H105" i="1"/>
  <c r="G105" i="1"/>
  <c r="F105" i="1"/>
  <c r="AS104" i="1"/>
  <c r="AR104" i="1"/>
  <c r="AQ104" i="1"/>
  <c r="AP104" i="1"/>
  <c r="AO104" i="1"/>
  <c r="AN104" i="1"/>
  <c r="AM104" i="1"/>
  <c r="AL104" i="1"/>
  <c r="AK104" i="1"/>
  <c r="AJ104" i="1"/>
  <c r="AI104" i="1"/>
  <c r="AH104" i="1"/>
  <c r="AG104" i="1"/>
  <c r="AF104" i="1"/>
  <c r="AE104" i="1"/>
  <c r="AD104" i="1"/>
  <c r="AC104" i="1"/>
  <c r="AB104" i="1"/>
  <c r="AA104" i="1"/>
  <c r="Z104" i="1"/>
  <c r="Y104" i="1"/>
  <c r="X104" i="1"/>
  <c r="W104" i="1"/>
  <c r="V104" i="1"/>
  <c r="U104" i="1"/>
  <c r="T104" i="1"/>
  <c r="S104" i="1"/>
  <c r="R104" i="1"/>
  <c r="Q104" i="1"/>
  <c r="P104" i="1"/>
  <c r="O104" i="1"/>
  <c r="N104" i="1"/>
  <c r="M104" i="1"/>
  <c r="L104" i="1"/>
  <c r="K104" i="1"/>
  <c r="J104" i="1"/>
  <c r="I104" i="1"/>
  <c r="H104" i="1"/>
  <c r="G104" i="1"/>
  <c r="F104" i="1"/>
  <c r="AS103" i="1"/>
  <c r="AR103" i="1"/>
  <c r="AQ103" i="1"/>
  <c r="AP103" i="1"/>
  <c r="AO103" i="1"/>
  <c r="AN103" i="1"/>
  <c r="AM103" i="1"/>
  <c r="AL103" i="1"/>
  <c r="AK103" i="1"/>
  <c r="AJ103" i="1"/>
  <c r="AI103" i="1"/>
  <c r="AH103" i="1"/>
  <c r="AG103" i="1"/>
  <c r="AF103" i="1"/>
  <c r="AE103" i="1"/>
  <c r="AD103" i="1"/>
  <c r="AC103" i="1"/>
  <c r="AB103" i="1"/>
  <c r="AA103" i="1"/>
  <c r="Z103" i="1"/>
  <c r="Y103" i="1"/>
  <c r="X103" i="1"/>
  <c r="W103" i="1"/>
  <c r="V103" i="1"/>
  <c r="U103" i="1"/>
  <c r="T103" i="1"/>
  <c r="S103" i="1"/>
  <c r="R103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AS102" i="1"/>
  <c r="AR102" i="1"/>
  <c r="AQ102" i="1"/>
  <c r="AP102" i="1"/>
  <c r="AO102" i="1"/>
  <c r="AN102" i="1"/>
  <c r="AM102" i="1"/>
  <c r="AL102" i="1"/>
  <c r="AK102" i="1"/>
  <c r="AJ102" i="1"/>
  <c r="AI102" i="1"/>
  <c r="AH102" i="1"/>
  <c r="AG102" i="1"/>
  <c r="AF102" i="1"/>
  <c r="AE102" i="1"/>
  <c r="AD102" i="1"/>
  <c r="AC102" i="1"/>
  <c r="AB102" i="1"/>
  <c r="AA102" i="1"/>
  <c r="Z102" i="1"/>
  <c r="Y102" i="1"/>
  <c r="X102" i="1"/>
  <c r="W102" i="1"/>
  <c r="V102" i="1"/>
  <c r="U102" i="1"/>
  <c r="T102" i="1"/>
  <c r="S102" i="1"/>
  <c r="R102" i="1"/>
  <c r="Q102" i="1"/>
  <c r="P102" i="1"/>
  <c r="O102" i="1"/>
  <c r="N102" i="1"/>
  <c r="M102" i="1"/>
  <c r="L102" i="1"/>
  <c r="K102" i="1"/>
  <c r="J102" i="1"/>
  <c r="I102" i="1"/>
  <c r="H102" i="1"/>
  <c r="G102" i="1"/>
  <c r="F102" i="1"/>
  <c r="AS101" i="1"/>
  <c r="AR101" i="1"/>
  <c r="AQ101" i="1"/>
  <c r="AP101" i="1"/>
  <c r="AO101" i="1"/>
  <c r="AN101" i="1"/>
  <c r="AM101" i="1"/>
  <c r="AL101" i="1"/>
  <c r="AK101" i="1"/>
  <c r="AJ101" i="1"/>
  <c r="AI101" i="1"/>
  <c r="AH101" i="1"/>
  <c r="AG101" i="1"/>
  <c r="AF101" i="1"/>
  <c r="AE101" i="1"/>
  <c r="AD101" i="1"/>
  <c r="AC101" i="1"/>
  <c r="AB101" i="1"/>
  <c r="AA101" i="1"/>
  <c r="Z101" i="1"/>
  <c r="Y101" i="1"/>
  <c r="X101" i="1"/>
  <c r="W101" i="1"/>
  <c r="V101" i="1"/>
  <c r="U101" i="1"/>
  <c r="T101" i="1"/>
  <c r="S101" i="1"/>
  <c r="R101" i="1"/>
  <c r="Q101" i="1"/>
  <c r="P101" i="1"/>
  <c r="O101" i="1"/>
  <c r="N101" i="1"/>
  <c r="M101" i="1"/>
  <c r="L101" i="1"/>
  <c r="K101" i="1"/>
  <c r="J101" i="1"/>
  <c r="I101" i="1"/>
  <c r="H101" i="1"/>
  <c r="G101" i="1"/>
  <c r="F101" i="1"/>
  <c r="AS100" i="1"/>
  <c r="AR100" i="1"/>
  <c r="AQ100" i="1"/>
  <c r="AP100" i="1"/>
  <c r="AO100" i="1"/>
  <c r="AN100" i="1"/>
  <c r="AM100" i="1"/>
  <c r="AL100" i="1"/>
  <c r="AK100" i="1"/>
  <c r="AJ100" i="1"/>
  <c r="AI100" i="1"/>
  <c r="AH100" i="1"/>
  <c r="AG100" i="1"/>
  <c r="AF100" i="1"/>
  <c r="AE100" i="1"/>
  <c r="AD100" i="1"/>
  <c r="AC100" i="1"/>
  <c r="AB100" i="1"/>
  <c r="AA100" i="1"/>
  <c r="Z100" i="1"/>
  <c r="Y100" i="1"/>
  <c r="X100" i="1"/>
  <c r="W100" i="1"/>
  <c r="V100" i="1"/>
  <c r="U100" i="1"/>
  <c r="T100" i="1"/>
  <c r="S100" i="1"/>
  <c r="R100" i="1"/>
  <c r="Q100" i="1"/>
  <c r="P100" i="1"/>
  <c r="O100" i="1"/>
  <c r="N100" i="1"/>
  <c r="M100" i="1"/>
  <c r="L100" i="1"/>
  <c r="K100" i="1"/>
  <c r="J100" i="1"/>
  <c r="I100" i="1"/>
  <c r="H100" i="1"/>
  <c r="G100" i="1"/>
  <c r="F100" i="1"/>
  <c r="AS99" i="1"/>
  <c r="AR99" i="1"/>
  <c r="AQ99" i="1"/>
  <c r="AP99" i="1"/>
  <c r="AO99" i="1"/>
  <c r="AN99" i="1"/>
  <c r="AM99" i="1"/>
  <c r="AL99" i="1"/>
  <c r="AK99" i="1"/>
  <c r="AJ99" i="1"/>
  <c r="AI99" i="1"/>
  <c r="AH99" i="1"/>
  <c r="AG99" i="1"/>
  <c r="AF99" i="1"/>
  <c r="AE99" i="1"/>
  <c r="AD99" i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J99" i="1"/>
  <c r="I99" i="1"/>
  <c r="H99" i="1"/>
  <c r="G99" i="1"/>
  <c r="F99" i="1"/>
  <c r="AS98" i="1"/>
  <c r="AR98" i="1"/>
  <c r="AQ98" i="1"/>
  <c r="AP98" i="1"/>
  <c r="AO98" i="1"/>
  <c r="AN98" i="1"/>
  <c r="AM98" i="1"/>
  <c r="AL98" i="1"/>
  <c r="AK98" i="1"/>
  <c r="AJ98" i="1"/>
  <c r="AI98" i="1"/>
  <c r="AH98" i="1"/>
  <c r="AG98" i="1"/>
  <c r="AF98" i="1"/>
  <c r="AE98" i="1"/>
  <c r="AD98" i="1"/>
  <c r="AC98" i="1"/>
  <c r="AB98" i="1"/>
  <c r="AA98" i="1"/>
  <c r="Z98" i="1"/>
  <c r="Y98" i="1"/>
  <c r="X98" i="1"/>
  <c r="W98" i="1"/>
  <c r="V98" i="1"/>
  <c r="U98" i="1"/>
  <c r="T98" i="1"/>
  <c r="S98" i="1"/>
  <c r="R98" i="1"/>
  <c r="Q98" i="1"/>
  <c r="P98" i="1"/>
  <c r="O98" i="1"/>
  <c r="N98" i="1"/>
  <c r="M98" i="1"/>
  <c r="L98" i="1"/>
  <c r="K98" i="1"/>
  <c r="J98" i="1"/>
  <c r="I98" i="1"/>
  <c r="H98" i="1"/>
  <c r="G98" i="1"/>
  <c r="F98" i="1"/>
  <c r="AS97" i="1"/>
  <c r="AR97" i="1"/>
  <c r="AQ97" i="1"/>
  <c r="AP97" i="1"/>
  <c r="AO97" i="1"/>
  <c r="AN97" i="1"/>
  <c r="AM97" i="1"/>
  <c r="AL97" i="1"/>
  <c r="AK97" i="1"/>
  <c r="AJ97" i="1"/>
  <c r="AI97" i="1"/>
  <c r="AH97" i="1"/>
  <c r="AG97" i="1"/>
  <c r="AF97" i="1"/>
  <c r="AE97" i="1"/>
  <c r="AD97" i="1"/>
  <c r="AC97" i="1"/>
  <c r="AB97" i="1"/>
  <c r="AA97" i="1"/>
  <c r="Z97" i="1"/>
  <c r="Y97" i="1"/>
  <c r="X97" i="1"/>
  <c r="W97" i="1"/>
  <c r="V97" i="1"/>
  <c r="U97" i="1"/>
  <c r="T97" i="1"/>
  <c r="S97" i="1"/>
  <c r="R97" i="1"/>
  <c r="Q97" i="1"/>
  <c r="P97" i="1"/>
  <c r="O97" i="1"/>
  <c r="N97" i="1"/>
  <c r="M97" i="1"/>
  <c r="L97" i="1"/>
  <c r="K97" i="1"/>
  <c r="J97" i="1"/>
  <c r="I97" i="1"/>
  <c r="H97" i="1"/>
  <c r="G97" i="1"/>
  <c r="F97" i="1"/>
  <c r="AS96" i="1"/>
  <c r="AR96" i="1"/>
  <c r="AQ96" i="1"/>
  <c r="AP96" i="1"/>
  <c r="AO96" i="1"/>
  <c r="AN96" i="1"/>
  <c r="AM96" i="1"/>
  <c r="AL96" i="1"/>
  <c r="AK96" i="1"/>
  <c r="AJ96" i="1"/>
  <c r="AI96" i="1"/>
  <c r="AH96" i="1"/>
  <c r="AG96" i="1"/>
  <c r="AF96" i="1"/>
  <c r="AE96" i="1"/>
  <c r="AD96" i="1"/>
  <c r="AC96" i="1"/>
  <c r="AB96" i="1"/>
  <c r="AA96" i="1"/>
  <c r="Z96" i="1"/>
  <c r="Y96" i="1"/>
  <c r="X96" i="1"/>
  <c r="W96" i="1"/>
  <c r="V96" i="1"/>
  <c r="U96" i="1"/>
  <c r="T96" i="1"/>
  <c r="S96" i="1"/>
  <c r="R96" i="1"/>
  <c r="Q96" i="1"/>
  <c r="P96" i="1"/>
  <c r="O96" i="1"/>
  <c r="N96" i="1"/>
  <c r="M96" i="1"/>
  <c r="L96" i="1"/>
  <c r="K96" i="1"/>
  <c r="J96" i="1"/>
  <c r="I96" i="1"/>
  <c r="H96" i="1"/>
  <c r="G96" i="1"/>
  <c r="F96" i="1"/>
  <c r="AS95" i="1"/>
  <c r="AR95" i="1"/>
  <c r="AQ95" i="1"/>
  <c r="AP95" i="1"/>
  <c r="AO95" i="1"/>
  <c r="AN95" i="1"/>
  <c r="AM95" i="1"/>
  <c r="AL95" i="1"/>
  <c r="AK95" i="1"/>
  <c r="AJ95" i="1"/>
  <c r="AI95" i="1"/>
  <c r="AH95" i="1"/>
  <c r="AG95" i="1"/>
  <c r="AF95" i="1"/>
  <c r="AE95" i="1"/>
  <c r="AD95" i="1"/>
  <c r="AC95" i="1"/>
  <c r="AB95" i="1"/>
  <c r="AA95" i="1"/>
  <c r="Z95" i="1"/>
  <c r="Y95" i="1"/>
  <c r="X95" i="1"/>
  <c r="W95" i="1"/>
  <c r="V95" i="1"/>
  <c r="U95" i="1"/>
  <c r="T95" i="1"/>
  <c r="S95" i="1"/>
  <c r="R95" i="1"/>
  <c r="Q95" i="1"/>
  <c r="P95" i="1"/>
  <c r="O95" i="1"/>
  <c r="N95" i="1"/>
  <c r="M95" i="1"/>
  <c r="L95" i="1"/>
  <c r="K95" i="1"/>
  <c r="J95" i="1"/>
  <c r="I95" i="1"/>
  <c r="H95" i="1"/>
  <c r="G95" i="1"/>
  <c r="F95" i="1"/>
  <c r="AS94" i="1"/>
  <c r="AR94" i="1"/>
  <c r="AQ94" i="1"/>
  <c r="AP94" i="1"/>
  <c r="AO94" i="1"/>
  <c r="AN94" i="1"/>
  <c r="AM94" i="1"/>
  <c r="AL94" i="1"/>
  <c r="AK94" i="1"/>
  <c r="AJ94" i="1"/>
  <c r="AI94" i="1"/>
  <c r="AH94" i="1"/>
  <c r="AG94" i="1"/>
  <c r="AF94" i="1"/>
  <c r="AE94" i="1"/>
  <c r="AD94" i="1"/>
  <c r="AC94" i="1"/>
  <c r="AB94" i="1"/>
  <c r="AA94" i="1"/>
  <c r="Z94" i="1"/>
  <c r="Y94" i="1"/>
  <c r="X94" i="1"/>
  <c r="W94" i="1"/>
  <c r="V94" i="1"/>
  <c r="U94" i="1"/>
  <c r="T94" i="1"/>
  <c r="S94" i="1"/>
  <c r="R94" i="1"/>
  <c r="Q94" i="1"/>
  <c r="P94" i="1"/>
  <c r="O94" i="1"/>
  <c r="N94" i="1"/>
  <c r="M94" i="1"/>
  <c r="L94" i="1"/>
  <c r="K94" i="1"/>
  <c r="J94" i="1"/>
  <c r="I94" i="1"/>
  <c r="H94" i="1"/>
  <c r="G94" i="1"/>
  <c r="F94" i="1"/>
  <c r="AU89" i="1"/>
  <c r="AT89" i="1"/>
  <c r="AS89" i="1"/>
  <c r="AR89" i="1"/>
  <c r="AQ89" i="1"/>
  <c r="AP89" i="1"/>
  <c r="AO89" i="1"/>
  <c r="AN89" i="1"/>
  <c r="AM89" i="1"/>
  <c r="AL89" i="1"/>
  <c r="AK89" i="1"/>
  <c r="AJ89" i="1"/>
  <c r="AI89" i="1"/>
  <c r="AH89" i="1"/>
  <c r="AG89" i="1"/>
  <c r="AF89" i="1"/>
  <c r="AE89" i="1"/>
  <c r="AD89" i="1"/>
  <c r="AC89" i="1"/>
  <c r="AB89" i="1"/>
  <c r="AA89" i="1"/>
  <c r="Z89" i="1"/>
  <c r="Y89" i="1"/>
  <c r="X89" i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AU88" i="1"/>
  <c r="AT88" i="1"/>
  <c r="AS88" i="1"/>
  <c r="AR88" i="1"/>
  <c r="AQ88" i="1"/>
  <c r="AP88" i="1"/>
  <c r="AO88" i="1"/>
  <c r="AN88" i="1"/>
  <c r="AM88" i="1"/>
  <c r="AL88" i="1"/>
  <c r="AK88" i="1"/>
  <c r="AJ88" i="1"/>
  <c r="AI88" i="1"/>
  <c r="AH88" i="1"/>
  <c r="AG88" i="1"/>
  <c r="AF88" i="1"/>
  <c r="AE88" i="1"/>
  <c r="AD88" i="1"/>
  <c r="AC88" i="1"/>
  <c r="AB88" i="1"/>
  <c r="AA88" i="1"/>
  <c r="Z88" i="1"/>
  <c r="Y88" i="1"/>
  <c r="X88" i="1"/>
  <c r="W88" i="1"/>
  <c r="V88" i="1"/>
  <c r="U88" i="1"/>
  <c r="T88" i="1"/>
  <c r="S88" i="1"/>
  <c r="R88" i="1"/>
  <c r="Q88" i="1"/>
  <c r="P88" i="1"/>
  <c r="O88" i="1"/>
  <c r="N88" i="1"/>
  <c r="M88" i="1"/>
  <c r="L88" i="1"/>
  <c r="K88" i="1"/>
  <c r="J88" i="1"/>
  <c r="I88" i="1"/>
  <c r="H88" i="1"/>
  <c r="G88" i="1"/>
  <c r="F88" i="1"/>
  <c r="AU87" i="1"/>
  <c r="AT87" i="1"/>
  <c r="AS87" i="1"/>
  <c r="AR87" i="1"/>
  <c r="AQ87" i="1"/>
  <c r="AP87" i="1"/>
  <c r="AO87" i="1"/>
  <c r="AN87" i="1"/>
  <c r="AM87" i="1"/>
  <c r="AL87" i="1"/>
  <c r="AK87" i="1"/>
  <c r="AJ87" i="1"/>
  <c r="AI87" i="1"/>
  <c r="AH87" i="1"/>
  <c r="AG87" i="1"/>
  <c r="AF87" i="1"/>
  <c r="AE87" i="1"/>
  <c r="AD87" i="1"/>
  <c r="AC87" i="1"/>
  <c r="AB87" i="1"/>
  <c r="AA87" i="1"/>
  <c r="Z87" i="1"/>
  <c r="Y87" i="1"/>
  <c r="X87" i="1"/>
  <c r="W87" i="1"/>
  <c r="V87" i="1"/>
  <c r="U87" i="1"/>
  <c r="T87" i="1"/>
  <c r="S87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AU86" i="1"/>
  <c r="AT86" i="1"/>
  <c r="AS86" i="1"/>
  <c r="AR86" i="1"/>
  <c r="AQ86" i="1"/>
  <c r="AP86" i="1"/>
  <c r="AO86" i="1"/>
  <c r="AN86" i="1"/>
  <c r="AM86" i="1"/>
  <c r="AL86" i="1"/>
  <c r="AK86" i="1"/>
  <c r="AJ86" i="1"/>
  <c r="AI86" i="1"/>
  <c r="AH86" i="1"/>
  <c r="AG86" i="1"/>
  <c r="AF86" i="1"/>
  <c r="AE86" i="1"/>
  <c r="AD86" i="1"/>
  <c r="AC86" i="1"/>
  <c r="AB86" i="1"/>
  <c r="AA86" i="1"/>
  <c r="Z86" i="1"/>
  <c r="Y86" i="1"/>
  <c r="X86" i="1"/>
  <c r="W86" i="1"/>
  <c r="V86" i="1"/>
  <c r="U86" i="1"/>
  <c r="T86" i="1"/>
  <c r="S86" i="1"/>
  <c r="R86" i="1"/>
  <c r="Q86" i="1"/>
  <c r="P86" i="1"/>
  <c r="O86" i="1"/>
  <c r="N86" i="1"/>
  <c r="M86" i="1"/>
  <c r="L86" i="1"/>
  <c r="K86" i="1"/>
  <c r="J86" i="1"/>
  <c r="I86" i="1"/>
  <c r="H86" i="1"/>
  <c r="G86" i="1"/>
  <c r="F86" i="1"/>
  <c r="AU85" i="1"/>
  <c r="AT85" i="1"/>
  <c r="AS85" i="1"/>
  <c r="AR85" i="1"/>
  <c r="AQ85" i="1"/>
  <c r="AP85" i="1"/>
  <c r="AO85" i="1"/>
  <c r="AN85" i="1"/>
  <c r="AM85" i="1"/>
  <c r="AL85" i="1"/>
  <c r="AK85" i="1"/>
  <c r="AJ85" i="1"/>
  <c r="AI85" i="1"/>
  <c r="AH85" i="1"/>
  <c r="AG85" i="1"/>
  <c r="AF85" i="1"/>
  <c r="AE85" i="1"/>
  <c r="AD85" i="1"/>
  <c r="AC85" i="1"/>
  <c r="AB85" i="1"/>
  <c r="AA85" i="1"/>
  <c r="Z85" i="1"/>
  <c r="Y85" i="1"/>
  <c r="X85" i="1"/>
  <c r="W85" i="1"/>
  <c r="V85" i="1"/>
  <c r="U85" i="1"/>
  <c r="T85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AU84" i="1"/>
  <c r="AT84" i="1"/>
  <c r="AS84" i="1"/>
  <c r="AR84" i="1"/>
  <c r="AQ84" i="1"/>
  <c r="AP84" i="1"/>
  <c r="AO84" i="1"/>
  <c r="AN84" i="1"/>
  <c r="AM84" i="1"/>
  <c r="AL84" i="1"/>
  <c r="AK84" i="1"/>
  <c r="AJ84" i="1"/>
  <c r="AI84" i="1"/>
  <c r="AH84" i="1"/>
  <c r="AG84" i="1"/>
  <c r="AF84" i="1"/>
  <c r="AE84" i="1"/>
  <c r="AD84" i="1"/>
  <c r="AC84" i="1"/>
  <c r="AB84" i="1"/>
  <c r="AA84" i="1"/>
  <c r="Z84" i="1"/>
  <c r="Y84" i="1"/>
  <c r="X84" i="1"/>
  <c r="W84" i="1"/>
  <c r="V84" i="1"/>
  <c r="U84" i="1"/>
  <c r="T84" i="1"/>
  <c r="S84" i="1"/>
  <c r="R84" i="1"/>
  <c r="Q84" i="1"/>
  <c r="P84" i="1"/>
  <c r="O84" i="1"/>
  <c r="N84" i="1"/>
  <c r="M84" i="1"/>
  <c r="L84" i="1"/>
  <c r="K84" i="1"/>
  <c r="J84" i="1"/>
  <c r="I84" i="1"/>
  <c r="H84" i="1"/>
  <c r="G84" i="1"/>
  <c r="F84" i="1"/>
  <c r="AU83" i="1"/>
  <c r="AT83" i="1"/>
  <c r="AS83" i="1"/>
  <c r="AR83" i="1"/>
  <c r="AQ83" i="1"/>
  <c r="AP83" i="1"/>
  <c r="AO83" i="1"/>
  <c r="AN83" i="1"/>
  <c r="AM83" i="1"/>
  <c r="AL83" i="1"/>
  <c r="AK83" i="1"/>
  <c r="AJ83" i="1"/>
  <c r="AI83" i="1"/>
  <c r="AH83" i="1"/>
  <c r="AG83" i="1"/>
  <c r="AF83" i="1"/>
  <c r="AE83" i="1"/>
  <c r="AD83" i="1"/>
  <c r="AC83" i="1"/>
  <c r="AB83" i="1"/>
  <c r="AA83" i="1"/>
  <c r="Z83" i="1"/>
  <c r="Y83" i="1"/>
  <c r="X83" i="1"/>
  <c r="W83" i="1"/>
  <c r="V83" i="1"/>
  <c r="U83" i="1"/>
  <c r="T83" i="1"/>
  <c r="S83" i="1"/>
  <c r="R83" i="1"/>
  <c r="Q83" i="1"/>
  <c r="P83" i="1"/>
  <c r="O83" i="1"/>
  <c r="N83" i="1"/>
  <c r="M83" i="1"/>
  <c r="L83" i="1"/>
  <c r="K83" i="1"/>
  <c r="J83" i="1"/>
  <c r="I83" i="1"/>
  <c r="H83" i="1"/>
  <c r="G83" i="1"/>
  <c r="F83" i="1"/>
  <c r="AU82" i="1"/>
  <c r="AT82" i="1"/>
  <c r="AS82" i="1"/>
  <c r="AR82" i="1"/>
  <c r="AQ82" i="1"/>
  <c r="AP82" i="1"/>
  <c r="AO82" i="1"/>
  <c r="AN82" i="1"/>
  <c r="AM82" i="1"/>
  <c r="AL82" i="1"/>
  <c r="AK82" i="1"/>
  <c r="AJ82" i="1"/>
  <c r="AI82" i="1"/>
  <c r="AH82" i="1"/>
  <c r="AG82" i="1"/>
  <c r="AF82" i="1"/>
  <c r="AE82" i="1"/>
  <c r="AD82" i="1"/>
  <c r="AC82" i="1"/>
  <c r="AB82" i="1"/>
  <c r="AA82" i="1"/>
  <c r="Z82" i="1"/>
  <c r="Y82" i="1"/>
  <c r="X82" i="1"/>
  <c r="W82" i="1"/>
  <c r="V82" i="1"/>
  <c r="U82" i="1"/>
  <c r="T82" i="1"/>
  <c r="S82" i="1"/>
  <c r="R82" i="1"/>
  <c r="Q82" i="1"/>
  <c r="P82" i="1"/>
  <c r="O82" i="1"/>
  <c r="N82" i="1"/>
  <c r="M82" i="1"/>
  <c r="L82" i="1"/>
  <c r="K82" i="1"/>
  <c r="J82" i="1"/>
  <c r="I82" i="1"/>
  <c r="H82" i="1"/>
  <c r="G82" i="1"/>
  <c r="F82" i="1"/>
  <c r="AU81" i="1"/>
  <c r="AT81" i="1"/>
  <c r="AS81" i="1"/>
  <c r="AR81" i="1"/>
  <c r="AQ81" i="1"/>
  <c r="AP81" i="1"/>
  <c r="AO81" i="1"/>
  <c r="AN81" i="1"/>
  <c r="AM81" i="1"/>
  <c r="AL81" i="1"/>
  <c r="AK81" i="1"/>
  <c r="AJ81" i="1"/>
  <c r="AI81" i="1"/>
  <c r="AH81" i="1"/>
  <c r="AG81" i="1"/>
  <c r="AF81" i="1"/>
  <c r="AE81" i="1"/>
  <c r="AD81" i="1"/>
  <c r="AC81" i="1"/>
  <c r="AB81" i="1"/>
  <c r="AA81" i="1"/>
  <c r="Z81" i="1"/>
  <c r="Y81" i="1"/>
  <c r="X81" i="1"/>
  <c r="W81" i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AU80" i="1"/>
  <c r="AT80" i="1"/>
  <c r="AS80" i="1"/>
  <c r="AR80" i="1"/>
  <c r="AQ80" i="1"/>
  <c r="AP80" i="1"/>
  <c r="AO80" i="1"/>
  <c r="AN80" i="1"/>
  <c r="AM80" i="1"/>
  <c r="AL80" i="1"/>
  <c r="AK80" i="1"/>
  <c r="AJ80" i="1"/>
  <c r="AI80" i="1"/>
  <c r="AH80" i="1"/>
  <c r="AG80" i="1"/>
  <c r="AF80" i="1"/>
  <c r="AE80" i="1"/>
  <c r="AD80" i="1"/>
  <c r="AC80" i="1"/>
  <c r="AB80" i="1"/>
  <c r="AA80" i="1"/>
  <c r="Z80" i="1"/>
  <c r="Y80" i="1"/>
  <c r="X80" i="1"/>
  <c r="W80" i="1"/>
  <c r="V80" i="1"/>
  <c r="U80" i="1"/>
  <c r="T80" i="1"/>
  <c r="S80" i="1"/>
  <c r="R80" i="1"/>
  <c r="Q80" i="1"/>
  <c r="P80" i="1"/>
  <c r="O80" i="1"/>
  <c r="N80" i="1"/>
  <c r="M80" i="1"/>
  <c r="L80" i="1"/>
  <c r="K80" i="1"/>
  <c r="J80" i="1"/>
  <c r="I80" i="1"/>
  <c r="H80" i="1"/>
  <c r="G80" i="1"/>
  <c r="F80" i="1"/>
  <c r="AU79" i="1"/>
  <c r="AT79" i="1"/>
  <c r="AS79" i="1"/>
  <c r="AR79" i="1"/>
  <c r="AQ79" i="1"/>
  <c r="AP79" i="1"/>
  <c r="AO79" i="1"/>
  <c r="AN79" i="1"/>
  <c r="AM79" i="1"/>
  <c r="AL79" i="1"/>
  <c r="AK79" i="1"/>
  <c r="AJ79" i="1"/>
  <c r="AI79" i="1"/>
  <c r="AH79" i="1"/>
  <c r="AG79" i="1"/>
  <c r="AF79" i="1"/>
  <c r="AE79" i="1"/>
  <c r="AD79" i="1"/>
  <c r="AC79" i="1"/>
  <c r="AB79" i="1"/>
  <c r="AA79" i="1"/>
  <c r="Z79" i="1"/>
  <c r="Y79" i="1"/>
  <c r="X79" i="1"/>
  <c r="W79" i="1"/>
  <c r="V79" i="1"/>
  <c r="U79" i="1"/>
  <c r="T79" i="1"/>
  <c r="S79" i="1"/>
  <c r="R79" i="1"/>
  <c r="Q79" i="1"/>
  <c r="P79" i="1"/>
  <c r="O79" i="1"/>
  <c r="N79" i="1"/>
  <c r="M79" i="1"/>
  <c r="L79" i="1"/>
  <c r="K79" i="1"/>
  <c r="J79" i="1"/>
  <c r="I79" i="1"/>
  <c r="H79" i="1"/>
  <c r="G79" i="1"/>
  <c r="F79" i="1"/>
  <c r="AU78" i="1"/>
  <c r="AT78" i="1"/>
  <c r="AS78" i="1"/>
  <c r="AR78" i="1"/>
  <c r="AQ78" i="1"/>
  <c r="AP78" i="1"/>
  <c r="AO78" i="1"/>
  <c r="AN78" i="1"/>
  <c r="AM78" i="1"/>
  <c r="AL78" i="1"/>
  <c r="AK78" i="1"/>
  <c r="AJ78" i="1"/>
  <c r="AI78" i="1"/>
  <c r="AH78" i="1"/>
  <c r="AG78" i="1"/>
  <c r="AF78" i="1"/>
  <c r="AE78" i="1"/>
  <c r="AD78" i="1"/>
  <c r="AC78" i="1"/>
  <c r="AB78" i="1"/>
  <c r="AA78" i="1"/>
  <c r="Z78" i="1"/>
  <c r="Y78" i="1"/>
  <c r="X78" i="1"/>
  <c r="W78" i="1"/>
  <c r="V78" i="1"/>
  <c r="U78" i="1"/>
  <c r="T78" i="1"/>
  <c r="S78" i="1"/>
  <c r="R78" i="1"/>
  <c r="Q78" i="1"/>
  <c r="P78" i="1"/>
  <c r="O78" i="1"/>
  <c r="N78" i="1"/>
  <c r="M78" i="1"/>
  <c r="L78" i="1"/>
  <c r="K78" i="1"/>
  <c r="J78" i="1"/>
  <c r="I78" i="1"/>
  <c r="H78" i="1"/>
  <c r="G78" i="1"/>
  <c r="F78" i="1"/>
  <c r="AU77" i="1"/>
  <c r="AT77" i="1"/>
  <c r="AS77" i="1"/>
  <c r="AR77" i="1"/>
  <c r="AQ77" i="1"/>
  <c r="AP77" i="1"/>
  <c r="AO77" i="1"/>
  <c r="AN77" i="1"/>
  <c r="AM77" i="1"/>
  <c r="AL77" i="1"/>
  <c r="AK77" i="1"/>
  <c r="AJ77" i="1"/>
  <c r="AI77" i="1"/>
  <c r="AH77" i="1"/>
  <c r="AG77" i="1"/>
  <c r="AF77" i="1"/>
  <c r="AE77" i="1"/>
  <c r="AD77" i="1"/>
  <c r="AC77" i="1"/>
  <c r="AB77" i="1"/>
  <c r="AA77" i="1"/>
  <c r="Z77" i="1"/>
  <c r="Y77" i="1"/>
  <c r="X77" i="1"/>
  <c r="W77" i="1"/>
  <c r="V77" i="1"/>
  <c r="U77" i="1"/>
  <c r="T77" i="1"/>
  <c r="S77" i="1"/>
  <c r="R77" i="1"/>
  <c r="Q77" i="1"/>
  <c r="P77" i="1"/>
  <c r="O77" i="1"/>
  <c r="N77" i="1"/>
  <c r="M77" i="1"/>
  <c r="L77" i="1"/>
  <c r="K77" i="1"/>
  <c r="J77" i="1"/>
  <c r="I77" i="1"/>
  <c r="H77" i="1"/>
  <c r="G77" i="1"/>
  <c r="F77" i="1"/>
  <c r="AU76" i="1"/>
  <c r="AT76" i="1"/>
  <c r="AS76" i="1"/>
  <c r="AR76" i="1"/>
  <c r="AQ76" i="1"/>
  <c r="AP76" i="1"/>
  <c r="AO76" i="1"/>
  <c r="AN76" i="1"/>
  <c r="AM76" i="1"/>
  <c r="AL76" i="1"/>
  <c r="AK76" i="1"/>
  <c r="AJ76" i="1"/>
  <c r="AI76" i="1"/>
  <c r="AH76" i="1"/>
  <c r="AG76" i="1"/>
  <c r="AF76" i="1"/>
  <c r="AE76" i="1"/>
  <c r="AD76" i="1"/>
  <c r="AC76" i="1"/>
  <c r="AB76" i="1"/>
  <c r="AA76" i="1"/>
  <c r="Z76" i="1"/>
  <c r="Y76" i="1"/>
  <c r="X76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AU75" i="1"/>
  <c r="AT75" i="1"/>
  <c r="AS75" i="1"/>
  <c r="AR75" i="1"/>
  <c r="AQ75" i="1"/>
  <c r="AP75" i="1"/>
  <c r="AO75" i="1"/>
  <c r="AN75" i="1"/>
  <c r="AM75" i="1"/>
  <c r="AL75" i="1"/>
  <c r="AK75" i="1"/>
  <c r="AJ75" i="1"/>
  <c r="AI75" i="1"/>
  <c r="AH75" i="1"/>
  <c r="AG75" i="1"/>
  <c r="AF75" i="1"/>
  <c r="AE75" i="1"/>
  <c r="AD75" i="1"/>
  <c r="AC75" i="1"/>
  <c r="AB75" i="1"/>
  <c r="AA75" i="1"/>
  <c r="Z75" i="1"/>
  <c r="Y75" i="1"/>
  <c r="X75" i="1"/>
  <c r="W75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G75" i="1"/>
  <c r="F75" i="1"/>
  <c r="AU74" i="1"/>
  <c r="AT74" i="1"/>
  <c r="AS74" i="1"/>
  <c r="AR74" i="1"/>
  <c r="AQ74" i="1"/>
  <c r="AP74" i="1"/>
  <c r="AO74" i="1"/>
  <c r="AN74" i="1"/>
  <c r="AM74" i="1"/>
  <c r="AL74" i="1"/>
  <c r="AK74" i="1"/>
  <c r="AJ74" i="1"/>
  <c r="AI74" i="1"/>
  <c r="AH74" i="1"/>
  <c r="AG74" i="1"/>
  <c r="AF74" i="1"/>
  <c r="AE74" i="1"/>
  <c r="AD74" i="1"/>
  <c r="AC74" i="1"/>
  <c r="AB74" i="1"/>
  <c r="AA74" i="1"/>
  <c r="Z74" i="1"/>
  <c r="Y74" i="1"/>
  <c r="X74" i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AU73" i="1"/>
  <c r="AT73" i="1"/>
  <c r="AS73" i="1"/>
  <c r="AR73" i="1"/>
  <c r="AQ73" i="1"/>
  <c r="AP73" i="1"/>
  <c r="AO73" i="1"/>
  <c r="AN73" i="1"/>
  <c r="AM73" i="1"/>
  <c r="AL73" i="1"/>
  <c r="AK73" i="1"/>
  <c r="AJ73" i="1"/>
  <c r="AI73" i="1"/>
  <c r="AH73" i="1"/>
  <c r="AG73" i="1"/>
  <c r="AF73" i="1"/>
  <c r="AE73" i="1"/>
  <c r="AD73" i="1"/>
  <c r="AC73" i="1"/>
  <c r="AB73" i="1"/>
  <c r="AA73" i="1"/>
  <c r="Z73" i="1"/>
  <c r="Y73" i="1"/>
  <c r="X73" i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AU72" i="1"/>
  <c r="AT72" i="1"/>
  <c r="AS72" i="1"/>
  <c r="AR72" i="1"/>
  <c r="AQ72" i="1"/>
  <c r="AP72" i="1"/>
  <c r="AO72" i="1"/>
  <c r="AN72" i="1"/>
  <c r="AM72" i="1"/>
  <c r="AL72" i="1"/>
  <c r="AK72" i="1"/>
  <c r="AJ72" i="1"/>
  <c r="AI72" i="1"/>
  <c r="AH72" i="1"/>
  <c r="AG72" i="1"/>
  <c r="AF72" i="1"/>
  <c r="AE72" i="1"/>
  <c r="AD72" i="1"/>
  <c r="AC72" i="1"/>
  <c r="AB72" i="1"/>
  <c r="AA72" i="1"/>
  <c r="Z72" i="1"/>
  <c r="Y72" i="1"/>
  <c r="X72" i="1"/>
  <c r="W72" i="1"/>
  <c r="V72" i="1"/>
  <c r="U72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F72" i="1"/>
  <c r="AU71" i="1"/>
  <c r="AT71" i="1"/>
  <c r="AS71" i="1"/>
  <c r="AR71" i="1"/>
  <c r="AQ71" i="1"/>
  <c r="AP71" i="1"/>
  <c r="AO71" i="1"/>
  <c r="AN71" i="1"/>
  <c r="AM71" i="1"/>
  <c r="AL71" i="1"/>
  <c r="AK71" i="1"/>
  <c r="AJ71" i="1"/>
  <c r="AI71" i="1"/>
  <c r="AH71" i="1"/>
  <c r="AG71" i="1"/>
  <c r="AF71" i="1"/>
  <c r="AE71" i="1"/>
  <c r="AD71" i="1"/>
  <c r="AC71" i="1"/>
  <c r="AB71" i="1"/>
  <c r="AA71" i="1"/>
  <c r="Z71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AU70" i="1"/>
  <c r="AT70" i="1"/>
  <c r="AS70" i="1"/>
  <c r="AR70" i="1"/>
  <c r="AQ70" i="1"/>
  <c r="AP70" i="1"/>
  <c r="AO70" i="1"/>
  <c r="AN70" i="1"/>
  <c r="AM70" i="1"/>
  <c r="AL70" i="1"/>
  <c r="AK70" i="1"/>
  <c r="AJ70" i="1"/>
  <c r="AI70" i="1"/>
  <c r="AH70" i="1"/>
  <c r="AG70" i="1"/>
  <c r="AF70" i="1"/>
  <c r="AE70" i="1"/>
  <c r="AD70" i="1"/>
  <c r="AC70" i="1"/>
  <c r="AB70" i="1"/>
  <c r="AA70" i="1"/>
  <c r="Z70" i="1"/>
  <c r="Y70" i="1"/>
  <c r="X70" i="1"/>
  <c r="W70" i="1"/>
  <c r="V70" i="1"/>
  <c r="U70" i="1"/>
  <c r="T70" i="1"/>
  <c r="S70" i="1"/>
  <c r="R70" i="1"/>
  <c r="Q70" i="1"/>
  <c r="P70" i="1"/>
  <c r="O70" i="1"/>
  <c r="N70" i="1"/>
  <c r="M70" i="1"/>
  <c r="L70" i="1"/>
  <c r="K70" i="1"/>
  <c r="J70" i="1"/>
  <c r="I70" i="1"/>
  <c r="H70" i="1"/>
  <c r="G70" i="1"/>
  <c r="F70" i="1"/>
  <c r="AU69" i="1"/>
  <c r="AT69" i="1"/>
  <c r="AS69" i="1"/>
  <c r="AR69" i="1"/>
  <c r="AQ69" i="1"/>
  <c r="AP69" i="1"/>
  <c r="AO69" i="1"/>
  <c r="AN69" i="1"/>
  <c r="AM69" i="1"/>
  <c r="AL69" i="1"/>
  <c r="AK69" i="1"/>
  <c r="AJ69" i="1"/>
  <c r="AI69" i="1"/>
  <c r="AH69" i="1"/>
  <c r="AG69" i="1"/>
  <c r="AF69" i="1"/>
  <c r="AE69" i="1"/>
  <c r="AD69" i="1"/>
  <c r="AC69" i="1"/>
  <c r="AB69" i="1"/>
  <c r="AA69" i="1"/>
  <c r="Z69" i="1"/>
  <c r="Y69" i="1"/>
  <c r="X69" i="1"/>
  <c r="W69" i="1"/>
  <c r="V69" i="1"/>
  <c r="U69" i="1"/>
  <c r="T69" i="1"/>
  <c r="S69" i="1"/>
  <c r="R69" i="1"/>
  <c r="Q69" i="1"/>
  <c r="P69" i="1"/>
  <c r="O69" i="1"/>
  <c r="N69" i="1"/>
  <c r="M69" i="1"/>
  <c r="L69" i="1"/>
  <c r="K69" i="1"/>
  <c r="J69" i="1"/>
  <c r="I69" i="1"/>
  <c r="H69" i="1"/>
  <c r="G69" i="1"/>
  <c r="F69" i="1"/>
  <c r="AU68" i="1"/>
  <c r="AT68" i="1"/>
  <c r="AS68" i="1"/>
  <c r="AR68" i="1"/>
  <c r="AQ68" i="1"/>
  <c r="AP68" i="1"/>
  <c r="AO68" i="1"/>
  <c r="AN68" i="1"/>
  <c r="AM68" i="1"/>
  <c r="AL68" i="1"/>
  <c r="AK68" i="1"/>
  <c r="AJ68" i="1"/>
  <c r="AI68" i="1"/>
  <c r="AH68" i="1"/>
  <c r="AG68" i="1"/>
  <c r="AF68" i="1"/>
  <c r="AE68" i="1"/>
  <c r="AD68" i="1"/>
  <c r="AC68" i="1"/>
  <c r="AB68" i="1"/>
  <c r="AA68" i="1"/>
  <c r="Z68" i="1"/>
  <c r="Y68" i="1"/>
  <c r="X68" i="1"/>
  <c r="W68" i="1"/>
  <c r="V68" i="1"/>
  <c r="U68" i="1"/>
  <c r="T68" i="1"/>
  <c r="S68" i="1"/>
  <c r="R68" i="1"/>
  <c r="Q68" i="1"/>
  <c r="P68" i="1"/>
  <c r="O68" i="1"/>
  <c r="N68" i="1"/>
  <c r="M68" i="1"/>
  <c r="L68" i="1"/>
  <c r="K68" i="1"/>
  <c r="J68" i="1"/>
  <c r="I68" i="1"/>
  <c r="H68" i="1"/>
  <c r="G68" i="1"/>
  <c r="F68" i="1"/>
  <c r="AU67" i="1"/>
  <c r="AT67" i="1"/>
  <c r="AS67" i="1"/>
  <c r="AR67" i="1"/>
  <c r="AQ67" i="1"/>
  <c r="AP67" i="1"/>
  <c r="AO67" i="1"/>
  <c r="AN67" i="1"/>
  <c r="AM67" i="1"/>
  <c r="AL67" i="1"/>
  <c r="AK67" i="1"/>
  <c r="AJ67" i="1"/>
  <c r="AI67" i="1"/>
  <c r="AH67" i="1"/>
  <c r="AG67" i="1"/>
  <c r="AF67" i="1"/>
  <c r="AE67" i="1"/>
  <c r="AD67" i="1"/>
  <c r="AC67" i="1"/>
  <c r="AB67" i="1"/>
  <c r="AA67" i="1"/>
  <c r="Z67" i="1"/>
  <c r="Y67" i="1"/>
  <c r="X67" i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AU66" i="1"/>
  <c r="AT66" i="1"/>
  <c r="AS66" i="1"/>
  <c r="AR66" i="1"/>
  <c r="AQ66" i="1"/>
  <c r="AP66" i="1"/>
  <c r="AO66" i="1"/>
  <c r="AN66" i="1"/>
  <c r="AM66" i="1"/>
  <c r="AL66" i="1"/>
  <c r="AK66" i="1"/>
  <c r="AJ66" i="1"/>
  <c r="AI66" i="1"/>
  <c r="AH66" i="1"/>
  <c r="AG66" i="1"/>
  <c r="AF66" i="1"/>
  <c r="AE66" i="1"/>
  <c r="AD66" i="1"/>
  <c r="AC66" i="1"/>
  <c r="AB66" i="1"/>
  <c r="AA66" i="1"/>
  <c r="Z66" i="1"/>
  <c r="Y66" i="1"/>
  <c r="X66" i="1"/>
  <c r="W66" i="1"/>
  <c r="V66" i="1"/>
  <c r="U66" i="1"/>
  <c r="T66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AU65" i="1"/>
  <c r="AT65" i="1"/>
  <c r="AS65" i="1"/>
  <c r="AR65" i="1"/>
  <c r="AQ65" i="1"/>
  <c r="AP65" i="1"/>
  <c r="AO65" i="1"/>
  <c r="AN65" i="1"/>
  <c r="AM65" i="1"/>
  <c r="AL65" i="1"/>
  <c r="AK65" i="1"/>
  <c r="AJ65" i="1"/>
  <c r="AI65" i="1"/>
  <c r="AH65" i="1"/>
  <c r="AG65" i="1"/>
  <c r="AF65" i="1"/>
  <c r="AE65" i="1"/>
  <c r="AD65" i="1"/>
  <c r="AC65" i="1"/>
  <c r="AB65" i="1"/>
  <c r="AA65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AU64" i="1"/>
  <c r="AT64" i="1"/>
  <c r="AS64" i="1"/>
  <c r="AR64" i="1"/>
  <c r="AQ64" i="1"/>
  <c r="AP64" i="1"/>
  <c r="AO64" i="1"/>
  <c r="AN64" i="1"/>
  <c r="AM64" i="1"/>
  <c r="AL64" i="1"/>
  <c r="AK64" i="1"/>
  <c r="AJ64" i="1"/>
  <c r="AI64" i="1"/>
  <c r="AH64" i="1"/>
  <c r="AG64" i="1"/>
  <c r="AF64" i="1"/>
  <c r="AE64" i="1"/>
  <c r="AD64" i="1"/>
  <c r="AC64" i="1"/>
  <c r="AB64" i="1"/>
  <c r="AA64" i="1"/>
  <c r="Z64" i="1"/>
  <c r="Y64" i="1"/>
  <c r="X64" i="1"/>
  <c r="W64" i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AU63" i="1"/>
  <c r="AT63" i="1"/>
  <c r="AS63" i="1"/>
  <c r="AR63" i="1"/>
  <c r="AQ63" i="1"/>
  <c r="AP63" i="1"/>
  <c r="AO63" i="1"/>
  <c r="AN63" i="1"/>
  <c r="AM63" i="1"/>
  <c r="AL63" i="1"/>
  <c r="AK63" i="1"/>
  <c r="AJ63" i="1"/>
  <c r="AI63" i="1"/>
  <c r="AH63" i="1"/>
  <c r="AG63" i="1"/>
  <c r="AF63" i="1"/>
  <c r="AE63" i="1"/>
  <c r="AD63" i="1"/>
  <c r="AC63" i="1"/>
  <c r="AB63" i="1"/>
  <c r="AA63" i="1"/>
  <c r="Z63" i="1"/>
  <c r="Y63" i="1"/>
  <c r="X63" i="1"/>
  <c r="W63" i="1"/>
  <c r="V63" i="1"/>
  <c r="U63" i="1"/>
  <c r="T63" i="1"/>
  <c r="S63" i="1"/>
  <c r="R63" i="1"/>
  <c r="Q63" i="1"/>
  <c r="P63" i="1"/>
  <c r="O63" i="1"/>
  <c r="N63" i="1"/>
  <c r="M63" i="1"/>
  <c r="L63" i="1"/>
  <c r="K63" i="1"/>
  <c r="J63" i="1"/>
  <c r="I63" i="1"/>
  <c r="H63" i="1"/>
  <c r="G63" i="1"/>
  <c r="F63" i="1"/>
  <c r="AU62" i="1"/>
  <c r="AT62" i="1"/>
  <c r="AS62" i="1"/>
  <c r="AR62" i="1"/>
  <c r="AQ62" i="1"/>
  <c r="AP62" i="1"/>
  <c r="AO62" i="1"/>
  <c r="AN62" i="1"/>
  <c r="AM62" i="1"/>
  <c r="AL62" i="1"/>
  <c r="AK62" i="1"/>
  <c r="AJ62" i="1"/>
  <c r="AI62" i="1"/>
  <c r="AH62" i="1"/>
  <c r="AG62" i="1"/>
  <c r="AF62" i="1"/>
  <c r="AE62" i="1"/>
  <c r="AD62" i="1"/>
  <c r="AC62" i="1"/>
  <c r="AB62" i="1"/>
  <c r="AA62" i="1"/>
  <c r="Z62" i="1"/>
  <c r="Y62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AU61" i="1"/>
  <c r="AT61" i="1"/>
  <c r="AS61" i="1"/>
  <c r="AR61" i="1"/>
  <c r="AQ61" i="1"/>
  <c r="AP61" i="1"/>
  <c r="AO61" i="1"/>
  <c r="AN61" i="1"/>
  <c r="AM61" i="1"/>
  <c r="AL61" i="1"/>
  <c r="AK61" i="1"/>
  <c r="AJ61" i="1"/>
  <c r="AI61" i="1"/>
  <c r="AH61" i="1"/>
  <c r="AG61" i="1"/>
  <c r="AF61" i="1"/>
  <c r="AE61" i="1"/>
  <c r="AD61" i="1"/>
  <c r="AC61" i="1"/>
  <c r="AB61" i="1"/>
  <c r="AA61" i="1"/>
  <c r="Z61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AU60" i="1"/>
  <c r="AT60" i="1"/>
  <c r="AS60" i="1"/>
  <c r="AR60" i="1"/>
  <c r="AQ60" i="1"/>
  <c r="AP60" i="1"/>
  <c r="AO60" i="1"/>
  <c r="AN60" i="1"/>
  <c r="AM60" i="1"/>
  <c r="AL60" i="1"/>
  <c r="AK60" i="1"/>
  <c r="AJ60" i="1"/>
  <c r="AI60" i="1"/>
  <c r="AH60" i="1"/>
  <c r="AG60" i="1"/>
  <c r="AF60" i="1"/>
  <c r="AE60" i="1"/>
  <c r="AD60" i="1"/>
  <c r="AC60" i="1"/>
  <c r="AB60" i="1"/>
  <c r="AA60" i="1"/>
  <c r="Z60" i="1"/>
  <c r="Y60" i="1"/>
  <c r="X60" i="1"/>
  <c r="W60" i="1"/>
  <c r="V60" i="1"/>
  <c r="U60" i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AU59" i="1"/>
  <c r="AT59" i="1"/>
  <c r="AS59" i="1"/>
  <c r="AR59" i="1"/>
  <c r="AQ59" i="1"/>
  <c r="AP59" i="1"/>
  <c r="AO59" i="1"/>
  <c r="AN59" i="1"/>
  <c r="AM59" i="1"/>
  <c r="AL59" i="1"/>
  <c r="AK59" i="1"/>
  <c r="AJ59" i="1"/>
  <c r="AI59" i="1"/>
  <c r="AH59" i="1"/>
  <c r="AG59" i="1"/>
  <c r="AF59" i="1"/>
  <c r="AE59" i="1"/>
  <c r="AD59" i="1"/>
  <c r="AC59" i="1"/>
  <c r="AB59" i="1"/>
  <c r="AA59" i="1"/>
  <c r="Z59" i="1"/>
  <c r="Y59" i="1"/>
  <c r="X59" i="1"/>
  <c r="W59" i="1"/>
  <c r="V59" i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AU58" i="1"/>
  <c r="AT58" i="1"/>
  <c r="AS58" i="1"/>
  <c r="AR58" i="1"/>
  <c r="AQ58" i="1"/>
  <c r="AP58" i="1"/>
  <c r="AO58" i="1"/>
  <c r="AN58" i="1"/>
  <c r="AM58" i="1"/>
  <c r="AL58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AU57" i="1"/>
  <c r="AT57" i="1"/>
  <c r="AS57" i="1"/>
  <c r="AR57" i="1"/>
  <c r="AQ57" i="1"/>
  <c r="AP57" i="1"/>
  <c r="AO57" i="1"/>
  <c r="AN57" i="1"/>
  <c r="AM57" i="1"/>
  <c r="AL57" i="1"/>
  <c r="AK57" i="1"/>
  <c r="AJ57" i="1"/>
  <c r="AI57" i="1"/>
  <c r="AH57" i="1"/>
  <c r="AG57" i="1"/>
  <c r="AF57" i="1"/>
  <c r="AE57" i="1"/>
  <c r="AD57" i="1"/>
  <c r="AC57" i="1"/>
  <c r="AB57" i="1"/>
  <c r="AA57" i="1"/>
  <c r="Z57" i="1"/>
  <c r="Y57" i="1"/>
  <c r="X57" i="1"/>
  <c r="W57" i="1"/>
  <c r="V57" i="1"/>
  <c r="U57" i="1"/>
  <c r="T57" i="1"/>
  <c r="S57" i="1"/>
  <c r="R57" i="1"/>
  <c r="Q57" i="1"/>
  <c r="P57" i="1"/>
  <c r="O57" i="1"/>
  <c r="N57" i="1"/>
  <c r="M57" i="1"/>
  <c r="L57" i="1"/>
  <c r="K57" i="1"/>
  <c r="J57" i="1"/>
  <c r="I57" i="1"/>
  <c r="H57" i="1"/>
  <c r="G57" i="1"/>
  <c r="F57" i="1"/>
  <c r="AU56" i="1"/>
  <c r="AT56" i="1"/>
  <c r="AS56" i="1"/>
  <c r="AR56" i="1"/>
  <c r="AQ56" i="1"/>
  <c r="AP56" i="1"/>
  <c r="AO56" i="1"/>
  <c r="AN56" i="1"/>
  <c r="AM56" i="1"/>
  <c r="AL56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S56" i="1"/>
  <c r="R56" i="1"/>
  <c r="Q56" i="1"/>
  <c r="P56" i="1"/>
  <c r="O56" i="1"/>
  <c r="N56" i="1"/>
  <c r="M56" i="1"/>
  <c r="L56" i="1"/>
  <c r="K56" i="1"/>
  <c r="J56" i="1"/>
  <c r="I56" i="1"/>
  <c r="H56" i="1"/>
  <c r="G56" i="1"/>
  <c r="F56" i="1"/>
  <c r="AU55" i="1"/>
  <c r="AT55" i="1"/>
  <c r="AS55" i="1"/>
  <c r="AR55" i="1"/>
  <c r="AQ55" i="1"/>
  <c r="AP55" i="1"/>
  <c r="AO55" i="1"/>
  <c r="AN55" i="1"/>
  <c r="AM55" i="1"/>
  <c r="AL55" i="1"/>
  <c r="AK55" i="1"/>
  <c r="AJ55" i="1"/>
  <c r="AI55" i="1"/>
  <c r="AH55" i="1"/>
  <c r="AG55" i="1"/>
  <c r="AF55" i="1"/>
  <c r="AE55" i="1"/>
  <c r="AD55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AU54" i="1"/>
  <c r="AT54" i="1"/>
  <c r="AS54" i="1"/>
  <c r="AR54" i="1"/>
  <c r="AQ54" i="1"/>
  <c r="AP54" i="1"/>
  <c r="AO54" i="1"/>
  <c r="AN54" i="1"/>
  <c r="AM54" i="1"/>
  <c r="AL54" i="1"/>
  <c r="AK54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X54" i="1"/>
  <c r="W54" i="1"/>
  <c r="V54" i="1"/>
  <c r="U54" i="1"/>
  <c r="T54" i="1"/>
  <c r="S54" i="1"/>
  <c r="R54" i="1"/>
  <c r="Q54" i="1"/>
  <c r="P54" i="1"/>
  <c r="O54" i="1"/>
  <c r="N54" i="1"/>
  <c r="M54" i="1"/>
  <c r="L54" i="1"/>
  <c r="K54" i="1"/>
  <c r="J54" i="1"/>
  <c r="I54" i="1"/>
  <c r="H54" i="1"/>
  <c r="G54" i="1"/>
  <c r="F54" i="1"/>
  <c r="AU53" i="1"/>
  <c r="AT53" i="1"/>
  <c r="AS53" i="1"/>
  <c r="AR53" i="1"/>
  <c r="AQ53" i="1"/>
  <c r="AP53" i="1"/>
  <c r="AO53" i="1"/>
  <c r="AN53" i="1"/>
  <c r="AM53" i="1"/>
  <c r="AL53" i="1"/>
  <c r="AK53" i="1"/>
  <c r="AJ53" i="1"/>
  <c r="AI53" i="1"/>
  <c r="AH53" i="1"/>
  <c r="AG53" i="1"/>
  <c r="AF53" i="1"/>
  <c r="AE53" i="1"/>
  <c r="AD53" i="1"/>
  <c r="AC53" i="1"/>
  <c r="AB53" i="1"/>
  <c r="AA53" i="1"/>
  <c r="Z53" i="1"/>
  <c r="Y53" i="1"/>
  <c r="X53" i="1"/>
  <c r="W53" i="1"/>
  <c r="V53" i="1"/>
  <c r="U53" i="1"/>
  <c r="T53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AU52" i="1"/>
  <c r="AT52" i="1"/>
  <c r="AS52" i="1"/>
  <c r="AR52" i="1"/>
  <c r="AQ52" i="1"/>
  <c r="AP52" i="1"/>
  <c r="AO52" i="1"/>
  <c r="AN52" i="1"/>
  <c r="AM52" i="1"/>
  <c r="AL52" i="1"/>
  <c r="AK52" i="1"/>
  <c r="AJ52" i="1"/>
  <c r="AI52" i="1"/>
  <c r="AH52" i="1"/>
  <c r="AG52" i="1"/>
  <c r="AF52" i="1"/>
  <c r="AE52" i="1"/>
  <c r="AD52" i="1"/>
  <c r="AC52" i="1"/>
  <c r="AB52" i="1"/>
  <c r="AA52" i="1"/>
  <c r="Z52" i="1"/>
  <c r="Y52" i="1"/>
  <c r="X52" i="1"/>
  <c r="W52" i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AU51" i="1"/>
  <c r="AT51" i="1"/>
  <c r="AS51" i="1"/>
  <c r="AR51" i="1"/>
  <c r="AQ51" i="1"/>
  <c r="AP51" i="1"/>
  <c r="AO51" i="1"/>
  <c r="AN51" i="1"/>
  <c r="AM51" i="1"/>
  <c r="AL51" i="1"/>
  <c r="AK51" i="1"/>
  <c r="AJ51" i="1"/>
  <c r="AI51" i="1"/>
  <c r="AH51" i="1"/>
  <c r="AG51" i="1"/>
  <c r="AF51" i="1"/>
  <c r="AE51" i="1"/>
  <c r="AD51" i="1"/>
  <c r="AC51" i="1"/>
  <c r="AB51" i="1"/>
  <c r="AA51" i="1"/>
  <c r="Z51" i="1"/>
  <c r="Y51" i="1"/>
  <c r="X51" i="1"/>
  <c r="W51" i="1"/>
  <c r="V51" i="1"/>
  <c r="U51" i="1"/>
  <c r="T51" i="1"/>
  <c r="S51" i="1"/>
  <c r="R51" i="1"/>
  <c r="Q51" i="1"/>
  <c r="P51" i="1"/>
  <c r="O51" i="1"/>
  <c r="N51" i="1"/>
  <c r="M51" i="1"/>
  <c r="L51" i="1"/>
  <c r="K51" i="1"/>
  <c r="J51" i="1"/>
  <c r="I51" i="1"/>
  <c r="H51" i="1"/>
  <c r="G51" i="1"/>
  <c r="F51" i="1"/>
  <c r="AU50" i="1"/>
  <c r="AT50" i="1"/>
  <c r="AS50" i="1"/>
  <c r="AR50" i="1"/>
  <c r="AQ50" i="1"/>
  <c r="AP50" i="1"/>
  <c r="AO50" i="1"/>
  <c r="AN50" i="1"/>
  <c r="AM50" i="1"/>
  <c r="AL50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AU49" i="1"/>
  <c r="AT49" i="1"/>
  <c r="AS49" i="1"/>
  <c r="AR49" i="1"/>
  <c r="AQ49" i="1"/>
  <c r="AP49" i="1"/>
  <c r="AO49" i="1"/>
  <c r="AN49" i="1"/>
  <c r="AM49" i="1"/>
  <c r="AL49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AU48" i="1"/>
  <c r="AT48" i="1"/>
  <c r="AS48" i="1"/>
  <c r="AR48" i="1"/>
  <c r="AQ48" i="1"/>
  <c r="AP48" i="1"/>
  <c r="AO48" i="1"/>
  <c r="AN48" i="1"/>
  <c r="AM48" i="1"/>
  <c r="AL48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AU47" i="1"/>
  <c r="AT47" i="1"/>
  <c r="AS47" i="1"/>
  <c r="AR47" i="1"/>
  <c r="AQ47" i="1"/>
  <c r="AP47" i="1"/>
  <c r="AO47" i="1"/>
  <c r="AN47" i="1"/>
  <c r="AM47" i="1"/>
  <c r="AL47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AU46" i="1"/>
  <c r="AT46" i="1"/>
  <c r="AS46" i="1"/>
  <c r="AR46" i="1"/>
  <c r="AQ46" i="1"/>
  <c r="AP46" i="1"/>
  <c r="AO46" i="1"/>
  <c r="AN46" i="1"/>
  <c r="AM46" i="1"/>
  <c r="AL46" i="1"/>
  <c r="AK46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K46" i="1"/>
  <c r="J46" i="1"/>
  <c r="I46" i="1"/>
  <c r="H46" i="1"/>
  <c r="G46" i="1"/>
  <c r="F46" i="1"/>
  <c r="AU45" i="1"/>
  <c r="AT45" i="1"/>
  <c r="AS45" i="1"/>
  <c r="AR45" i="1"/>
  <c r="AQ45" i="1"/>
  <c r="AP45" i="1"/>
  <c r="AO45" i="1"/>
  <c r="AN45" i="1"/>
  <c r="AM45" i="1"/>
  <c r="AL45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AU44" i="1"/>
  <c r="AT44" i="1"/>
  <c r="AS44" i="1"/>
  <c r="AR44" i="1"/>
  <c r="AQ44" i="1"/>
  <c r="AP44" i="1"/>
  <c r="AO44" i="1"/>
  <c r="AN44" i="1"/>
  <c r="AM44" i="1"/>
  <c r="AL44" i="1"/>
  <c r="AK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AU43" i="1"/>
  <c r="AT43" i="1"/>
  <c r="AS43" i="1"/>
  <c r="AR43" i="1"/>
  <c r="AQ43" i="1"/>
  <c r="AP43" i="1"/>
  <c r="AO43" i="1"/>
  <c r="AN43" i="1"/>
  <c r="AM43" i="1"/>
  <c r="AL43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S43" i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AU42" i="1"/>
  <c r="AT42" i="1"/>
  <c r="AS42" i="1"/>
  <c r="AR42" i="1"/>
  <c r="AQ42" i="1"/>
  <c r="AP42" i="1"/>
  <c r="AO42" i="1"/>
  <c r="AN42" i="1"/>
  <c r="AM42" i="1"/>
  <c r="AL42" i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F42" i="1"/>
  <c r="AU41" i="1"/>
  <c r="AT41" i="1"/>
  <c r="AS41" i="1"/>
  <c r="AR41" i="1"/>
  <c r="AQ41" i="1"/>
  <c r="AP41" i="1"/>
  <c r="AO41" i="1"/>
  <c r="AN41" i="1"/>
  <c r="AM41" i="1"/>
  <c r="AL41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S41" i="1"/>
  <c r="R41" i="1"/>
  <c r="Q41" i="1"/>
  <c r="P41" i="1"/>
  <c r="O41" i="1"/>
  <c r="N41" i="1"/>
  <c r="M41" i="1"/>
  <c r="L41" i="1"/>
  <c r="K41" i="1"/>
  <c r="J41" i="1"/>
  <c r="I41" i="1"/>
  <c r="H41" i="1"/>
  <c r="G41" i="1"/>
  <c r="F41" i="1"/>
  <c r="AU40" i="1"/>
  <c r="AT40" i="1"/>
  <c r="AS40" i="1"/>
  <c r="AR40" i="1"/>
  <c r="AQ40" i="1"/>
  <c r="AP40" i="1"/>
  <c r="AO40" i="1"/>
  <c r="AN40" i="1"/>
  <c r="AM40" i="1"/>
  <c r="AL40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S40" i="1"/>
  <c r="R40" i="1"/>
  <c r="Q40" i="1"/>
  <c r="P40" i="1"/>
  <c r="O40" i="1"/>
  <c r="N40" i="1"/>
  <c r="M40" i="1"/>
  <c r="L40" i="1"/>
  <c r="K40" i="1"/>
  <c r="J40" i="1"/>
  <c r="I40" i="1"/>
  <c r="H40" i="1"/>
  <c r="G40" i="1"/>
  <c r="F40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AU38" i="1"/>
  <c r="AT38" i="1"/>
  <c r="AS38" i="1"/>
  <c r="AR38" i="1"/>
  <c r="AQ38" i="1"/>
  <c r="AP38" i="1"/>
  <c r="AO38" i="1"/>
  <c r="AN38" i="1"/>
  <c r="AM38" i="1"/>
  <c r="AL38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AU36" i="1"/>
  <c r="AT36" i="1"/>
  <c r="AS36" i="1"/>
  <c r="AR36" i="1"/>
  <c r="AQ36" i="1"/>
  <c r="AP36" i="1"/>
  <c r="AO36" i="1"/>
  <c r="AN36" i="1"/>
  <c r="AM36" i="1"/>
  <c r="AL36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AU35" i="1"/>
  <c r="AT35" i="1"/>
  <c r="AS35" i="1"/>
  <c r="AR35" i="1"/>
  <c r="AQ35" i="1"/>
  <c r="AP35" i="1"/>
  <c r="AO35" i="1"/>
  <c r="AN35" i="1"/>
  <c r="AM35" i="1"/>
  <c r="AL35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AU34" i="1"/>
  <c r="AT34" i="1"/>
  <c r="AS34" i="1"/>
  <c r="AR34" i="1"/>
  <c r="AQ34" i="1"/>
  <c r="AP34" i="1"/>
  <c r="AO34" i="1"/>
  <c r="AN34" i="1"/>
  <c r="AM34" i="1"/>
  <c r="AL34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AU33" i="1"/>
  <c r="AT33" i="1"/>
  <c r="AS33" i="1"/>
  <c r="AR33" i="1"/>
  <c r="AQ33" i="1"/>
  <c r="AP33" i="1"/>
  <c r="AO33" i="1"/>
  <c r="AN33" i="1"/>
  <c r="AM33" i="1"/>
  <c r="AL33" i="1"/>
  <c r="AK33" i="1"/>
  <c r="AJ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AU32" i="1"/>
  <c r="AT32" i="1"/>
  <c r="AS32" i="1"/>
  <c r="AR32" i="1"/>
  <c r="AQ32" i="1"/>
  <c r="AP32" i="1"/>
  <c r="AO32" i="1"/>
  <c r="AN32" i="1"/>
  <c r="AM32" i="1"/>
  <c r="AL32" i="1"/>
  <c r="AK32" i="1"/>
  <c r="AJ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S32" i="1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AU31" i="1"/>
  <c r="AT31" i="1"/>
  <c r="AS31" i="1"/>
  <c r="AR31" i="1"/>
  <c r="AQ31" i="1"/>
  <c r="AP31" i="1"/>
  <c r="AO31" i="1"/>
  <c r="AN31" i="1"/>
  <c r="AM31" i="1"/>
  <c r="AL31" i="1"/>
  <c r="AK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S31" i="1"/>
  <c r="R31" i="1"/>
  <c r="Q31" i="1"/>
  <c r="P31" i="1"/>
  <c r="O31" i="1"/>
  <c r="N31" i="1"/>
  <c r="M31" i="1"/>
  <c r="L31" i="1"/>
  <c r="K31" i="1"/>
  <c r="J31" i="1"/>
  <c r="I31" i="1"/>
  <c r="H31" i="1"/>
  <c r="G31" i="1"/>
  <c r="F31" i="1"/>
  <c r="AU30" i="1"/>
  <c r="AT30" i="1"/>
  <c r="AS30" i="1"/>
  <c r="AR30" i="1"/>
  <c r="AQ30" i="1"/>
  <c r="AP30" i="1"/>
  <c r="AO30" i="1"/>
  <c r="AN30" i="1"/>
  <c r="AM30" i="1"/>
  <c r="AL30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AU29" i="1"/>
  <c r="AT29" i="1"/>
  <c r="AS29" i="1"/>
  <c r="AR29" i="1"/>
  <c r="AQ29" i="1"/>
  <c r="AP29" i="1"/>
  <c r="AO29" i="1"/>
  <c r="AN29" i="1"/>
  <c r="AM29" i="1"/>
  <c r="AL29" i="1"/>
  <c r="AK29" i="1"/>
  <c r="AJ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AU27" i="1"/>
  <c r="AT27" i="1"/>
  <c r="AS27" i="1"/>
  <c r="AR27" i="1"/>
  <c r="AQ27" i="1"/>
  <c r="AP27" i="1"/>
  <c r="AO27" i="1"/>
  <c r="AN27" i="1"/>
  <c r="AM27" i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AU26" i="1"/>
  <c r="AT26" i="1"/>
  <c r="AS26" i="1"/>
  <c r="AR26" i="1"/>
  <c r="AQ26" i="1"/>
  <c r="AP26" i="1"/>
  <c r="AO26" i="1"/>
  <c r="AN26" i="1"/>
  <c r="AM26" i="1"/>
  <c r="AL26" i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AU25" i="1"/>
  <c r="AT25" i="1"/>
  <c r="AS25" i="1"/>
  <c r="AR25" i="1"/>
  <c r="AQ25" i="1"/>
  <c r="AP25" i="1"/>
  <c r="AO25" i="1"/>
  <c r="AN25" i="1"/>
  <c r="AM25" i="1"/>
  <c r="AL25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AU23" i="1"/>
  <c r="AT23" i="1"/>
  <c r="AS23" i="1"/>
  <c r="AR23" i="1"/>
  <c r="AQ23" i="1"/>
  <c r="AP23" i="1"/>
  <c r="AO23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AU22" i="1"/>
  <c r="AT22" i="1"/>
  <c r="AS22" i="1"/>
  <c r="AR22" i="1"/>
  <c r="AQ22" i="1"/>
  <c r="AP22" i="1"/>
  <c r="AO22" i="1"/>
  <c r="AN22" i="1"/>
  <c r="AM22" i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AU21" i="1"/>
  <c r="AT21" i="1"/>
  <c r="AS21" i="1"/>
  <c r="AR21" i="1"/>
  <c r="AQ21" i="1"/>
  <c r="AP21" i="1"/>
  <c r="AO21" i="1"/>
  <c r="AN21" i="1"/>
  <c r="AM21" i="1"/>
  <c r="AL21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AU19" i="1"/>
  <c r="AT19" i="1"/>
  <c r="AS19" i="1"/>
  <c r="AR19" i="1"/>
  <c r="AQ19" i="1"/>
  <c r="AP19" i="1"/>
  <c r="AO19" i="1"/>
  <c r="AN19" i="1"/>
  <c r="AM19" i="1"/>
  <c r="AL19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AU18" i="1"/>
  <c r="AT18" i="1"/>
  <c r="AS18" i="1"/>
  <c r="AR18" i="1"/>
  <c r="AQ18" i="1"/>
  <c r="AP18" i="1"/>
  <c r="AO18" i="1"/>
  <c r="AN18" i="1"/>
  <c r="AM18" i="1"/>
  <c r="AL18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AU17" i="1"/>
  <c r="AT17" i="1"/>
  <c r="AS17" i="1"/>
  <c r="AR17" i="1"/>
  <c r="AQ17" i="1"/>
  <c r="AP17" i="1"/>
  <c r="AO17" i="1"/>
  <c r="AN17" i="1"/>
  <c r="AM17" i="1"/>
  <c r="AL17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AU15" i="1"/>
  <c r="AT15" i="1"/>
  <c r="AS15" i="1"/>
  <c r="AR15" i="1"/>
  <c r="AQ15" i="1"/>
  <c r="AP15" i="1"/>
  <c r="AO15" i="1"/>
  <c r="AN15" i="1"/>
  <c r="AM15" i="1"/>
  <c r="AL15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AU14" i="1"/>
  <c r="AT14" i="1"/>
  <c r="AS14" i="1"/>
  <c r="AR14" i="1"/>
  <c r="AQ14" i="1"/>
  <c r="AP14" i="1"/>
  <c r="AO14" i="1"/>
  <c r="AN14" i="1"/>
  <c r="AM14" i="1"/>
  <c r="AL14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AU13" i="1"/>
  <c r="AT13" i="1"/>
  <c r="AS13" i="1"/>
  <c r="AR13" i="1"/>
  <c r="AQ13" i="1"/>
  <c r="AP13" i="1"/>
  <c r="AO13" i="1"/>
  <c r="AN13" i="1"/>
  <c r="AM13" i="1"/>
  <c r="AL13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B186" i="1"/>
  <c r="B185" i="1"/>
  <c r="B184" i="1"/>
  <c r="B183" i="1"/>
  <c r="AL180" i="1"/>
  <c r="AK180" i="1"/>
  <c r="AJ180" i="1"/>
  <c r="AI180" i="1"/>
  <c r="AH180" i="1"/>
  <c r="AG180" i="1"/>
  <c r="AF180" i="1"/>
  <c r="AE180" i="1"/>
  <c r="AD180" i="1"/>
  <c r="AC180" i="1"/>
  <c r="AB180" i="1"/>
  <c r="AA180" i="1"/>
  <c r="Z180" i="1"/>
  <c r="Y180" i="1"/>
  <c r="X180" i="1"/>
  <c r="W180" i="1"/>
  <c r="V180" i="1"/>
  <c r="U180" i="1"/>
  <c r="T180" i="1"/>
  <c r="S180" i="1"/>
  <c r="R180" i="1"/>
  <c r="Q180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79" i="1"/>
  <c r="C179" i="1"/>
  <c r="D178" i="1"/>
  <c r="C178" i="1"/>
  <c r="B178" i="1"/>
  <c r="D177" i="1"/>
  <c r="C177" i="1"/>
  <c r="C180" i="1" s="1"/>
  <c r="D176" i="1"/>
  <c r="C176" i="1"/>
  <c r="D175" i="1"/>
  <c r="C175" i="1"/>
  <c r="B170" i="1"/>
  <c r="B169" i="1"/>
  <c r="B168" i="1"/>
  <c r="B167" i="1"/>
  <c r="B164" i="1"/>
  <c r="B163" i="1"/>
  <c r="B162" i="1"/>
  <c r="B161" i="1"/>
  <c r="B160" i="1"/>
  <c r="B159" i="1"/>
  <c r="B158" i="1"/>
  <c r="B155" i="1"/>
  <c r="B154" i="1"/>
  <c r="B153" i="1"/>
  <c r="B152" i="1"/>
  <c r="B151" i="1"/>
  <c r="CA148" i="1"/>
  <c r="P148" i="1" s="1"/>
  <c r="C148" i="1"/>
  <c r="CJ148" i="1" s="1"/>
  <c r="C147" i="1"/>
  <c r="CJ147" i="1" s="1"/>
  <c r="C146" i="1"/>
  <c r="CA145" i="1"/>
  <c r="P145" i="1" s="1"/>
  <c r="C145" i="1"/>
  <c r="CJ145" i="1" s="1"/>
  <c r="C144" i="1"/>
  <c r="CJ144" i="1" s="1"/>
  <c r="C143" i="1"/>
  <c r="CJ143" i="1" s="1"/>
  <c r="C142" i="1"/>
  <c r="C141" i="1"/>
  <c r="CJ141" i="1" s="1"/>
  <c r="C140" i="1"/>
  <c r="CJ140" i="1" s="1"/>
  <c r="C139" i="1"/>
  <c r="CJ139" i="1" s="1"/>
  <c r="C138" i="1"/>
  <c r="C137" i="1"/>
  <c r="CJ137" i="1" s="1"/>
  <c r="CA136" i="1"/>
  <c r="P136" i="1" s="1"/>
  <c r="C136" i="1"/>
  <c r="CJ136" i="1" s="1"/>
  <c r="C135" i="1"/>
  <c r="CJ135" i="1" s="1"/>
  <c r="C134" i="1"/>
  <c r="C133" i="1"/>
  <c r="CJ133" i="1" s="1"/>
  <c r="C132" i="1"/>
  <c r="CJ132" i="1" s="1"/>
  <c r="C131" i="1"/>
  <c r="CJ131" i="1" s="1"/>
  <c r="C130" i="1"/>
  <c r="C129" i="1"/>
  <c r="CJ129" i="1" s="1"/>
  <c r="A5" i="1"/>
  <c r="A4" i="1"/>
  <c r="A3" i="1"/>
  <c r="A2" i="1"/>
  <c r="CA137" i="1" l="1"/>
  <c r="P137" i="1" s="1"/>
  <c r="B177" i="1"/>
  <c r="CA140" i="1"/>
  <c r="P140" i="1" s="1"/>
  <c r="B179" i="1"/>
  <c r="CA129" i="1"/>
  <c r="P129" i="1" s="1"/>
  <c r="CA141" i="1"/>
  <c r="P141" i="1" s="1"/>
  <c r="CA132" i="1"/>
  <c r="P132" i="1" s="1"/>
  <c r="CA143" i="1"/>
  <c r="P143" i="1" s="1"/>
  <c r="CA133" i="1"/>
  <c r="P133" i="1" s="1"/>
  <c r="CA144" i="1"/>
  <c r="P144" i="1" s="1"/>
  <c r="CA135" i="1"/>
  <c r="P135" i="1" s="1"/>
  <c r="D180" i="1"/>
  <c r="B176" i="1"/>
  <c r="D29" i="1"/>
  <c r="CL29" i="1" s="1"/>
  <c r="D54" i="1"/>
  <c r="CL54" i="1" s="1"/>
  <c r="D66" i="1"/>
  <c r="CL66" i="1" s="1"/>
  <c r="D98" i="1"/>
  <c r="CK98" i="1" s="1"/>
  <c r="CA108" i="1"/>
  <c r="E108" i="1" s="1"/>
  <c r="CA110" i="1"/>
  <c r="E110" i="1" s="1"/>
  <c r="CJ114" i="1"/>
  <c r="CB123" i="1"/>
  <c r="E13" i="1"/>
  <c r="CB13" i="1" s="1"/>
  <c r="E15" i="1"/>
  <c r="CB15" i="1" s="1"/>
  <c r="E16" i="1"/>
  <c r="CB16" i="1" s="1"/>
  <c r="E17" i="1"/>
  <c r="CB17" i="1" s="1"/>
  <c r="E18" i="1"/>
  <c r="CK18" i="1" s="1"/>
  <c r="E19" i="1"/>
  <c r="CB19" i="1" s="1"/>
  <c r="E21" i="1"/>
  <c r="CK21" i="1" s="1"/>
  <c r="E23" i="1"/>
  <c r="CK23" i="1" s="1"/>
  <c r="E25" i="1"/>
  <c r="CB25" i="1" s="1"/>
  <c r="E26" i="1"/>
  <c r="CK26" i="1" s="1"/>
  <c r="E27" i="1"/>
  <c r="CB27" i="1" s="1"/>
  <c r="E29" i="1"/>
  <c r="CK29" i="1" s="1"/>
  <c r="E30" i="1"/>
  <c r="CB30" i="1" s="1"/>
  <c r="E31" i="1"/>
  <c r="CK31" i="1" s="1"/>
  <c r="E33" i="1"/>
  <c r="CB33" i="1" s="1"/>
  <c r="E35" i="1"/>
  <c r="CB35" i="1" s="1"/>
  <c r="E36" i="1"/>
  <c r="CB36" i="1" s="1"/>
  <c r="E38" i="1"/>
  <c r="CB38" i="1" s="1"/>
  <c r="E40" i="1"/>
  <c r="CK40" i="1" s="1"/>
  <c r="E41" i="1"/>
  <c r="CB41" i="1" s="1"/>
  <c r="E42" i="1"/>
  <c r="CK42" i="1" s="1"/>
  <c r="E44" i="1"/>
  <c r="CB44" i="1" s="1"/>
  <c r="E46" i="1"/>
  <c r="CK46" i="1" s="1"/>
  <c r="E47" i="1"/>
  <c r="CB47" i="1" s="1"/>
  <c r="E49" i="1"/>
  <c r="CK49" i="1" s="1"/>
  <c r="E50" i="1"/>
  <c r="CK50" i="1" s="1"/>
  <c r="E51" i="1"/>
  <c r="CB51" i="1" s="1"/>
  <c r="E52" i="1"/>
  <c r="CB52" i="1" s="1"/>
  <c r="E54" i="1"/>
  <c r="CK54" i="1" s="1"/>
  <c r="E57" i="1"/>
  <c r="CK57" i="1" s="1"/>
  <c r="E63" i="1"/>
  <c r="CK63" i="1" s="1"/>
  <c r="E64" i="1"/>
  <c r="CB64" i="1" s="1"/>
  <c r="E65" i="1"/>
  <c r="CK65" i="1" s="1"/>
  <c r="E66" i="1"/>
  <c r="CB66" i="1" s="1"/>
  <c r="E67" i="1"/>
  <c r="CK67" i="1" s="1"/>
  <c r="E68" i="1"/>
  <c r="CB68" i="1" s="1"/>
  <c r="E69" i="1"/>
  <c r="CK69" i="1" s="1"/>
  <c r="E70" i="1"/>
  <c r="CB70" i="1" s="1"/>
  <c r="E73" i="1"/>
  <c r="CK73" i="1" s="1"/>
  <c r="E75" i="1"/>
  <c r="C75" i="1" s="1"/>
  <c r="CM75" i="1" s="1"/>
  <c r="E77" i="1"/>
  <c r="CB77" i="1" s="1"/>
  <c r="E79" i="1"/>
  <c r="CK79" i="1" s="1"/>
  <c r="E80" i="1"/>
  <c r="CB80" i="1" s="1"/>
  <c r="E83" i="1"/>
  <c r="CK83" i="1" s="1"/>
  <c r="E85" i="1"/>
  <c r="CK85" i="1" s="1"/>
  <c r="E86" i="1"/>
  <c r="CK86" i="1" s="1"/>
  <c r="E87" i="1"/>
  <c r="CB87" i="1" s="1"/>
  <c r="E88" i="1"/>
  <c r="CK88" i="1" s="1"/>
  <c r="E89" i="1"/>
  <c r="CB89" i="1" s="1"/>
  <c r="E95" i="1"/>
  <c r="CJ95" i="1" s="1"/>
  <c r="E96" i="1"/>
  <c r="CA96" i="1" s="1"/>
  <c r="E98" i="1"/>
  <c r="CA98" i="1" s="1"/>
  <c r="E99" i="1"/>
  <c r="CJ99" i="1" s="1"/>
  <c r="E100" i="1"/>
  <c r="CA100" i="1" s="1"/>
  <c r="E101" i="1"/>
  <c r="CA101" i="1" s="1"/>
  <c r="E102" i="1"/>
  <c r="CJ102" i="1" s="1"/>
  <c r="E103" i="1"/>
  <c r="CJ103" i="1" s="1"/>
  <c r="E105" i="1"/>
  <c r="CJ105" i="1" s="1"/>
  <c r="CK124" i="1"/>
  <c r="CO86" i="1"/>
  <c r="D33" i="1"/>
  <c r="CC33" i="1" s="1"/>
  <c r="CF61" i="1"/>
  <c r="CJ124" i="1"/>
  <c r="CJ108" i="1"/>
  <c r="CO62" i="1"/>
  <c r="CF88" i="1"/>
  <c r="CJ115" i="1"/>
  <c r="D15" i="1"/>
  <c r="CL15" i="1" s="1"/>
  <c r="D16" i="1"/>
  <c r="CC16" i="1" s="1"/>
  <c r="D18" i="1"/>
  <c r="CC18" i="1" s="1"/>
  <c r="D20" i="1"/>
  <c r="CL20" i="1" s="1"/>
  <c r="D22" i="1"/>
  <c r="CL22" i="1" s="1"/>
  <c r="D24" i="1"/>
  <c r="CC24" i="1" s="1"/>
  <c r="D26" i="1"/>
  <c r="D32" i="1"/>
  <c r="CC32" i="1" s="1"/>
  <c r="D35" i="1"/>
  <c r="CC35" i="1" s="1"/>
  <c r="D37" i="1"/>
  <c r="CL37" i="1" s="1"/>
  <c r="D41" i="1"/>
  <c r="CL41" i="1" s="1"/>
  <c r="D42" i="1"/>
  <c r="D43" i="1"/>
  <c r="CC43" i="1" s="1"/>
  <c r="D45" i="1"/>
  <c r="CC45" i="1" s="1"/>
  <c r="D46" i="1"/>
  <c r="CL46" i="1" s="1"/>
  <c r="D47" i="1"/>
  <c r="CL47" i="1" s="1"/>
  <c r="D48" i="1"/>
  <c r="CC48" i="1" s="1"/>
  <c r="D50" i="1"/>
  <c r="D53" i="1"/>
  <c r="CC53" i="1" s="1"/>
  <c r="D58" i="1"/>
  <c r="CC58" i="1" s="1"/>
  <c r="D70" i="1"/>
  <c r="D84" i="1"/>
  <c r="CL84" i="1" s="1"/>
  <c r="D86" i="1"/>
  <c r="CL86" i="1" s="1"/>
  <c r="D94" i="1"/>
  <c r="CB94" i="1" s="1"/>
  <c r="D95" i="1"/>
  <c r="D96" i="1"/>
  <c r="D97" i="1"/>
  <c r="CK97" i="1" s="1"/>
  <c r="D99" i="1"/>
  <c r="CB99" i="1" s="1"/>
  <c r="D101" i="1"/>
  <c r="CK101" i="1" s="1"/>
  <c r="D102" i="1"/>
  <c r="CK102" i="1" s="1"/>
  <c r="D103" i="1"/>
  <c r="CB103" i="1" s="1"/>
  <c r="D104" i="1"/>
  <c r="CB104" i="1" s="1"/>
  <c r="D105" i="1"/>
  <c r="CK105" i="1" s="1"/>
  <c r="CJ122" i="1"/>
  <c r="E123" i="1"/>
  <c r="CA124" i="1"/>
  <c r="CO58" i="1"/>
  <c r="CF66" i="1"/>
  <c r="CF57" i="1"/>
  <c r="CO59" i="1"/>
  <c r="CF60" i="1"/>
  <c r="CO64" i="1"/>
  <c r="CO71" i="1"/>
  <c r="CO72" i="1"/>
  <c r="CO66" i="1"/>
  <c r="E14" i="1"/>
  <c r="CK14" i="1" s="1"/>
  <c r="E20" i="1"/>
  <c r="CB20" i="1" s="1"/>
  <c r="E22" i="1"/>
  <c r="CK22" i="1" s="1"/>
  <c r="E24" i="1"/>
  <c r="CB24" i="1" s="1"/>
  <c r="E28" i="1"/>
  <c r="CK28" i="1" s="1"/>
  <c r="E32" i="1"/>
  <c r="CB32" i="1" s="1"/>
  <c r="E34" i="1"/>
  <c r="CK34" i="1" s="1"/>
  <c r="E37" i="1"/>
  <c r="CK37" i="1" s="1"/>
  <c r="E39" i="1"/>
  <c r="CK39" i="1" s="1"/>
  <c r="E43" i="1"/>
  <c r="CB43" i="1" s="1"/>
  <c r="E45" i="1"/>
  <c r="CK45" i="1" s="1"/>
  <c r="E48" i="1"/>
  <c r="CK48" i="1" s="1"/>
  <c r="E53" i="1"/>
  <c r="CB53" i="1" s="1"/>
  <c r="E55" i="1"/>
  <c r="CB55" i="1" s="1"/>
  <c r="E56" i="1"/>
  <c r="CK56" i="1" s="1"/>
  <c r="E58" i="1"/>
  <c r="CK58" i="1" s="1"/>
  <c r="E59" i="1"/>
  <c r="CK59" i="1" s="1"/>
  <c r="E60" i="1"/>
  <c r="CB60" i="1" s="1"/>
  <c r="E61" i="1"/>
  <c r="CK61" i="1" s="1"/>
  <c r="E62" i="1"/>
  <c r="CB62" i="1" s="1"/>
  <c r="CO63" i="1"/>
  <c r="CF65" i="1"/>
  <c r="CO67" i="1"/>
  <c r="CF69" i="1"/>
  <c r="E71" i="1"/>
  <c r="CK71" i="1" s="1"/>
  <c r="E72" i="1"/>
  <c r="CK72" i="1" s="1"/>
  <c r="E74" i="1"/>
  <c r="C74" i="1" s="1"/>
  <c r="CO75" i="1"/>
  <c r="E76" i="1"/>
  <c r="C76" i="1" s="1"/>
  <c r="E78" i="1"/>
  <c r="CB78" i="1" s="1"/>
  <c r="E81" i="1"/>
  <c r="CB81" i="1" s="1"/>
  <c r="E82" i="1"/>
  <c r="CK82" i="1" s="1"/>
  <c r="E84" i="1"/>
  <c r="CK84" i="1" s="1"/>
  <c r="CF85" i="1"/>
  <c r="CF87" i="1"/>
  <c r="E94" i="1"/>
  <c r="CA94" i="1" s="1"/>
  <c r="E97" i="1"/>
  <c r="CA97" i="1" s="1"/>
  <c r="E104" i="1"/>
  <c r="CJ104" i="1" s="1"/>
  <c r="CA114" i="1"/>
  <c r="E114" i="1" s="1"/>
  <c r="CK122" i="1"/>
  <c r="CA123" i="1"/>
  <c r="CB124" i="1"/>
  <c r="CF62" i="1"/>
  <c r="CF68" i="1"/>
  <c r="CF73" i="1"/>
  <c r="CF75" i="1"/>
  <c r="CO77" i="1"/>
  <c r="CF78" i="1"/>
  <c r="CF83" i="1"/>
  <c r="CO84" i="1"/>
  <c r="CO88" i="1"/>
  <c r="CF89" i="1"/>
  <c r="CF58" i="1"/>
  <c r="D122" i="1"/>
  <c r="D62" i="1"/>
  <c r="CL62" i="1" s="1"/>
  <c r="CF70" i="1"/>
  <c r="CJ110" i="1"/>
  <c r="CA122" i="1"/>
  <c r="CK123" i="1"/>
  <c r="E124" i="1"/>
  <c r="CO70" i="1"/>
  <c r="D124" i="1"/>
  <c r="D14" i="1"/>
  <c r="CL14" i="1" s="1"/>
  <c r="D17" i="1"/>
  <c r="CC17" i="1" s="1"/>
  <c r="D19" i="1"/>
  <c r="D21" i="1"/>
  <c r="CL21" i="1" s="1"/>
  <c r="D23" i="1"/>
  <c r="CL23" i="1" s="1"/>
  <c r="D25" i="1"/>
  <c r="D27" i="1"/>
  <c r="D31" i="1"/>
  <c r="CC31" i="1" s="1"/>
  <c r="D36" i="1"/>
  <c r="CC36" i="1" s="1"/>
  <c r="D38" i="1"/>
  <c r="CL38" i="1" s="1"/>
  <c r="D40" i="1"/>
  <c r="D44" i="1"/>
  <c r="CL44" i="1" s="1"/>
  <c r="D52" i="1"/>
  <c r="CL52" i="1" s="1"/>
  <c r="D56" i="1"/>
  <c r="D57" i="1"/>
  <c r="CL57" i="1" s="1"/>
  <c r="D59" i="1"/>
  <c r="D61" i="1"/>
  <c r="CL61" i="1" s="1"/>
  <c r="D63" i="1"/>
  <c r="CL63" i="1" s="1"/>
  <c r="D65" i="1"/>
  <c r="D67" i="1"/>
  <c r="D69" i="1"/>
  <c r="D71" i="1"/>
  <c r="CC71" i="1" s="1"/>
  <c r="D73" i="1"/>
  <c r="CL73" i="1" s="1"/>
  <c r="CF77" i="1"/>
  <c r="D79" i="1"/>
  <c r="CC79" i="1" s="1"/>
  <c r="CF79" i="1"/>
  <c r="D81" i="1"/>
  <c r="CC81" i="1" s="1"/>
  <c r="CF81" i="1"/>
  <c r="D83" i="1"/>
  <c r="CC83" i="1" s="1"/>
  <c r="CO83" i="1"/>
  <c r="D85" i="1"/>
  <c r="CO85" i="1"/>
  <c r="D87" i="1"/>
  <c r="CL87" i="1" s="1"/>
  <c r="CO87" i="1"/>
  <c r="D89" i="1"/>
  <c r="C89" i="1" s="1"/>
  <c r="CP89" i="1" s="1"/>
  <c r="CO89" i="1"/>
  <c r="D100" i="1"/>
  <c r="CB100" i="1" s="1"/>
  <c r="CA109" i="1"/>
  <c r="E109" i="1" s="1"/>
  <c r="CJ113" i="1"/>
  <c r="CA115" i="1"/>
  <c r="E115" i="1" s="1"/>
  <c r="CA117" i="1"/>
  <c r="E117" i="1" s="1"/>
  <c r="D13" i="1"/>
  <c r="CL13" i="1" s="1"/>
  <c r="CF84" i="1"/>
  <c r="CB122" i="1"/>
  <c r="D123" i="1"/>
  <c r="CJ123" i="1"/>
  <c r="E122" i="1"/>
  <c r="CJ109" i="1"/>
  <c r="CA113" i="1"/>
  <c r="E113" i="1" s="1"/>
  <c r="CJ117" i="1"/>
  <c r="CL33" i="1"/>
  <c r="D28" i="1"/>
  <c r="D30" i="1"/>
  <c r="D34" i="1"/>
  <c r="D39" i="1"/>
  <c r="D49" i="1"/>
  <c r="D51" i="1"/>
  <c r="D55" i="1"/>
  <c r="CL55" i="1" s="1"/>
  <c r="CO74" i="1"/>
  <c r="CF76" i="1"/>
  <c r="CO78" i="1"/>
  <c r="D80" i="1"/>
  <c r="CF80" i="1"/>
  <c r="D82" i="1"/>
  <c r="CF82" i="1"/>
  <c r="CF86" i="1"/>
  <c r="D88" i="1"/>
  <c r="CL88" i="1" s="1"/>
  <c r="D60" i="1"/>
  <c r="CL60" i="1" s="1"/>
  <c r="CO60" i="1"/>
  <c r="CO61" i="1"/>
  <c r="CF63" i="1"/>
  <c r="CF64" i="1"/>
  <c r="D68" i="1"/>
  <c r="CL68" i="1" s="1"/>
  <c r="CO68" i="1"/>
  <c r="CO69" i="1"/>
  <c r="CF71" i="1"/>
  <c r="CF72" i="1"/>
  <c r="CF74" i="1"/>
  <c r="CO79" i="1"/>
  <c r="CO80" i="1"/>
  <c r="CO81" i="1"/>
  <c r="CO82" i="1"/>
  <c r="CO57" i="1"/>
  <c r="CF59" i="1"/>
  <c r="D64" i="1"/>
  <c r="CO65" i="1"/>
  <c r="CF67" i="1"/>
  <c r="D72" i="1"/>
  <c r="CO73" i="1"/>
  <c r="CO76" i="1"/>
  <c r="C77" i="1"/>
  <c r="CJ130" i="1"/>
  <c r="CA130" i="1"/>
  <c r="P130" i="1" s="1"/>
  <c r="CA131" i="1"/>
  <c r="P131" i="1" s="1"/>
  <c r="CJ138" i="1"/>
  <c r="CA138" i="1"/>
  <c r="P138" i="1" s="1"/>
  <c r="CA139" i="1"/>
  <c r="P139" i="1" s="1"/>
  <c r="CJ146" i="1"/>
  <c r="CA146" i="1"/>
  <c r="P146" i="1" s="1"/>
  <c r="CA147" i="1"/>
  <c r="P147" i="1" s="1"/>
  <c r="B175" i="1"/>
  <c r="CJ134" i="1"/>
  <c r="CA134" i="1"/>
  <c r="P134" i="1" s="1"/>
  <c r="CJ142" i="1"/>
  <c r="CA142" i="1"/>
  <c r="P142" i="1" s="1"/>
  <c r="CC14" i="1" l="1"/>
  <c r="CB54" i="1"/>
  <c r="CB98" i="1"/>
  <c r="CK25" i="1"/>
  <c r="CK13" i="1"/>
  <c r="C48" i="1"/>
  <c r="CD48" i="1" s="1"/>
  <c r="CK77" i="1"/>
  <c r="C42" i="1"/>
  <c r="CG42" i="1" s="1"/>
  <c r="CC62" i="1"/>
  <c r="CB65" i="1"/>
  <c r="C65" i="1"/>
  <c r="CG65" i="1" s="1"/>
  <c r="CK30" i="1"/>
  <c r="CC29" i="1"/>
  <c r="CK89" i="1"/>
  <c r="CK36" i="1"/>
  <c r="CJ96" i="1"/>
  <c r="CK66" i="1"/>
  <c r="CB69" i="1"/>
  <c r="CB85" i="1"/>
  <c r="C69" i="1"/>
  <c r="CD69" i="1" s="1"/>
  <c r="C103" i="1"/>
  <c r="CN103" i="1" s="1"/>
  <c r="CK16" i="1"/>
  <c r="CC22" i="1"/>
  <c r="CB49" i="1"/>
  <c r="CL79" i="1"/>
  <c r="CA99" i="1"/>
  <c r="CB79" i="1"/>
  <c r="CA103" i="1"/>
  <c r="B180" i="1"/>
  <c r="CB18" i="1"/>
  <c r="C85" i="1"/>
  <c r="CQ85" i="1" s="1"/>
  <c r="CB42" i="1"/>
  <c r="C36" i="1"/>
  <c r="CQ36" i="1" s="1"/>
  <c r="CK70" i="1"/>
  <c r="CB50" i="1"/>
  <c r="CA105" i="1"/>
  <c r="C54" i="1"/>
  <c r="CD54" i="1" s="1"/>
  <c r="CC66" i="1"/>
  <c r="CB21" i="1"/>
  <c r="CB31" i="1"/>
  <c r="CB57" i="1"/>
  <c r="CB26" i="1"/>
  <c r="CK99" i="1"/>
  <c r="CK38" i="1"/>
  <c r="CK44" i="1"/>
  <c r="CB73" i="1"/>
  <c r="CL32" i="1"/>
  <c r="CK104" i="1"/>
  <c r="CB40" i="1"/>
  <c r="C96" i="1"/>
  <c r="CF96" i="1" s="1"/>
  <c r="C50" i="1"/>
  <c r="CQ50" i="1" s="1"/>
  <c r="CJ100" i="1"/>
  <c r="CC21" i="1"/>
  <c r="CK19" i="1"/>
  <c r="CK47" i="1"/>
  <c r="CC47" i="1"/>
  <c r="CA95" i="1"/>
  <c r="C122" i="1"/>
  <c r="CL122" i="1" s="1"/>
  <c r="C26" i="1"/>
  <c r="CD26" i="1" s="1"/>
  <c r="CC54" i="1"/>
  <c r="C66" i="1"/>
  <c r="CJ66" i="1" s="1"/>
  <c r="CK15" i="1"/>
  <c r="CK74" i="1"/>
  <c r="C39" i="1"/>
  <c r="CE39" i="1" s="1"/>
  <c r="CC42" i="1"/>
  <c r="C19" i="1"/>
  <c r="CQ19" i="1" s="1"/>
  <c r="CB86" i="1"/>
  <c r="CB71" i="1"/>
  <c r="C95" i="1"/>
  <c r="CD95" i="1" s="1"/>
  <c r="C70" i="1"/>
  <c r="CD70" i="1" s="1"/>
  <c r="C53" i="1"/>
  <c r="CE53" i="1" s="1"/>
  <c r="CB88" i="1"/>
  <c r="CK80" i="1"/>
  <c r="CC86" i="1"/>
  <c r="CB23" i="1"/>
  <c r="C102" i="1"/>
  <c r="CC102" i="1" s="1"/>
  <c r="CB28" i="1"/>
  <c r="CK87" i="1"/>
  <c r="C51" i="1"/>
  <c r="CE51" i="1" s="1"/>
  <c r="CK33" i="1"/>
  <c r="CJ101" i="1"/>
  <c r="C101" i="1"/>
  <c r="CC101" i="1" s="1"/>
  <c r="CD75" i="1"/>
  <c r="CK103" i="1"/>
  <c r="CB59" i="1"/>
  <c r="CA102" i="1"/>
  <c r="CB76" i="1"/>
  <c r="CL69" i="1"/>
  <c r="C18" i="1"/>
  <c r="CN18" i="1" s="1"/>
  <c r="CK51" i="1"/>
  <c r="CB39" i="1"/>
  <c r="CK27" i="1"/>
  <c r="CL26" i="1"/>
  <c r="CK64" i="1"/>
  <c r="C40" i="1"/>
  <c r="CH40" i="1" s="1"/>
  <c r="C27" i="1"/>
  <c r="CE27" i="1" s="1"/>
  <c r="C64" i="1"/>
  <c r="CA64" i="1" s="1"/>
  <c r="C41" i="1"/>
  <c r="CE41" i="1" s="1"/>
  <c r="CL81" i="1"/>
  <c r="CB83" i="1"/>
  <c r="CP75" i="1"/>
  <c r="CN75" i="1"/>
  <c r="C71" i="1"/>
  <c r="CP71" i="1" s="1"/>
  <c r="C52" i="1"/>
  <c r="CQ52" i="1" s="1"/>
  <c r="CC65" i="1"/>
  <c r="C29" i="1"/>
  <c r="CG29" i="1" s="1"/>
  <c r="CK17" i="1"/>
  <c r="CB46" i="1"/>
  <c r="CB75" i="1"/>
  <c r="CQ75" i="1"/>
  <c r="CA75" i="1"/>
  <c r="CL45" i="1"/>
  <c r="C87" i="1"/>
  <c r="CN87" i="1" s="1"/>
  <c r="C83" i="1"/>
  <c r="CA83" i="1" s="1"/>
  <c r="C23" i="1"/>
  <c r="CA23" i="1" s="1"/>
  <c r="CB67" i="1"/>
  <c r="CH75" i="1"/>
  <c r="CG75" i="1"/>
  <c r="CL16" i="1"/>
  <c r="CJ98" i="1"/>
  <c r="CJ75" i="1"/>
  <c r="C98" i="1"/>
  <c r="CC98" i="1" s="1"/>
  <c r="CK52" i="1"/>
  <c r="CK35" i="1"/>
  <c r="CB29" i="1"/>
  <c r="CC57" i="1"/>
  <c r="CH89" i="1"/>
  <c r="CK41" i="1"/>
  <c r="CK75" i="1"/>
  <c r="CE75" i="1"/>
  <c r="CK68" i="1"/>
  <c r="CK100" i="1"/>
  <c r="C67" i="1"/>
  <c r="CG67" i="1" s="1"/>
  <c r="CB63" i="1"/>
  <c r="C33" i="1"/>
  <c r="CQ33" i="1" s="1"/>
  <c r="C99" i="1"/>
  <c r="CN99" i="1" s="1"/>
  <c r="C73" i="1"/>
  <c r="CJ73" i="1" s="1"/>
  <c r="CL58" i="1"/>
  <c r="C20" i="1"/>
  <c r="CJ20" i="1" s="1"/>
  <c r="C57" i="1"/>
  <c r="CP57" i="1" s="1"/>
  <c r="CA89" i="1"/>
  <c r="C28" i="1"/>
  <c r="CQ28" i="1" s="1"/>
  <c r="CL42" i="1"/>
  <c r="CC27" i="1"/>
  <c r="C47" i="1"/>
  <c r="CA47" i="1" s="1"/>
  <c r="CC20" i="1"/>
  <c r="C59" i="1"/>
  <c r="CA59" i="1" s="1"/>
  <c r="CB72" i="1"/>
  <c r="C43" i="1"/>
  <c r="CG43" i="1" s="1"/>
  <c r="CC89" i="1"/>
  <c r="CK94" i="1"/>
  <c r="CL65" i="1"/>
  <c r="CE89" i="1"/>
  <c r="C78" i="1"/>
  <c r="CE78" i="1" s="1"/>
  <c r="CL89" i="1"/>
  <c r="CK76" i="1"/>
  <c r="CK43" i="1"/>
  <c r="C45" i="1"/>
  <c r="CM45" i="1" s="1"/>
  <c r="CB74" i="1"/>
  <c r="CB14" i="1"/>
  <c r="CQ89" i="1"/>
  <c r="C72" i="1"/>
  <c r="CD72" i="1" s="1"/>
  <c r="CC46" i="1"/>
  <c r="CK55" i="1"/>
  <c r="CL18" i="1"/>
  <c r="CC44" i="1"/>
  <c r="CL53" i="1"/>
  <c r="CJ97" i="1"/>
  <c r="CK32" i="1"/>
  <c r="CB102" i="1"/>
  <c r="C88" i="1"/>
  <c r="CE88" i="1" s="1"/>
  <c r="C44" i="1"/>
  <c r="CQ44" i="1" s="1"/>
  <c r="CL24" i="1"/>
  <c r="CC84" i="1"/>
  <c r="CL50" i="1"/>
  <c r="CB96" i="1"/>
  <c r="CC85" i="1"/>
  <c r="CB82" i="1"/>
  <c r="CB95" i="1"/>
  <c r="CL64" i="1"/>
  <c r="CC73" i="1"/>
  <c r="C58" i="1"/>
  <c r="CG58" i="1" s="1"/>
  <c r="C22" i="1"/>
  <c r="CQ22" i="1" s="1"/>
  <c r="CL59" i="1"/>
  <c r="CC88" i="1"/>
  <c r="CC70" i="1"/>
  <c r="CJ89" i="1"/>
  <c r="CN89" i="1"/>
  <c r="CG89" i="1"/>
  <c r="CL40" i="1"/>
  <c r="CC37" i="1"/>
  <c r="CL27" i="1"/>
  <c r="CL43" i="1"/>
  <c r="C16" i="1"/>
  <c r="CE16" i="1" s="1"/>
  <c r="C105" i="1"/>
  <c r="CF105" i="1" s="1"/>
  <c r="CK96" i="1"/>
  <c r="C56" i="1"/>
  <c r="CE56" i="1" s="1"/>
  <c r="CC50" i="1"/>
  <c r="CL72" i="1"/>
  <c r="C37" i="1"/>
  <c r="CM37" i="1" s="1"/>
  <c r="CB48" i="1"/>
  <c r="C81" i="1"/>
  <c r="CD81" i="1" s="1"/>
  <c r="CB105" i="1"/>
  <c r="CL85" i="1"/>
  <c r="CK95" i="1"/>
  <c r="CB22" i="1"/>
  <c r="CM89" i="1"/>
  <c r="CD89" i="1"/>
  <c r="CB56" i="1"/>
  <c r="CC40" i="1"/>
  <c r="CK24" i="1"/>
  <c r="C35" i="1"/>
  <c r="CQ35" i="1" s="1"/>
  <c r="CB58" i="1"/>
  <c r="C84" i="1"/>
  <c r="CP84" i="1" s="1"/>
  <c r="CB97" i="1"/>
  <c r="CB101" i="1"/>
  <c r="C86" i="1"/>
  <c r="CG86" i="1" s="1"/>
  <c r="CC60" i="1"/>
  <c r="CL56" i="1"/>
  <c r="CB45" i="1"/>
  <c r="CL70" i="1"/>
  <c r="CK53" i="1"/>
  <c r="C46" i="1"/>
  <c r="CD46" i="1" s="1"/>
  <c r="CB34" i="1"/>
  <c r="CC41" i="1"/>
  <c r="CC26" i="1"/>
  <c r="CL17" i="1"/>
  <c r="CL35" i="1"/>
  <c r="C123" i="1"/>
  <c r="CL123" i="1" s="1"/>
  <c r="CK81" i="1"/>
  <c r="CB84" i="1"/>
  <c r="CL71" i="1"/>
  <c r="CC63" i="1"/>
  <c r="C61" i="1"/>
  <c r="CP61" i="1" s="1"/>
  <c r="C15" i="1"/>
  <c r="CP15" i="1" s="1"/>
  <c r="CB61" i="1"/>
  <c r="CL48" i="1"/>
  <c r="CC15" i="1"/>
  <c r="C60" i="1"/>
  <c r="CP60" i="1" s="1"/>
  <c r="C94" i="1"/>
  <c r="CE94" i="1" s="1"/>
  <c r="CC56" i="1"/>
  <c r="C63" i="1"/>
  <c r="CM63" i="1" s="1"/>
  <c r="CK78" i="1"/>
  <c r="C32" i="1"/>
  <c r="CJ32" i="1" s="1"/>
  <c r="CC13" i="1"/>
  <c r="CJ94" i="1"/>
  <c r="C100" i="1"/>
  <c r="C104" i="1"/>
  <c r="C97" i="1"/>
  <c r="CC64" i="1"/>
  <c r="C62" i="1"/>
  <c r="CP62" i="1" s="1"/>
  <c r="CC72" i="1"/>
  <c r="CB37" i="1"/>
  <c r="CK20" i="1"/>
  <c r="CL67" i="1"/>
  <c r="C17" i="1"/>
  <c r="CM17" i="1" s="1"/>
  <c r="C24" i="1"/>
  <c r="CK62" i="1"/>
  <c r="CK60" i="1"/>
  <c r="CA104" i="1"/>
  <c r="C14" i="1"/>
  <c r="CM14" i="1" s="1"/>
  <c r="C79" i="1"/>
  <c r="CL83" i="1"/>
  <c r="CC87" i="1"/>
  <c r="CC69" i="1"/>
  <c r="CC59" i="1"/>
  <c r="C31" i="1"/>
  <c r="CQ31" i="1" s="1"/>
  <c r="CC67" i="1"/>
  <c r="C21" i="1"/>
  <c r="CQ21" i="1" s="1"/>
  <c r="CL36" i="1"/>
  <c r="CC52" i="1"/>
  <c r="CL31" i="1"/>
  <c r="CC23" i="1"/>
  <c r="CC38" i="1"/>
  <c r="C38" i="1"/>
  <c r="CL25" i="1"/>
  <c r="C25" i="1"/>
  <c r="CC25" i="1"/>
  <c r="CC61" i="1"/>
  <c r="C124" i="1"/>
  <c r="C13" i="1"/>
  <c r="CG13" i="1" s="1"/>
  <c r="CL19" i="1"/>
  <c r="CC19" i="1"/>
  <c r="C55" i="1"/>
  <c r="CG55" i="1" s="1"/>
  <c r="CA48" i="1"/>
  <c r="CC68" i="1"/>
  <c r="C82" i="1"/>
  <c r="CL82" i="1"/>
  <c r="CC82" i="1"/>
  <c r="CL49" i="1"/>
  <c r="CC49" i="1"/>
  <c r="C49" i="1"/>
  <c r="CC28" i="1"/>
  <c r="CL28" i="1"/>
  <c r="CP48" i="1"/>
  <c r="CH48" i="1"/>
  <c r="C80" i="1"/>
  <c r="CL80" i="1"/>
  <c r="CC80" i="1"/>
  <c r="CC34" i="1"/>
  <c r="C34" i="1"/>
  <c r="CL34" i="1"/>
  <c r="C68" i="1"/>
  <c r="CD68" i="1" s="1"/>
  <c r="CL51" i="1"/>
  <c r="CC51" i="1"/>
  <c r="CC30" i="1"/>
  <c r="CL30" i="1"/>
  <c r="C30" i="1"/>
  <c r="CC55" i="1"/>
  <c r="CG48" i="1"/>
  <c r="CJ48" i="1"/>
  <c r="CL39" i="1"/>
  <c r="CC39" i="1"/>
  <c r="CP66" i="1"/>
  <c r="CG66" i="1"/>
  <c r="CM66" i="1"/>
  <c r="CA66" i="1"/>
  <c r="CN66" i="1"/>
  <c r="CQ66" i="1"/>
  <c r="CA27" i="1"/>
  <c r="CJ74" i="1"/>
  <c r="CE74" i="1"/>
  <c r="CN74" i="1"/>
  <c r="CG74" i="1"/>
  <c r="CA74" i="1"/>
  <c r="CP74" i="1"/>
  <c r="CD74" i="1"/>
  <c r="CH74" i="1"/>
  <c r="CQ74" i="1"/>
  <c r="CM74" i="1"/>
  <c r="CD36" i="1"/>
  <c r="CE36" i="1"/>
  <c r="CP36" i="1"/>
  <c r="CP65" i="1"/>
  <c r="CH65" i="1"/>
  <c r="CQ65" i="1"/>
  <c r="CQ76" i="1"/>
  <c r="CM76" i="1"/>
  <c r="CG76" i="1"/>
  <c r="CH76" i="1"/>
  <c r="CA76" i="1"/>
  <c r="CE76" i="1"/>
  <c r="CD76" i="1"/>
  <c r="CJ76" i="1"/>
  <c r="CP76" i="1"/>
  <c r="CN76" i="1"/>
  <c r="CP77" i="1"/>
  <c r="CA77" i="1"/>
  <c r="CM77" i="1"/>
  <c r="CH77" i="1"/>
  <c r="CD77" i="1"/>
  <c r="CN77" i="1"/>
  <c r="CE77" i="1"/>
  <c r="CQ77" i="1"/>
  <c r="CG77" i="1"/>
  <c r="CJ77" i="1"/>
  <c r="CE70" i="1"/>
  <c r="CN42" i="1"/>
  <c r="CE42" i="1"/>
  <c r="CN36" i="1" l="1"/>
  <c r="CJ36" i="1"/>
  <c r="CM42" i="1"/>
  <c r="CQ42" i="1"/>
  <c r="CD42" i="1"/>
  <c r="CJ42" i="1"/>
  <c r="CF103" i="1"/>
  <c r="CE103" i="1"/>
  <c r="CO103" i="1"/>
  <c r="CL103" i="1"/>
  <c r="CM103" i="1"/>
  <c r="CN85" i="1"/>
  <c r="CH36" i="1"/>
  <c r="CA52" i="1"/>
  <c r="CH85" i="1"/>
  <c r="CE85" i="1"/>
  <c r="CP85" i="1"/>
  <c r="CA36" i="1"/>
  <c r="CE66" i="1"/>
  <c r="CD103" i="1"/>
  <c r="CD52" i="1"/>
  <c r="CM36" i="1"/>
  <c r="CD66" i="1"/>
  <c r="CE48" i="1"/>
  <c r="AV48" i="1" s="1"/>
  <c r="CA85" i="1"/>
  <c r="CH66" i="1"/>
  <c r="CG36" i="1"/>
  <c r="CQ48" i="1"/>
  <c r="CN48" i="1"/>
  <c r="CM48" i="1"/>
  <c r="CN27" i="1"/>
  <c r="CG53" i="1"/>
  <c r="CC103" i="1"/>
  <c r="AT103" i="1" s="1"/>
  <c r="CC95" i="1"/>
  <c r="CD65" i="1"/>
  <c r="CH42" i="1"/>
  <c r="CN65" i="1"/>
  <c r="CP42" i="1"/>
  <c r="CA42" i="1"/>
  <c r="CJ65" i="1"/>
  <c r="CE65" i="1"/>
  <c r="CP27" i="1"/>
  <c r="CM33" i="1"/>
  <c r="CP67" i="1"/>
  <c r="CM27" i="1"/>
  <c r="CD27" i="1"/>
  <c r="CP41" i="1"/>
  <c r="CG27" i="1"/>
  <c r="CA51" i="1"/>
  <c r="CJ51" i="1"/>
  <c r="CQ27" i="1"/>
  <c r="CA33" i="1"/>
  <c r="CG51" i="1"/>
  <c r="CE69" i="1"/>
  <c r="CD85" i="1"/>
  <c r="CJ85" i="1"/>
  <c r="CH69" i="1"/>
  <c r="CG50" i="1"/>
  <c r="CL99" i="1"/>
  <c r="CJ69" i="1"/>
  <c r="CM85" i="1"/>
  <c r="CJ27" i="1"/>
  <c r="CG26" i="1"/>
  <c r="CG85" i="1"/>
  <c r="CG69" i="1"/>
  <c r="CH27" i="1"/>
  <c r="CN69" i="1"/>
  <c r="CP50" i="1"/>
  <c r="CA65" i="1"/>
  <c r="CP69" i="1"/>
  <c r="CM99" i="1"/>
  <c r="CM65" i="1"/>
  <c r="CA41" i="1"/>
  <c r="CJ53" i="1"/>
  <c r="CE21" i="1"/>
  <c r="CL95" i="1"/>
  <c r="CN59" i="1"/>
  <c r="CA29" i="1"/>
  <c r="CA39" i="1"/>
  <c r="CD83" i="1"/>
  <c r="CN95" i="1"/>
  <c r="CJ13" i="1"/>
  <c r="CE29" i="1"/>
  <c r="CH54" i="1"/>
  <c r="CJ50" i="1"/>
  <c r="CQ83" i="1"/>
  <c r="CF95" i="1"/>
  <c r="CG62" i="1"/>
  <c r="CQ69" i="1"/>
  <c r="CM95" i="1"/>
  <c r="CH26" i="1"/>
  <c r="CA69" i="1"/>
  <c r="CE95" i="1"/>
  <c r="CA72" i="1"/>
  <c r="CM69" i="1"/>
  <c r="CO95" i="1"/>
  <c r="CD53" i="1"/>
  <c r="CE58" i="1"/>
  <c r="CJ33" i="1"/>
  <c r="CD56" i="1"/>
  <c r="CA19" i="1"/>
  <c r="CN14" i="1"/>
  <c r="CN54" i="1"/>
  <c r="CE35" i="1"/>
  <c r="CN23" i="1"/>
  <c r="CD45" i="1"/>
  <c r="CF98" i="1"/>
  <c r="CE54" i="1"/>
  <c r="CM35" i="1"/>
  <c r="CC123" i="1"/>
  <c r="AM123" i="1" s="1"/>
  <c r="CH18" i="1"/>
  <c r="CP58" i="1"/>
  <c r="CQ63" i="1"/>
  <c r="CE45" i="1"/>
  <c r="CH37" i="1"/>
  <c r="CN78" i="1"/>
  <c r="CG63" i="1"/>
  <c r="CG44" i="1"/>
  <c r="CJ54" i="1"/>
  <c r="CJ16" i="1"/>
  <c r="CP70" i="1"/>
  <c r="CM64" i="1"/>
  <c r="CG19" i="1"/>
  <c r="CO102" i="1"/>
  <c r="CD58" i="1"/>
  <c r="CP20" i="1"/>
  <c r="CM39" i="1"/>
  <c r="CM54" i="1"/>
  <c r="CD71" i="1"/>
  <c r="CC96" i="1"/>
  <c r="CJ70" i="1"/>
  <c r="CJ45" i="1"/>
  <c r="CM102" i="1"/>
  <c r="CJ78" i="1"/>
  <c r="CM21" i="1"/>
  <c r="CA15" i="1"/>
  <c r="CP39" i="1"/>
  <c r="CG54" i="1"/>
  <c r="CQ54" i="1"/>
  <c r="CP54" i="1"/>
  <c r="CA32" i="1"/>
  <c r="CO96" i="1"/>
  <c r="CD40" i="1"/>
  <c r="CL96" i="1"/>
  <c r="CD21" i="1"/>
  <c r="CG46" i="1"/>
  <c r="CA45" i="1"/>
  <c r="CG45" i="1"/>
  <c r="CG56" i="1"/>
  <c r="CH86" i="1"/>
  <c r="CE19" i="1"/>
  <c r="CM78" i="1"/>
  <c r="CN21" i="1"/>
  <c r="CD61" i="1"/>
  <c r="CN39" i="1"/>
  <c r="CQ39" i="1"/>
  <c r="CA54" i="1"/>
  <c r="CM47" i="1"/>
  <c r="CJ37" i="1"/>
  <c r="CE50" i="1"/>
  <c r="CM50" i="1"/>
  <c r="CN50" i="1"/>
  <c r="CE99" i="1"/>
  <c r="CC99" i="1"/>
  <c r="CH53" i="1"/>
  <c r="CP53" i="1"/>
  <c r="CQ53" i="1"/>
  <c r="CN29" i="1"/>
  <c r="CM29" i="1"/>
  <c r="CN51" i="1"/>
  <c r="CP51" i="1"/>
  <c r="CQ51" i="1"/>
  <c r="CD41" i="1"/>
  <c r="CJ83" i="1"/>
  <c r="CN26" i="1"/>
  <c r="CH83" i="1"/>
  <c r="CE83" i="1"/>
  <c r="CH41" i="1"/>
  <c r="CA26" i="1"/>
  <c r="CM70" i="1"/>
  <c r="CA37" i="1"/>
  <c r="CG37" i="1"/>
  <c r="CA50" i="1"/>
  <c r="CD50" i="1"/>
  <c r="CF99" i="1"/>
  <c r="CD99" i="1"/>
  <c r="CD64" i="1"/>
  <c r="CN53" i="1"/>
  <c r="CM53" i="1"/>
  <c r="CA67" i="1"/>
  <c r="CJ19" i="1"/>
  <c r="CH29" i="1"/>
  <c r="CP29" i="1"/>
  <c r="CQ29" i="1"/>
  <c r="CD51" i="1"/>
  <c r="CM51" i="1"/>
  <c r="CA58" i="1"/>
  <c r="CN20" i="1"/>
  <c r="CM83" i="1"/>
  <c r="CN101" i="1"/>
  <c r="CE26" i="1"/>
  <c r="CJ87" i="1"/>
  <c r="CM43" i="1"/>
  <c r="CQ26" i="1"/>
  <c r="CP87" i="1"/>
  <c r="CG83" i="1"/>
  <c r="CN83" i="1"/>
  <c r="CQ47" i="1"/>
  <c r="CM41" i="1"/>
  <c r="CD96" i="1"/>
  <c r="CP26" i="1"/>
  <c r="CM96" i="1"/>
  <c r="CH70" i="1"/>
  <c r="CQ18" i="1"/>
  <c r="CE37" i="1"/>
  <c r="CH50" i="1"/>
  <c r="CO99" i="1"/>
  <c r="CA53" i="1"/>
  <c r="CH67" i="1"/>
  <c r="CH19" i="1"/>
  <c r="CD29" i="1"/>
  <c r="CJ29" i="1"/>
  <c r="CH51" i="1"/>
  <c r="CN58" i="1"/>
  <c r="CM57" i="1"/>
  <c r="CM20" i="1"/>
  <c r="CG28" i="1"/>
  <c r="CP43" i="1"/>
  <c r="CA43" i="1"/>
  <c r="CN41" i="1"/>
  <c r="CJ43" i="1"/>
  <c r="CM26" i="1"/>
  <c r="CP83" i="1"/>
  <c r="CJ26" i="1"/>
  <c r="CN96" i="1"/>
  <c r="CE47" i="1"/>
  <c r="CE96" i="1"/>
  <c r="CQ70" i="1"/>
  <c r="CA70" i="1"/>
  <c r="CG70" i="1"/>
  <c r="CH45" i="1"/>
  <c r="CP45" i="1"/>
  <c r="CQ45" i="1"/>
  <c r="CP18" i="1"/>
  <c r="CJ18" i="1"/>
  <c r="CJ56" i="1"/>
  <c r="CP56" i="1"/>
  <c r="CH64" i="1"/>
  <c r="CP64" i="1"/>
  <c r="CD19" i="1"/>
  <c r="CM19" i="1"/>
  <c r="CN102" i="1"/>
  <c r="CM73" i="1"/>
  <c r="CP78" i="1"/>
  <c r="CA20" i="1"/>
  <c r="CD15" i="1"/>
  <c r="CH39" i="1"/>
  <c r="CJ39" i="1"/>
  <c r="CG39" i="1"/>
  <c r="CN84" i="1"/>
  <c r="CQ43" i="1"/>
  <c r="CH43" i="1"/>
  <c r="CC122" i="1"/>
  <c r="AM122" i="1" s="1"/>
  <c r="CE43" i="1"/>
  <c r="CD43" i="1"/>
  <c r="CD23" i="1"/>
  <c r="CO101" i="1"/>
  <c r="CG47" i="1"/>
  <c r="CJ47" i="1"/>
  <c r="CN70" i="1"/>
  <c r="CN88" i="1"/>
  <c r="CN45" i="1"/>
  <c r="CE13" i="1"/>
  <c r="CG18" i="1"/>
  <c r="CQ56" i="1"/>
  <c r="CQ64" i="1"/>
  <c r="CN19" i="1"/>
  <c r="CP19" i="1"/>
  <c r="CL102" i="1"/>
  <c r="CA78" i="1"/>
  <c r="CD20" i="1"/>
  <c r="CN98" i="1"/>
  <c r="CG15" i="1"/>
  <c r="CD39" i="1"/>
  <c r="CE71" i="1"/>
  <c r="CJ35" i="1"/>
  <c r="CN43" i="1"/>
  <c r="CE101" i="1"/>
  <c r="CH87" i="1"/>
  <c r="CQ87" i="1"/>
  <c r="CH47" i="1"/>
  <c r="CP47" i="1"/>
  <c r="CQ40" i="1"/>
  <c r="CQ88" i="1"/>
  <c r="CM13" i="1"/>
  <c r="CQ13" i="1"/>
  <c r="CA18" i="1"/>
  <c r="CD18" i="1"/>
  <c r="CD37" i="1"/>
  <c r="CP37" i="1"/>
  <c r="CQ37" i="1"/>
  <c r="CQ62" i="1"/>
  <c r="CE64" i="1"/>
  <c r="CJ64" i="1"/>
  <c r="CG64" i="1"/>
  <c r="CQ67" i="1"/>
  <c r="CD102" i="1"/>
  <c r="CE102" i="1"/>
  <c r="CQ14" i="1"/>
  <c r="CH73" i="1"/>
  <c r="CH78" i="1"/>
  <c r="CD78" i="1"/>
  <c r="CE20" i="1"/>
  <c r="CQ20" i="1"/>
  <c r="CP28" i="1"/>
  <c r="CM15" i="1"/>
  <c r="CQ15" i="1"/>
  <c r="CF94" i="1"/>
  <c r="CJ71" i="1"/>
  <c r="CG35" i="1"/>
  <c r="CD101" i="1"/>
  <c r="CA87" i="1"/>
  <c r="CL101" i="1"/>
  <c r="CQ23" i="1"/>
  <c r="CM23" i="1"/>
  <c r="CD33" i="1"/>
  <c r="CH33" i="1"/>
  <c r="CN81" i="1"/>
  <c r="CA40" i="1"/>
  <c r="CE40" i="1"/>
  <c r="CM40" i="1"/>
  <c r="CE33" i="1"/>
  <c r="AV75" i="1"/>
  <c r="CG33" i="1"/>
  <c r="CH13" i="1"/>
  <c r="CE18" i="1"/>
  <c r="CM18" i="1"/>
  <c r="CN37" i="1"/>
  <c r="CN64" i="1"/>
  <c r="CM67" i="1"/>
  <c r="CF102" i="1"/>
  <c r="CQ78" i="1"/>
  <c r="CG78" i="1"/>
  <c r="CE57" i="1"/>
  <c r="CH20" i="1"/>
  <c r="CG20" i="1"/>
  <c r="CD63" i="1"/>
  <c r="CN28" i="1"/>
  <c r="CH15" i="1"/>
  <c r="CN71" i="1"/>
  <c r="CN33" i="1"/>
  <c r="CN35" i="1"/>
  <c r="CD35" i="1"/>
  <c r="CF101" i="1"/>
  <c r="CM101" i="1"/>
  <c r="CG87" i="1"/>
  <c r="CG23" i="1"/>
  <c r="CP33" i="1"/>
  <c r="CP40" i="1"/>
  <c r="CG40" i="1"/>
  <c r="CJ40" i="1"/>
  <c r="CN40" i="1"/>
  <c r="CG72" i="1"/>
  <c r="CH52" i="1"/>
  <c r="CG52" i="1"/>
  <c r="CJ52" i="1"/>
  <c r="CE61" i="1"/>
  <c r="CD98" i="1"/>
  <c r="CJ44" i="1"/>
  <c r="CA31" i="1"/>
  <c r="CG59" i="1"/>
  <c r="CE67" i="1"/>
  <c r="CJ67" i="1"/>
  <c r="CD73" i="1"/>
  <c r="CH21" i="1"/>
  <c r="CJ21" i="1"/>
  <c r="CG21" i="1"/>
  <c r="CD57" i="1"/>
  <c r="CG57" i="1"/>
  <c r="CP52" i="1"/>
  <c r="CM52" i="1"/>
  <c r="CN52" i="1"/>
  <c r="CA61" i="1"/>
  <c r="CO98" i="1"/>
  <c r="CM98" i="1"/>
  <c r="CH17" i="1"/>
  <c r="CM28" i="1"/>
  <c r="CD22" i="1"/>
  <c r="CH71" i="1"/>
  <c r="CA71" i="1"/>
  <c r="CG71" i="1"/>
  <c r="CE23" i="1"/>
  <c r="CP23" i="1"/>
  <c r="CQ41" i="1"/>
  <c r="CJ41" i="1"/>
  <c r="CG41" i="1"/>
  <c r="AV89" i="1"/>
  <c r="CH59" i="1"/>
  <c r="CE98" i="1"/>
  <c r="CD17" i="1"/>
  <c r="CE62" i="1"/>
  <c r="CD67" i="1"/>
  <c r="CN67" i="1"/>
  <c r="CH72" i="1"/>
  <c r="CN73" i="1"/>
  <c r="CP73" i="1"/>
  <c r="CA21" i="1"/>
  <c r="CP21" i="1"/>
  <c r="CQ57" i="1"/>
  <c r="CE52" i="1"/>
  <c r="CJ61" i="1"/>
  <c r="CG61" i="1"/>
  <c r="CL98" i="1"/>
  <c r="CH28" i="1"/>
  <c r="CJ28" i="1"/>
  <c r="CH44" i="1"/>
  <c r="CQ71" i="1"/>
  <c r="CM71" i="1"/>
  <c r="CD105" i="1"/>
  <c r="CC105" i="1"/>
  <c r="CH23" i="1"/>
  <c r="CJ23" i="1"/>
  <c r="CM87" i="1"/>
  <c r="CE87" i="1"/>
  <c r="CD87" i="1"/>
  <c r="CE59" i="1"/>
  <c r="CQ72" i="1"/>
  <c r="CP72" i="1"/>
  <c r="CN60" i="1"/>
  <c r="CQ59" i="1"/>
  <c r="CM59" i="1"/>
  <c r="CN72" i="1"/>
  <c r="CJ72" i="1"/>
  <c r="CE73" i="1"/>
  <c r="CA73" i="1"/>
  <c r="CG73" i="1"/>
  <c r="CJ57" i="1"/>
  <c r="CA57" i="1"/>
  <c r="CA63" i="1"/>
  <c r="CE17" i="1"/>
  <c r="CG17" i="1"/>
  <c r="CA28" i="1"/>
  <c r="CD28" i="1"/>
  <c r="CA44" i="1"/>
  <c r="CD44" i="1"/>
  <c r="CA22" i="1"/>
  <c r="CM55" i="1"/>
  <c r="CM105" i="1"/>
  <c r="CQ84" i="1"/>
  <c r="CD59" i="1"/>
  <c r="CP59" i="1"/>
  <c r="CM72" i="1"/>
  <c r="CP44" i="1"/>
  <c r="CM44" i="1"/>
  <c r="CN44" i="1"/>
  <c r="CD55" i="1"/>
  <c r="CE105" i="1"/>
  <c r="CL105" i="1"/>
  <c r="CJ59" i="1"/>
  <c r="CP86" i="1"/>
  <c r="CE72" i="1"/>
  <c r="CQ73" i="1"/>
  <c r="CJ60" i="1"/>
  <c r="CN57" i="1"/>
  <c r="CH57" i="1"/>
  <c r="CH63" i="1"/>
  <c r="CP17" i="1"/>
  <c r="CE28" i="1"/>
  <c r="CE44" i="1"/>
  <c r="CE68" i="1"/>
  <c r="CA55" i="1"/>
  <c r="CQ81" i="1"/>
  <c r="CO105" i="1"/>
  <c r="CN105" i="1"/>
  <c r="CN47" i="1"/>
  <c r="CD47" i="1"/>
  <c r="CD16" i="1"/>
  <c r="CN16" i="1"/>
  <c r="CA88" i="1"/>
  <c r="CG88" i="1"/>
  <c r="CP14" i="1"/>
  <c r="CE22" i="1"/>
  <c r="CM94" i="1"/>
  <c r="CJ84" i="1"/>
  <c r="CH84" i="1"/>
  <c r="CH16" i="1"/>
  <c r="CM81" i="1"/>
  <c r="CP81" i="1"/>
  <c r="CE46" i="1"/>
  <c r="CJ46" i="1"/>
  <c r="CH88" i="1"/>
  <c r="CM88" i="1"/>
  <c r="CP88" i="1"/>
  <c r="CN13" i="1"/>
  <c r="CP13" i="1"/>
  <c r="CM56" i="1"/>
  <c r="CA56" i="1"/>
  <c r="CJ86" i="1"/>
  <c r="CG14" i="1"/>
  <c r="CJ58" i="1"/>
  <c r="CM58" i="1"/>
  <c r="CA60" i="1"/>
  <c r="CE15" i="1"/>
  <c r="CJ15" i="1"/>
  <c r="CH22" i="1"/>
  <c r="CM22" i="1"/>
  <c r="CN22" i="1"/>
  <c r="CN94" i="1"/>
  <c r="CG84" i="1"/>
  <c r="CE81" i="1"/>
  <c r="CM16" i="1"/>
  <c r="CG16" i="1"/>
  <c r="CD84" i="1"/>
  <c r="CA84" i="1"/>
  <c r="CH81" i="1"/>
  <c r="CJ81" i="1"/>
  <c r="CH35" i="1"/>
  <c r="CA35" i="1"/>
  <c r="CP35" i="1"/>
  <c r="CQ46" i="1"/>
  <c r="CJ88" i="1"/>
  <c r="CN86" i="1"/>
  <c r="CG22" i="1"/>
  <c r="CJ22" i="1"/>
  <c r="CP16" i="1"/>
  <c r="CP46" i="1"/>
  <c r="CD88" i="1"/>
  <c r="CD13" i="1"/>
  <c r="CA13" i="1"/>
  <c r="CN56" i="1"/>
  <c r="CH56" i="1"/>
  <c r="CQ86" i="1"/>
  <c r="CD14" i="1"/>
  <c r="CH58" i="1"/>
  <c r="CQ58" i="1"/>
  <c r="CH60" i="1"/>
  <c r="CG60" i="1"/>
  <c r="CN15" i="1"/>
  <c r="CP22" i="1"/>
  <c r="CE84" i="1"/>
  <c r="CG81" i="1"/>
  <c r="CQ16" i="1"/>
  <c r="CA16" i="1"/>
  <c r="CM84" i="1"/>
  <c r="CA81" i="1"/>
  <c r="CH46" i="1"/>
  <c r="CM46" i="1"/>
  <c r="CN46" i="1"/>
  <c r="CD86" i="1"/>
  <c r="CE86" i="1"/>
  <c r="CH14" i="1"/>
  <c r="CA14" i="1"/>
  <c r="CJ14" i="1"/>
  <c r="CN61" i="1"/>
  <c r="CM61" i="1"/>
  <c r="CJ63" i="1"/>
  <c r="CE63" i="1"/>
  <c r="CP63" i="1"/>
  <c r="CN17" i="1"/>
  <c r="CJ17" i="1"/>
  <c r="CQ17" i="1"/>
  <c r="CE55" i="1"/>
  <c r="CL94" i="1"/>
  <c r="CA46" i="1"/>
  <c r="CA86" i="1"/>
  <c r="CM86" i="1"/>
  <c r="CE14" i="1"/>
  <c r="CQ61" i="1"/>
  <c r="CH61" i="1"/>
  <c r="CN63" i="1"/>
  <c r="CA17" i="1"/>
  <c r="CN55" i="1"/>
  <c r="CO94" i="1"/>
  <c r="CC94" i="1"/>
  <c r="CC104" i="1"/>
  <c r="CE104" i="1"/>
  <c r="CF104" i="1"/>
  <c r="CM104" i="1"/>
  <c r="CN104" i="1"/>
  <c r="CD104" i="1"/>
  <c r="CP32" i="1"/>
  <c r="CN32" i="1"/>
  <c r="CQ32" i="1"/>
  <c r="CM32" i="1"/>
  <c r="CE32" i="1"/>
  <c r="CD62" i="1"/>
  <c r="CA62" i="1"/>
  <c r="CO104" i="1"/>
  <c r="CH32" i="1"/>
  <c r="CE24" i="1"/>
  <c r="CQ24" i="1"/>
  <c r="CN24" i="1"/>
  <c r="CM24" i="1"/>
  <c r="CH24" i="1"/>
  <c r="CP24" i="1"/>
  <c r="CJ24" i="1"/>
  <c r="CG24" i="1"/>
  <c r="CD24" i="1"/>
  <c r="CA24" i="1"/>
  <c r="CJ62" i="1"/>
  <c r="CM62" i="1"/>
  <c r="CD60" i="1"/>
  <c r="CM60" i="1"/>
  <c r="CJ55" i="1"/>
  <c r="CP55" i="1"/>
  <c r="CH55" i="1"/>
  <c r="CD94" i="1"/>
  <c r="CD32" i="1"/>
  <c r="CE97" i="1"/>
  <c r="CC97" i="1"/>
  <c r="CL97" i="1"/>
  <c r="CM97" i="1"/>
  <c r="CD97" i="1"/>
  <c r="CO97" i="1"/>
  <c r="CF97" i="1"/>
  <c r="CN97" i="1"/>
  <c r="CM31" i="1"/>
  <c r="CH62" i="1"/>
  <c r="CN62" i="1"/>
  <c r="CE60" i="1"/>
  <c r="CQ60" i="1"/>
  <c r="CQ55" i="1"/>
  <c r="CL104" i="1"/>
  <c r="CG32" i="1"/>
  <c r="CO100" i="1"/>
  <c r="CD100" i="1"/>
  <c r="CN100" i="1"/>
  <c r="CF100" i="1"/>
  <c r="CC100" i="1"/>
  <c r="CL100" i="1"/>
  <c r="CM100" i="1"/>
  <c r="CE100" i="1"/>
  <c r="CN31" i="1"/>
  <c r="CJ31" i="1"/>
  <c r="CG31" i="1"/>
  <c r="CE38" i="1"/>
  <c r="CJ38" i="1"/>
  <c r="CG38" i="1"/>
  <c r="CA38" i="1"/>
  <c r="CQ38" i="1"/>
  <c r="CN38" i="1"/>
  <c r="CM38" i="1"/>
  <c r="CH38" i="1"/>
  <c r="CD38" i="1"/>
  <c r="CP38" i="1"/>
  <c r="CH31" i="1"/>
  <c r="CE31" i="1"/>
  <c r="CP68" i="1"/>
  <c r="CL124" i="1"/>
  <c r="CC124" i="1"/>
  <c r="AM124" i="1" s="1"/>
  <c r="CE25" i="1"/>
  <c r="CA25" i="1"/>
  <c r="CN25" i="1"/>
  <c r="CG25" i="1"/>
  <c r="CM25" i="1"/>
  <c r="CH25" i="1"/>
  <c r="CD25" i="1"/>
  <c r="CQ25" i="1"/>
  <c r="CP25" i="1"/>
  <c r="CJ25" i="1"/>
  <c r="CN79" i="1"/>
  <c r="CA79" i="1"/>
  <c r="CJ79" i="1"/>
  <c r="CG79" i="1"/>
  <c r="CP79" i="1"/>
  <c r="CQ79" i="1"/>
  <c r="CH79" i="1"/>
  <c r="CM79" i="1"/>
  <c r="CD79" i="1"/>
  <c r="CE79" i="1"/>
  <c r="CD31" i="1"/>
  <c r="CP31" i="1"/>
  <c r="CM68" i="1"/>
  <c r="CQ34" i="1"/>
  <c r="CH34" i="1"/>
  <c r="CJ34" i="1"/>
  <c r="CG34" i="1"/>
  <c r="CA34" i="1"/>
  <c r="CN34" i="1"/>
  <c r="CM34" i="1"/>
  <c r="CE34" i="1"/>
  <c r="CP34" i="1"/>
  <c r="CD34" i="1"/>
  <c r="CP80" i="1"/>
  <c r="CM80" i="1"/>
  <c r="CJ80" i="1"/>
  <c r="CQ80" i="1"/>
  <c r="CG80" i="1"/>
  <c r="CE80" i="1"/>
  <c r="CN80" i="1"/>
  <c r="CD80" i="1"/>
  <c r="CA80" i="1"/>
  <c r="CH80" i="1"/>
  <c r="CQ68" i="1"/>
  <c r="CJ68" i="1"/>
  <c r="CP82" i="1"/>
  <c r="CM82" i="1"/>
  <c r="CJ82" i="1"/>
  <c r="CQ82" i="1"/>
  <c r="CG82" i="1"/>
  <c r="CE82" i="1"/>
  <c r="CN82" i="1"/>
  <c r="CA82" i="1"/>
  <c r="CD82" i="1"/>
  <c r="CH82" i="1"/>
  <c r="A202" i="1"/>
  <c r="CN68" i="1"/>
  <c r="CA68" i="1"/>
  <c r="CG68" i="1"/>
  <c r="CD30" i="1"/>
  <c r="CA30" i="1"/>
  <c r="CN30" i="1"/>
  <c r="CM30" i="1"/>
  <c r="CQ30" i="1"/>
  <c r="CP30" i="1"/>
  <c r="CH30" i="1"/>
  <c r="CE30" i="1"/>
  <c r="CJ30" i="1"/>
  <c r="CG30" i="1"/>
  <c r="CH68" i="1"/>
  <c r="CN49" i="1"/>
  <c r="CD49" i="1"/>
  <c r="CG49" i="1"/>
  <c r="CJ49" i="1"/>
  <c r="CA49" i="1"/>
  <c r="CQ49" i="1"/>
  <c r="CP49" i="1"/>
  <c r="CM49" i="1"/>
  <c r="CH49" i="1"/>
  <c r="CE49" i="1"/>
  <c r="AV36" i="1"/>
  <c r="AV77" i="1"/>
  <c r="AV76" i="1"/>
  <c r="AV74" i="1"/>
  <c r="AV66" i="1" l="1"/>
  <c r="AT95" i="1"/>
  <c r="AV42" i="1"/>
  <c r="AV69" i="1"/>
  <c r="AV85" i="1"/>
  <c r="AV65" i="1"/>
  <c r="AV51" i="1"/>
  <c r="AV27" i="1"/>
  <c r="AV29" i="1"/>
  <c r="AV58" i="1"/>
  <c r="AV54" i="1"/>
  <c r="AV45" i="1"/>
  <c r="AV59" i="1"/>
  <c r="AV19" i="1"/>
  <c r="AV53" i="1"/>
  <c r="AT96" i="1"/>
  <c r="AT99" i="1"/>
  <c r="AV26" i="1"/>
  <c r="AV15" i="1"/>
  <c r="AT98" i="1"/>
  <c r="AV78" i="1"/>
  <c r="AV50" i="1"/>
  <c r="AV33" i="1"/>
  <c r="AV47" i="1"/>
  <c r="AV71" i="1"/>
  <c r="AV43" i="1"/>
  <c r="AV37" i="1"/>
  <c r="AV83" i="1"/>
  <c r="AV23" i="1"/>
  <c r="AT105" i="1"/>
  <c r="AV41" i="1"/>
  <c r="AV18" i="1"/>
  <c r="AV72" i="1"/>
  <c r="AV39" i="1"/>
  <c r="AV20" i="1"/>
  <c r="AV70" i="1"/>
  <c r="AV67" i="1"/>
  <c r="AV40" i="1"/>
  <c r="AT101" i="1"/>
  <c r="AV64" i="1"/>
  <c r="AV13" i="1"/>
  <c r="AV56" i="1"/>
  <c r="AV28" i="1"/>
  <c r="AT102" i="1"/>
  <c r="AV14" i="1"/>
  <c r="AV57" i="1"/>
  <c r="AV17" i="1"/>
  <c r="AV61" i="1"/>
  <c r="AV63" i="1"/>
  <c r="AV84" i="1"/>
  <c r="AV87" i="1"/>
  <c r="AV21" i="1"/>
  <c r="AV52" i="1"/>
  <c r="AV55" i="1"/>
  <c r="AV44" i="1"/>
  <c r="AV88" i="1"/>
  <c r="AV73" i="1"/>
  <c r="AV35" i="1"/>
  <c r="AV22" i="1"/>
  <c r="AV46" i="1"/>
  <c r="AV16" i="1"/>
  <c r="AV81" i="1"/>
  <c r="AT94" i="1"/>
  <c r="AV86" i="1"/>
  <c r="AV60" i="1"/>
  <c r="AT97" i="1"/>
  <c r="AV24" i="1"/>
  <c r="AV62" i="1"/>
  <c r="AV32" i="1"/>
  <c r="AT100" i="1"/>
  <c r="AV31" i="1"/>
  <c r="AT104" i="1"/>
  <c r="B202" i="1"/>
  <c r="AV38" i="1"/>
  <c r="AV79" i="1"/>
  <c r="AV25" i="1"/>
  <c r="AV68" i="1"/>
  <c r="AV49" i="1"/>
  <c r="AV30" i="1"/>
  <c r="AV82" i="1"/>
  <c r="AV80" i="1"/>
  <c r="AV34" i="1"/>
</calcChain>
</file>

<file path=xl/sharedStrings.xml><?xml version="1.0" encoding="utf-8"?>
<sst xmlns="http://schemas.openxmlformats.org/spreadsheetml/2006/main" count="6136" uniqueCount="172">
  <si>
    <t>SERVICIO DE SALUD</t>
  </si>
  <si>
    <t>REM-19a.   ACTIVIDADES DE PROMOCIÓN Y PREVENCIÓN DE LA SALUD</t>
  </si>
  <si>
    <t>SECCIÓN A: CONSEJERÍAS</t>
  </si>
  <si>
    <t>SECCIÓN A.1: CONSEJERÍAS INDIVIDUALES</t>
  </si>
  <si>
    <t>ÁREAS TEMÁTICAS</t>
  </si>
  <si>
    <t>PROFESIONAL</t>
  </si>
  <si>
    <t xml:space="preserve">TOTAL              </t>
  </si>
  <si>
    <t>RANGO ETARIO Y SEXO</t>
  </si>
  <si>
    <t>Espacios Amigables/ adolescentes</t>
  </si>
  <si>
    <t>TRANS</t>
  </si>
  <si>
    <t>Pueblos Originarios</t>
  </si>
  <si>
    <t>Migrantes</t>
  </si>
  <si>
    <t>14-18 años</t>
  </si>
  <si>
    <t>Niños, Niñas, Adolescentes y Jóvenes SENAME</t>
  </si>
  <si>
    <t xml:space="preserve">Niños, niñas, Adolescentes y Jóvenes Mejor Niñez </t>
  </si>
  <si>
    <t>0 - 4 años</t>
  </si>
  <si>
    <t>5 - 9 años</t>
  </si>
  <si>
    <t>10 - 14 años</t>
  </si>
  <si>
    <t xml:space="preserve">15-19 años </t>
  </si>
  <si>
    <t>20-24 años</t>
  </si>
  <si>
    <t>25-29 años</t>
  </si>
  <si>
    <t>30-34 años</t>
  </si>
  <si>
    <t>35-39 años</t>
  </si>
  <si>
    <t>40-44 años</t>
  </si>
  <si>
    <t>45-49 años</t>
  </si>
  <si>
    <t>50-54 años</t>
  </si>
  <si>
    <t>55-59 años</t>
  </si>
  <si>
    <t>60-64 años</t>
  </si>
  <si>
    <t>65-69 años</t>
  </si>
  <si>
    <t>70-74 años</t>
  </si>
  <si>
    <t>75- 79 años</t>
  </si>
  <si>
    <t>80 y más años</t>
  </si>
  <si>
    <t>Ambos Sexos</t>
  </si>
  <si>
    <t>Hombres</t>
  </si>
  <si>
    <t>Mujeres</t>
  </si>
  <si>
    <t>Masculino</t>
  </si>
  <si>
    <t>Femenina</t>
  </si>
  <si>
    <t>Actividad física</t>
  </si>
  <si>
    <t>Médico/a</t>
  </si>
  <si>
    <t>Enfermera/o</t>
  </si>
  <si>
    <t>Matrona/ón</t>
  </si>
  <si>
    <t>Nutricionista</t>
  </si>
  <si>
    <t>Trabajador/a Social</t>
  </si>
  <si>
    <t>Psicólogo/a</t>
  </si>
  <si>
    <t>Kinesiólogo/a</t>
  </si>
  <si>
    <t>Terapeuta ocupacional</t>
  </si>
  <si>
    <t>Otro profesional</t>
  </si>
  <si>
    <t>Facilitador/a intercultural</t>
  </si>
  <si>
    <t>Técnico en Enfermería</t>
  </si>
  <si>
    <t>Alimentación saludable</t>
  </si>
  <si>
    <t>Tabaquismo</t>
  </si>
  <si>
    <t>Enfermera /o</t>
  </si>
  <si>
    <t>Trabajador/a social</t>
  </si>
  <si>
    <t>Psicólogo /a</t>
  </si>
  <si>
    <t>Consumo de drogas</t>
  </si>
  <si>
    <t>Salud sexual y reproductiva con o sin entrega de preservativos</t>
  </si>
  <si>
    <t>Regulación de fertilidad con o sin entrega de preservativos</t>
  </si>
  <si>
    <t>Prevención VIH e infección de transmisión sexual (ITS) con o sin entrega de preservativos</t>
  </si>
  <si>
    <t>Psicóloga /o</t>
  </si>
  <si>
    <t>Prevención de la transmisión vertical del VIH (gestantes) con o sin entrega de preservativos</t>
  </si>
  <si>
    <t>Médico/a previo examen VIH</t>
  </si>
  <si>
    <t>Matrona/ón previo examen VIH</t>
  </si>
  <si>
    <t>Médico/a post test</t>
  </si>
  <si>
    <t>Matrón/na post test</t>
  </si>
  <si>
    <t>Ejercicio de Derechos</t>
  </si>
  <si>
    <t>SECCIÓN A.2: CONSEJERÍAS INDIVIDUALES POR VIH (NO INCLUIDAS EN LA SECCIÓN A.1)</t>
  </si>
  <si>
    <t>CONSEJERÍAS</t>
  </si>
  <si>
    <t>ÁREA O NIVEL</t>
  </si>
  <si>
    <t>Femenino</t>
  </si>
  <si>
    <t>Orientación e información previa al examen VIH</t>
  </si>
  <si>
    <t>Atención de donantes de sangre total y aféresis</t>
  </si>
  <si>
    <t>Hospitalización</t>
  </si>
  <si>
    <t>En CDT - CRS</t>
  </si>
  <si>
    <t>En APS</t>
  </si>
  <si>
    <t>En APS - espacios amigables</t>
  </si>
  <si>
    <t>En otras instancias</t>
  </si>
  <si>
    <t>Consejerías post test VIH</t>
  </si>
  <si>
    <t>SECCIÓN A.3: CONSEJERÍAS FAMILIARES</t>
  </si>
  <si>
    <t>Temas prioridad</t>
  </si>
  <si>
    <t>FAMILIA</t>
  </si>
  <si>
    <t>Total Actividades</t>
  </si>
  <si>
    <t>Espacios Amigables</t>
  </si>
  <si>
    <t>Con riesgo psicosocial</t>
  </si>
  <si>
    <t>Con integrante de patología crónica</t>
  </si>
  <si>
    <t>Con integrante con problema de salud mental</t>
  </si>
  <si>
    <t>Con persona mayor dependiente</t>
  </si>
  <si>
    <t>Con integrante con demencia</t>
  </si>
  <si>
    <t>Con integrante con enfermedad terminal</t>
  </si>
  <si>
    <t>Con integrante dependiente severo</t>
  </si>
  <si>
    <t>Otras áreas de intervención</t>
  </si>
  <si>
    <t>Con adolescente VIH (+)</t>
  </si>
  <si>
    <t>Prevención de violencia</t>
  </si>
  <si>
    <t>SECCIÓN A.4: CONSEJERÍAS INDIVIDUALES  CON ENTREGA DE PRESERVATIVOS (INCLUIDAS EN SECCIÓN A.1)</t>
  </si>
  <si>
    <t>ACTIVIDAD</t>
  </si>
  <si>
    <t>TOTAL</t>
  </si>
  <si>
    <t>14 a 18 años</t>
  </si>
  <si>
    <t>Espacios Amigables/ Adolescentes</t>
  </si>
  <si>
    <t>15-19 años</t>
  </si>
  <si>
    <t xml:space="preserve">Consejería con entrega de preservativos </t>
  </si>
  <si>
    <t>Condones masculinos</t>
  </si>
  <si>
    <t>Condones femeninos</t>
  </si>
  <si>
    <t>Ambos tipos de condones</t>
  </si>
  <si>
    <t>SECCIÓN B: ACTIVIDADES DE PROMOCIÓN</t>
  </si>
  <si>
    <t>SECCIÓN B.1: ACTIVIDADES DE PROMOCIÓN SEGÚN ESTRATEGIAS Y CONDICIONANTES ABORDADAS Y NÚMERO DE PARTICIPANTES</t>
  </si>
  <si>
    <t>ACTIVIDADES</t>
  </si>
  <si>
    <t>ESTRATEGIA, ESPACIOS O LÍNEAS DE ACCIÓN</t>
  </si>
  <si>
    <t>TOTAL ACTIVIDADES</t>
  </si>
  <si>
    <t>CONDICIONANTES ABORDADAS</t>
  </si>
  <si>
    <t xml:space="preserve"> Determinantes Sociales de La Salud Abordadas - Chile Crece Contigo</t>
  </si>
  <si>
    <t>Total Participantes</t>
  </si>
  <si>
    <t xml:space="preserve">Alimentación </t>
  </si>
  <si>
    <t>Ambiente libre de humo de tabaco</t>
  </si>
  <si>
    <t>Factores protectores psicosociales</t>
  </si>
  <si>
    <t>Factores protectores ambientales</t>
  </si>
  <si>
    <t>Derechos humanos</t>
  </si>
  <si>
    <t>Salud sexual y prevención de VIH/SIDA e ITS</t>
  </si>
  <si>
    <t>Factores protectores psicosociales de pueblos originarios</t>
  </si>
  <si>
    <t>Factores protectores psicosociales de migrantes</t>
  </si>
  <si>
    <t>Factores protectores psicosociales PRAIS</t>
  </si>
  <si>
    <t xml:space="preserve">Eventos  masivos </t>
  </si>
  <si>
    <t>Comunas, comunidades</t>
  </si>
  <si>
    <t>Espacios amigables en APS</t>
  </si>
  <si>
    <t>Lugares de trabajo</t>
  </si>
  <si>
    <t>Establecimientos educación</t>
  </si>
  <si>
    <t>Espacio Intercultural</t>
  </si>
  <si>
    <t>Reuniones de planificación participativa</t>
  </si>
  <si>
    <t>Jornadas y  seminarios</t>
  </si>
  <si>
    <t xml:space="preserve">Educación grupal </t>
  </si>
  <si>
    <t>SECCIÓN B.2: TALLERES GRUPALES DE VIDA SANA SEGÚN TIPO, POR ESPACIOS DE ACCIÓN</t>
  </si>
  <si>
    <t>ESPACIOS DE ACCIÓN</t>
  </si>
  <si>
    <t>TOTAL TALLERES</t>
  </si>
  <si>
    <t>Autoestima y Autocuidado</t>
  </si>
  <si>
    <t>Mente Sana y Cuerpo Sano</t>
  </si>
  <si>
    <t>Comunicación</t>
  </si>
  <si>
    <t>Yo Me Cuido</t>
  </si>
  <si>
    <t>Control del Tabaco</t>
  </si>
  <si>
    <t>Otros Tipo de Talleres</t>
  </si>
  <si>
    <t>Establecimientos educacionales</t>
  </si>
  <si>
    <t>SECCIÓN B.3: ACTIVIDADES DE GESTIÓN SEGÚN TIPO, POR ESPACIOS DE ACCIÓN</t>
  </si>
  <si>
    <t xml:space="preserve">Reuniones de Gestión </t>
  </si>
  <si>
    <t>Reuniones Masivas de Gestión</t>
  </si>
  <si>
    <t>Acciones de Comunicación y Difusión</t>
  </si>
  <si>
    <t>Preparación Actividades Educativas</t>
  </si>
  <si>
    <t>Entrevistas</t>
  </si>
  <si>
    <t>Investigación y Capacitación de RRHH</t>
  </si>
  <si>
    <t>Espacio Intersectorial</t>
  </si>
  <si>
    <t>Otros</t>
  </si>
  <si>
    <t xml:space="preserve">SECCIÓN B.4: TALLERES GRUPALES SEGÚN TEMÁTICA Y NÚMERO DE PARTICIPANTES EN PROGRAMA ESPACIOS AMIGABLES </t>
  </si>
  <si>
    <t>Talleres en Actividad Física</t>
  </si>
  <si>
    <t xml:space="preserve"> Talleres en Alimentación </t>
  </si>
  <si>
    <t>Talleres en Libre de Humo del Tabaco</t>
  </si>
  <si>
    <t xml:space="preserve">Talleres en Factores Protectores Psicosociales </t>
  </si>
  <si>
    <t>Talleres en Prevención Consumo de Alcohol y Otras Drogas</t>
  </si>
  <si>
    <t>Talleres en Salud Sexual y Prevención de VIH/SIDA e ITS</t>
  </si>
  <si>
    <t>Talleres en Otros Tipos de Talleres</t>
  </si>
  <si>
    <t>Espacios Comunitarios</t>
  </si>
  <si>
    <t>Establecimientos Educacionales</t>
  </si>
  <si>
    <t>Centros de Salud</t>
  </si>
  <si>
    <t>SECCIÓN C: ACTIVIDADES DE GESTIÓN INTERCULTURAL REALIZADAS POR FACILITADOR INTERCULTURAL</t>
  </si>
  <si>
    <t>Orientación a personas y/o familias indígenas</t>
  </si>
  <si>
    <t>Acompañamiento de personas y/o familias en box</t>
  </si>
  <si>
    <t>Derivaciones a medicina indígena (Pueblos originarios)</t>
  </si>
  <si>
    <t>Derivaciones a medicina indígena (Pueblos no originarios)</t>
  </si>
  <si>
    <t>Otras actividades realizadas por facilitador a personas de pueblos no originarios</t>
  </si>
  <si>
    <t>SECCIÓN D: ACTIVIDADES COMUNITARIAS DE ORIENTACIÓN Y/O EDUCACIÓN PARA LA SALUD  EN EL MARCO EPIDEMIOLÓGICO</t>
  </si>
  <si>
    <t>CONCEPTOS</t>
  </si>
  <si>
    <t>Individual</t>
  </si>
  <si>
    <t>Grupal</t>
  </si>
  <si>
    <t>Orientación y/o Educación</t>
  </si>
  <si>
    <t xml:space="preserve">A lugar de trabajo </t>
  </si>
  <si>
    <t>A Institución (ELEAM, cárceles,colegios, sala cuna y jardines infantiles)</t>
  </si>
  <si>
    <t>A grupo comunitario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</si>
</sst>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b/>
      <sz val="12"/>
      <color theme="1"/>
      <name val="Verdana"/>
      <family val="2"/>
    </font>
    <font>
      <b/>
      <sz val="9"/>
      <color theme="1"/>
      <name val="Verdana"/>
      <family val="2"/>
    </font>
    <font>
      <sz val="8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Calibri"/>
      <family val="2"/>
      <scheme val="minor"/>
    </font>
    <font>
      <sz val="10"/>
      <color theme="1"/>
      <name val="Verdana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indexed="26"/>
        <bgColor indexed="22"/>
      </patternFill>
    </fill>
    <fill>
      <patternFill patternType="solid">
        <fgColor rgb="FFB4C6E7"/>
        <bgColor indexed="64"/>
      </patternFill>
    </fill>
  </fills>
  <borders count="10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 style="thin">
        <color indexed="64"/>
      </bottom>
      <diagonal/>
    </border>
    <border>
      <left style="double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auto="1"/>
      </left>
      <right style="double">
        <color indexed="64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indexed="64"/>
      </top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double">
        <color auto="1"/>
      </right>
      <top/>
      <bottom style="thin">
        <color indexed="64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hair">
        <color auto="1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double">
        <color auto="1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auto="1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auto="1"/>
      </right>
      <top style="hair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indexed="64"/>
      </left>
      <right style="double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auto="1"/>
      </left>
      <right style="double">
        <color auto="1"/>
      </right>
      <top style="hair">
        <color auto="1"/>
      </top>
      <bottom/>
      <diagonal/>
    </border>
    <border>
      <left style="thin">
        <color auto="1"/>
      </left>
      <right style="double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</borders>
  <cellStyleXfs count="1">
    <xf numFmtId="0" fontId="0" fillId="0" borderId="0"/>
  </cellStyleXfs>
  <cellXfs count="335">
    <xf numFmtId="0" fontId="0" fillId="0" borderId="0" xfId="0"/>
    <xf numFmtId="1" fontId="1" fillId="2" borderId="0" xfId="0" applyNumberFormat="1" applyFont="1" applyFill="1"/>
    <xf numFmtId="1" fontId="0" fillId="2" borderId="0" xfId="0" applyNumberFormat="1" applyFill="1"/>
    <xf numFmtId="1" fontId="0" fillId="2" borderId="0" xfId="0" applyNumberFormat="1" applyFill="1" applyProtection="1">
      <protection locked="0"/>
    </xf>
    <xf numFmtId="1" fontId="0" fillId="0" borderId="0" xfId="0" applyNumberFormat="1" applyProtection="1">
      <protection locked="0"/>
    </xf>
    <xf numFmtId="1" fontId="4" fillId="0" borderId="17" xfId="0" applyNumberFormat="1" applyFont="1" applyBorder="1" applyAlignment="1">
      <alignment horizontal="center" vertical="center" wrapText="1"/>
    </xf>
    <xf numFmtId="1" fontId="4" fillId="0" borderId="18" xfId="0" applyNumberFormat="1" applyFont="1" applyBorder="1" applyAlignment="1">
      <alignment horizontal="center" vertical="center" wrapText="1"/>
    </xf>
    <xf numFmtId="1" fontId="4" fillId="0" borderId="13" xfId="0" applyNumberFormat="1" applyFont="1" applyBorder="1" applyAlignment="1">
      <alignment horizontal="center" vertical="center" wrapText="1"/>
    </xf>
    <xf numFmtId="1" fontId="4" fillId="0" borderId="20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1" fontId="4" fillId="0" borderId="21" xfId="0" applyNumberFormat="1" applyFont="1" applyBorder="1"/>
    <xf numFmtId="1" fontId="4" fillId="0" borderId="22" xfId="0" applyNumberFormat="1" applyFont="1" applyBorder="1" applyAlignment="1">
      <alignment horizontal="right"/>
    </xf>
    <xf numFmtId="1" fontId="4" fillId="0" borderId="23" xfId="0" applyNumberFormat="1" applyFont="1" applyBorder="1" applyAlignment="1">
      <alignment horizontal="right"/>
    </xf>
    <xf numFmtId="1" fontId="4" fillId="0" borderId="24" xfId="0" applyNumberFormat="1" applyFont="1" applyBorder="1" applyAlignment="1">
      <alignment horizontal="right"/>
    </xf>
    <xf numFmtId="1" fontId="4" fillId="3" borderId="25" xfId="0" applyNumberFormat="1" applyFont="1" applyFill="1" applyBorder="1" applyAlignment="1" applyProtection="1">
      <alignment horizontal="right"/>
      <protection locked="0"/>
    </xf>
    <xf numFmtId="1" fontId="4" fillId="3" borderId="5" xfId="0" applyNumberFormat="1" applyFont="1" applyFill="1" applyBorder="1" applyAlignment="1" applyProtection="1">
      <alignment horizontal="right"/>
      <protection locked="0"/>
    </xf>
    <xf numFmtId="1" fontId="4" fillId="3" borderId="26" xfId="0" applyNumberFormat="1" applyFont="1" applyFill="1" applyBorder="1" applyAlignment="1" applyProtection="1">
      <alignment horizontal="right"/>
      <protection locked="0"/>
    </xf>
    <xf numFmtId="1" fontId="4" fillId="3" borderId="3" xfId="0" applyNumberFormat="1" applyFont="1" applyFill="1" applyBorder="1" applyAlignment="1" applyProtection="1">
      <alignment horizontal="right"/>
      <protection locked="0"/>
    </xf>
    <xf numFmtId="1" fontId="4" fillId="3" borderId="27" xfId="0" applyNumberFormat="1" applyFont="1" applyFill="1" applyBorder="1" applyAlignment="1" applyProtection="1">
      <alignment horizontal="right"/>
      <protection locked="0"/>
    </xf>
    <xf numFmtId="1" fontId="4" fillId="3" borderId="28" xfId="0" applyNumberFormat="1" applyFont="1" applyFill="1" applyBorder="1" applyAlignment="1" applyProtection="1">
      <alignment horizontal="right"/>
      <protection locked="0"/>
    </xf>
    <xf numFmtId="1" fontId="4" fillId="3" borderId="20" xfId="0" applyNumberFormat="1" applyFont="1" applyFill="1" applyBorder="1" applyAlignment="1" applyProtection="1">
      <alignment horizontal="right"/>
      <protection locked="0"/>
    </xf>
    <xf numFmtId="1" fontId="4" fillId="3" borderId="29" xfId="0" applyNumberFormat="1" applyFont="1" applyFill="1" applyBorder="1" applyAlignment="1" applyProtection="1">
      <alignment horizontal="right"/>
      <protection locked="0"/>
    </xf>
    <xf numFmtId="1" fontId="4" fillId="3" borderId="30" xfId="0" applyNumberFormat="1" applyFont="1" applyFill="1" applyBorder="1" applyAlignment="1" applyProtection="1">
      <alignment horizontal="right"/>
      <protection locked="0"/>
    </xf>
    <xf numFmtId="1" fontId="4" fillId="4" borderId="30" xfId="0" applyNumberFormat="1" applyFont="1" applyFill="1" applyBorder="1" applyAlignment="1">
      <alignment horizontal="right"/>
    </xf>
    <xf numFmtId="1" fontId="4" fillId="3" borderId="31" xfId="0" applyNumberFormat="1" applyFont="1" applyFill="1" applyBorder="1" applyAlignment="1" applyProtection="1">
      <alignment horizontal="right"/>
      <protection locked="0"/>
    </xf>
    <xf numFmtId="1" fontId="4" fillId="5" borderId="0" xfId="0" applyNumberFormat="1" applyFont="1" applyFill="1" applyAlignment="1">
      <alignment vertical="center"/>
    </xf>
    <xf numFmtId="1" fontId="0" fillId="6" borderId="0" xfId="0" applyNumberFormat="1" applyFill="1"/>
    <xf numFmtId="1" fontId="0" fillId="7" borderId="0" xfId="0" applyNumberFormat="1" applyFill="1"/>
    <xf numFmtId="1" fontId="0" fillId="0" borderId="0" xfId="0" applyNumberFormat="1"/>
    <xf numFmtId="0" fontId="0" fillId="8" borderId="0" xfId="0" applyFill="1"/>
    <xf numFmtId="0" fontId="0" fillId="7" borderId="0" xfId="0" applyFill="1"/>
    <xf numFmtId="1" fontId="4" fillId="0" borderId="32" xfId="0" applyNumberFormat="1" applyFont="1" applyBorder="1"/>
    <xf numFmtId="1" fontId="4" fillId="0" borderId="33" xfId="0" applyNumberFormat="1" applyFont="1" applyBorder="1" applyAlignment="1">
      <alignment horizontal="right"/>
    </xf>
    <xf numFmtId="1" fontId="4" fillId="0" borderId="34" xfId="0" applyNumberFormat="1" applyFont="1" applyBorder="1" applyAlignment="1">
      <alignment horizontal="right"/>
    </xf>
    <xf numFmtId="1" fontId="4" fillId="0" borderId="35" xfId="0" applyNumberFormat="1" applyFont="1" applyBorder="1" applyAlignment="1">
      <alignment horizontal="right"/>
    </xf>
    <xf numFmtId="1" fontId="4" fillId="3" borderId="33" xfId="0" applyNumberFormat="1" applyFont="1" applyFill="1" applyBorder="1" applyAlignment="1" applyProtection="1">
      <alignment horizontal="right"/>
      <protection locked="0"/>
    </xf>
    <xf numFmtId="1" fontId="4" fillId="3" borderId="36" xfId="0" applyNumberFormat="1" applyFont="1" applyFill="1" applyBorder="1" applyAlignment="1" applyProtection="1">
      <alignment horizontal="right"/>
      <protection locked="0"/>
    </xf>
    <xf numFmtId="1" fontId="4" fillId="3" borderId="37" xfId="0" applyNumberFormat="1" applyFont="1" applyFill="1" applyBorder="1" applyAlignment="1" applyProtection="1">
      <alignment horizontal="right"/>
      <protection locked="0"/>
    </xf>
    <xf numFmtId="1" fontId="4" fillId="3" borderId="32" xfId="0" applyNumberFormat="1" applyFont="1" applyFill="1" applyBorder="1" applyAlignment="1" applyProtection="1">
      <alignment horizontal="right"/>
      <protection locked="0"/>
    </xf>
    <xf numFmtId="1" fontId="4" fillId="3" borderId="38" xfId="0" applyNumberFormat="1" applyFont="1" applyFill="1" applyBorder="1" applyAlignment="1" applyProtection="1">
      <alignment horizontal="right"/>
      <protection locked="0"/>
    </xf>
    <xf numFmtId="1" fontId="4" fillId="3" borderId="39" xfId="0" applyNumberFormat="1" applyFont="1" applyFill="1" applyBorder="1" applyAlignment="1" applyProtection="1">
      <alignment horizontal="right"/>
      <protection locked="0"/>
    </xf>
    <xf numFmtId="1" fontId="4" fillId="3" borderId="34" xfId="0" applyNumberFormat="1" applyFont="1" applyFill="1" applyBorder="1" applyAlignment="1" applyProtection="1">
      <alignment horizontal="right"/>
      <protection locked="0"/>
    </xf>
    <xf numFmtId="1" fontId="4" fillId="4" borderId="31" xfId="0" applyNumberFormat="1" applyFont="1" applyFill="1" applyBorder="1" applyAlignment="1">
      <alignment horizontal="right"/>
    </xf>
    <xf numFmtId="1" fontId="4" fillId="0" borderId="32" xfId="0" applyNumberFormat="1" applyFont="1" applyBorder="1" applyAlignment="1">
      <alignment wrapText="1"/>
    </xf>
    <xf numFmtId="1" fontId="4" fillId="0" borderId="33" xfId="0" applyNumberFormat="1" applyFont="1" applyBorder="1" applyAlignment="1">
      <alignment horizontal="right" wrapText="1"/>
    </xf>
    <xf numFmtId="1" fontId="4" fillId="0" borderId="34" xfId="0" applyNumberFormat="1" applyFont="1" applyBorder="1" applyAlignment="1">
      <alignment horizontal="right" wrapText="1"/>
    </xf>
    <xf numFmtId="1" fontId="4" fillId="0" borderId="35" xfId="0" applyNumberFormat="1" applyFont="1" applyBorder="1" applyAlignment="1">
      <alignment horizontal="right" wrapText="1"/>
    </xf>
    <xf numFmtId="1" fontId="4" fillId="3" borderId="40" xfId="0" applyNumberFormat="1" applyFont="1" applyFill="1" applyBorder="1" applyAlignment="1" applyProtection="1">
      <alignment horizontal="right"/>
      <protection locked="0"/>
    </xf>
    <xf numFmtId="1" fontId="4" fillId="3" borderId="41" xfId="0" applyNumberFormat="1" applyFont="1" applyFill="1" applyBorder="1" applyAlignment="1" applyProtection="1">
      <alignment horizontal="right"/>
      <protection locked="0"/>
    </xf>
    <xf numFmtId="1" fontId="4" fillId="3" borderId="42" xfId="0" applyNumberFormat="1" applyFont="1" applyFill="1" applyBorder="1" applyAlignment="1" applyProtection="1">
      <alignment horizontal="right"/>
      <protection locked="0"/>
    </xf>
    <xf numFmtId="1" fontId="4" fillId="3" borderId="43" xfId="0" applyNumberFormat="1" applyFont="1" applyFill="1" applyBorder="1" applyAlignment="1" applyProtection="1">
      <alignment horizontal="right"/>
      <protection locked="0"/>
    </xf>
    <xf numFmtId="1" fontId="4" fillId="3" borderId="44" xfId="0" applyNumberFormat="1" applyFont="1" applyFill="1" applyBorder="1" applyAlignment="1" applyProtection="1">
      <alignment horizontal="right"/>
      <protection locked="0"/>
    </xf>
    <xf numFmtId="1" fontId="4" fillId="3" borderId="45" xfId="0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/>
    <xf numFmtId="1" fontId="4" fillId="0" borderId="46" xfId="0" applyNumberFormat="1" applyFont="1" applyBorder="1" applyAlignment="1">
      <alignment horizontal="right"/>
    </xf>
    <xf numFmtId="1" fontId="4" fillId="0" borderId="47" xfId="0" applyNumberFormat="1" applyFont="1" applyBorder="1" applyAlignment="1">
      <alignment horizontal="right"/>
    </xf>
    <xf numFmtId="1" fontId="4" fillId="3" borderId="48" xfId="0" applyNumberFormat="1" applyFont="1" applyFill="1" applyBorder="1" applyAlignment="1" applyProtection="1">
      <alignment horizontal="right"/>
      <protection locked="0"/>
    </xf>
    <xf numFmtId="1" fontId="4" fillId="0" borderId="49" xfId="0" applyNumberFormat="1" applyFont="1" applyBorder="1"/>
    <xf numFmtId="1" fontId="4" fillId="0" borderId="50" xfId="0" applyNumberFormat="1" applyFont="1" applyBorder="1" applyAlignment="1">
      <alignment horizontal="right"/>
    </xf>
    <xf numFmtId="1" fontId="4" fillId="0" borderId="51" xfId="0" applyNumberFormat="1" applyFont="1" applyBorder="1" applyAlignment="1">
      <alignment horizontal="right"/>
    </xf>
    <xf numFmtId="1" fontId="4" fillId="0" borderId="52" xfId="0" applyNumberFormat="1" applyFont="1" applyBorder="1" applyAlignment="1">
      <alignment horizontal="right"/>
    </xf>
    <xf numFmtId="1" fontId="4" fillId="3" borderId="53" xfId="0" applyNumberFormat="1" applyFont="1" applyFill="1" applyBorder="1" applyAlignment="1" applyProtection="1">
      <alignment horizontal="right"/>
      <protection locked="0"/>
    </xf>
    <xf numFmtId="1" fontId="4" fillId="3" borderId="10" xfId="0" applyNumberFormat="1" applyFont="1" applyFill="1" applyBorder="1" applyAlignment="1" applyProtection="1">
      <alignment horizontal="right"/>
      <protection locked="0"/>
    </xf>
    <xf numFmtId="1" fontId="4" fillId="3" borderId="54" xfId="0" applyNumberFormat="1" applyFont="1" applyFill="1" applyBorder="1" applyAlignment="1" applyProtection="1">
      <alignment horizontal="right"/>
      <protection locked="0"/>
    </xf>
    <xf numFmtId="1" fontId="4" fillId="3" borderId="50" xfId="0" applyNumberFormat="1" applyFont="1" applyFill="1" applyBorder="1" applyAlignment="1" applyProtection="1">
      <alignment horizontal="right"/>
      <protection locked="0"/>
    </xf>
    <xf numFmtId="1" fontId="4" fillId="3" borderId="55" xfId="0" applyNumberFormat="1" applyFont="1" applyFill="1" applyBorder="1" applyAlignment="1" applyProtection="1">
      <alignment horizontal="right"/>
      <protection locked="0"/>
    </xf>
    <xf numFmtId="1" fontId="4" fillId="3" borderId="56" xfId="0" applyNumberFormat="1" applyFont="1" applyFill="1" applyBorder="1" applyAlignment="1" applyProtection="1">
      <alignment horizontal="right"/>
      <protection locked="0"/>
    </xf>
    <xf numFmtId="1" fontId="4" fillId="3" borderId="57" xfId="0" applyNumberFormat="1" applyFont="1" applyFill="1" applyBorder="1" applyAlignment="1" applyProtection="1">
      <alignment horizontal="right"/>
      <protection locked="0"/>
    </xf>
    <xf numFmtId="1" fontId="4" fillId="3" borderId="58" xfId="0" applyNumberFormat="1" applyFont="1" applyFill="1" applyBorder="1" applyAlignment="1" applyProtection="1">
      <alignment horizontal="right"/>
      <protection locked="0"/>
    </xf>
    <xf numFmtId="1" fontId="4" fillId="3" borderId="59" xfId="0" applyNumberFormat="1" applyFont="1" applyFill="1" applyBorder="1" applyAlignment="1" applyProtection="1">
      <alignment horizontal="right"/>
      <protection locked="0"/>
    </xf>
    <xf numFmtId="1" fontId="4" fillId="4" borderId="59" xfId="0" applyNumberFormat="1" applyFont="1" applyFill="1" applyBorder="1" applyAlignment="1">
      <alignment horizontal="right"/>
    </xf>
    <xf numFmtId="1" fontId="4" fillId="9" borderId="25" xfId="0" applyNumberFormat="1" applyFont="1" applyFill="1" applyBorder="1" applyAlignment="1">
      <alignment horizontal="right"/>
    </xf>
    <xf numFmtId="1" fontId="4" fillId="9" borderId="5" xfId="0" applyNumberFormat="1" applyFont="1" applyFill="1" applyBorder="1" applyAlignment="1">
      <alignment horizontal="right"/>
    </xf>
    <xf numFmtId="1" fontId="4" fillId="3" borderId="60" xfId="0" applyNumberFormat="1" applyFont="1" applyFill="1" applyBorder="1" applyAlignment="1" applyProtection="1">
      <alignment horizontal="right"/>
      <protection locked="0"/>
    </xf>
    <xf numFmtId="1" fontId="4" fillId="3" borderId="61" xfId="0" applyNumberFormat="1" applyFont="1" applyFill="1" applyBorder="1" applyAlignment="1" applyProtection="1">
      <alignment horizontal="right"/>
      <protection locked="0"/>
    </xf>
    <xf numFmtId="1" fontId="4" fillId="9" borderId="40" xfId="0" applyNumberFormat="1" applyFont="1" applyFill="1" applyBorder="1" applyAlignment="1">
      <alignment horizontal="right"/>
    </xf>
    <xf numFmtId="1" fontId="4" fillId="9" borderId="41" xfId="0" applyNumberFormat="1" applyFont="1" applyFill="1" applyBorder="1" applyAlignment="1">
      <alignment horizontal="right"/>
    </xf>
    <xf numFmtId="1" fontId="4" fillId="9" borderId="37" xfId="0" applyNumberFormat="1" applyFont="1" applyFill="1" applyBorder="1" applyAlignment="1">
      <alignment horizontal="right"/>
    </xf>
    <xf numFmtId="1" fontId="4" fillId="9" borderId="62" xfId="0" applyNumberFormat="1" applyFont="1" applyFill="1" applyBorder="1" applyAlignment="1">
      <alignment horizontal="right"/>
    </xf>
    <xf numFmtId="1" fontId="4" fillId="3" borderId="63" xfId="0" applyNumberFormat="1" applyFont="1" applyFill="1" applyBorder="1" applyAlignment="1" applyProtection="1">
      <alignment horizontal="right"/>
      <protection locked="0"/>
    </xf>
    <xf numFmtId="1" fontId="4" fillId="3" borderId="64" xfId="0" applyNumberFormat="1" applyFont="1" applyFill="1" applyBorder="1" applyAlignment="1" applyProtection="1">
      <alignment horizontal="right"/>
      <protection locked="0"/>
    </xf>
    <xf numFmtId="1" fontId="4" fillId="3" borderId="62" xfId="0" applyNumberFormat="1" applyFont="1" applyFill="1" applyBorder="1" applyAlignment="1" applyProtection="1">
      <alignment horizontal="right"/>
      <protection locked="0"/>
    </xf>
    <xf numFmtId="1" fontId="4" fillId="9" borderId="50" xfId="0" applyNumberFormat="1" applyFont="1" applyFill="1" applyBorder="1" applyAlignment="1">
      <alignment horizontal="right"/>
    </xf>
    <xf numFmtId="1" fontId="4" fillId="9" borderId="10" xfId="0" applyNumberFormat="1" applyFont="1" applyFill="1" applyBorder="1" applyAlignment="1">
      <alignment horizontal="right"/>
    </xf>
    <xf numFmtId="1" fontId="4" fillId="3" borderId="9" xfId="0" applyNumberFormat="1" applyFont="1" applyFill="1" applyBorder="1" applyAlignment="1" applyProtection="1">
      <alignment horizontal="right"/>
      <protection locked="0"/>
    </xf>
    <xf numFmtId="1" fontId="4" fillId="4" borderId="61" xfId="0" applyNumberFormat="1" applyFont="1" applyFill="1" applyBorder="1" applyAlignment="1">
      <alignment horizontal="right"/>
    </xf>
    <xf numFmtId="1" fontId="4" fillId="3" borderId="65" xfId="0" applyNumberFormat="1" applyFont="1" applyFill="1" applyBorder="1" applyAlignment="1" applyProtection="1">
      <alignment horizontal="right"/>
      <protection locked="0"/>
    </xf>
    <xf numFmtId="1" fontId="4" fillId="3" borderId="2" xfId="0" applyNumberFormat="1" applyFont="1" applyFill="1" applyBorder="1" applyAlignment="1" applyProtection="1">
      <alignment horizontal="right"/>
      <protection locked="0"/>
    </xf>
    <xf numFmtId="1" fontId="0" fillId="10" borderId="0" xfId="0" applyNumberFormat="1" applyFill="1"/>
    <xf numFmtId="1" fontId="0" fillId="8" borderId="0" xfId="0" applyNumberFormat="1" applyFill="1"/>
    <xf numFmtId="1" fontId="4" fillId="0" borderId="31" xfId="0" applyNumberFormat="1" applyFont="1" applyBorder="1"/>
    <xf numFmtId="1" fontId="4" fillId="0" borderId="66" xfId="0" applyNumberFormat="1" applyFont="1" applyBorder="1" applyAlignment="1">
      <alignment horizontal="right"/>
    </xf>
    <xf numFmtId="1" fontId="4" fillId="3" borderId="67" xfId="0" applyNumberFormat="1" applyFont="1" applyFill="1" applyBorder="1" applyAlignment="1" applyProtection="1">
      <alignment horizontal="right"/>
      <protection locked="0"/>
    </xf>
    <xf numFmtId="1" fontId="4" fillId="9" borderId="58" xfId="0" applyNumberFormat="1" applyFont="1" applyFill="1" applyBorder="1" applyAlignment="1">
      <alignment horizontal="right"/>
    </xf>
    <xf numFmtId="1" fontId="4" fillId="3" borderId="68" xfId="0" applyNumberFormat="1" applyFont="1" applyFill="1" applyBorder="1" applyAlignment="1" applyProtection="1">
      <alignment horizontal="right"/>
      <protection locked="0"/>
    </xf>
    <xf numFmtId="1" fontId="4" fillId="3" borderId="49" xfId="0" applyNumberFormat="1" applyFont="1" applyFill="1" applyBorder="1" applyAlignment="1" applyProtection="1">
      <alignment horizontal="right"/>
      <protection locked="0"/>
    </xf>
    <xf numFmtId="1" fontId="4" fillId="3" borderId="69" xfId="0" applyNumberFormat="1" applyFont="1" applyFill="1" applyBorder="1" applyAlignment="1" applyProtection="1">
      <alignment horizontal="right"/>
      <protection locked="0"/>
    </xf>
    <xf numFmtId="1" fontId="4" fillId="3" borderId="51" xfId="0" applyNumberFormat="1" applyFont="1" applyFill="1" applyBorder="1" applyAlignment="1" applyProtection="1">
      <alignment horizontal="right"/>
      <protection locked="0"/>
    </xf>
    <xf numFmtId="1" fontId="4" fillId="4" borderId="33" xfId="0" applyNumberFormat="1" applyFont="1" applyFill="1" applyBorder="1" applyAlignment="1">
      <alignment horizontal="right"/>
    </xf>
    <xf numFmtId="1" fontId="4" fillId="4" borderId="37" xfId="0" applyNumberFormat="1" applyFont="1" applyFill="1" applyBorder="1" applyAlignment="1">
      <alignment horizontal="right"/>
    </xf>
    <xf numFmtId="1" fontId="4" fillId="9" borderId="22" xfId="0" applyNumberFormat="1" applyFont="1" applyFill="1" applyBorder="1" applyAlignment="1">
      <alignment horizontal="right"/>
    </xf>
    <xf numFmtId="1" fontId="4" fillId="9" borderId="70" xfId="0" applyNumberFormat="1" applyFont="1" applyFill="1" applyBorder="1" applyAlignment="1">
      <alignment horizontal="right"/>
    </xf>
    <xf numFmtId="1" fontId="4" fillId="9" borderId="21" xfId="0" applyNumberFormat="1" applyFont="1" applyFill="1" applyBorder="1" applyAlignment="1">
      <alignment horizontal="right"/>
    </xf>
    <xf numFmtId="1" fontId="4" fillId="9" borderId="71" xfId="0" applyNumberFormat="1" applyFont="1" applyFill="1" applyBorder="1" applyAlignment="1">
      <alignment horizontal="right"/>
    </xf>
    <xf numFmtId="1" fontId="4" fillId="3" borderId="23" xfId="0" applyNumberFormat="1" applyFont="1" applyFill="1" applyBorder="1" applyAlignment="1" applyProtection="1">
      <alignment horizontal="right"/>
      <protection locked="0"/>
    </xf>
    <xf numFmtId="1" fontId="4" fillId="9" borderId="33" xfId="0" applyNumberFormat="1" applyFont="1" applyFill="1" applyBorder="1" applyAlignment="1">
      <alignment horizontal="right"/>
    </xf>
    <xf numFmtId="1" fontId="4" fillId="9" borderId="32" xfId="0" applyNumberFormat="1" applyFont="1" applyFill="1" applyBorder="1" applyAlignment="1">
      <alignment horizontal="right"/>
    </xf>
    <xf numFmtId="1" fontId="4" fillId="9" borderId="38" xfId="0" applyNumberFormat="1" applyFont="1" applyFill="1" applyBorder="1" applyAlignment="1">
      <alignment horizontal="right"/>
    </xf>
    <xf numFmtId="1" fontId="4" fillId="9" borderId="42" xfId="0" applyNumberFormat="1" applyFont="1" applyFill="1" applyBorder="1" applyAlignment="1">
      <alignment horizontal="right"/>
    </xf>
    <xf numFmtId="1" fontId="4" fillId="9" borderId="43" xfId="0" applyNumberFormat="1" applyFont="1" applyFill="1" applyBorder="1" applyAlignment="1">
      <alignment horizontal="right"/>
    </xf>
    <xf numFmtId="1" fontId="4" fillId="9" borderId="44" xfId="0" applyNumberFormat="1" applyFont="1" applyFill="1" applyBorder="1" applyAlignment="1">
      <alignment horizontal="right"/>
    </xf>
    <xf numFmtId="1" fontId="4" fillId="9" borderId="68" xfId="0" applyNumberFormat="1" applyFont="1" applyFill="1" applyBorder="1" applyAlignment="1">
      <alignment horizontal="right"/>
    </xf>
    <xf numFmtId="1" fontId="4" fillId="9" borderId="49" xfId="0" applyNumberFormat="1" applyFont="1" applyFill="1" applyBorder="1" applyAlignment="1">
      <alignment horizontal="right"/>
    </xf>
    <xf numFmtId="1" fontId="4" fillId="9" borderId="69" xfId="0" applyNumberFormat="1" applyFont="1" applyFill="1" applyBorder="1" applyAlignment="1">
      <alignment horizontal="right"/>
    </xf>
    <xf numFmtId="1" fontId="4" fillId="3" borderId="46" xfId="0" applyNumberFormat="1" applyFont="1" applyFill="1" applyBorder="1" applyAlignment="1" applyProtection="1">
      <alignment horizontal="right"/>
      <protection locked="0"/>
    </xf>
    <xf numFmtId="1" fontId="4" fillId="3" borderId="72" xfId="0" applyNumberFormat="1" applyFont="1" applyFill="1" applyBorder="1" applyAlignment="1" applyProtection="1">
      <alignment horizontal="right"/>
      <protection locked="0"/>
    </xf>
    <xf numFmtId="1" fontId="4" fillId="3" borderId="8" xfId="0" applyNumberFormat="1" applyFont="1" applyFill="1" applyBorder="1" applyAlignment="1" applyProtection="1">
      <alignment horizontal="right"/>
      <protection locked="0"/>
    </xf>
    <xf numFmtId="1" fontId="4" fillId="9" borderId="20" xfId="0" applyNumberFormat="1" applyFont="1" applyFill="1" applyBorder="1" applyAlignment="1">
      <alignment horizontal="right"/>
    </xf>
    <xf numFmtId="1" fontId="4" fillId="4" borderId="40" xfId="0" applyNumberFormat="1" applyFont="1" applyFill="1" applyBorder="1" applyAlignment="1">
      <alignment horizontal="right"/>
    </xf>
    <xf numFmtId="1" fontId="4" fillId="4" borderId="42" xfId="0" applyNumberFormat="1" applyFont="1" applyFill="1" applyBorder="1" applyAlignment="1">
      <alignment horizontal="right"/>
    </xf>
    <xf numFmtId="1" fontId="0" fillId="11" borderId="0" xfId="0" applyNumberFormat="1" applyFill="1"/>
    <xf numFmtId="0" fontId="0" fillId="12" borderId="0" xfId="0" applyFill="1"/>
    <xf numFmtId="1" fontId="4" fillId="0" borderId="40" xfId="0" applyNumberFormat="1" applyFont="1" applyBorder="1" applyAlignment="1">
      <alignment horizontal="right"/>
    </xf>
    <xf numFmtId="1" fontId="4" fillId="9" borderId="45" xfId="0" applyNumberFormat="1" applyFont="1" applyFill="1" applyBorder="1" applyAlignment="1">
      <alignment horizontal="right"/>
    </xf>
    <xf numFmtId="1" fontId="4" fillId="0" borderId="43" xfId="0" applyNumberFormat="1" applyFont="1" applyBorder="1"/>
    <xf numFmtId="1" fontId="4" fillId="9" borderId="34" xfId="0" applyNumberFormat="1" applyFont="1" applyFill="1" applyBorder="1" applyAlignment="1">
      <alignment horizontal="right"/>
    </xf>
    <xf numFmtId="1" fontId="4" fillId="9" borderId="36" xfId="0" applyNumberFormat="1" applyFont="1" applyFill="1" applyBorder="1" applyAlignment="1">
      <alignment horizontal="right"/>
    </xf>
    <xf numFmtId="1" fontId="4" fillId="0" borderId="16" xfId="0" applyNumberFormat="1" applyFont="1" applyBorder="1"/>
    <xf numFmtId="1" fontId="4" fillId="0" borderId="53" xfId="0" applyNumberFormat="1" applyFont="1" applyBorder="1" applyAlignment="1">
      <alignment horizontal="right"/>
    </xf>
    <xf numFmtId="1" fontId="4" fillId="9" borderId="51" xfId="0" applyNumberFormat="1" applyFont="1" applyFill="1" applyBorder="1" applyAlignment="1">
      <alignment horizontal="right"/>
    </xf>
    <xf numFmtId="1" fontId="4" fillId="4" borderId="50" xfId="0" applyNumberFormat="1" applyFont="1" applyFill="1" applyBorder="1" applyAlignment="1">
      <alignment horizontal="right"/>
    </xf>
    <xf numFmtId="1" fontId="4" fillId="4" borderId="68" xfId="0" applyNumberFormat="1" applyFont="1" applyFill="1" applyBorder="1" applyAlignment="1">
      <alignment horizontal="right"/>
    </xf>
    <xf numFmtId="1" fontId="4" fillId="0" borderId="22" xfId="0" applyNumberFormat="1" applyFont="1" applyBorder="1"/>
    <xf numFmtId="1" fontId="4" fillId="0" borderId="73" xfId="0" applyNumberFormat="1" applyFont="1" applyBorder="1"/>
    <xf numFmtId="1" fontId="4" fillId="0" borderId="74" xfId="0" applyNumberFormat="1" applyFont="1" applyBorder="1"/>
    <xf numFmtId="1" fontId="4" fillId="3" borderId="63" xfId="0" applyNumberFormat="1" applyFont="1" applyFill="1" applyBorder="1" applyProtection="1">
      <protection locked="0"/>
    </xf>
    <xf numFmtId="1" fontId="4" fillId="3" borderId="64" xfId="0" applyNumberFormat="1" applyFont="1" applyFill="1" applyBorder="1" applyProtection="1">
      <protection locked="0"/>
    </xf>
    <xf numFmtId="1" fontId="4" fillId="0" borderId="33" xfId="0" applyNumberFormat="1" applyFont="1" applyBorder="1"/>
    <xf numFmtId="1" fontId="4" fillId="0" borderId="34" xfId="0" applyNumberFormat="1" applyFont="1" applyBorder="1"/>
    <xf numFmtId="1" fontId="4" fillId="0" borderId="35" xfId="0" applyNumberFormat="1" applyFont="1" applyBorder="1"/>
    <xf numFmtId="1" fontId="4" fillId="3" borderId="33" xfId="0" applyNumberFormat="1" applyFont="1" applyFill="1" applyBorder="1" applyProtection="1">
      <protection locked="0"/>
    </xf>
    <xf numFmtId="1" fontId="4" fillId="3" borderId="36" xfId="0" applyNumberFormat="1" applyFont="1" applyFill="1" applyBorder="1" applyProtection="1">
      <protection locked="0"/>
    </xf>
    <xf numFmtId="1" fontId="4" fillId="0" borderId="47" xfId="0" applyNumberFormat="1" applyFont="1" applyBorder="1"/>
    <xf numFmtId="1" fontId="4" fillId="0" borderId="50" xfId="0" applyNumberFormat="1" applyFont="1" applyBorder="1"/>
    <xf numFmtId="1" fontId="4" fillId="0" borderId="51" xfId="0" applyNumberFormat="1" applyFont="1" applyBorder="1"/>
    <xf numFmtId="1" fontId="4" fillId="0" borderId="52" xfId="0" applyNumberFormat="1" applyFont="1" applyBorder="1"/>
    <xf numFmtId="1" fontId="4" fillId="3" borderId="50" xfId="0" applyNumberFormat="1" applyFont="1" applyFill="1" applyBorder="1" applyProtection="1">
      <protection locked="0"/>
    </xf>
    <xf numFmtId="1" fontId="4" fillId="3" borderId="58" xfId="0" applyNumberFormat="1" applyFont="1" applyFill="1" applyBorder="1" applyProtection="1">
      <protection locked="0"/>
    </xf>
    <xf numFmtId="1" fontId="4" fillId="0" borderId="14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78" xfId="0" applyNumberFormat="1" applyFont="1" applyBorder="1" applyAlignment="1">
      <alignment horizontal="center" vertical="center" wrapText="1"/>
    </xf>
    <xf numFmtId="1" fontId="4" fillId="0" borderId="21" xfId="0" applyNumberFormat="1" applyFont="1" applyBorder="1" applyAlignment="1">
      <alignment vertical="top" wrapText="1"/>
    </xf>
    <xf numFmtId="1" fontId="4" fillId="0" borderId="29" xfId="0" applyNumberFormat="1" applyFont="1" applyBorder="1" applyAlignment="1">
      <alignment horizontal="right"/>
    </xf>
    <xf numFmtId="1" fontId="4" fillId="4" borderId="22" xfId="0" applyNumberFormat="1" applyFont="1" applyFill="1" applyBorder="1" applyAlignment="1">
      <alignment horizontal="right"/>
    </xf>
    <xf numFmtId="1" fontId="4" fillId="4" borderId="24" xfId="0" applyNumberFormat="1" applyFont="1" applyFill="1" applyBorder="1" applyAlignment="1">
      <alignment horizontal="right"/>
    </xf>
    <xf numFmtId="1" fontId="4" fillId="4" borderId="29" xfId="0" applyNumberFormat="1" applyFont="1" applyFill="1" applyBorder="1" applyAlignment="1">
      <alignment horizontal="right"/>
    </xf>
    <xf numFmtId="1" fontId="4" fillId="3" borderId="22" xfId="0" applyNumberFormat="1" applyFont="1" applyFill="1" applyBorder="1" applyAlignment="1" applyProtection="1">
      <alignment horizontal="right"/>
      <protection locked="0"/>
    </xf>
    <xf numFmtId="1" fontId="4" fillId="3" borderId="70" xfId="0" applyNumberFormat="1" applyFont="1" applyFill="1" applyBorder="1" applyAlignment="1" applyProtection="1">
      <alignment horizontal="right"/>
      <protection locked="0"/>
    </xf>
    <xf numFmtId="1" fontId="4" fillId="3" borderId="80" xfId="0" applyNumberFormat="1" applyFont="1" applyFill="1" applyBorder="1" applyAlignment="1" applyProtection="1">
      <alignment horizontal="right"/>
      <protection locked="0"/>
    </xf>
    <xf numFmtId="1" fontId="4" fillId="3" borderId="21" xfId="0" applyNumberFormat="1" applyFont="1" applyFill="1" applyBorder="1" applyAlignment="1" applyProtection="1">
      <alignment horizontal="right"/>
      <protection locked="0"/>
    </xf>
    <xf numFmtId="1" fontId="4" fillId="3" borderId="24" xfId="0" applyNumberFormat="1" applyFont="1" applyFill="1" applyBorder="1" applyAlignment="1" applyProtection="1">
      <alignment horizontal="right"/>
      <protection locked="0"/>
    </xf>
    <xf numFmtId="1" fontId="4" fillId="4" borderId="71" xfId="0" applyNumberFormat="1" applyFont="1" applyFill="1" applyBorder="1" applyAlignment="1">
      <alignment horizontal="right"/>
    </xf>
    <xf numFmtId="1" fontId="4" fillId="3" borderId="81" xfId="0" applyNumberFormat="1" applyFont="1" applyFill="1" applyBorder="1" applyAlignment="1" applyProtection="1">
      <alignment horizontal="right"/>
      <protection locked="0"/>
    </xf>
    <xf numFmtId="1" fontId="4" fillId="0" borderId="36" xfId="0" applyNumberFormat="1" applyFont="1" applyBorder="1" applyAlignment="1">
      <alignment horizontal="right"/>
    </xf>
    <xf numFmtId="1" fontId="4" fillId="3" borderId="35" xfId="0" applyNumberFormat="1" applyFont="1" applyFill="1" applyBorder="1" applyAlignment="1" applyProtection="1">
      <alignment horizontal="right"/>
      <protection locked="0"/>
    </xf>
    <xf numFmtId="1" fontId="4" fillId="3" borderId="82" xfId="0" applyNumberFormat="1" applyFont="1" applyFill="1" applyBorder="1" applyAlignment="1" applyProtection="1">
      <alignment horizontal="right"/>
      <protection locked="0"/>
    </xf>
    <xf numFmtId="1" fontId="4" fillId="3" borderId="83" xfId="0" applyNumberFormat="1" applyFont="1" applyFill="1" applyBorder="1" applyAlignment="1" applyProtection="1">
      <alignment horizontal="right"/>
      <protection locked="0"/>
    </xf>
    <xf numFmtId="1" fontId="4" fillId="0" borderId="45" xfId="0" applyNumberFormat="1" applyFont="1" applyBorder="1" applyAlignment="1">
      <alignment horizontal="right"/>
    </xf>
    <xf numFmtId="1" fontId="4" fillId="0" borderId="41" xfId="0" applyNumberFormat="1" applyFont="1" applyBorder="1" applyAlignment="1">
      <alignment horizontal="right"/>
    </xf>
    <xf numFmtId="1" fontId="4" fillId="9" borderId="47" xfId="0" applyNumberFormat="1" applyFont="1" applyFill="1" applyBorder="1" applyAlignment="1">
      <alignment horizontal="right"/>
    </xf>
    <xf numFmtId="1" fontId="4" fillId="3" borderId="84" xfId="0" applyNumberFormat="1" applyFont="1" applyFill="1" applyBorder="1" applyAlignment="1" applyProtection="1">
      <alignment horizontal="right"/>
      <protection locked="0"/>
    </xf>
    <xf numFmtId="1" fontId="4" fillId="9" borderId="84" xfId="0" applyNumberFormat="1" applyFont="1" applyFill="1" applyBorder="1" applyAlignment="1">
      <alignment horizontal="right"/>
    </xf>
    <xf numFmtId="1" fontId="4" fillId="3" borderId="85" xfId="0" applyNumberFormat="1" applyFont="1" applyFill="1" applyBorder="1" applyAlignment="1" applyProtection="1">
      <alignment horizontal="right"/>
      <protection locked="0"/>
    </xf>
    <xf numFmtId="1" fontId="4" fillId="0" borderId="58" xfId="0" applyNumberFormat="1" applyFont="1" applyBorder="1" applyAlignment="1">
      <alignment horizontal="right"/>
    </xf>
    <xf numFmtId="1" fontId="4" fillId="3" borderId="52" xfId="0" applyNumberFormat="1" applyFont="1" applyFill="1" applyBorder="1" applyAlignment="1" applyProtection="1">
      <alignment horizontal="right"/>
      <protection locked="0"/>
    </xf>
    <xf numFmtId="1" fontId="4" fillId="3" borderId="86" xfId="0" applyNumberFormat="1" applyFont="1" applyFill="1" applyBorder="1" applyAlignment="1" applyProtection="1">
      <alignment horizontal="right"/>
      <protection locked="0"/>
    </xf>
    <xf numFmtId="1" fontId="4" fillId="4" borderId="36" xfId="0" applyNumberFormat="1" applyFont="1" applyFill="1" applyBorder="1" applyAlignment="1">
      <alignment horizontal="right"/>
    </xf>
    <xf numFmtId="1" fontId="4" fillId="4" borderId="34" xfId="0" applyNumberFormat="1" applyFont="1" applyFill="1" applyBorder="1" applyAlignment="1">
      <alignment horizontal="right"/>
    </xf>
    <xf numFmtId="1" fontId="4" fillId="4" borderId="82" xfId="0" applyNumberFormat="1" applyFont="1" applyFill="1" applyBorder="1" applyAlignment="1">
      <alignment horizontal="right"/>
    </xf>
    <xf numFmtId="1" fontId="4" fillId="3" borderId="87" xfId="0" applyNumberFormat="1" applyFont="1" applyFill="1" applyBorder="1" applyAlignment="1" applyProtection="1">
      <alignment horizontal="right"/>
      <protection locked="0"/>
    </xf>
    <xf numFmtId="1" fontId="4" fillId="3" borderId="74" xfId="0" applyNumberFormat="1" applyFont="1" applyFill="1" applyBorder="1" applyAlignment="1" applyProtection="1">
      <alignment horizontal="right"/>
      <protection locked="0"/>
    </xf>
    <xf numFmtId="1" fontId="4" fillId="4" borderId="41" xfId="0" applyNumberFormat="1" applyFont="1" applyFill="1" applyBorder="1" applyAlignment="1">
      <alignment horizontal="right"/>
    </xf>
    <xf numFmtId="1" fontId="4" fillId="4" borderId="43" xfId="0" applyNumberFormat="1" applyFont="1" applyFill="1" applyBorder="1" applyAlignment="1">
      <alignment horizontal="right"/>
    </xf>
    <xf numFmtId="1" fontId="4" fillId="4" borderId="47" xfId="0" applyNumberFormat="1" applyFont="1" applyFill="1" applyBorder="1" applyAlignment="1">
      <alignment horizontal="right"/>
    </xf>
    <xf numFmtId="1" fontId="4" fillId="4" borderId="84" xfId="0" applyNumberFormat="1" applyFont="1" applyFill="1" applyBorder="1" applyAlignment="1">
      <alignment horizontal="right"/>
    </xf>
    <xf numFmtId="1" fontId="4" fillId="4" borderId="45" xfId="0" applyNumberFormat="1" applyFont="1" applyFill="1" applyBorder="1" applyAlignment="1">
      <alignment horizontal="right"/>
    </xf>
    <xf numFmtId="1" fontId="4" fillId="4" borderId="44" xfId="0" applyNumberFormat="1" applyFont="1" applyFill="1" applyBorder="1" applyAlignment="1">
      <alignment horizontal="right"/>
    </xf>
    <xf numFmtId="1" fontId="4" fillId="3" borderId="88" xfId="0" applyNumberFormat="1" applyFont="1" applyFill="1" applyBorder="1" applyAlignment="1" applyProtection="1">
      <alignment horizontal="right"/>
      <protection locked="0"/>
    </xf>
    <xf numFmtId="1" fontId="4" fillId="0" borderId="11" xfId="0" applyNumberFormat="1" applyFont="1" applyBorder="1" applyAlignment="1">
      <alignment horizontal="center" vertical="center"/>
    </xf>
    <xf numFmtId="1" fontId="4" fillId="0" borderId="21" xfId="0" applyNumberFormat="1" applyFont="1" applyBorder="1" applyAlignment="1">
      <alignment horizontal="left" vertical="center" wrapText="1"/>
    </xf>
    <xf numFmtId="1" fontId="4" fillId="5" borderId="0" xfId="0" applyNumberFormat="1" applyFont="1" applyFill="1" applyAlignment="1">
      <alignment vertical="top" wrapText="1"/>
    </xf>
    <xf numFmtId="1" fontId="0" fillId="5" borderId="0" xfId="0" applyNumberFormat="1" applyFill="1"/>
    <xf numFmtId="1" fontId="0" fillId="10" borderId="0" xfId="0" applyNumberFormat="1" applyFill="1" applyProtection="1">
      <protection locked="0"/>
    </xf>
    <xf numFmtId="1" fontId="0" fillId="8" borderId="0" xfId="0" applyNumberFormat="1" applyFill="1" applyProtection="1">
      <protection locked="0"/>
    </xf>
    <xf numFmtId="1" fontId="4" fillId="0" borderId="32" xfId="0" applyNumberFormat="1" applyFont="1" applyBorder="1" applyAlignment="1">
      <alignment horizontal="left" vertical="center" wrapText="1"/>
    </xf>
    <xf numFmtId="1" fontId="4" fillId="9" borderId="31" xfId="0" applyNumberFormat="1" applyFont="1" applyFill="1" applyBorder="1" applyAlignment="1">
      <alignment horizontal="right"/>
    </xf>
    <xf numFmtId="1" fontId="4" fillId="0" borderId="31" xfId="0" applyNumberFormat="1" applyFont="1" applyBorder="1" applyAlignment="1">
      <alignment horizontal="left" vertical="center" wrapText="1"/>
    </xf>
    <xf numFmtId="1" fontId="4" fillId="0" borderId="8" xfId="0" applyNumberFormat="1" applyFont="1" applyBorder="1" applyAlignment="1">
      <alignment horizontal="left" vertical="center" wrapText="1"/>
    </xf>
    <xf numFmtId="1" fontId="4" fillId="0" borderId="59" xfId="0" applyNumberFormat="1" applyFont="1" applyBorder="1" applyAlignment="1">
      <alignment horizontal="left" vertical="center" wrapText="1"/>
    </xf>
    <xf numFmtId="1" fontId="4" fillId="3" borderId="16" xfId="0" applyNumberFormat="1" applyFont="1" applyFill="1" applyBorder="1" applyAlignment="1" applyProtection="1">
      <alignment horizontal="right"/>
      <protection locked="0"/>
    </xf>
    <xf numFmtId="1" fontId="4" fillId="0" borderId="75" xfId="0" applyNumberFormat="1" applyFont="1" applyBorder="1" applyAlignment="1">
      <alignment horizontal="center" vertical="center" wrapText="1"/>
    </xf>
    <xf numFmtId="1" fontId="4" fillId="3" borderId="4" xfId="0" applyNumberFormat="1" applyFont="1" applyFill="1" applyBorder="1" applyAlignment="1" applyProtection="1">
      <alignment horizontal="right"/>
      <protection locked="0"/>
    </xf>
    <xf numFmtId="1" fontId="4" fillId="3" borderId="92" xfId="0" applyNumberFormat="1" applyFont="1" applyFill="1" applyBorder="1" applyAlignment="1" applyProtection="1">
      <alignment horizontal="right"/>
      <protection locked="0"/>
    </xf>
    <xf numFmtId="1" fontId="4" fillId="0" borderId="66" xfId="0" applyNumberFormat="1" applyFont="1" applyBorder="1" applyAlignment="1">
      <alignment horizontal="center" vertical="center" wrapText="1"/>
    </xf>
    <xf numFmtId="1" fontId="4" fillId="0" borderId="77" xfId="0" applyNumberFormat="1" applyFont="1" applyBorder="1" applyAlignment="1">
      <alignment horizontal="center" vertical="center" wrapText="1"/>
    </xf>
    <xf numFmtId="1" fontId="4" fillId="0" borderId="93" xfId="0" applyNumberFormat="1" applyFont="1" applyBorder="1" applyAlignment="1">
      <alignment horizontal="center" vertical="center" wrapText="1"/>
    </xf>
    <xf numFmtId="1" fontId="4" fillId="0" borderId="11" xfId="0" applyNumberFormat="1" applyFont="1" applyBorder="1" applyAlignment="1">
      <alignment horizontal="center" vertical="center" wrapText="1"/>
    </xf>
    <xf numFmtId="1" fontId="4" fillId="0" borderId="10" xfId="0" applyNumberFormat="1" applyFont="1" applyBorder="1" applyAlignment="1">
      <alignment horizontal="center" vertical="center" wrapText="1"/>
    </xf>
    <xf numFmtId="1" fontId="4" fillId="0" borderId="94" xfId="0" applyNumberFormat="1" applyFont="1" applyBorder="1" applyAlignment="1">
      <alignment horizontal="center" vertical="center" wrapText="1"/>
    </xf>
    <xf numFmtId="1" fontId="4" fillId="0" borderId="30" xfId="0" applyNumberFormat="1" applyFont="1" applyBorder="1" applyAlignment="1">
      <alignment horizontal="left" vertical="center" wrapText="1"/>
    </xf>
    <xf numFmtId="1" fontId="4" fillId="0" borderId="2" xfId="0" applyNumberFormat="1" applyFont="1" applyBorder="1" applyAlignment="1">
      <alignment horizontal="right"/>
    </xf>
    <xf numFmtId="1" fontId="4" fillId="3" borderId="76" xfId="0" applyNumberFormat="1" applyFont="1" applyFill="1" applyBorder="1" applyAlignment="1" applyProtection="1">
      <alignment horizontal="right"/>
      <protection locked="0"/>
    </xf>
    <xf numFmtId="1" fontId="4" fillId="3" borderId="95" xfId="0" applyNumberFormat="1" applyFont="1" applyFill="1" applyBorder="1" applyAlignment="1" applyProtection="1">
      <alignment horizontal="right"/>
      <protection locked="0"/>
    </xf>
    <xf numFmtId="1" fontId="0" fillId="13" borderId="0" xfId="0" applyNumberFormat="1" applyFill="1"/>
    <xf numFmtId="1" fontId="4" fillId="0" borderId="67" xfId="0" applyNumberFormat="1" applyFont="1" applyBorder="1" applyAlignment="1">
      <alignment horizontal="right"/>
    </xf>
    <xf numFmtId="1" fontId="4" fillId="3" borderId="96" xfId="0" applyNumberFormat="1" applyFont="1" applyFill="1" applyBorder="1" applyAlignment="1" applyProtection="1">
      <alignment horizontal="right"/>
      <protection locked="0"/>
    </xf>
    <xf numFmtId="1" fontId="4" fillId="0" borderId="31" xfId="0" applyNumberFormat="1" applyFont="1" applyBorder="1" applyAlignment="1">
      <alignment horizontal="right"/>
    </xf>
    <xf numFmtId="1" fontId="4" fillId="3" borderId="66" xfId="0" applyNumberFormat="1" applyFont="1" applyFill="1" applyBorder="1" applyAlignment="1" applyProtection="1">
      <alignment horizontal="right"/>
      <protection locked="0"/>
    </xf>
    <xf numFmtId="1" fontId="4" fillId="3" borderId="77" xfId="0" applyNumberFormat="1" applyFont="1" applyFill="1" applyBorder="1" applyAlignment="1" applyProtection="1">
      <alignment horizontal="right"/>
      <protection locked="0"/>
    </xf>
    <xf numFmtId="1" fontId="4" fillId="0" borderId="16" xfId="0" applyNumberFormat="1" applyFont="1" applyBorder="1" applyAlignment="1">
      <alignment horizontal="left" vertical="center" wrapText="1"/>
    </xf>
    <xf numFmtId="1" fontId="4" fillId="0" borderId="8" xfId="0" applyNumberFormat="1" applyFont="1" applyBorder="1" applyAlignment="1">
      <alignment horizontal="right"/>
    </xf>
    <xf numFmtId="1" fontId="4" fillId="3" borderId="79" xfId="0" applyNumberFormat="1" applyFont="1" applyFill="1" applyBorder="1" applyAlignment="1" applyProtection="1">
      <alignment horizontal="right"/>
      <protection locked="0"/>
    </xf>
    <xf numFmtId="1" fontId="4" fillId="3" borderId="97" xfId="0" applyNumberFormat="1" applyFont="1" applyFill="1" applyBorder="1" applyAlignment="1" applyProtection="1">
      <alignment horizontal="right"/>
      <protection locked="0"/>
    </xf>
    <xf numFmtId="1" fontId="4" fillId="3" borderId="98" xfId="0" applyNumberFormat="1" applyFont="1" applyFill="1" applyBorder="1" applyAlignment="1" applyProtection="1">
      <alignment horizontal="right"/>
      <protection locked="0"/>
    </xf>
    <xf numFmtId="1" fontId="4" fillId="3" borderId="99" xfId="0" applyNumberFormat="1" applyFont="1" applyFill="1" applyBorder="1" applyAlignment="1" applyProtection="1">
      <alignment horizontal="right"/>
      <protection locked="0"/>
    </xf>
    <xf numFmtId="1" fontId="4" fillId="3" borderId="93" xfId="0" applyNumberFormat="1" applyFont="1" applyFill="1" applyBorder="1" applyAlignment="1" applyProtection="1">
      <alignment horizontal="right"/>
      <protection locked="0"/>
    </xf>
    <xf numFmtId="1" fontId="4" fillId="3" borderId="100" xfId="0" applyNumberFormat="1" applyFont="1" applyFill="1" applyBorder="1" applyAlignment="1" applyProtection="1">
      <alignment horizontal="right"/>
      <protection locked="0"/>
    </xf>
    <xf numFmtId="1" fontId="4" fillId="3" borderId="101" xfId="0" applyNumberFormat="1" applyFont="1" applyFill="1" applyBorder="1" applyAlignment="1" applyProtection="1">
      <alignment horizontal="right"/>
      <protection locked="0"/>
    </xf>
    <xf numFmtId="1" fontId="4" fillId="0" borderId="30" xfId="0" applyNumberFormat="1" applyFont="1" applyBorder="1" applyAlignment="1">
      <alignment horizontal="right"/>
    </xf>
    <xf numFmtId="1" fontId="4" fillId="3" borderId="102" xfId="0" applyNumberFormat="1" applyFont="1" applyFill="1" applyBorder="1" applyAlignment="1" applyProtection="1">
      <alignment horizontal="right"/>
      <protection locked="0"/>
    </xf>
    <xf numFmtId="1" fontId="4" fillId="3" borderId="103" xfId="0" applyNumberFormat="1" applyFont="1" applyFill="1" applyBorder="1" applyAlignment="1" applyProtection="1">
      <alignment horizontal="right"/>
      <protection locked="0"/>
    </xf>
    <xf numFmtId="1" fontId="4" fillId="0" borderId="59" xfId="0" applyNumberFormat="1" applyFont="1" applyBorder="1" applyAlignment="1">
      <alignment horizontal="right"/>
    </xf>
    <xf numFmtId="1" fontId="4" fillId="0" borderId="104" xfId="0" applyNumberFormat="1" applyFont="1" applyBorder="1" applyAlignment="1">
      <alignment horizontal="center" vertical="center" wrapText="1"/>
    </xf>
    <xf numFmtId="1" fontId="4" fillId="14" borderId="87" xfId="0" applyNumberFormat="1" applyFont="1" applyFill="1" applyBorder="1" applyAlignment="1" applyProtection="1">
      <alignment horizontal="right"/>
      <protection locked="0"/>
    </xf>
    <xf numFmtId="1" fontId="4" fillId="14" borderId="81" xfId="0" applyNumberFormat="1" applyFont="1" applyFill="1" applyBorder="1" applyAlignment="1" applyProtection="1">
      <alignment horizontal="right"/>
      <protection locked="0"/>
    </xf>
    <xf numFmtId="1" fontId="4" fillId="14" borderId="70" xfId="0" applyNumberFormat="1" applyFont="1" applyFill="1" applyBorder="1" applyAlignment="1" applyProtection="1">
      <alignment horizontal="right"/>
      <protection locked="0"/>
    </xf>
    <xf numFmtId="1" fontId="4" fillId="0" borderId="31" xfId="0" applyNumberFormat="1" applyFont="1" applyBorder="1" applyAlignment="1">
      <alignment horizontal="left" vertical="center"/>
    </xf>
    <xf numFmtId="1" fontId="4" fillId="0" borderId="67" xfId="0" applyNumberFormat="1" applyFont="1" applyBorder="1" applyAlignment="1">
      <alignment horizontal="left" vertical="center" wrapText="1"/>
    </xf>
    <xf numFmtId="1" fontId="4" fillId="0" borderId="59" xfId="0" applyNumberFormat="1" applyFont="1" applyBorder="1"/>
    <xf numFmtId="1" fontId="3" fillId="2" borderId="0" xfId="0" applyNumberFormat="1" applyFont="1" applyFill="1" applyAlignment="1">
      <alignment horizontal="left"/>
    </xf>
    <xf numFmtId="1" fontId="5" fillId="2" borderId="0" xfId="0" applyNumberFormat="1" applyFont="1" applyFill="1"/>
    <xf numFmtId="1" fontId="6" fillId="2" borderId="0" xfId="0" applyNumberFormat="1" applyFont="1" applyFill="1"/>
    <xf numFmtId="0" fontId="6" fillId="0" borderId="0" xfId="0" applyFont="1"/>
    <xf numFmtId="1" fontId="4" fillId="3" borderId="24" xfId="0" applyNumberFormat="1" applyFont="1" applyFill="1" applyBorder="1" applyProtection="1">
      <protection locked="0"/>
    </xf>
    <xf numFmtId="1" fontId="4" fillId="3" borderId="22" xfId="0" applyNumberFormat="1" applyFont="1" applyFill="1" applyBorder="1" applyProtection="1">
      <protection locked="0"/>
    </xf>
    <xf numFmtId="1" fontId="4" fillId="14" borderId="81" xfId="0" applyNumberFormat="1" applyFont="1" applyFill="1" applyBorder="1" applyProtection="1">
      <protection locked="0"/>
    </xf>
    <xf numFmtId="1" fontId="4" fillId="14" borderId="29" xfId="0" applyNumberFormat="1" applyFont="1" applyFill="1" applyBorder="1" applyProtection="1">
      <protection locked="0"/>
    </xf>
    <xf numFmtId="1" fontId="4" fillId="3" borderId="35" xfId="0" applyNumberFormat="1" applyFont="1" applyFill="1" applyBorder="1" applyProtection="1">
      <protection locked="0"/>
    </xf>
    <xf numFmtId="1" fontId="4" fillId="3" borderId="83" xfId="0" applyNumberFormat="1" applyFont="1" applyFill="1" applyBorder="1" applyProtection="1">
      <protection locked="0"/>
    </xf>
    <xf numFmtId="1" fontId="4" fillId="0" borderId="59" xfId="0" applyNumberFormat="1" applyFont="1" applyBorder="1" applyAlignment="1">
      <alignment horizontal="left" vertical="center"/>
    </xf>
    <xf numFmtId="1" fontId="4" fillId="3" borderId="52" xfId="0" applyNumberFormat="1" applyFont="1" applyFill="1" applyBorder="1" applyProtection="1">
      <protection locked="0"/>
    </xf>
    <xf numFmtId="1" fontId="4" fillId="3" borderId="88" xfId="0" applyNumberFormat="1" applyFont="1" applyFill="1" applyBorder="1" applyProtection="1">
      <protection locked="0"/>
    </xf>
    <xf numFmtId="1" fontId="4" fillId="0" borderId="2" xfId="0" applyNumberFormat="1" applyFont="1" applyBorder="1" applyAlignment="1">
      <alignment vertical="center" wrapText="1"/>
    </xf>
    <xf numFmtId="1" fontId="4" fillId="0" borderId="4" xfId="0" applyNumberFormat="1" applyFont="1" applyBorder="1" applyAlignment="1">
      <alignment horizontal="right"/>
    </xf>
    <xf numFmtId="1" fontId="4" fillId="0" borderId="67" xfId="0" applyNumberFormat="1" applyFont="1" applyBorder="1" applyAlignment="1">
      <alignment vertical="center" wrapText="1"/>
    </xf>
    <xf numFmtId="1" fontId="4" fillId="0" borderId="42" xfId="0" applyNumberFormat="1" applyFont="1" applyBorder="1" applyAlignment="1">
      <alignment horizontal="right"/>
    </xf>
    <xf numFmtId="1" fontId="4" fillId="0" borderId="37" xfId="0" applyNumberFormat="1" applyFont="1" applyBorder="1" applyAlignment="1">
      <alignment horizontal="right"/>
    </xf>
    <xf numFmtId="1" fontId="4" fillId="0" borderId="31" xfId="0" applyNumberFormat="1" applyFont="1" applyBorder="1" applyAlignment="1">
      <alignment vertical="center" wrapText="1"/>
    </xf>
    <xf numFmtId="1" fontId="4" fillId="0" borderId="59" xfId="0" applyNumberFormat="1" applyFont="1" applyBorder="1" applyAlignment="1">
      <alignment vertical="center" wrapText="1"/>
    </xf>
    <xf numFmtId="1" fontId="4" fillId="0" borderId="16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right"/>
    </xf>
    <xf numFmtId="1" fontId="4" fillId="0" borderId="54" xfId="0" applyNumberFormat="1" applyFont="1" applyBorder="1" applyAlignment="1">
      <alignment horizontal="right"/>
    </xf>
    <xf numFmtId="1" fontId="4" fillId="0" borderId="49" xfId="0" applyNumberFormat="1" applyFont="1" applyBorder="1" applyAlignment="1">
      <alignment horizontal="right"/>
    </xf>
    <xf numFmtId="1" fontId="4" fillId="0" borderId="78" xfId="0" applyNumberFormat="1" applyFont="1" applyBorder="1" applyAlignment="1">
      <alignment horizontal="right"/>
    </xf>
    <xf numFmtId="1" fontId="4" fillId="0" borderId="17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left"/>
    </xf>
    <xf numFmtId="0" fontId="5" fillId="0" borderId="0" xfId="0" applyFont="1"/>
    <xf numFmtId="1" fontId="4" fillId="0" borderId="12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 wrapText="1"/>
    </xf>
    <xf numFmtId="1" fontId="4" fillId="0" borderId="12" xfId="0" applyNumberFormat="1" applyFont="1" applyBorder="1" applyAlignment="1">
      <alignment horizontal="center" vertical="center" wrapText="1"/>
    </xf>
    <xf numFmtId="1" fontId="4" fillId="0" borderId="21" xfId="0" applyNumberFormat="1" applyFont="1" applyBorder="1" applyAlignment="1">
      <alignment vertical="center" wrapText="1"/>
    </xf>
    <xf numFmtId="1" fontId="4" fillId="2" borderId="30" xfId="0" applyNumberFormat="1" applyFont="1" applyFill="1" applyBorder="1" applyAlignment="1">
      <alignment horizontal="right"/>
    </xf>
    <xf numFmtId="1" fontId="4" fillId="3" borderId="62" xfId="0" applyNumberFormat="1" applyFont="1" applyFill="1" applyBorder="1" applyProtection="1">
      <protection locked="0"/>
    </xf>
    <xf numFmtId="1" fontId="4" fillId="0" borderId="105" xfId="0" applyNumberFormat="1" applyFont="1" applyBorder="1" applyAlignment="1">
      <alignment vertical="center" wrapText="1"/>
    </xf>
    <xf numFmtId="1" fontId="4" fillId="2" borderId="105" xfId="0" applyNumberFormat="1" applyFont="1" applyFill="1" applyBorder="1" applyAlignment="1">
      <alignment horizontal="right"/>
    </xf>
    <xf numFmtId="1" fontId="4" fillId="0" borderId="32" xfId="0" applyNumberFormat="1" applyFont="1" applyBorder="1" applyAlignment="1">
      <alignment vertical="center" wrapText="1"/>
    </xf>
    <xf numFmtId="1" fontId="4" fillId="0" borderId="31" xfId="0" applyNumberFormat="1" applyFont="1" applyBorder="1" applyAlignment="1">
      <alignment horizontal="right" vertical="center" wrapText="1"/>
    </xf>
    <xf numFmtId="1" fontId="4" fillId="3" borderId="37" xfId="0" applyNumberFormat="1" applyFont="1" applyFill="1" applyBorder="1" applyProtection="1">
      <protection locked="0"/>
    </xf>
    <xf numFmtId="1" fontId="4" fillId="0" borderId="49" xfId="0" applyNumberFormat="1" applyFont="1" applyBorder="1" applyAlignment="1">
      <alignment vertical="center" wrapText="1"/>
    </xf>
    <xf numFmtId="1" fontId="4" fillId="0" borderId="59" xfId="0" applyNumberFormat="1" applyFont="1" applyBorder="1" applyAlignment="1">
      <alignment horizontal="right" vertical="center" wrapText="1"/>
    </xf>
    <xf numFmtId="1" fontId="4" fillId="3" borderId="68" xfId="0" applyNumberFormat="1" applyFont="1" applyFill="1" applyBorder="1" applyProtection="1">
      <protection locked="0"/>
    </xf>
    <xf numFmtId="1" fontId="7" fillId="15" borderId="0" xfId="0" applyNumberFormat="1" applyFont="1" applyFill="1"/>
    <xf numFmtId="1" fontId="3" fillId="2" borderId="75" xfId="0" applyNumberFormat="1" applyFont="1" applyFill="1" applyBorder="1" applyAlignment="1">
      <alignment horizontal="left"/>
    </xf>
    <xf numFmtId="1" fontId="3" fillId="2" borderId="4" xfId="0" applyNumberFormat="1" applyFont="1" applyFill="1" applyBorder="1" applyAlignment="1">
      <alignment horizontal="left"/>
    </xf>
    <xf numFmtId="1" fontId="4" fillId="0" borderId="5" xfId="0" applyNumberFormat="1" applyFont="1" applyBorder="1" applyAlignment="1">
      <alignment horizontal="center" vertical="center" wrapText="1"/>
    </xf>
    <xf numFmtId="1" fontId="4" fillId="0" borderId="72" xfId="0" applyNumberFormat="1" applyFont="1" applyBorder="1" applyAlignment="1">
      <alignment horizontal="center" vertical="center" wrapText="1"/>
    </xf>
    <xf numFmtId="1" fontId="4" fillId="0" borderId="10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9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5" borderId="12" xfId="0" applyNumberFormat="1" applyFont="1" applyFill="1" applyBorder="1" applyAlignment="1">
      <alignment horizontal="center" vertical="center" wrapText="1"/>
    </xf>
    <xf numFmtId="1" fontId="4" fillId="5" borderId="75" xfId="0" applyNumberFormat="1" applyFont="1" applyFill="1" applyBorder="1" applyAlignment="1">
      <alignment horizontal="center" vertical="center" wrapText="1"/>
    </xf>
    <xf numFmtId="1" fontId="4" fillId="5" borderId="13" xfId="0" applyNumberFormat="1" applyFont="1" applyFill="1" applyBorder="1" applyAlignment="1">
      <alignment horizontal="center" vertical="center" wrapText="1"/>
    </xf>
    <xf numFmtId="1" fontId="4" fillId="0" borderId="11" xfId="0" applyNumberFormat="1" applyFont="1" applyBorder="1" applyAlignment="1">
      <alignment horizontal="center" vertical="center" wrapText="1"/>
    </xf>
    <xf numFmtId="1" fontId="4" fillId="0" borderId="12" xfId="0" applyNumberFormat="1" applyFont="1" applyBorder="1" applyAlignment="1">
      <alignment horizontal="center" vertical="center" wrapText="1"/>
    </xf>
    <xf numFmtId="1" fontId="4" fillId="0" borderId="13" xfId="0" applyNumberFormat="1" applyFont="1" applyBorder="1" applyAlignment="1">
      <alignment horizontal="center" vertical="center" wrapText="1"/>
    </xf>
    <xf numFmtId="1" fontId="4" fillId="0" borderId="12" xfId="0" applyNumberFormat="1" applyFont="1" applyBorder="1" applyAlignment="1">
      <alignment horizontal="center" vertical="center"/>
    </xf>
    <xf numFmtId="1" fontId="4" fillId="0" borderId="13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left" vertical="center" wrapText="1"/>
    </xf>
    <xf numFmtId="1" fontId="4" fillId="0" borderId="8" xfId="0" applyNumberFormat="1" applyFont="1" applyBorder="1" applyAlignment="1">
      <alignment horizontal="left" vertical="center" wrapText="1"/>
    </xf>
    <xf numFmtId="1" fontId="4" fillId="0" borderId="16" xfId="0" applyNumberFormat="1" applyFont="1" applyBorder="1" applyAlignment="1">
      <alignment horizontal="left" vertical="center" wrapText="1"/>
    </xf>
    <xf numFmtId="1" fontId="4" fillId="0" borderId="75" xfId="0" applyNumberFormat="1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left"/>
    </xf>
    <xf numFmtId="1" fontId="3" fillId="2" borderId="0" xfId="0" applyNumberFormat="1" applyFont="1" applyFill="1" applyAlignment="1">
      <alignment horizontal="left"/>
    </xf>
    <xf numFmtId="1" fontId="4" fillId="0" borderId="75" xfId="0" applyNumberFormat="1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wrapText="1"/>
    </xf>
    <xf numFmtId="1" fontId="4" fillId="0" borderId="10" xfId="0" applyNumberFormat="1" applyFont="1" applyBorder="1" applyAlignment="1">
      <alignment horizont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4" fillId="0" borderId="15" xfId="0" applyNumberFormat="1" applyFont="1" applyBorder="1" applyAlignment="1">
      <alignment horizontal="center" vertical="center" wrapText="1"/>
    </xf>
    <xf numFmtId="1" fontId="4" fillId="0" borderId="19" xfId="0" applyNumberFormat="1" applyFont="1" applyBorder="1" applyAlignment="1">
      <alignment horizontal="center" vertical="center" wrapText="1"/>
    </xf>
    <xf numFmtId="1" fontId="4" fillId="0" borderId="48" xfId="0" applyNumberFormat="1" applyFont="1" applyBorder="1" applyAlignment="1">
      <alignment horizontal="center" vertical="center" wrapText="1"/>
    </xf>
    <xf numFmtId="1" fontId="4" fillId="0" borderId="89" xfId="0" applyNumberFormat="1" applyFont="1" applyBorder="1" applyAlignment="1">
      <alignment horizontal="center" vertical="center"/>
    </xf>
    <xf numFmtId="1" fontId="4" fillId="0" borderId="6" xfId="0" applyNumberFormat="1" applyFont="1" applyBorder="1" applyAlignment="1">
      <alignment horizontal="center" vertical="center"/>
    </xf>
    <xf numFmtId="1" fontId="4" fillId="0" borderId="90" xfId="0" applyNumberFormat="1" applyFont="1" applyBorder="1" applyAlignment="1">
      <alignment horizontal="center" vertical="center"/>
    </xf>
    <xf numFmtId="1" fontId="4" fillId="0" borderId="91" xfId="0" applyNumberFormat="1" applyFont="1" applyBorder="1" applyAlignment="1">
      <alignment horizontal="center" vertical="center"/>
    </xf>
    <xf numFmtId="1" fontId="4" fillId="0" borderId="25" xfId="0" applyNumberFormat="1" applyFont="1" applyBorder="1" applyAlignment="1">
      <alignment horizontal="center" vertical="center" wrapText="1"/>
    </xf>
    <xf numFmtId="1" fontId="4" fillId="0" borderId="66" xfId="0" applyNumberFormat="1" applyFont="1" applyBorder="1" applyAlignment="1">
      <alignment horizontal="center" vertical="center" wrapText="1"/>
    </xf>
    <xf numFmtId="1" fontId="4" fillId="0" borderId="53" xfId="0" applyNumberFormat="1" applyFont="1" applyBorder="1" applyAlignment="1">
      <alignment horizontal="center" vertical="center" wrapText="1"/>
    </xf>
    <xf numFmtId="1" fontId="4" fillId="0" borderId="76" xfId="0" applyNumberFormat="1" applyFont="1" applyBorder="1" applyAlignment="1">
      <alignment horizontal="center" vertical="center" wrapText="1"/>
    </xf>
    <xf numFmtId="1" fontId="4" fillId="0" borderId="77" xfId="0" applyNumberFormat="1" applyFont="1" applyBorder="1" applyAlignment="1">
      <alignment horizontal="center" vertical="center" wrapText="1"/>
    </xf>
    <xf numFmtId="1" fontId="4" fillId="0" borderId="79" xfId="0" applyNumberFormat="1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8" xfId="0" applyNumberFormat="1" applyFont="1" applyBorder="1" applyAlignment="1">
      <alignment horizontal="center" vertical="center" wrapText="1"/>
    </xf>
    <xf numFmtId="1" fontId="4" fillId="0" borderId="16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/>
    </xf>
    <xf numFmtId="1" fontId="4" fillId="0" borderId="8" xfId="0" applyNumberFormat="1" applyFont="1" applyBorder="1" applyAlignment="1">
      <alignment horizontal="center" vertical="center"/>
    </xf>
    <xf numFmtId="1" fontId="4" fillId="0" borderId="16" xfId="0" applyNumberFormat="1" applyFont="1" applyBorder="1" applyAlignment="1">
      <alignment horizontal="center" vertical="center"/>
    </xf>
    <xf numFmtId="1" fontId="2" fillId="2" borderId="0" xfId="0" applyNumberFormat="1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left" wrapText="1"/>
    </xf>
    <xf numFmtId="1" fontId="4" fillId="0" borderId="0" xfId="0" applyNumberFormat="1" applyFont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5.xml"/><Relationship Id="rId26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8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4.xml"/><Relationship Id="rId25" Type="http://schemas.openxmlformats.org/officeDocument/2006/relationships/externalLink" Target="externalLinks/externalLink1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3.xml"/><Relationship Id="rId20" Type="http://schemas.openxmlformats.org/officeDocument/2006/relationships/externalLink" Target="externalLinks/externalLink7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23" Type="http://schemas.openxmlformats.org/officeDocument/2006/relationships/externalLink" Target="externalLinks/externalLink10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Relationship Id="rId22" Type="http://schemas.openxmlformats.org/officeDocument/2006/relationships/externalLink" Target="externalLinks/externalLink9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cisternasr/Desktop/COMPARTIDOS/JOSE/A&#209;O%202025/MANUALES%20Y%20SERIES%20REM%202025/&#218;LTIMA%20VERSI&#211;N/SA_25_V1.4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1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2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odif.%20Ene-Mar/116108A04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MAYO/116108A05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JUNIO/116108A06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JULIO/116108A07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compartidos2/JOSE/A&#209;O%202025/REM%20MENSUAL/AGOSTO/116108A08.xlsm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SEPTIEMBRE\116108A09.xlsm" TargetMode="External"/><Relationship Id="rId1" Type="http://schemas.openxmlformats.org/officeDocument/2006/relationships/externalLinkPath" Target="/JOSE/A&#209;O%202025/REM%20MENSUAL/SEPTIEMBRE/116108A09.xlsm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OCTUBRE\116108A10.xlsm" TargetMode="External"/><Relationship Id="rId1" Type="http://schemas.openxmlformats.org/officeDocument/2006/relationships/externalLinkPath" Target="/JOSE/A&#209;O%202025/REM%20MENSUAL/OCTUBRE/116108A10.xlsm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NOVIEMBRE\116108A11.xlsm" TargetMode="External"/><Relationship Id="rId1" Type="http://schemas.openxmlformats.org/officeDocument/2006/relationships/externalLinkPath" Target="/JOSE/A&#209;O%202025/REM%20MENSUAL/NOVIEMBRE/116108A11.xlsm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JOSE\A&#209;O%202025\REM%20MENSUAL\DICIEMBRE\116108A12.xlsm" TargetMode="External"/><Relationship Id="rId1" Type="http://schemas.openxmlformats.org/officeDocument/2006/relationships/externalLinkPath" Target="/JOSE/A&#209;O%202025/REM%20MENSUAL/DICIEMBRE/116108A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</row>
        <row r="3"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</row>
        <row r="6">
          <cell r="B6">
            <v>0</v>
          </cell>
          <cell r="C6">
            <v>0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ENERO</v>
          </cell>
          <cell r="C6">
            <v>0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FEBRERO</v>
          </cell>
          <cell r="C6">
            <v>0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MARZO</v>
          </cell>
          <cell r="C6">
            <v>0</v>
          </cell>
          <cell r="D6">
            <v>3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ABRIL</v>
          </cell>
          <cell r="C6">
            <v>0</v>
          </cell>
          <cell r="D6">
            <v>4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MAYO</v>
          </cell>
          <cell r="C6">
            <v>0</v>
          </cell>
          <cell r="D6">
            <v>5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JUNIO</v>
          </cell>
          <cell r="C6">
            <v>0</v>
          </cell>
          <cell r="D6">
            <v>6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JULIO</v>
          </cell>
          <cell r="C6">
            <v>0</v>
          </cell>
          <cell r="D6">
            <v>7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AGOSTO</v>
          </cell>
          <cell r="C6">
            <v>0</v>
          </cell>
          <cell r="D6">
            <v>8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SEPTIEMBRE</v>
          </cell>
          <cell r="C6">
            <v>0</v>
          </cell>
          <cell r="D6">
            <v>9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OCTUBRE</v>
          </cell>
          <cell r="C6">
            <v>1</v>
          </cell>
          <cell r="D6">
            <v>0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NOVIEMBRE</v>
          </cell>
          <cell r="C6">
            <v>1</v>
          </cell>
          <cell r="D6">
            <v>1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OMBRE"/>
      <sheetName val="A01"/>
      <sheetName val="A02"/>
      <sheetName val="A03"/>
      <sheetName val="A04"/>
      <sheetName val="A05"/>
      <sheetName val="A06"/>
      <sheetName val="A07"/>
      <sheetName val="A08"/>
      <sheetName val="A09"/>
      <sheetName val="A11"/>
      <sheetName val="A11a"/>
      <sheetName val="A19a"/>
      <sheetName val="A19b"/>
      <sheetName val="A21"/>
      <sheetName val="A23"/>
      <sheetName val="A24"/>
      <sheetName val="A25"/>
      <sheetName val="A26"/>
      <sheetName val="A27"/>
      <sheetName val="A28"/>
      <sheetName val="A29"/>
      <sheetName val="A30"/>
      <sheetName val="A30AR"/>
      <sheetName val="A31"/>
      <sheetName val="A32"/>
      <sheetName val="A33"/>
      <sheetName val="A34"/>
      <sheetName val="Control"/>
      <sheetName val="MACROS"/>
    </sheetNames>
    <sheetDataSet>
      <sheetData sheetId="0">
        <row r="2">
          <cell r="B2" t="str">
            <v>LINARES</v>
          </cell>
          <cell r="C2">
            <v>0</v>
          </cell>
          <cell r="D2">
            <v>7</v>
          </cell>
          <cell r="E2">
            <v>4</v>
          </cell>
          <cell r="F2">
            <v>0</v>
          </cell>
          <cell r="G2">
            <v>1</v>
          </cell>
        </row>
        <row r="3">
          <cell r="B3" t="str">
            <v>HOSPITAL PRESIDENTE CARLOS IBAÑEZ DEL CAMPO</v>
          </cell>
          <cell r="C3">
            <v>1</v>
          </cell>
          <cell r="D3">
            <v>1</v>
          </cell>
          <cell r="E3">
            <v>6</v>
          </cell>
          <cell r="F3">
            <v>1</v>
          </cell>
          <cell r="G3">
            <v>0</v>
          </cell>
          <cell r="H3">
            <v>8</v>
          </cell>
        </row>
        <row r="6">
          <cell r="B6" t="str">
            <v>DICIEMBRE</v>
          </cell>
          <cell r="C6">
            <v>1</v>
          </cell>
          <cell r="D6">
            <v>2</v>
          </cell>
        </row>
        <row r="7">
          <cell r="B7">
            <v>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G202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3.140625" customWidth="1"/>
    <col min="2" max="2" width="31.7109375" customWidth="1"/>
    <col min="3" max="3" width="18.85546875" bestFit="1" customWidth="1"/>
    <col min="4" max="4" width="17.140625" bestFit="1" customWidth="1"/>
    <col min="5" max="5" width="14" bestFit="1" customWidth="1"/>
    <col min="6" max="6" width="14.5703125" bestFit="1" customWidth="1"/>
    <col min="7" max="7" width="11.5703125" bestFit="1" customWidth="1"/>
    <col min="8" max="8" width="14" bestFit="1" customWidth="1"/>
    <col min="9" max="9" width="13.28515625" customWidth="1"/>
    <col min="10" max="10" width="15.42578125" customWidth="1"/>
    <col min="11" max="11" width="17" customWidth="1"/>
    <col min="12" max="12" width="14.85546875" customWidth="1"/>
    <col min="14" max="14" width="13.5703125" customWidth="1"/>
    <col min="38" max="38" width="13.7109375" customWidth="1"/>
    <col min="40" max="40" width="12.7109375" customWidth="1"/>
    <col min="41" max="41" width="13" customWidth="1"/>
    <col min="42" max="42" width="13.140625" customWidth="1"/>
    <col min="44" max="44" width="12.42578125" customWidth="1"/>
    <col min="75" max="76" width="11.7109375" customWidth="1"/>
    <col min="77" max="77" width="11.42578125" customWidth="1"/>
    <col min="78" max="96" width="11.42578125" hidden="1" customWidth="1"/>
    <col min="97" max="105" width="11.42578125" customWidth="1"/>
  </cols>
  <sheetData>
    <row r="1" spans="1:104" x14ac:dyDescent="0.25">
      <c r="A1" s="1" t="s">
        <v>0</v>
      </c>
    </row>
    <row r="2" spans="1:104" x14ac:dyDescent="0.25">
      <c r="A2" s="1" t="str">
        <f>CONCATENATE("COMUNA: ",[1]NOMBRE!B2, " (",[1]NOMBRE!C2,[1]NOMBRE!D2,[1]NOMBRE!E2,[1]NOMBRE!F2,[1]NOMBRE!G2,")")</f>
        <v>COMUNA: 0 (00000)</v>
      </c>
    </row>
    <row r="3" spans="1:104" x14ac:dyDescent="0.25">
      <c r="A3" s="1" t="str">
        <f>CONCATENATE("ESTABLECIMIENTO/ESTRATEGIA: ", [1]NOMBRE!B3, " (",[1]NOMBRE!C3,[1]NOMBRE!D3,[1]NOMBRE!E3,[1]NOMBRE!F3,[1]NOMBRE!G3,[1]NOMBRE!H3,")")</f>
        <v>ESTABLECIMIENTO/ESTRATEGIA: 0 (000000)</v>
      </c>
    </row>
    <row r="4" spans="1:104" x14ac:dyDescent="0.25">
      <c r="A4" s="1" t="str">
        <f>CONCATENATE("MES: ",[1]NOMBRE!B6, " (",[1]NOMBRE!C6,[1]NOMBRE!D6,")")</f>
        <v>MES: 0 (00)</v>
      </c>
    </row>
    <row r="5" spans="1:104" x14ac:dyDescent="0.25">
      <c r="A5" s="1" t="str">
        <f>CONCATENATE("AÑO: ",[1]NOMBRE!B7)</f>
        <v>AÑO: 2025</v>
      </c>
    </row>
    <row r="6" spans="1:104" s="2" customFormat="1" ht="15" customHeight="1" x14ac:dyDescent="0.25">
      <c r="A6" s="330" t="s">
        <v>1</v>
      </c>
      <c r="B6" s="330"/>
      <c r="C6" s="330"/>
      <c r="D6" s="330"/>
      <c r="E6" s="330"/>
      <c r="F6" s="330"/>
      <c r="G6" s="330"/>
      <c r="H6" s="330"/>
      <c r="I6" s="330"/>
      <c r="J6" s="330"/>
      <c r="K6" s="330"/>
      <c r="L6" s="330"/>
      <c r="M6" s="330"/>
      <c r="N6" s="330"/>
      <c r="O6" s="330"/>
      <c r="P6" s="330"/>
      <c r="Q6" s="330"/>
      <c r="R6" s="330"/>
      <c r="S6" s="330"/>
      <c r="T6" s="330"/>
      <c r="BX6" s="3"/>
      <c r="BY6" s="3"/>
      <c r="BZ6" s="3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</row>
    <row r="8" spans="1:104" x14ac:dyDescent="0.25">
      <c r="A8" s="331" t="s">
        <v>2</v>
      </c>
      <c r="B8" s="331"/>
      <c r="C8" s="331"/>
      <c r="D8" s="331"/>
      <c r="E8" s="331"/>
      <c r="F8" s="331"/>
      <c r="G8" s="331"/>
      <c r="H8" s="331"/>
      <c r="I8" s="331"/>
      <c r="J8" s="331"/>
      <c r="K8" s="331"/>
      <c r="L8" s="331"/>
      <c r="M8" s="331"/>
      <c r="N8" s="331"/>
      <c r="O8" s="331"/>
      <c r="P8" s="331"/>
      <c r="Q8" s="331"/>
      <c r="R8" s="331"/>
      <c r="S8" s="331"/>
      <c r="T8" s="331"/>
      <c r="U8" s="331"/>
      <c r="V8" s="331"/>
      <c r="W8" s="331"/>
      <c r="X8" s="331"/>
      <c r="Y8" s="331"/>
      <c r="Z8" s="331"/>
      <c r="AA8" s="331"/>
      <c r="AB8" s="331"/>
      <c r="AC8" s="331"/>
      <c r="AD8" s="331"/>
      <c r="AE8" s="331"/>
      <c r="AF8" s="331"/>
      <c r="AG8" s="331"/>
      <c r="AH8" s="331"/>
      <c r="AI8" s="331"/>
      <c r="AJ8" s="331"/>
      <c r="AK8" s="331"/>
      <c r="AL8" s="331"/>
      <c r="AM8" s="331"/>
    </row>
    <row r="9" spans="1:104" x14ac:dyDescent="0.25">
      <c r="A9" s="303" t="s">
        <v>3</v>
      </c>
      <c r="B9" s="303"/>
      <c r="C9" s="303"/>
      <c r="D9" s="303"/>
      <c r="E9" s="303"/>
      <c r="F9" s="303"/>
      <c r="G9" s="303"/>
      <c r="H9" s="303"/>
      <c r="I9" s="303"/>
      <c r="J9" s="303"/>
      <c r="K9" s="303"/>
      <c r="L9" s="303"/>
      <c r="M9" s="303"/>
      <c r="N9" s="303"/>
      <c r="O9" s="303"/>
      <c r="P9" s="303"/>
      <c r="Q9" s="303"/>
      <c r="R9" s="303"/>
      <c r="S9" s="303"/>
      <c r="T9" s="303"/>
      <c r="U9" s="303"/>
      <c r="V9" s="303"/>
      <c r="W9" s="303"/>
      <c r="X9" s="303"/>
      <c r="Y9" s="303"/>
      <c r="Z9" s="303"/>
      <c r="AA9" s="303"/>
      <c r="AB9" s="303"/>
      <c r="AC9" s="303"/>
      <c r="AD9" s="303"/>
      <c r="AE9" s="303"/>
      <c r="AF9" s="303"/>
      <c r="AG9" s="303"/>
      <c r="AH9" s="303"/>
      <c r="AI9" s="303"/>
      <c r="AJ9" s="303"/>
      <c r="AK9" s="303"/>
      <c r="AL9" s="303"/>
      <c r="AM9" s="303"/>
    </row>
    <row r="10" spans="1:104" ht="15" customHeight="1" x14ac:dyDescent="0.25">
      <c r="A10" s="332" t="s">
        <v>4</v>
      </c>
      <c r="B10" s="327" t="s">
        <v>5</v>
      </c>
      <c r="C10" s="287" t="s">
        <v>6</v>
      </c>
      <c r="D10" s="288"/>
      <c r="E10" s="284"/>
      <c r="F10" s="333" t="s">
        <v>7</v>
      </c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4"/>
      <c r="AF10" s="334"/>
      <c r="AG10" s="334"/>
      <c r="AH10" s="334"/>
      <c r="AI10" s="334"/>
      <c r="AJ10" s="334"/>
      <c r="AK10" s="334"/>
      <c r="AL10" s="334"/>
      <c r="AM10" s="314"/>
      <c r="AN10" s="309" t="s">
        <v>8</v>
      </c>
      <c r="AO10" s="288" t="s">
        <v>9</v>
      </c>
      <c r="AP10" s="284"/>
      <c r="AQ10" s="324" t="s">
        <v>10</v>
      </c>
      <c r="AR10" s="324" t="s">
        <v>11</v>
      </c>
      <c r="AS10" s="324" t="s">
        <v>12</v>
      </c>
      <c r="AT10" s="324" t="s">
        <v>13</v>
      </c>
      <c r="AU10" s="324" t="s">
        <v>14</v>
      </c>
    </row>
    <row r="11" spans="1:104" x14ac:dyDescent="0.25">
      <c r="A11" s="332"/>
      <c r="B11" s="328"/>
      <c r="C11" s="289"/>
      <c r="D11" s="290"/>
      <c r="E11" s="286"/>
      <c r="F11" s="294" t="s">
        <v>15</v>
      </c>
      <c r="G11" s="294"/>
      <c r="H11" s="295" t="s">
        <v>16</v>
      </c>
      <c r="I11" s="296"/>
      <c r="J11" s="295" t="s">
        <v>17</v>
      </c>
      <c r="K11" s="296"/>
      <c r="L11" s="295" t="s">
        <v>18</v>
      </c>
      <c r="M11" s="296"/>
      <c r="N11" s="295" t="s">
        <v>19</v>
      </c>
      <c r="O11" s="296"/>
      <c r="P11" s="295" t="s">
        <v>20</v>
      </c>
      <c r="Q11" s="296"/>
      <c r="R11" s="295" t="s">
        <v>21</v>
      </c>
      <c r="S11" s="296"/>
      <c r="T11" s="295" t="s">
        <v>22</v>
      </c>
      <c r="U11" s="296"/>
      <c r="V11" s="295" t="s">
        <v>23</v>
      </c>
      <c r="W11" s="296"/>
      <c r="X11" s="295" t="s">
        <v>24</v>
      </c>
      <c r="Y11" s="296"/>
      <c r="Z11" s="295" t="s">
        <v>25</v>
      </c>
      <c r="AA11" s="296"/>
      <c r="AB11" s="295" t="s">
        <v>26</v>
      </c>
      <c r="AC11" s="296"/>
      <c r="AD11" s="295" t="s">
        <v>27</v>
      </c>
      <c r="AE11" s="296"/>
      <c r="AF11" s="295" t="s">
        <v>28</v>
      </c>
      <c r="AG11" s="296"/>
      <c r="AH11" s="295" t="s">
        <v>29</v>
      </c>
      <c r="AI11" s="296"/>
      <c r="AJ11" s="295" t="s">
        <v>30</v>
      </c>
      <c r="AK11" s="296"/>
      <c r="AL11" s="297" t="s">
        <v>31</v>
      </c>
      <c r="AM11" s="323"/>
      <c r="AN11" s="310"/>
      <c r="AO11" s="290"/>
      <c r="AP11" s="286"/>
      <c r="AQ11" s="325"/>
      <c r="AR11" s="325"/>
      <c r="AS11" s="325"/>
      <c r="AT11" s="325"/>
      <c r="AU11" s="325"/>
    </row>
    <row r="12" spans="1:104" x14ac:dyDescent="0.25">
      <c r="A12" s="332"/>
      <c r="B12" s="329"/>
      <c r="C12" s="5" t="s">
        <v>32</v>
      </c>
      <c r="D12" s="6" t="s">
        <v>33</v>
      </c>
      <c r="E12" s="7" t="s">
        <v>34</v>
      </c>
      <c r="F12" s="5" t="s">
        <v>33</v>
      </c>
      <c r="G12" s="7" t="s">
        <v>34</v>
      </c>
      <c r="H12" s="5" t="s">
        <v>33</v>
      </c>
      <c r="I12" s="7" t="s">
        <v>34</v>
      </c>
      <c r="J12" s="5" t="s">
        <v>33</v>
      </c>
      <c r="K12" s="7" t="s">
        <v>34</v>
      </c>
      <c r="L12" s="5" t="s">
        <v>33</v>
      </c>
      <c r="M12" s="7" t="s">
        <v>34</v>
      </c>
      <c r="N12" s="5" t="s">
        <v>33</v>
      </c>
      <c r="O12" s="7" t="s">
        <v>34</v>
      </c>
      <c r="P12" s="5" t="s">
        <v>33</v>
      </c>
      <c r="Q12" s="7" t="s">
        <v>34</v>
      </c>
      <c r="R12" s="5" t="s">
        <v>33</v>
      </c>
      <c r="S12" s="7" t="s">
        <v>34</v>
      </c>
      <c r="T12" s="5" t="s">
        <v>33</v>
      </c>
      <c r="U12" s="7" t="s">
        <v>34</v>
      </c>
      <c r="V12" s="5" t="s">
        <v>33</v>
      </c>
      <c r="W12" s="7" t="s">
        <v>34</v>
      </c>
      <c r="X12" s="5" t="s">
        <v>33</v>
      </c>
      <c r="Y12" s="7" t="s">
        <v>34</v>
      </c>
      <c r="Z12" s="5" t="s">
        <v>33</v>
      </c>
      <c r="AA12" s="7" t="s">
        <v>34</v>
      </c>
      <c r="AB12" s="5" t="s">
        <v>33</v>
      </c>
      <c r="AC12" s="7" t="s">
        <v>34</v>
      </c>
      <c r="AD12" s="5" t="s">
        <v>33</v>
      </c>
      <c r="AE12" s="7" t="s">
        <v>34</v>
      </c>
      <c r="AF12" s="5" t="s">
        <v>33</v>
      </c>
      <c r="AG12" s="7" t="s">
        <v>34</v>
      </c>
      <c r="AH12" s="5" t="s">
        <v>33</v>
      </c>
      <c r="AI12" s="7" t="s">
        <v>34</v>
      </c>
      <c r="AJ12" s="5" t="s">
        <v>33</v>
      </c>
      <c r="AK12" s="7" t="s">
        <v>34</v>
      </c>
      <c r="AL12" s="5" t="s">
        <v>33</v>
      </c>
      <c r="AM12" s="7" t="s">
        <v>34</v>
      </c>
      <c r="AN12" s="311"/>
      <c r="AO12" s="8" t="s">
        <v>35</v>
      </c>
      <c r="AP12" s="9" t="s">
        <v>36</v>
      </c>
      <c r="AQ12" s="326"/>
      <c r="AR12" s="326"/>
      <c r="AS12" s="326"/>
      <c r="AT12" s="326"/>
      <c r="AU12" s="326"/>
    </row>
    <row r="13" spans="1:104" x14ac:dyDescent="0.25">
      <c r="A13" s="299" t="s">
        <v>37</v>
      </c>
      <c r="B13" s="10" t="s">
        <v>38</v>
      </c>
      <c r="C13" s="11">
        <f t="shared" ref="C13:C75" si="0">SUM(D13+E13)</f>
        <v>754</v>
      </c>
      <c r="D13" s="12">
        <f>+F13+H13+J13+L13+N13+P13+R13+T13+V13+X13+Z13+AB13+AD13+AF13+AH13+AJ13+AL13</f>
        <v>552</v>
      </c>
      <c r="E13" s="13">
        <f>+G13+I13+K13+M13+O13+Q13+S13+U13+W13+Y13+AA13+AC13+AE13+AG13+AI13+AK13+AM13</f>
        <v>202</v>
      </c>
      <c r="F13" s="14">
        <f>SUM(ENERO:DICIEMBRE!F13)</f>
        <v>0</v>
      </c>
      <c r="G13" s="14">
        <f>SUM(ENERO:DICIEMBRE!G13)</f>
        <v>0</v>
      </c>
      <c r="H13" s="14">
        <f>SUM(ENERO:DICIEMBRE!H13)</f>
        <v>0</v>
      </c>
      <c r="I13" s="14">
        <f>SUM(ENERO:DICIEMBRE!I13)</f>
        <v>0</v>
      </c>
      <c r="J13" s="14">
        <f>SUM(ENERO:DICIEMBRE!J13)</f>
        <v>0</v>
      </c>
      <c r="K13" s="14">
        <f>SUM(ENERO:DICIEMBRE!K13)</f>
        <v>0</v>
      </c>
      <c r="L13" s="14">
        <f>SUM(ENERO:DICIEMBRE!L13)</f>
        <v>3</v>
      </c>
      <c r="M13" s="14">
        <f>SUM(ENERO:DICIEMBRE!M13)</f>
        <v>0</v>
      </c>
      <c r="N13" s="14">
        <f>SUM(ENERO:DICIEMBRE!N13)</f>
        <v>29</v>
      </c>
      <c r="O13" s="14">
        <f>SUM(ENERO:DICIEMBRE!O13)</f>
        <v>2</v>
      </c>
      <c r="P13" s="14">
        <f>SUM(ENERO:DICIEMBRE!P13)</f>
        <v>34</v>
      </c>
      <c r="Q13" s="14">
        <f>SUM(ENERO:DICIEMBRE!Q13)</f>
        <v>9</v>
      </c>
      <c r="R13" s="14">
        <f>SUM(ENERO:DICIEMBRE!R13)</f>
        <v>69</v>
      </c>
      <c r="S13" s="14">
        <f>SUM(ENERO:DICIEMBRE!S13)</f>
        <v>10</v>
      </c>
      <c r="T13" s="14">
        <f>SUM(ENERO:DICIEMBRE!T13)</f>
        <v>76</v>
      </c>
      <c r="U13" s="14">
        <f>SUM(ENERO:DICIEMBRE!U13)</f>
        <v>38</v>
      </c>
      <c r="V13" s="14">
        <f>SUM(ENERO:DICIEMBRE!V13)</f>
        <v>61</v>
      </c>
      <c r="W13" s="14">
        <f>SUM(ENERO:DICIEMBRE!W13)</f>
        <v>31</v>
      </c>
      <c r="X13" s="14">
        <f>SUM(ENERO:DICIEMBRE!X13)</f>
        <v>62</v>
      </c>
      <c r="Y13" s="14">
        <f>SUM(ENERO:DICIEMBRE!Y13)</f>
        <v>22</v>
      </c>
      <c r="Z13" s="14">
        <f>SUM(ENERO:DICIEMBRE!Z13)</f>
        <v>58</v>
      </c>
      <c r="AA13" s="14">
        <f>SUM(ENERO:DICIEMBRE!AA13)</f>
        <v>13</v>
      </c>
      <c r="AB13" s="14">
        <f>SUM(ENERO:DICIEMBRE!AB13)</f>
        <v>51</v>
      </c>
      <c r="AC13" s="14">
        <f>SUM(ENERO:DICIEMBRE!AC13)</f>
        <v>23</v>
      </c>
      <c r="AD13" s="14">
        <f>SUM(ENERO:DICIEMBRE!AD13)</f>
        <v>41</v>
      </c>
      <c r="AE13" s="14">
        <f>SUM(ENERO:DICIEMBRE!AE13)</f>
        <v>14</v>
      </c>
      <c r="AF13" s="14">
        <f>SUM(ENERO:DICIEMBRE!AF13)</f>
        <v>31</v>
      </c>
      <c r="AG13" s="14">
        <f>SUM(ENERO:DICIEMBRE!AG13)</f>
        <v>10</v>
      </c>
      <c r="AH13" s="14">
        <f>SUM(ENERO:DICIEMBRE!AH13)</f>
        <v>12</v>
      </c>
      <c r="AI13" s="14">
        <f>SUM(ENERO:DICIEMBRE!AI13)</f>
        <v>21</v>
      </c>
      <c r="AJ13" s="14">
        <f>SUM(ENERO:DICIEMBRE!AJ13)</f>
        <v>9</v>
      </c>
      <c r="AK13" s="14">
        <f>SUM(ENERO:DICIEMBRE!AK13)</f>
        <v>7</v>
      </c>
      <c r="AL13" s="14">
        <f>SUM(ENERO:DICIEMBRE!AL13)</f>
        <v>16</v>
      </c>
      <c r="AM13" s="14">
        <f>SUM(ENERO:DICIEMBRE!AM13)</f>
        <v>2</v>
      </c>
      <c r="AN13" s="14">
        <f>SUM(ENERO:DICIEMBRE!AN13)</f>
        <v>0</v>
      </c>
      <c r="AO13" s="14">
        <f>SUM(ENERO:DICIEMBRE!AO13)</f>
        <v>0</v>
      </c>
      <c r="AP13" s="14">
        <f>SUM(ENERO:DICIEMBRE!AP13)</f>
        <v>10</v>
      </c>
      <c r="AQ13" s="14">
        <f>SUM(ENERO:DICIEMBRE!AQ13)</f>
        <v>6</v>
      </c>
      <c r="AR13" s="14">
        <f>SUM(ENERO:DICIEMBRE!AR13)</f>
        <v>47</v>
      </c>
      <c r="AS13" s="14">
        <f>SUM(ENERO:DICIEMBRE!AS13)</f>
        <v>0</v>
      </c>
      <c r="AT13" s="14">
        <f>SUM(ENERO:DICIEMBRE!AT13)</f>
        <v>0</v>
      </c>
      <c r="AU13" s="14">
        <f>SUM(ENERO:DICIEMBRE!AU13)</f>
        <v>0</v>
      </c>
      <c r="AV13" s="25" t="str">
        <f>$CA13&amp;$CB13&amp;CC13&amp;CD13&amp;CE13&amp;CG13&amp;CH13</f>
        <v/>
      </c>
      <c r="CA13" s="26" t="str">
        <f>IF(AND($C13&lt;&gt;0,AN13=""),"* No olvide ingresar la columna Espacios Amigables /adolescentes (Digite CERO si no tiene). ",IF(AN13&gt;$C13,"* El Número de Espacios Amigables no puede superar el Total. ",""))</f>
        <v/>
      </c>
      <c r="CB13" s="26" t="str">
        <f>IF(AND(E13&gt;0,OR(AO13="")),"No olvide digitar los campos *TRANS Masculino (Digite CERO si no tiene).",IF(AO13&gt;E13,"* El Número de TRANS Masculino no puede superar el Total Mujeres. ",""))</f>
        <v/>
      </c>
      <c r="CC13" s="26" t="str">
        <f>IF(AND(D13&gt;0,OR(AP13="")),"No olvide digitar los campos *TRANS Femenino (Digite CERO si no tiene).",IF(AP13&gt;$D13,"* El Número de TRANS Femenino no puede superar el Total Hombres. ",""))</f>
        <v/>
      </c>
      <c r="CD13" s="26" t="str">
        <f>IF(AND($C13&lt;&gt;0,AQ13=""),"* No olvide ingresar la columna Pueblos Originarios (Digite CERO si no tiene).  ",IF(AQ13&gt;$C13,"* El Número de Pueblos Originarios no puede superar el Total. ",""))</f>
        <v/>
      </c>
      <c r="CE13" s="26" t="str">
        <f>IF(AND($C13&lt;&gt;0,AR13=""),"* No olvide ingresar la columna Migrantes (Digite CERO si no tiene).  ",IF(AR13&gt;$C13,"* El Número de Migrantes no puede superar el Total. ",""))</f>
        <v/>
      </c>
      <c r="CF13" s="27"/>
      <c r="CG13" s="26" t="str">
        <f>IF(AND($C13&lt;&gt;0,AT13=""),"* No olvide ingresar la columna Niños, Niñas, Adolescentes y Jóvenes SENAME (Digite CERO si no tiene).  ",IF(AT13&gt;$C13,"* El Número de Niños, Niñas, Adolescentes y Jóvenes SENAME no puede superar el Total. ",""))</f>
        <v/>
      </c>
      <c r="CH13" s="26" t="str">
        <f>IF(AND($C13&lt;&gt;0,AU13=""),"* No olvide ingresar la columna Niños, Niñas, Adolescentes y Jóvenes Mejor Niñez (Digite CERO si no tiene). ",IF(AU13&gt;$C13,"* El Número de Niños, Niñas, Adolescentes y Jóvenes Mejor Niñez no puede superar el Total. ",""))</f>
        <v/>
      </c>
      <c r="CI13" s="28"/>
      <c r="CJ13" s="29">
        <f>IF(AND($C13&lt;&gt;0,AN13=""),1,IF(AN13&gt;$C13,1,0))</f>
        <v>0</v>
      </c>
      <c r="CK13" s="29">
        <f>IF(AND(E13&gt;0,OR(AO13="")),1,IF(AO13&gt;E13,1,0))</f>
        <v>0</v>
      </c>
      <c r="CL13" s="29">
        <f>IF(AND(D13&gt;0,OR(AP13="")),1,IF(AP13&gt;D13,1,0))</f>
        <v>0</v>
      </c>
      <c r="CM13" s="29">
        <f>IF(AND($C13&lt;&gt;0,AQ13=""),1,IF(AQ13&gt;$C13,1,0))</f>
        <v>0</v>
      </c>
      <c r="CN13" s="29">
        <f>IF(AND($C13&lt;&gt;0,AR13=""),1,IF(AR13&gt;$C13,1,0))</f>
        <v>0</v>
      </c>
      <c r="CO13" s="30"/>
      <c r="CP13" s="29">
        <f>IF(AND($C13&lt;&gt;0,AT13=""),1,IF(AT13&gt;$C13,1,0))</f>
        <v>0</v>
      </c>
      <c r="CQ13" s="29">
        <f>IF(AND($C13&lt;&gt;0,AU13=""),1,IF(AU13&gt;$C13,1,0))</f>
        <v>0</v>
      </c>
      <c r="CR13" s="28"/>
      <c r="CS13" s="28"/>
      <c r="CT13" s="28"/>
      <c r="CU13" s="28"/>
    </row>
    <row r="14" spans="1:104" x14ac:dyDescent="0.25">
      <c r="A14" s="300"/>
      <c r="B14" s="31" t="s">
        <v>39</v>
      </c>
      <c r="C14" s="32">
        <f t="shared" si="0"/>
        <v>0</v>
      </c>
      <c r="D14" s="33">
        <f t="shared" ref="D14:E23" si="1">+F14+H14+J14+L14+N14+P14+R14+T14+V14+X14+Z14+AB14+AD14+AF14+AH14+AJ14+AL14</f>
        <v>0</v>
      </c>
      <c r="E14" s="34">
        <f>+G14+I14+K14+M14+O14+Q14+S14+U14+W14+Y14+AA14+AC14+AE14+AG14+AI14+AK14+AM14</f>
        <v>0</v>
      </c>
      <c r="F14" s="14">
        <f>SUM(ENERO:DICIEMBRE!F14)</f>
        <v>0</v>
      </c>
      <c r="G14" s="14">
        <f>SUM(ENERO:DICIEMBRE!G14)</f>
        <v>0</v>
      </c>
      <c r="H14" s="14">
        <f>SUM(ENERO:DICIEMBRE!H14)</f>
        <v>0</v>
      </c>
      <c r="I14" s="14">
        <f>SUM(ENERO:DICIEMBRE!I14)</f>
        <v>0</v>
      </c>
      <c r="J14" s="14">
        <f>SUM(ENERO:DICIEMBRE!J14)</f>
        <v>0</v>
      </c>
      <c r="K14" s="14">
        <f>SUM(ENERO:DICIEMBRE!K14)</f>
        <v>0</v>
      </c>
      <c r="L14" s="14">
        <f>SUM(ENERO:DICIEMBRE!L14)</f>
        <v>0</v>
      </c>
      <c r="M14" s="14">
        <f>SUM(ENERO:DICIEMBRE!M14)</f>
        <v>0</v>
      </c>
      <c r="N14" s="14">
        <f>SUM(ENERO:DICIEMBRE!N14)</f>
        <v>0</v>
      </c>
      <c r="O14" s="14">
        <f>SUM(ENERO:DICIEMBRE!O14)</f>
        <v>0</v>
      </c>
      <c r="P14" s="14">
        <f>SUM(ENERO:DICIEMBRE!P14)</f>
        <v>0</v>
      </c>
      <c r="Q14" s="14">
        <f>SUM(ENERO:DICIEMBRE!Q14)</f>
        <v>0</v>
      </c>
      <c r="R14" s="14">
        <f>SUM(ENERO:DICIEMBRE!R14)</f>
        <v>0</v>
      </c>
      <c r="S14" s="14">
        <f>SUM(ENERO:DICIEMBRE!S14)</f>
        <v>0</v>
      </c>
      <c r="T14" s="14">
        <f>SUM(ENERO:DICIEMBRE!T14)</f>
        <v>0</v>
      </c>
      <c r="U14" s="14">
        <f>SUM(ENERO:DICIEMBRE!U14)</f>
        <v>0</v>
      </c>
      <c r="V14" s="14">
        <f>SUM(ENERO:DICIEMBRE!V14)</f>
        <v>0</v>
      </c>
      <c r="W14" s="14">
        <f>SUM(ENERO:DICIEMBRE!W14)</f>
        <v>0</v>
      </c>
      <c r="X14" s="14">
        <f>SUM(ENERO:DICIEMBRE!X14)</f>
        <v>0</v>
      </c>
      <c r="Y14" s="14">
        <f>SUM(ENERO:DICIEMBRE!Y14)</f>
        <v>0</v>
      </c>
      <c r="Z14" s="14">
        <f>SUM(ENERO:DICIEMBRE!Z14)</f>
        <v>0</v>
      </c>
      <c r="AA14" s="14">
        <f>SUM(ENERO:DICIEMBRE!AA14)</f>
        <v>0</v>
      </c>
      <c r="AB14" s="14">
        <f>SUM(ENERO:DICIEMBRE!AB14)</f>
        <v>0</v>
      </c>
      <c r="AC14" s="14">
        <f>SUM(ENERO:DICIEMBRE!AC14)</f>
        <v>0</v>
      </c>
      <c r="AD14" s="14">
        <f>SUM(ENERO:DICIEMBRE!AD14)</f>
        <v>0</v>
      </c>
      <c r="AE14" s="14">
        <f>SUM(ENERO:DICIEMBRE!AE14)</f>
        <v>0</v>
      </c>
      <c r="AF14" s="14">
        <f>SUM(ENERO:DICIEMBRE!AF14)</f>
        <v>0</v>
      </c>
      <c r="AG14" s="14">
        <f>SUM(ENERO:DICIEMBRE!AG14)</f>
        <v>0</v>
      </c>
      <c r="AH14" s="14">
        <f>SUM(ENERO:DICIEMBRE!AH14)</f>
        <v>0</v>
      </c>
      <c r="AI14" s="14">
        <f>SUM(ENERO:DICIEMBRE!AI14)</f>
        <v>0</v>
      </c>
      <c r="AJ14" s="14">
        <f>SUM(ENERO:DICIEMBRE!AJ14)</f>
        <v>0</v>
      </c>
      <c r="AK14" s="14">
        <f>SUM(ENERO:DICIEMBRE!AK14)</f>
        <v>0</v>
      </c>
      <c r="AL14" s="14">
        <f>SUM(ENERO:DICIEMBRE!AL14)</f>
        <v>0</v>
      </c>
      <c r="AM14" s="14">
        <f>SUM(ENERO:DICIEMBRE!AM14)</f>
        <v>0</v>
      </c>
      <c r="AN14" s="14">
        <f>SUM(ENERO:DICIEMBRE!AN14)</f>
        <v>0</v>
      </c>
      <c r="AO14" s="14">
        <f>SUM(ENERO:DICIEMBRE!AO14)</f>
        <v>0</v>
      </c>
      <c r="AP14" s="14">
        <f>SUM(ENERO:DICIEMBRE!AP14)</f>
        <v>0</v>
      </c>
      <c r="AQ14" s="14">
        <f>SUM(ENERO:DICIEMBRE!AQ14)</f>
        <v>0</v>
      </c>
      <c r="AR14" s="14">
        <f>SUM(ENERO:DICIEMBRE!AR14)</f>
        <v>0</v>
      </c>
      <c r="AS14" s="14">
        <f>SUM(ENERO:DICIEMBRE!AS14)</f>
        <v>0</v>
      </c>
      <c r="AT14" s="14">
        <f>SUM(ENERO:DICIEMBRE!AT14)</f>
        <v>0</v>
      </c>
      <c r="AU14" s="14">
        <f>SUM(ENERO:DICIEMBRE!AU14)</f>
        <v>0</v>
      </c>
      <c r="AV14" s="25" t="str">
        <f t="shared" ref="AV14:AV56" si="2">$CA14&amp;$CB14&amp;CC14&amp;CD14&amp;CE14&amp;CG14&amp;CH14</f>
        <v/>
      </c>
      <c r="CA14" s="26" t="str">
        <f t="shared" ref="CA14:CA89" si="3">IF(AND($C14&lt;&gt;0,AN14=""),"* No olvide ingresar la columna Espacios Amigables /adolescentes (Digite CERO si no tiene). ",IF(AN14&gt;$C14,"* El Número de Espacios Amigables no puede superar el Total. ",""))</f>
        <v/>
      </c>
      <c r="CB14" s="26" t="str">
        <f t="shared" ref="CB14:CB89" si="4">IF(AND(E14&gt;0,OR(AO14="")),"No olvide digitar los campos *TRANS Masculino (Digite CERO si no tiene).",IF(AO14&gt;E14,"* El Número de TRANS Masculino no puede superar el Total Mujeres. ",""))</f>
        <v/>
      </c>
      <c r="CC14" s="26" t="str">
        <f t="shared" ref="CC14:CC89" si="5">IF(AND(D14&gt;0,OR(AP14="")),"No olvide digitar los campos *TRANS Femenino (Digite CERO si no tiene).",IF(AP14&gt;$D14,"* El Número de TRANS Femenino no puede superar el Total Hombres. ",""))</f>
        <v/>
      </c>
      <c r="CD14" s="26" t="str">
        <f t="shared" ref="CD14:CD89" si="6">IF(AND($C14&lt;&gt;0,AQ14=""),"* No olvide ingresar la columna Pueblos Originarios (Digite CERO si no tiene).  ",IF(AQ14&gt;$C14,"* El Número de Pueblos Originarios no puede superar el Total. ",""))</f>
        <v/>
      </c>
      <c r="CE14" s="26" t="str">
        <f t="shared" ref="CE14:CE89" si="7">IF(AND($C14&lt;&gt;0,AR14=""),"* No olvide ingresar la columna Migrantes (Digite CERO si no tiene).  ",IF(AR14&gt;$C14,"* El Número de Migrantes no puede superar el Total. ",""))</f>
        <v/>
      </c>
      <c r="CF14" s="27"/>
      <c r="CG14" s="26" t="str">
        <f t="shared" ref="CG14:CG89" si="8">IF(AND($C14&lt;&gt;0,AT14=""),"* No olvide ingresar la columna Niños, Niñas, Adolescentes y Jóvenes SENAME (Digite CERO si no tiene).  ",IF(AT14&gt;$C14,"* El Número de Niños, Niñas, Adolescentes y Jóvenes SENAME no puede superar el Total. ",""))</f>
        <v/>
      </c>
      <c r="CH14" s="26" t="str">
        <f t="shared" ref="CH14:CH89" si="9">IF(AND($C14&lt;&gt;0,AU14=""),"* No olvide ingresar la columna Niños, Niñas, Adolescentes y Jóvenes Mejor Niñez (Digite CERO si no tiene). ",IF(AU14&gt;$C14,"* El Número de Niños, Niñas, Adolescentes y Jóvenes Mejor Niñez no puede superar el Total. ",""))</f>
        <v/>
      </c>
      <c r="CI14" s="28"/>
      <c r="CJ14" s="29">
        <f t="shared" ref="CJ14:CJ89" si="10">IF(AND($C14&lt;&gt;0,AN14=""),1,IF(AN14&gt;$C14,1,0))</f>
        <v>0</v>
      </c>
      <c r="CK14" s="29">
        <f t="shared" ref="CK14:CK89" si="11">IF(AND(E14&gt;0,OR(AO14="")),1,IF(AO14&gt;E14,1,0))</f>
        <v>0</v>
      </c>
      <c r="CL14" s="29">
        <f t="shared" ref="CL14:CL89" si="12">IF(AND(D14&gt;0,OR(AP14="")),1,IF(AP14&gt;D14,1,0))</f>
        <v>0</v>
      </c>
      <c r="CM14" s="29">
        <f t="shared" ref="CM14:CN89" si="13">IF(AND($C14&lt;&gt;0,AQ14=""),1,IF(AQ14&gt;$C14,1,0))</f>
        <v>0</v>
      </c>
      <c r="CN14" s="29">
        <f t="shared" si="13"/>
        <v>0</v>
      </c>
      <c r="CO14" s="30"/>
      <c r="CP14" s="29">
        <f t="shared" ref="CP14:CQ89" si="14">IF(AND($C14&lt;&gt;0,AT14=""),1,IF(AT14&gt;$C14,1,0))</f>
        <v>0</v>
      </c>
      <c r="CQ14" s="29">
        <f t="shared" si="14"/>
        <v>0</v>
      </c>
    </row>
    <row r="15" spans="1:104" x14ac:dyDescent="0.25">
      <c r="A15" s="300"/>
      <c r="B15" s="31" t="s">
        <v>40</v>
      </c>
      <c r="C15" s="32">
        <f t="shared" si="0"/>
        <v>2046</v>
      </c>
      <c r="D15" s="33">
        <f t="shared" si="1"/>
        <v>1513</v>
      </c>
      <c r="E15" s="34">
        <f t="shared" si="1"/>
        <v>533</v>
      </c>
      <c r="F15" s="14">
        <f>SUM(ENERO:DICIEMBRE!F15)</f>
        <v>0</v>
      </c>
      <c r="G15" s="14">
        <f>SUM(ENERO:DICIEMBRE!G15)</f>
        <v>0</v>
      </c>
      <c r="H15" s="14">
        <f>SUM(ENERO:DICIEMBRE!H15)</f>
        <v>0</v>
      </c>
      <c r="I15" s="14">
        <f>SUM(ENERO:DICIEMBRE!I15)</f>
        <v>0</v>
      </c>
      <c r="J15" s="14">
        <f>SUM(ENERO:DICIEMBRE!J15)</f>
        <v>0</v>
      </c>
      <c r="K15" s="14">
        <f>SUM(ENERO:DICIEMBRE!K15)</f>
        <v>0</v>
      </c>
      <c r="L15" s="14">
        <f>SUM(ENERO:DICIEMBRE!L15)</f>
        <v>5</v>
      </c>
      <c r="M15" s="14">
        <f>SUM(ENERO:DICIEMBRE!M15)</f>
        <v>2</v>
      </c>
      <c r="N15" s="14">
        <f>SUM(ENERO:DICIEMBRE!N15)</f>
        <v>75</v>
      </c>
      <c r="O15" s="14">
        <f>SUM(ENERO:DICIEMBRE!O15)</f>
        <v>13</v>
      </c>
      <c r="P15" s="14">
        <f>SUM(ENERO:DICIEMBRE!P15)</f>
        <v>118</v>
      </c>
      <c r="Q15" s="14">
        <f>SUM(ENERO:DICIEMBRE!Q15)</f>
        <v>39</v>
      </c>
      <c r="R15" s="14">
        <f>SUM(ENERO:DICIEMBRE!R15)</f>
        <v>255</v>
      </c>
      <c r="S15" s="14">
        <f>SUM(ENERO:DICIEMBRE!S15)</f>
        <v>63</v>
      </c>
      <c r="T15" s="14">
        <f>SUM(ENERO:DICIEMBRE!T15)</f>
        <v>249</v>
      </c>
      <c r="U15" s="14">
        <f>SUM(ENERO:DICIEMBRE!U15)</f>
        <v>103</v>
      </c>
      <c r="V15" s="14">
        <f>SUM(ENERO:DICIEMBRE!V15)</f>
        <v>212</v>
      </c>
      <c r="W15" s="14">
        <f>SUM(ENERO:DICIEMBRE!W15)</f>
        <v>99</v>
      </c>
      <c r="X15" s="14">
        <f>SUM(ENERO:DICIEMBRE!X15)</f>
        <v>179</v>
      </c>
      <c r="Y15" s="14">
        <f>SUM(ENERO:DICIEMBRE!Y15)</f>
        <v>65</v>
      </c>
      <c r="Z15" s="14">
        <f>SUM(ENERO:DICIEMBRE!Z15)</f>
        <v>158</v>
      </c>
      <c r="AA15" s="14">
        <f>SUM(ENERO:DICIEMBRE!AA15)</f>
        <v>49</v>
      </c>
      <c r="AB15" s="14">
        <f>SUM(ENERO:DICIEMBRE!AB15)</f>
        <v>130</v>
      </c>
      <c r="AC15" s="14">
        <f>SUM(ENERO:DICIEMBRE!AC15)</f>
        <v>51</v>
      </c>
      <c r="AD15" s="14">
        <f>SUM(ENERO:DICIEMBRE!AD15)</f>
        <v>48</v>
      </c>
      <c r="AE15" s="14">
        <f>SUM(ENERO:DICIEMBRE!AE15)</f>
        <v>9</v>
      </c>
      <c r="AF15" s="14">
        <f>SUM(ENERO:DICIEMBRE!AF15)</f>
        <v>42</v>
      </c>
      <c r="AG15" s="14">
        <f>SUM(ENERO:DICIEMBRE!AG15)</f>
        <v>12</v>
      </c>
      <c r="AH15" s="14">
        <f>SUM(ENERO:DICIEMBRE!AH15)</f>
        <v>25</v>
      </c>
      <c r="AI15" s="14">
        <f>SUM(ENERO:DICIEMBRE!AI15)</f>
        <v>22</v>
      </c>
      <c r="AJ15" s="14">
        <f>SUM(ENERO:DICIEMBRE!AJ15)</f>
        <v>7</v>
      </c>
      <c r="AK15" s="14">
        <f>SUM(ENERO:DICIEMBRE!AK15)</f>
        <v>6</v>
      </c>
      <c r="AL15" s="14">
        <f>SUM(ENERO:DICIEMBRE!AL15)</f>
        <v>10</v>
      </c>
      <c r="AM15" s="14">
        <f>SUM(ENERO:DICIEMBRE!AM15)</f>
        <v>0</v>
      </c>
      <c r="AN15" s="14">
        <f>SUM(ENERO:DICIEMBRE!AN15)</f>
        <v>0</v>
      </c>
      <c r="AO15" s="14">
        <f>SUM(ENERO:DICIEMBRE!AO15)</f>
        <v>0</v>
      </c>
      <c r="AP15" s="14">
        <f>SUM(ENERO:DICIEMBRE!AP15)</f>
        <v>22</v>
      </c>
      <c r="AQ15" s="14">
        <f>SUM(ENERO:DICIEMBRE!AQ15)</f>
        <v>15</v>
      </c>
      <c r="AR15" s="14">
        <f>SUM(ENERO:DICIEMBRE!AR15)</f>
        <v>140</v>
      </c>
      <c r="AS15" s="14">
        <f>SUM(ENERO:DICIEMBRE!AS15)</f>
        <v>0</v>
      </c>
      <c r="AT15" s="14">
        <f>SUM(ENERO:DICIEMBRE!AT15)</f>
        <v>0</v>
      </c>
      <c r="AU15" s="14">
        <f>SUM(ENERO:DICIEMBRE!AU15)</f>
        <v>0</v>
      </c>
      <c r="AV15" s="25" t="str">
        <f t="shared" si="2"/>
        <v/>
      </c>
      <c r="CA15" s="26" t="str">
        <f t="shared" si="3"/>
        <v/>
      </c>
      <c r="CB15" s="26" t="str">
        <f t="shared" si="4"/>
        <v/>
      </c>
      <c r="CC15" s="26" t="str">
        <f t="shared" si="5"/>
        <v/>
      </c>
      <c r="CD15" s="26" t="str">
        <f t="shared" si="6"/>
        <v/>
      </c>
      <c r="CE15" s="26" t="str">
        <f t="shared" si="7"/>
        <v/>
      </c>
      <c r="CF15" s="27"/>
      <c r="CG15" s="26" t="str">
        <f t="shared" si="8"/>
        <v/>
      </c>
      <c r="CH15" s="26" t="str">
        <f t="shared" si="9"/>
        <v/>
      </c>
      <c r="CI15" s="28"/>
      <c r="CJ15" s="29">
        <f t="shared" si="10"/>
        <v>0</v>
      </c>
      <c r="CK15" s="29">
        <f t="shared" si="11"/>
        <v>0</v>
      </c>
      <c r="CL15" s="29">
        <f t="shared" si="12"/>
        <v>0</v>
      </c>
      <c r="CM15" s="29">
        <f t="shared" si="13"/>
        <v>0</v>
      </c>
      <c r="CN15" s="29">
        <f t="shared" si="13"/>
        <v>0</v>
      </c>
      <c r="CO15" s="30"/>
      <c r="CP15" s="29">
        <f t="shared" si="14"/>
        <v>0</v>
      </c>
      <c r="CQ15" s="29">
        <f t="shared" si="14"/>
        <v>0</v>
      </c>
    </row>
    <row r="16" spans="1:104" x14ac:dyDescent="0.25">
      <c r="A16" s="300"/>
      <c r="B16" s="31" t="s">
        <v>41</v>
      </c>
      <c r="C16" s="32">
        <f t="shared" si="0"/>
        <v>0</v>
      </c>
      <c r="D16" s="33">
        <f t="shared" si="1"/>
        <v>0</v>
      </c>
      <c r="E16" s="34">
        <f t="shared" si="1"/>
        <v>0</v>
      </c>
      <c r="F16" s="14">
        <f>SUM(ENERO:DICIEMBRE!F16)</f>
        <v>0</v>
      </c>
      <c r="G16" s="14">
        <f>SUM(ENERO:DICIEMBRE!G16)</f>
        <v>0</v>
      </c>
      <c r="H16" s="14">
        <f>SUM(ENERO:DICIEMBRE!H16)</f>
        <v>0</v>
      </c>
      <c r="I16" s="14">
        <f>SUM(ENERO:DICIEMBRE!I16)</f>
        <v>0</v>
      </c>
      <c r="J16" s="14">
        <f>SUM(ENERO:DICIEMBRE!J16)</f>
        <v>0</v>
      </c>
      <c r="K16" s="14">
        <f>SUM(ENERO:DICIEMBRE!K16)</f>
        <v>0</v>
      </c>
      <c r="L16" s="14">
        <f>SUM(ENERO:DICIEMBRE!L16)</f>
        <v>0</v>
      </c>
      <c r="M16" s="14">
        <f>SUM(ENERO:DICIEMBRE!M16)</f>
        <v>0</v>
      </c>
      <c r="N16" s="14">
        <f>SUM(ENERO:DICIEMBRE!N16)</f>
        <v>0</v>
      </c>
      <c r="O16" s="14">
        <f>SUM(ENERO:DICIEMBRE!O16)</f>
        <v>0</v>
      </c>
      <c r="P16" s="14">
        <f>SUM(ENERO:DICIEMBRE!P16)</f>
        <v>0</v>
      </c>
      <c r="Q16" s="14">
        <f>SUM(ENERO:DICIEMBRE!Q16)</f>
        <v>0</v>
      </c>
      <c r="R16" s="14">
        <f>SUM(ENERO:DICIEMBRE!R16)</f>
        <v>0</v>
      </c>
      <c r="S16" s="14">
        <f>SUM(ENERO:DICIEMBRE!S16)</f>
        <v>0</v>
      </c>
      <c r="T16" s="14">
        <f>SUM(ENERO:DICIEMBRE!T16)</f>
        <v>0</v>
      </c>
      <c r="U16" s="14">
        <f>SUM(ENERO:DICIEMBRE!U16)</f>
        <v>0</v>
      </c>
      <c r="V16" s="14">
        <f>SUM(ENERO:DICIEMBRE!V16)</f>
        <v>0</v>
      </c>
      <c r="W16" s="14">
        <f>SUM(ENERO:DICIEMBRE!W16)</f>
        <v>0</v>
      </c>
      <c r="X16" s="14">
        <f>SUM(ENERO:DICIEMBRE!X16)</f>
        <v>0</v>
      </c>
      <c r="Y16" s="14">
        <f>SUM(ENERO:DICIEMBRE!Y16)</f>
        <v>0</v>
      </c>
      <c r="Z16" s="14">
        <f>SUM(ENERO:DICIEMBRE!Z16)</f>
        <v>0</v>
      </c>
      <c r="AA16" s="14">
        <f>SUM(ENERO:DICIEMBRE!AA16)</f>
        <v>0</v>
      </c>
      <c r="AB16" s="14">
        <f>SUM(ENERO:DICIEMBRE!AB16)</f>
        <v>0</v>
      </c>
      <c r="AC16" s="14">
        <f>SUM(ENERO:DICIEMBRE!AC16)</f>
        <v>0</v>
      </c>
      <c r="AD16" s="14">
        <f>SUM(ENERO:DICIEMBRE!AD16)</f>
        <v>0</v>
      </c>
      <c r="AE16" s="14">
        <f>SUM(ENERO:DICIEMBRE!AE16)</f>
        <v>0</v>
      </c>
      <c r="AF16" s="14">
        <f>SUM(ENERO:DICIEMBRE!AF16)</f>
        <v>0</v>
      </c>
      <c r="AG16" s="14">
        <f>SUM(ENERO:DICIEMBRE!AG16)</f>
        <v>0</v>
      </c>
      <c r="AH16" s="14">
        <f>SUM(ENERO:DICIEMBRE!AH16)</f>
        <v>0</v>
      </c>
      <c r="AI16" s="14">
        <f>SUM(ENERO:DICIEMBRE!AI16)</f>
        <v>0</v>
      </c>
      <c r="AJ16" s="14">
        <f>SUM(ENERO:DICIEMBRE!AJ16)</f>
        <v>0</v>
      </c>
      <c r="AK16" s="14">
        <f>SUM(ENERO:DICIEMBRE!AK16)</f>
        <v>0</v>
      </c>
      <c r="AL16" s="14">
        <f>SUM(ENERO:DICIEMBRE!AL16)</f>
        <v>0</v>
      </c>
      <c r="AM16" s="14">
        <f>SUM(ENERO:DICIEMBRE!AM16)</f>
        <v>0</v>
      </c>
      <c r="AN16" s="14">
        <f>SUM(ENERO:DICIEMBRE!AN16)</f>
        <v>0</v>
      </c>
      <c r="AO16" s="14">
        <f>SUM(ENERO:DICIEMBRE!AO16)</f>
        <v>0</v>
      </c>
      <c r="AP16" s="14">
        <f>SUM(ENERO:DICIEMBRE!AP16)</f>
        <v>0</v>
      </c>
      <c r="AQ16" s="14">
        <f>SUM(ENERO:DICIEMBRE!AQ16)</f>
        <v>0</v>
      </c>
      <c r="AR16" s="14">
        <f>SUM(ENERO:DICIEMBRE!AR16)</f>
        <v>0</v>
      </c>
      <c r="AS16" s="14">
        <f>SUM(ENERO:DICIEMBRE!AS16)</f>
        <v>0</v>
      </c>
      <c r="AT16" s="14">
        <f>SUM(ENERO:DICIEMBRE!AT16)</f>
        <v>0</v>
      </c>
      <c r="AU16" s="14">
        <f>SUM(ENERO:DICIEMBRE!AU16)</f>
        <v>0</v>
      </c>
      <c r="AV16" s="25" t="str">
        <f t="shared" si="2"/>
        <v/>
      </c>
      <c r="CA16" s="26" t="str">
        <f t="shared" si="3"/>
        <v/>
      </c>
      <c r="CB16" s="26" t="str">
        <f t="shared" si="4"/>
        <v/>
      </c>
      <c r="CC16" s="26" t="str">
        <f t="shared" si="5"/>
        <v/>
      </c>
      <c r="CD16" s="26" t="str">
        <f t="shared" si="6"/>
        <v/>
      </c>
      <c r="CE16" s="26" t="str">
        <f t="shared" si="7"/>
        <v/>
      </c>
      <c r="CF16" s="27"/>
      <c r="CG16" s="26" t="str">
        <f t="shared" si="8"/>
        <v/>
      </c>
      <c r="CH16" s="26" t="str">
        <f t="shared" si="9"/>
        <v/>
      </c>
      <c r="CI16" s="28"/>
      <c r="CJ16" s="29">
        <f t="shared" si="10"/>
        <v>0</v>
      </c>
      <c r="CK16" s="29">
        <f t="shared" si="11"/>
        <v>0</v>
      </c>
      <c r="CL16" s="29">
        <f t="shared" si="12"/>
        <v>0</v>
      </c>
      <c r="CM16" s="29">
        <f t="shared" si="13"/>
        <v>0</v>
      </c>
      <c r="CN16" s="29">
        <f t="shared" si="13"/>
        <v>0</v>
      </c>
      <c r="CO16" s="30"/>
      <c r="CP16" s="29">
        <f t="shared" si="14"/>
        <v>0</v>
      </c>
      <c r="CQ16" s="29">
        <f t="shared" si="14"/>
        <v>0</v>
      </c>
    </row>
    <row r="17" spans="1:99" x14ac:dyDescent="0.25">
      <c r="A17" s="300"/>
      <c r="B17" s="31" t="s">
        <v>42</v>
      </c>
      <c r="C17" s="32">
        <f t="shared" si="0"/>
        <v>0</v>
      </c>
      <c r="D17" s="33">
        <f t="shared" si="1"/>
        <v>0</v>
      </c>
      <c r="E17" s="34">
        <f t="shared" si="1"/>
        <v>0</v>
      </c>
      <c r="F17" s="14">
        <f>SUM(ENERO:DICIEMBRE!F17)</f>
        <v>0</v>
      </c>
      <c r="G17" s="14">
        <f>SUM(ENERO:DICIEMBRE!G17)</f>
        <v>0</v>
      </c>
      <c r="H17" s="14">
        <f>SUM(ENERO:DICIEMBRE!H17)</f>
        <v>0</v>
      </c>
      <c r="I17" s="14">
        <f>SUM(ENERO:DICIEMBRE!I17)</f>
        <v>0</v>
      </c>
      <c r="J17" s="14">
        <f>SUM(ENERO:DICIEMBRE!J17)</f>
        <v>0</v>
      </c>
      <c r="K17" s="14">
        <f>SUM(ENERO:DICIEMBRE!K17)</f>
        <v>0</v>
      </c>
      <c r="L17" s="14">
        <f>SUM(ENERO:DICIEMBRE!L17)</f>
        <v>0</v>
      </c>
      <c r="M17" s="14">
        <f>SUM(ENERO:DICIEMBRE!M17)</f>
        <v>0</v>
      </c>
      <c r="N17" s="14">
        <f>SUM(ENERO:DICIEMBRE!N17)</f>
        <v>0</v>
      </c>
      <c r="O17" s="14">
        <f>SUM(ENERO:DICIEMBRE!O17)</f>
        <v>0</v>
      </c>
      <c r="P17" s="14">
        <f>SUM(ENERO:DICIEMBRE!P17)</f>
        <v>0</v>
      </c>
      <c r="Q17" s="14">
        <f>SUM(ENERO:DICIEMBRE!Q17)</f>
        <v>0</v>
      </c>
      <c r="R17" s="14">
        <f>SUM(ENERO:DICIEMBRE!R17)</f>
        <v>0</v>
      </c>
      <c r="S17" s="14">
        <f>SUM(ENERO:DICIEMBRE!S17)</f>
        <v>0</v>
      </c>
      <c r="T17" s="14">
        <f>SUM(ENERO:DICIEMBRE!T17)</f>
        <v>0</v>
      </c>
      <c r="U17" s="14">
        <f>SUM(ENERO:DICIEMBRE!U17)</f>
        <v>0</v>
      </c>
      <c r="V17" s="14">
        <f>SUM(ENERO:DICIEMBRE!V17)</f>
        <v>0</v>
      </c>
      <c r="W17" s="14">
        <f>SUM(ENERO:DICIEMBRE!W17)</f>
        <v>0</v>
      </c>
      <c r="X17" s="14">
        <f>SUM(ENERO:DICIEMBRE!X17)</f>
        <v>0</v>
      </c>
      <c r="Y17" s="14">
        <f>SUM(ENERO:DICIEMBRE!Y17)</f>
        <v>0</v>
      </c>
      <c r="Z17" s="14">
        <f>SUM(ENERO:DICIEMBRE!Z17)</f>
        <v>0</v>
      </c>
      <c r="AA17" s="14">
        <f>SUM(ENERO:DICIEMBRE!AA17)</f>
        <v>0</v>
      </c>
      <c r="AB17" s="14">
        <f>SUM(ENERO:DICIEMBRE!AB17)</f>
        <v>0</v>
      </c>
      <c r="AC17" s="14">
        <f>SUM(ENERO:DICIEMBRE!AC17)</f>
        <v>0</v>
      </c>
      <c r="AD17" s="14">
        <f>SUM(ENERO:DICIEMBRE!AD17)</f>
        <v>0</v>
      </c>
      <c r="AE17" s="14">
        <f>SUM(ENERO:DICIEMBRE!AE17)</f>
        <v>0</v>
      </c>
      <c r="AF17" s="14">
        <f>SUM(ENERO:DICIEMBRE!AF17)</f>
        <v>0</v>
      </c>
      <c r="AG17" s="14">
        <f>SUM(ENERO:DICIEMBRE!AG17)</f>
        <v>0</v>
      </c>
      <c r="AH17" s="14">
        <f>SUM(ENERO:DICIEMBRE!AH17)</f>
        <v>0</v>
      </c>
      <c r="AI17" s="14">
        <f>SUM(ENERO:DICIEMBRE!AI17)</f>
        <v>0</v>
      </c>
      <c r="AJ17" s="14">
        <f>SUM(ENERO:DICIEMBRE!AJ17)</f>
        <v>0</v>
      </c>
      <c r="AK17" s="14">
        <f>SUM(ENERO:DICIEMBRE!AK17)</f>
        <v>0</v>
      </c>
      <c r="AL17" s="14">
        <f>SUM(ENERO:DICIEMBRE!AL17)</f>
        <v>0</v>
      </c>
      <c r="AM17" s="14">
        <f>SUM(ENERO:DICIEMBRE!AM17)</f>
        <v>0</v>
      </c>
      <c r="AN17" s="14">
        <f>SUM(ENERO:DICIEMBRE!AN17)</f>
        <v>0</v>
      </c>
      <c r="AO17" s="14">
        <f>SUM(ENERO:DICIEMBRE!AO17)</f>
        <v>0</v>
      </c>
      <c r="AP17" s="14">
        <f>SUM(ENERO:DICIEMBRE!AP17)</f>
        <v>0</v>
      </c>
      <c r="AQ17" s="14">
        <f>SUM(ENERO:DICIEMBRE!AQ17)</f>
        <v>0</v>
      </c>
      <c r="AR17" s="14">
        <f>SUM(ENERO:DICIEMBRE!AR17)</f>
        <v>0</v>
      </c>
      <c r="AS17" s="14">
        <f>SUM(ENERO:DICIEMBRE!AS17)</f>
        <v>0</v>
      </c>
      <c r="AT17" s="14">
        <f>SUM(ENERO:DICIEMBRE!AT17)</f>
        <v>0</v>
      </c>
      <c r="AU17" s="14">
        <f>SUM(ENERO:DICIEMBRE!AU17)</f>
        <v>0</v>
      </c>
      <c r="AV17" s="25" t="str">
        <f t="shared" si="2"/>
        <v/>
      </c>
      <c r="CA17" s="26" t="str">
        <f t="shared" si="3"/>
        <v/>
      </c>
      <c r="CB17" s="26" t="str">
        <f t="shared" si="4"/>
        <v/>
      </c>
      <c r="CC17" s="26" t="str">
        <f t="shared" si="5"/>
        <v/>
      </c>
      <c r="CD17" s="26" t="str">
        <f t="shared" si="6"/>
        <v/>
      </c>
      <c r="CE17" s="26" t="str">
        <f t="shared" si="7"/>
        <v/>
      </c>
      <c r="CF17" s="27"/>
      <c r="CG17" s="26" t="str">
        <f t="shared" si="8"/>
        <v/>
      </c>
      <c r="CH17" s="26" t="str">
        <f t="shared" si="9"/>
        <v/>
      </c>
      <c r="CI17" s="28"/>
      <c r="CJ17" s="29">
        <f t="shared" si="10"/>
        <v>0</v>
      </c>
      <c r="CK17" s="29">
        <f t="shared" si="11"/>
        <v>0</v>
      </c>
      <c r="CL17" s="29">
        <f t="shared" si="12"/>
        <v>0</v>
      </c>
      <c r="CM17" s="29">
        <f t="shared" si="13"/>
        <v>0</v>
      </c>
      <c r="CN17" s="29">
        <f t="shared" si="13"/>
        <v>0</v>
      </c>
      <c r="CO17" s="30"/>
      <c r="CP17" s="29">
        <f t="shared" si="14"/>
        <v>0</v>
      </c>
      <c r="CQ17" s="29">
        <f t="shared" si="14"/>
        <v>0</v>
      </c>
    </row>
    <row r="18" spans="1:99" x14ac:dyDescent="0.25">
      <c r="A18" s="300"/>
      <c r="B18" s="31" t="s">
        <v>43</v>
      </c>
      <c r="C18" s="32">
        <f t="shared" si="0"/>
        <v>0</v>
      </c>
      <c r="D18" s="33">
        <f t="shared" si="1"/>
        <v>0</v>
      </c>
      <c r="E18" s="34">
        <f t="shared" si="1"/>
        <v>0</v>
      </c>
      <c r="F18" s="14">
        <f>SUM(ENERO:DICIEMBRE!F18)</f>
        <v>0</v>
      </c>
      <c r="G18" s="14">
        <f>SUM(ENERO:DICIEMBRE!G18)</f>
        <v>0</v>
      </c>
      <c r="H18" s="14">
        <f>SUM(ENERO:DICIEMBRE!H18)</f>
        <v>0</v>
      </c>
      <c r="I18" s="14">
        <f>SUM(ENERO:DICIEMBRE!I18)</f>
        <v>0</v>
      </c>
      <c r="J18" s="14">
        <f>SUM(ENERO:DICIEMBRE!J18)</f>
        <v>0</v>
      </c>
      <c r="K18" s="14">
        <f>SUM(ENERO:DICIEMBRE!K18)</f>
        <v>0</v>
      </c>
      <c r="L18" s="14">
        <f>SUM(ENERO:DICIEMBRE!L18)</f>
        <v>0</v>
      </c>
      <c r="M18" s="14">
        <f>SUM(ENERO:DICIEMBRE!M18)</f>
        <v>0</v>
      </c>
      <c r="N18" s="14">
        <f>SUM(ENERO:DICIEMBRE!N18)</f>
        <v>0</v>
      </c>
      <c r="O18" s="14">
        <f>SUM(ENERO:DICIEMBRE!O18)</f>
        <v>0</v>
      </c>
      <c r="P18" s="14">
        <f>SUM(ENERO:DICIEMBRE!P18)</f>
        <v>0</v>
      </c>
      <c r="Q18" s="14">
        <f>SUM(ENERO:DICIEMBRE!Q18)</f>
        <v>0</v>
      </c>
      <c r="R18" s="14">
        <f>SUM(ENERO:DICIEMBRE!R18)</f>
        <v>0</v>
      </c>
      <c r="S18" s="14">
        <f>SUM(ENERO:DICIEMBRE!S18)</f>
        <v>0</v>
      </c>
      <c r="T18" s="14">
        <f>SUM(ENERO:DICIEMBRE!T18)</f>
        <v>0</v>
      </c>
      <c r="U18" s="14">
        <f>SUM(ENERO:DICIEMBRE!U18)</f>
        <v>0</v>
      </c>
      <c r="V18" s="14">
        <f>SUM(ENERO:DICIEMBRE!V18)</f>
        <v>0</v>
      </c>
      <c r="W18" s="14">
        <f>SUM(ENERO:DICIEMBRE!W18)</f>
        <v>0</v>
      </c>
      <c r="X18" s="14">
        <f>SUM(ENERO:DICIEMBRE!X18)</f>
        <v>0</v>
      </c>
      <c r="Y18" s="14">
        <f>SUM(ENERO:DICIEMBRE!Y18)</f>
        <v>0</v>
      </c>
      <c r="Z18" s="14">
        <f>SUM(ENERO:DICIEMBRE!Z18)</f>
        <v>0</v>
      </c>
      <c r="AA18" s="14">
        <f>SUM(ENERO:DICIEMBRE!AA18)</f>
        <v>0</v>
      </c>
      <c r="AB18" s="14">
        <f>SUM(ENERO:DICIEMBRE!AB18)</f>
        <v>0</v>
      </c>
      <c r="AC18" s="14">
        <f>SUM(ENERO:DICIEMBRE!AC18)</f>
        <v>0</v>
      </c>
      <c r="AD18" s="14">
        <f>SUM(ENERO:DICIEMBRE!AD18)</f>
        <v>0</v>
      </c>
      <c r="AE18" s="14">
        <f>SUM(ENERO:DICIEMBRE!AE18)</f>
        <v>0</v>
      </c>
      <c r="AF18" s="14">
        <f>SUM(ENERO:DICIEMBRE!AF18)</f>
        <v>0</v>
      </c>
      <c r="AG18" s="14">
        <f>SUM(ENERO:DICIEMBRE!AG18)</f>
        <v>0</v>
      </c>
      <c r="AH18" s="14">
        <f>SUM(ENERO:DICIEMBRE!AH18)</f>
        <v>0</v>
      </c>
      <c r="AI18" s="14">
        <f>SUM(ENERO:DICIEMBRE!AI18)</f>
        <v>0</v>
      </c>
      <c r="AJ18" s="14">
        <f>SUM(ENERO:DICIEMBRE!AJ18)</f>
        <v>0</v>
      </c>
      <c r="AK18" s="14">
        <f>SUM(ENERO:DICIEMBRE!AK18)</f>
        <v>0</v>
      </c>
      <c r="AL18" s="14">
        <f>SUM(ENERO:DICIEMBRE!AL18)</f>
        <v>0</v>
      </c>
      <c r="AM18" s="14">
        <f>SUM(ENERO:DICIEMBRE!AM18)</f>
        <v>0</v>
      </c>
      <c r="AN18" s="14">
        <f>SUM(ENERO:DICIEMBRE!AN18)</f>
        <v>0</v>
      </c>
      <c r="AO18" s="14">
        <f>SUM(ENERO:DICIEMBRE!AO18)</f>
        <v>0</v>
      </c>
      <c r="AP18" s="14">
        <f>SUM(ENERO:DICIEMBRE!AP18)</f>
        <v>0</v>
      </c>
      <c r="AQ18" s="14">
        <f>SUM(ENERO:DICIEMBRE!AQ18)</f>
        <v>0</v>
      </c>
      <c r="AR18" s="14">
        <f>SUM(ENERO:DICIEMBRE!AR18)</f>
        <v>0</v>
      </c>
      <c r="AS18" s="14">
        <f>SUM(ENERO:DICIEMBRE!AS18)</f>
        <v>0</v>
      </c>
      <c r="AT18" s="14">
        <f>SUM(ENERO:DICIEMBRE!AT18)</f>
        <v>0</v>
      </c>
      <c r="AU18" s="14">
        <f>SUM(ENERO:DICIEMBRE!AU18)</f>
        <v>0</v>
      </c>
      <c r="AV18" s="25" t="str">
        <f t="shared" si="2"/>
        <v/>
      </c>
      <c r="CA18" s="26" t="str">
        <f t="shared" si="3"/>
        <v/>
      </c>
      <c r="CB18" s="26" t="str">
        <f t="shared" si="4"/>
        <v/>
      </c>
      <c r="CC18" s="26" t="str">
        <f t="shared" si="5"/>
        <v/>
      </c>
      <c r="CD18" s="26" t="str">
        <f t="shared" si="6"/>
        <v/>
      </c>
      <c r="CE18" s="26" t="str">
        <f t="shared" si="7"/>
        <v/>
      </c>
      <c r="CF18" s="27"/>
      <c r="CG18" s="26" t="str">
        <f t="shared" si="8"/>
        <v/>
      </c>
      <c r="CH18" s="26" t="str">
        <f t="shared" si="9"/>
        <v/>
      </c>
      <c r="CI18" s="28"/>
      <c r="CJ18" s="29">
        <f t="shared" si="10"/>
        <v>0</v>
      </c>
      <c r="CK18" s="29">
        <f t="shared" si="11"/>
        <v>0</v>
      </c>
      <c r="CL18" s="29">
        <f t="shared" si="12"/>
        <v>0</v>
      </c>
      <c r="CM18" s="29">
        <f t="shared" si="13"/>
        <v>0</v>
      </c>
      <c r="CN18" s="29">
        <f t="shared" si="13"/>
        <v>0</v>
      </c>
      <c r="CO18" s="30"/>
      <c r="CP18" s="29">
        <f t="shared" si="14"/>
        <v>0</v>
      </c>
      <c r="CQ18" s="29">
        <f t="shared" si="14"/>
        <v>0</v>
      </c>
    </row>
    <row r="19" spans="1:99" x14ac:dyDescent="0.25">
      <c r="A19" s="300"/>
      <c r="B19" s="31" t="s">
        <v>44</v>
      </c>
      <c r="C19" s="32">
        <f t="shared" si="0"/>
        <v>0</v>
      </c>
      <c r="D19" s="33">
        <f t="shared" si="1"/>
        <v>0</v>
      </c>
      <c r="E19" s="34">
        <f t="shared" si="1"/>
        <v>0</v>
      </c>
      <c r="F19" s="14">
        <f>SUM(ENERO:DICIEMBRE!F19)</f>
        <v>0</v>
      </c>
      <c r="G19" s="14">
        <f>SUM(ENERO:DICIEMBRE!G19)</f>
        <v>0</v>
      </c>
      <c r="H19" s="14">
        <f>SUM(ENERO:DICIEMBRE!H19)</f>
        <v>0</v>
      </c>
      <c r="I19" s="14">
        <f>SUM(ENERO:DICIEMBRE!I19)</f>
        <v>0</v>
      </c>
      <c r="J19" s="14">
        <f>SUM(ENERO:DICIEMBRE!J19)</f>
        <v>0</v>
      </c>
      <c r="K19" s="14">
        <f>SUM(ENERO:DICIEMBRE!K19)</f>
        <v>0</v>
      </c>
      <c r="L19" s="14">
        <f>SUM(ENERO:DICIEMBRE!L19)</f>
        <v>0</v>
      </c>
      <c r="M19" s="14">
        <f>SUM(ENERO:DICIEMBRE!M19)</f>
        <v>0</v>
      </c>
      <c r="N19" s="14">
        <f>SUM(ENERO:DICIEMBRE!N19)</f>
        <v>0</v>
      </c>
      <c r="O19" s="14">
        <f>SUM(ENERO:DICIEMBRE!O19)</f>
        <v>0</v>
      </c>
      <c r="P19" s="14">
        <f>SUM(ENERO:DICIEMBRE!P19)</f>
        <v>0</v>
      </c>
      <c r="Q19" s="14">
        <f>SUM(ENERO:DICIEMBRE!Q19)</f>
        <v>0</v>
      </c>
      <c r="R19" s="14">
        <f>SUM(ENERO:DICIEMBRE!R19)</f>
        <v>0</v>
      </c>
      <c r="S19" s="14">
        <f>SUM(ENERO:DICIEMBRE!S19)</f>
        <v>0</v>
      </c>
      <c r="T19" s="14">
        <f>SUM(ENERO:DICIEMBRE!T19)</f>
        <v>0</v>
      </c>
      <c r="U19" s="14">
        <f>SUM(ENERO:DICIEMBRE!U19)</f>
        <v>0</v>
      </c>
      <c r="V19" s="14">
        <f>SUM(ENERO:DICIEMBRE!V19)</f>
        <v>0</v>
      </c>
      <c r="W19" s="14">
        <f>SUM(ENERO:DICIEMBRE!W19)</f>
        <v>0</v>
      </c>
      <c r="X19" s="14">
        <f>SUM(ENERO:DICIEMBRE!X19)</f>
        <v>0</v>
      </c>
      <c r="Y19" s="14">
        <f>SUM(ENERO:DICIEMBRE!Y19)</f>
        <v>0</v>
      </c>
      <c r="Z19" s="14">
        <f>SUM(ENERO:DICIEMBRE!Z19)</f>
        <v>0</v>
      </c>
      <c r="AA19" s="14">
        <f>SUM(ENERO:DICIEMBRE!AA19)</f>
        <v>0</v>
      </c>
      <c r="AB19" s="14">
        <f>SUM(ENERO:DICIEMBRE!AB19)</f>
        <v>0</v>
      </c>
      <c r="AC19" s="14">
        <f>SUM(ENERO:DICIEMBRE!AC19)</f>
        <v>0</v>
      </c>
      <c r="AD19" s="14">
        <f>SUM(ENERO:DICIEMBRE!AD19)</f>
        <v>0</v>
      </c>
      <c r="AE19" s="14">
        <f>SUM(ENERO:DICIEMBRE!AE19)</f>
        <v>0</v>
      </c>
      <c r="AF19" s="14">
        <f>SUM(ENERO:DICIEMBRE!AF19)</f>
        <v>0</v>
      </c>
      <c r="AG19" s="14">
        <f>SUM(ENERO:DICIEMBRE!AG19)</f>
        <v>0</v>
      </c>
      <c r="AH19" s="14">
        <f>SUM(ENERO:DICIEMBRE!AH19)</f>
        <v>0</v>
      </c>
      <c r="AI19" s="14">
        <f>SUM(ENERO:DICIEMBRE!AI19)</f>
        <v>0</v>
      </c>
      <c r="AJ19" s="14">
        <f>SUM(ENERO:DICIEMBRE!AJ19)</f>
        <v>0</v>
      </c>
      <c r="AK19" s="14">
        <f>SUM(ENERO:DICIEMBRE!AK19)</f>
        <v>0</v>
      </c>
      <c r="AL19" s="14">
        <f>SUM(ENERO:DICIEMBRE!AL19)</f>
        <v>0</v>
      </c>
      <c r="AM19" s="14">
        <f>SUM(ENERO:DICIEMBRE!AM19)</f>
        <v>0</v>
      </c>
      <c r="AN19" s="14">
        <f>SUM(ENERO:DICIEMBRE!AN19)</f>
        <v>0</v>
      </c>
      <c r="AO19" s="14">
        <f>SUM(ENERO:DICIEMBRE!AO19)</f>
        <v>0</v>
      </c>
      <c r="AP19" s="14">
        <f>SUM(ENERO:DICIEMBRE!AP19)</f>
        <v>0</v>
      </c>
      <c r="AQ19" s="14">
        <f>SUM(ENERO:DICIEMBRE!AQ19)</f>
        <v>0</v>
      </c>
      <c r="AR19" s="14">
        <f>SUM(ENERO:DICIEMBRE!AR19)</f>
        <v>0</v>
      </c>
      <c r="AS19" s="14">
        <f>SUM(ENERO:DICIEMBRE!AS19)</f>
        <v>0</v>
      </c>
      <c r="AT19" s="14">
        <f>SUM(ENERO:DICIEMBRE!AT19)</f>
        <v>0</v>
      </c>
      <c r="AU19" s="14">
        <f>SUM(ENERO:DICIEMBRE!AU19)</f>
        <v>0</v>
      </c>
      <c r="AV19" s="25" t="str">
        <f t="shared" si="2"/>
        <v/>
      </c>
      <c r="CA19" s="26" t="str">
        <f t="shared" si="3"/>
        <v/>
      </c>
      <c r="CB19" s="26" t="str">
        <f t="shared" si="4"/>
        <v/>
      </c>
      <c r="CC19" s="26" t="str">
        <f t="shared" si="5"/>
        <v/>
      </c>
      <c r="CD19" s="26" t="str">
        <f t="shared" si="6"/>
        <v/>
      </c>
      <c r="CE19" s="26" t="str">
        <f t="shared" si="7"/>
        <v/>
      </c>
      <c r="CF19" s="27"/>
      <c r="CG19" s="26" t="str">
        <f t="shared" si="8"/>
        <v/>
      </c>
      <c r="CH19" s="26" t="str">
        <f t="shared" si="9"/>
        <v/>
      </c>
      <c r="CI19" s="28"/>
      <c r="CJ19" s="29">
        <f t="shared" si="10"/>
        <v>0</v>
      </c>
      <c r="CK19" s="29">
        <f t="shared" si="11"/>
        <v>0</v>
      </c>
      <c r="CL19" s="29">
        <f t="shared" si="12"/>
        <v>0</v>
      </c>
      <c r="CM19" s="29">
        <f t="shared" si="13"/>
        <v>0</v>
      </c>
      <c r="CN19" s="29">
        <f t="shared" si="13"/>
        <v>0</v>
      </c>
      <c r="CO19" s="30"/>
      <c r="CP19" s="29">
        <f t="shared" si="14"/>
        <v>0</v>
      </c>
      <c r="CQ19" s="29">
        <f t="shared" si="14"/>
        <v>0</v>
      </c>
    </row>
    <row r="20" spans="1:99" x14ac:dyDescent="0.25">
      <c r="A20" s="300"/>
      <c r="B20" s="43" t="s">
        <v>45</v>
      </c>
      <c r="C20" s="44">
        <f t="shared" si="0"/>
        <v>0</v>
      </c>
      <c r="D20" s="45">
        <f t="shared" si="1"/>
        <v>0</v>
      </c>
      <c r="E20" s="46">
        <f t="shared" si="1"/>
        <v>0</v>
      </c>
      <c r="F20" s="14">
        <f>SUM(ENERO:DICIEMBRE!F20)</f>
        <v>0</v>
      </c>
      <c r="G20" s="14">
        <f>SUM(ENERO:DICIEMBRE!G20)</f>
        <v>0</v>
      </c>
      <c r="H20" s="14">
        <f>SUM(ENERO:DICIEMBRE!H20)</f>
        <v>0</v>
      </c>
      <c r="I20" s="14">
        <f>SUM(ENERO:DICIEMBRE!I20)</f>
        <v>0</v>
      </c>
      <c r="J20" s="14">
        <f>SUM(ENERO:DICIEMBRE!J20)</f>
        <v>0</v>
      </c>
      <c r="K20" s="14">
        <f>SUM(ENERO:DICIEMBRE!K20)</f>
        <v>0</v>
      </c>
      <c r="L20" s="14">
        <f>SUM(ENERO:DICIEMBRE!L20)</f>
        <v>0</v>
      </c>
      <c r="M20" s="14">
        <f>SUM(ENERO:DICIEMBRE!M20)</f>
        <v>0</v>
      </c>
      <c r="N20" s="14">
        <f>SUM(ENERO:DICIEMBRE!N20)</f>
        <v>0</v>
      </c>
      <c r="O20" s="14">
        <f>SUM(ENERO:DICIEMBRE!O20)</f>
        <v>0</v>
      </c>
      <c r="P20" s="14">
        <f>SUM(ENERO:DICIEMBRE!P20)</f>
        <v>0</v>
      </c>
      <c r="Q20" s="14">
        <f>SUM(ENERO:DICIEMBRE!Q20)</f>
        <v>0</v>
      </c>
      <c r="R20" s="14">
        <f>SUM(ENERO:DICIEMBRE!R20)</f>
        <v>0</v>
      </c>
      <c r="S20" s="14">
        <f>SUM(ENERO:DICIEMBRE!S20)</f>
        <v>0</v>
      </c>
      <c r="T20" s="14">
        <f>SUM(ENERO:DICIEMBRE!T20)</f>
        <v>0</v>
      </c>
      <c r="U20" s="14">
        <f>SUM(ENERO:DICIEMBRE!U20)</f>
        <v>0</v>
      </c>
      <c r="V20" s="14">
        <f>SUM(ENERO:DICIEMBRE!V20)</f>
        <v>0</v>
      </c>
      <c r="W20" s="14">
        <f>SUM(ENERO:DICIEMBRE!W20)</f>
        <v>0</v>
      </c>
      <c r="X20" s="14">
        <f>SUM(ENERO:DICIEMBRE!X20)</f>
        <v>0</v>
      </c>
      <c r="Y20" s="14">
        <f>SUM(ENERO:DICIEMBRE!Y20)</f>
        <v>0</v>
      </c>
      <c r="Z20" s="14">
        <f>SUM(ENERO:DICIEMBRE!Z20)</f>
        <v>0</v>
      </c>
      <c r="AA20" s="14">
        <f>SUM(ENERO:DICIEMBRE!AA20)</f>
        <v>0</v>
      </c>
      <c r="AB20" s="14">
        <f>SUM(ENERO:DICIEMBRE!AB20)</f>
        <v>0</v>
      </c>
      <c r="AC20" s="14">
        <f>SUM(ENERO:DICIEMBRE!AC20)</f>
        <v>0</v>
      </c>
      <c r="AD20" s="14">
        <f>SUM(ENERO:DICIEMBRE!AD20)</f>
        <v>0</v>
      </c>
      <c r="AE20" s="14">
        <f>SUM(ENERO:DICIEMBRE!AE20)</f>
        <v>0</v>
      </c>
      <c r="AF20" s="14">
        <f>SUM(ENERO:DICIEMBRE!AF20)</f>
        <v>0</v>
      </c>
      <c r="AG20" s="14">
        <f>SUM(ENERO:DICIEMBRE!AG20)</f>
        <v>0</v>
      </c>
      <c r="AH20" s="14">
        <f>SUM(ENERO:DICIEMBRE!AH20)</f>
        <v>0</v>
      </c>
      <c r="AI20" s="14">
        <f>SUM(ENERO:DICIEMBRE!AI20)</f>
        <v>0</v>
      </c>
      <c r="AJ20" s="14">
        <f>SUM(ENERO:DICIEMBRE!AJ20)</f>
        <v>0</v>
      </c>
      <c r="AK20" s="14">
        <f>SUM(ENERO:DICIEMBRE!AK20)</f>
        <v>0</v>
      </c>
      <c r="AL20" s="14">
        <f>SUM(ENERO:DICIEMBRE!AL20)</f>
        <v>0</v>
      </c>
      <c r="AM20" s="14">
        <f>SUM(ENERO:DICIEMBRE!AM20)</f>
        <v>0</v>
      </c>
      <c r="AN20" s="14">
        <f>SUM(ENERO:DICIEMBRE!AN20)</f>
        <v>0</v>
      </c>
      <c r="AO20" s="14">
        <f>SUM(ENERO:DICIEMBRE!AO20)</f>
        <v>0</v>
      </c>
      <c r="AP20" s="14">
        <f>SUM(ENERO:DICIEMBRE!AP20)</f>
        <v>0</v>
      </c>
      <c r="AQ20" s="14">
        <f>SUM(ENERO:DICIEMBRE!AQ20)</f>
        <v>0</v>
      </c>
      <c r="AR20" s="14">
        <f>SUM(ENERO:DICIEMBRE!AR20)</f>
        <v>0</v>
      </c>
      <c r="AS20" s="14">
        <f>SUM(ENERO:DICIEMBRE!AS20)</f>
        <v>0</v>
      </c>
      <c r="AT20" s="14">
        <f>SUM(ENERO:DICIEMBRE!AT20)</f>
        <v>0</v>
      </c>
      <c r="AU20" s="14">
        <f>SUM(ENERO:DICIEMBRE!AU20)</f>
        <v>0</v>
      </c>
      <c r="AV20" s="25" t="str">
        <f t="shared" si="2"/>
        <v/>
      </c>
      <c r="CA20" s="26" t="str">
        <f t="shared" si="3"/>
        <v/>
      </c>
      <c r="CB20" s="26" t="str">
        <f t="shared" si="4"/>
        <v/>
      </c>
      <c r="CC20" s="26" t="str">
        <f t="shared" si="5"/>
        <v/>
      </c>
      <c r="CD20" s="26" t="str">
        <f t="shared" si="6"/>
        <v/>
      </c>
      <c r="CE20" s="26" t="str">
        <f t="shared" si="7"/>
        <v/>
      </c>
      <c r="CF20" s="27"/>
      <c r="CG20" s="26" t="str">
        <f t="shared" si="8"/>
        <v/>
      </c>
      <c r="CH20" s="26" t="str">
        <f t="shared" si="9"/>
        <v/>
      </c>
      <c r="CI20" s="28"/>
      <c r="CJ20" s="29">
        <f t="shared" si="10"/>
        <v>0</v>
      </c>
      <c r="CK20" s="29">
        <f t="shared" si="11"/>
        <v>0</v>
      </c>
      <c r="CL20" s="29">
        <f t="shared" si="12"/>
        <v>0</v>
      </c>
      <c r="CM20" s="29">
        <f t="shared" si="13"/>
        <v>0</v>
      </c>
      <c r="CN20" s="29">
        <f t="shared" si="13"/>
        <v>0</v>
      </c>
      <c r="CO20" s="30"/>
      <c r="CP20" s="29">
        <f t="shared" si="14"/>
        <v>0</v>
      </c>
      <c r="CQ20" s="29">
        <f t="shared" si="14"/>
        <v>0</v>
      </c>
    </row>
    <row r="21" spans="1:99" x14ac:dyDescent="0.25">
      <c r="A21" s="300"/>
      <c r="B21" s="31" t="s">
        <v>46</v>
      </c>
      <c r="C21" s="32">
        <f t="shared" si="0"/>
        <v>0</v>
      </c>
      <c r="D21" s="33">
        <f t="shared" si="1"/>
        <v>0</v>
      </c>
      <c r="E21" s="34">
        <f t="shared" si="1"/>
        <v>0</v>
      </c>
      <c r="F21" s="14">
        <f>SUM(ENERO:DICIEMBRE!F21)</f>
        <v>0</v>
      </c>
      <c r="G21" s="14">
        <f>SUM(ENERO:DICIEMBRE!G21)</f>
        <v>0</v>
      </c>
      <c r="H21" s="14">
        <f>SUM(ENERO:DICIEMBRE!H21)</f>
        <v>0</v>
      </c>
      <c r="I21" s="14">
        <f>SUM(ENERO:DICIEMBRE!I21)</f>
        <v>0</v>
      </c>
      <c r="J21" s="14">
        <f>SUM(ENERO:DICIEMBRE!J21)</f>
        <v>0</v>
      </c>
      <c r="K21" s="14">
        <f>SUM(ENERO:DICIEMBRE!K21)</f>
        <v>0</v>
      </c>
      <c r="L21" s="14">
        <f>SUM(ENERO:DICIEMBRE!L21)</f>
        <v>0</v>
      </c>
      <c r="M21" s="14">
        <f>SUM(ENERO:DICIEMBRE!M21)</f>
        <v>0</v>
      </c>
      <c r="N21" s="14">
        <f>SUM(ENERO:DICIEMBRE!N21)</f>
        <v>0</v>
      </c>
      <c r="O21" s="14">
        <f>SUM(ENERO:DICIEMBRE!O21)</f>
        <v>0</v>
      </c>
      <c r="P21" s="14">
        <f>SUM(ENERO:DICIEMBRE!P21)</f>
        <v>0</v>
      </c>
      <c r="Q21" s="14">
        <f>SUM(ENERO:DICIEMBRE!Q21)</f>
        <v>0</v>
      </c>
      <c r="R21" s="14">
        <f>SUM(ENERO:DICIEMBRE!R21)</f>
        <v>0</v>
      </c>
      <c r="S21" s="14">
        <f>SUM(ENERO:DICIEMBRE!S21)</f>
        <v>0</v>
      </c>
      <c r="T21" s="14">
        <f>SUM(ENERO:DICIEMBRE!T21)</f>
        <v>0</v>
      </c>
      <c r="U21" s="14">
        <f>SUM(ENERO:DICIEMBRE!U21)</f>
        <v>0</v>
      </c>
      <c r="V21" s="14">
        <f>SUM(ENERO:DICIEMBRE!V21)</f>
        <v>0</v>
      </c>
      <c r="W21" s="14">
        <f>SUM(ENERO:DICIEMBRE!W21)</f>
        <v>0</v>
      </c>
      <c r="X21" s="14">
        <f>SUM(ENERO:DICIEMBRE!X21)</f>
        <v>0</v>
      </c>
      <c r="Y21" s="14">
        <f>SUM(ENERO:DICIEMBRE!Y21)</f>
        <v>0</v>
      </c>
      <c r="Z21" s="14">
        <f>SUM(ENERO:DICIEMBRE!Z21)</f>
        <v>0</v>
      </c>
      <c r="AA21" s="14">
        <f>SUM(ENERO:DICIEMBRE!AA21)</f>
        <v>0</v>
      </c>
      <c r="AB21" s="14">
        <f>SUM(ENERO:DICIEMBRE!AB21)</f>
        <v>0</v>
      </c>
      <c r="AC21" s="14">
        <f>SUM(ENERO:DICIEMBRE!AC21)</f>
        <v>0</v>
      </c>
      <c r="AD21" s="14">
        <f>SUM(ENERO:DICIEMBRE!AD21)</f>
        <v>0</v>
      </c>
      <c r="AE21" s="14">
        <f>SUM(ENERO:DICIEMBRE!AE21)</f>
        <v>0</v>
      </c>
      <c r="AF21" s="14">
        <f>SUM(ENERO:DICIEMBRE!AF21)</f>
        <v>0</v>
      </c>
      <c r="AG21" s="14">
        <f>SUM(ENERO:DICIEMBRE!AG21)</f>
        <v>0</v>
      </c>
      <c r="AH21" s="14">
        <f>SUM(ENERO:DICIEMBRE!AH21)</f>
        <v>0</v>
      </c>
      <c r="AI21" s="14">
        <f>SUM(ENERO:DICIEMBRE!AI21)</f>
        <v>0</v>
      </c>
      <c r="AJ21" s="14">
        <f>SUM(ENERO:DICIEMBRE!AJ21)</f>
        <v>0</v>
      </c>
      <c r="AK21" s="14">
        <f>SUM(ENERO:DICIEMBRE!AK21)</f>
        <v>0</v>
      </c>
      <c r="AL21" s="14">
        <f>SUM(ENERO:DICIEMBRE!AL21)</f>
        <v>0</v>
      </c>
      <c r="AM21" s="14">
        <f>SUM(ENERO:DICIEMBRE!AM21)</f>
        <v>0</v>
      </c>
      <c r="AN21" s="14">
        <f>SUM(ENERO:DICIEMBRE!AN21)</f>
        <v>0</v>
      </c>
      <c r="AO21" s="14">
        <f>SUM(ENERO:DICIEMBRE!AO21)</f>
        <v>0</v>
      </c>
      <c r="AP21" s="14">
        <f>SUM(ENERO:DICIEMBRE!AP21)</f>
        <v>0</v>
      </c>
      <c r="AQ21" s="14">
        <f>SUM(ENERO:DICIEMBRE!AQ21)</f>
        <v>0</v>
      </c>
      <c r="AR21" s="14">
        <f>SUM(ENERO:DICIEMBRE!AR21)</f>
        <v>0</v>
      </c>
      <c r="AS21" s="14">
        <f>SUM(ENERO:DICIEMBRE!AS21)</f>
        <v>0</v>
      </c>
      <c r="AT21" s="14">
        <f>SUM(ENERO:DICIEMBRE!AT21)</f>
        <v>0</v>
      </c>
      <c r="AU21" s="14">
        <f>SUM(ENERO:DICIEMBRE!AU21)</f>
        <v>0</v>
      </c>
      <c r="AV21" s="25" t="str">
        <f t="shared" si="2"/>
        <v/>
      </c>
      <c r="CA21" s="26" t="str">
        <f t="shared" si="3"/>
        <v/>
      </c>
      <c r="CB21" s="26" t="str">
        <f t="shared" si="4"/>
        <v/>
      </c>
      <c r="CC21" s="26" t="str">
        <f t="shared" si="5"/>
        <v/>
      </c>
      <c r="CD21" s="26" t="str">
        <f t="shared" si="6"/>
        <v/>
      </c>
      <c r="CE21" s="26" t="str">
        <f t="shared" si="7"/>
        <v/>
      </c>
      <c r="CF21" s="27"/>
      <c r="CG21" s="26" t="str">
        <f t="shared" si="8"/>
        <v/>
      </c>
      <c r="CH21" s="26" t="str">
        <f t="shared" si="9"/>
        <v/>
      </c>
      <c r="CI21" s="28"/>
      <c r="CJ21" s="29">
        <f t="shared" si="10"/>
        <v>0</v>
      </c>
      <c r="CK21" s="29">
        <f t="shared" si="11"/>
        <v>0</v>
      </c>
      <c r="CL21" s="29">
        <f t="shared" si="12"/>
        <v>0</v>
      </c>
      <c r="CM21" s="29">
        <f t="shared" si="13"/>
        <v>0</v>
      </c>
      <c r="CN21" s="29">
        <f t="shared" si="13"/>
        <v>0</v>
      </c>
      <c r="CO21" s="30"/>
      <c r="CP21" s="29">
        <f t="shared" si="14"/>
        <v>0</v>
      </c>
      <c r="CQ21" s="29">
        <f t="shared" si="14"/>
        <v>0</v>
      </c>
    </row>
    <row r="22" spans="1:99" x14ac:dyDescent="0.25">
      <c r="A22" s="300"/>
      <c r="B22" s="53" t="s">
        <v>47</v>
      </c>
      <c r="C22" s="32">
        <f t="shared" si="0"/>
        <v>0</v>
      </c>
      <c r="D22" s="54">
        <f t="shared" si="1"/>
        <v>0</v>
      </c>
      <c r="E22" s="55">
        <f t="shared" si="1"/>
        <v>0</v>
      </c>
      <c r="F22" s="14">
        <f>SUM(ENERO:DICIEMBRE!F22)</f>
        <v>0</v>
      </c>
      <c r="G22" s="14">
        <f>SUM(ENERO:DICIEMBRE!G22)</f>
        <v>0</v>
      </c>
      <c r="H22" s="14">
        <f>SUM(ENERO:DICIEMBRE!H22)</f>
        <v>0</v>
      </c>
      <c r="I22" s="14">
        <f>SUM(ENERO:DICIEMBRE!I22)</f>
        <v>0</v>
      </c>
      <c r="J22" s="14">
        <f>SUM(ENERO:DICIEMBRE!J22)</f>
        <v>0</v>
      </c>
      <c r="K22" s="14">
        <f>SUM(ENERO:DICIEMBRE!K22)</f>
        <v>0</v>
      </c>
      <c r="L22" s="14">
        <f>SUM(ENERO:DICIEMBRE!L22)</f>
        <v>0</v>
      </c>
      <c r="M22" s="14">
        <f>SUM(ENERO:DICIEMBRE!M22)</f>
        <v>0</v>
      </c>
      <c r="N22" s="14">
        <f>SUM(ENERO:DICIEMBRE!N22)</f>
        <v>0</v>
      </c>
      <c r="O22" s="14">
        <f>SUM(ENERO:DICIEMBRE!O22)</f>
        <v>0</v>
      </c>
      <c r="P22" s="14">
        <f>SUM(ENERO:DICIEMBRE!P22)</f>
        <v>0</v>
      </c>
      <c r="Q22" s="14">
        <f>SUM(ENERO:DICIEMBRE!Q22)</f>
        <v>0</v>
      </c>
      <c r="R22" s="14">
        <f>SUM(ENERO:DICIEMBRE!R22)</f>
        <v>0</v>
      </c>
      <c r="S22" s="14">
        <f>SUM(ENERO:DICIEMBRE!S22)</f>
        <v>0</v>
      </c>
      <c r="T22" s="14">
        <f>SUM(ENERO:DICIEMBRE!T22)</f>
        <v>0</v>
      </c>
      <c r="U22" s="14">
        <f>SUM(ENERO:DICIEMBRE!U22)</f>
        <v>0</v>
      </c>
      <c r="V22" s="14">
        <f>SUM(ENERO:DICIEMBRE!V22)</f>
        <v>0</v>
      </c>
      <c r="W22" s="14">
        <f>SUM(ENERO:DICIEMBRE!W22)</f>
        <v>0</v>
      </c>
      <c r="X22" s="14">
        <f>SUM(ENERO:DICIEMBRE!X22)</f>
        <v>0</v>
      </c>
      <c r="Y22" s="14">
        <f>SUM(ENERO:DICIEMBRE!Y22)</f>
        <v>0</v>
      </c>
      <c r="Z22" s="14">
        <f>SUM(ENERO:DICIEMBRE!Z22)</f>
        <v>0</v>
      </c>
      <c r="AA22" s="14">
        <f>SUM(ENERO:DICIEMBRE!AA22)</f>
        <v>0</v>
      </c>
      <c r="AB22" s="14">
        <f>SUM(ENERO:DICIEMBRE!AB22)</f>
        <v>0</v>
      </c>
      <c r="AC22" s="14">
        <f>SUM(ENERO:DICIEMBRE!AC22)</f>
        <v>0</v>
      </c>
      <c r="AD22" s="14">
        <f>SUM(ENERO:DICIEMBRE!AD22)</f>
        <v>0</v>
      </c>
      <c r="AE22" s="14">
        <f>SUM(ENERO:DICIEMBRE!AE22)</f>
        <v>0</v>
      </c>
      <c r="AF22" s="14">
        <f>SUM(ENERO:DICIEMBRE!AF22)</f>
        <v>0</v>
      </c>
      <c r="AG22" s="14">
        <f>SUM(ENERO:DICIEMBRE!AG22)</f>
        <v>0</v>
      </c>
      <c r="AH22" s="14">
        <f>SUM(ENERO:DICIEMBRE!AH22)</f>
        <v>0</v>
      </c>
      <c r="AI22" s="14">
        <f>SUM(ENERO:DICIEMBRE!AI22)</f>
        <v>0</v>
      </c>
      <c r="AJ22" s="14">
        <f>SUM(ENERO:DICIEMBRE!AJ22)</f>
        <v>0</v>
      </c>
      <c r="AK22" s="14">
        <f>SUM(ENERO:DICIEMBRE!AK22)</f>
        <v>0</v>
      </c>
      <c r="AL22" s="14">
        <f>SUM(ENERO:DICIEMBRE!AL22)</f>
        <v>0</v>
      </c>
      <c r="AM22" s="14">
        <f>SUM(ENERO:DICIEMBRE!AM22)</f>
        <v>0</v>
      </c>
      <c r="AN22" s="14">
        <f>SUM(ENERO:DICIEMBRE!AN22)</f>
        <v>0</v>
      </c>
      <c r="AO22" s="14">
        <f>SUM(ENERO:DICIEMBRE!AO22)</f>
        <v>0</v>
      </c>
      <c r="AP22" s="14">
        <f>SUM(ENERO:DICIEMBRE!AP22)</f>
        <v>0</v>
      </c>
      <c r="AQ22" s="14">
        <f>SUM(ENERO:DICIEMBRE!AQ22)</f>
        <v>0</v>
      </c>
      <c r="AR22" s="14">
        <f>SUM(ENERO:DICIEMBRE!AR22)</f>
        <v>0</v>
      </c>
      <c r="AS22" s="14">
        <f>SUM(ENERO:DICIEMBRE!AS22)</f>
        <v>0</v>
      </c>
      <c r="AT22" s="14">
        <f>SUM(ENERO:DICIEMBRE!AT22)</f>
        <v>0</v>
      </c>
      <c r="AU22" s="14">
        <f>SUM(ENERO:DICIEMBRE!AU22)</f>
        <v>0</v>
      </c>
      <c r="AV22" s="25" t="str">
        <f t="shared" si="2"/>
        <v/>
      </c>
      <c r="CA22" s="26" t="str">
        <f t="shared" si="3"/>
        <v/>
      </c>
      <c r="CB22" s="26" t="str">
        <f t="shared" si="4"/>
        <v/>
      </c>
      <c r="CC22" s="26" t="str">
        <f t="shared" si="5"/>
        <v/>
      </c>
      <c r="CD22" s="26" t="str">
        <f t="shared" si="6"/>
        <v/>
      </c>
      <c r="CE22" s="26" t="str">
        <f t="shared" si="7"/>
        <v/>
      </c>
      <c r="CF22" s="27"/>
      <c r="CG22" s="26" t="str">
        <f t="shared" si="8"/>
        <v/>
      </c>
      <c r="CH22" s="26" t="str">
        <f t="shared" si="9"/>
        <v/>
      </c>
      <c r="CI22" s="28"/>
      <c r="CJ22" s="29">
        <f t="shared" si="10"/>
        <v>0</v>
      </c>
      <c r="CK22" s="29">
        <f t="shared" si="11"/>
        <v>0</v>
      </c>
      <c r="CL22" s="29">
        <f t="shared" si="12"/>
        <v>0</v>
      </c>
      <c r="CM22" s="29">
        <f t="shared" si="13"/>
        <v>0</v>
      </c>
      <c r="CN22" s="29">
        <f t="shared" si="13"/>
        <v>0</v>
      </c>
      <c r="CO22" s="30"/>
      <c r="CP22" s="29">
        <f t="shared" si="14"/>
        <v>0</v>
      </c>
      <c r="CQ22" s="29">
        <f t="shared" si="14"/>
        <v>0</v>
      </c>
    </row>
    <row r="23" spans="1:99" x14ac:dyDescent="0.25">
      <c r="A23" s="301"/>
      <c r="B23" s="57" t="s">
        <v>48</v>
      </c>
      <c r="C23" s="58">
        <f t="shared" si="0"/>
        <v>0</v>
      </c>
      <c r="D23" s="59">
        <f t="shared" si="1"/>
        <v>0</v>
      </c>
      <c r="E23" s="60">
        <f t="shared" si="1"/>
        <v>0</v>
      </c>
      <c r="F23" s="14">
        <f>SUM(ENERO:DICIEMBRE!F23)</f>
        <v>0</v>
      </c>
      <c r="G23" s="14">
        <f>SUM(ENERO:DICIEMBRE!G23)</f>
        <v>0</v>
      </c>
      <c r="H23" s="14">
        <f>SUM(ENERO:DICIEMBRE!H23)</f>
        <v>0</v>
      </c>
      <c r="I23" s="14">
        <f>SUM(ENERO:DICIEMBRE!I23)</f>
        <v>0</v>
      </c>
      <c r="J23" s="14">
        <f>SUM(ENERO:DICIEMBRE!J23)</f>
        <v>0</v>
      </c>
      <c r="K23" s="14">
        <f>SUM(ENERO:DICIEMBRE!K23)</f>
        <v>0</v>
      </c>
      <c r="L23" s="14">
        <f>SUM(ENERO:DICIEMBRE!L23)</f>
        <v>0</v>
      </c>
      <c r="M23" s="14">
        <f>SUM(ENERO:DICIEMBRE!M23)</f>
        <v>0</v>
      </c>
      <c r="N23" s="14">
        <f>SUM(ENERO:DICIEMBRE!N23)</f>
        <v>0</v>
      </c>
      <c r="O23" s="14">
        <f>SUM(ENERO:DICIEMBRE!O23)</f>
        <v>0</v>
      </c>
      <c r="P23" s="14">
        <f>SUM(ENERO:DICIEMBRE!P23)</f>
        <v>0</v>
      </c>
      <c r="Q23" s="14">
        <f>SUM(ENERO:DICIEMBRE!Q23)</f>
        <v>0</v>
      </c>
      <c r="R23" s="14">
        <f>SUM(ENERO:DICIEMBRE!R23)</f>
        <v>0</v>
      </c>
      <c r="S23" s="14">
        <f>SUM(ENERO:DICIEMBRE!S23)</f>
        <v>0</v>
      </c>
      <c r="T23" s="14">
        <f>SUM(ENERO:DICIEMBRE!T23)</f>
        <v>0</v>
      </c>
      <c r="U23" s="14">
        <f>SUM(ENERO:DICIEMBRE!U23)</f>
        <v>0</v>
      </c>
      <c r="V23" s="14">
        <f>SUM(ENERO:DICIEMBRE!V23)</f>
        <v>0</v>
      </c>
      <c r="W23" s="14">
        <f>SUM(ENERO:DICIEMBRE!W23)</f>
        <v>0</v>
      </c>
      <c r="X23" s="14">
        <f>SUM(ENERO:DICIEMBRE!X23)</f>
        <v>0</v>
      </c>
      <c r="Y23" s="14">
        <f>SUM(ENERO:DICIEMBRE!Y23)</f>
        <v>0</v>
      </c>
      <c r="Z23" s="14">
        <f>SUM(ENERO:DICIEMBRE!Z23)</f>
        <v>0</v>
      </c>
      <c r="AA23" s="14">
        <f>SUM(ENERO:DICIEMBRE!AA23)</f>
        <v>0</v>
      </c>
      <c r="AB23" s="14">
        <f>SUM(ENERO:DICIEMBRE!AB23)</f>
        <v>0</v>
      </c>
      <c r="AC23" s="14">
        <f>SUM(ENERO:DICIEMBRE!AC23)</f>
        <v>0</v>
      </c>
      <c r="AD23" s="14">
        <f>SUM(ENERO:DICIEMBRE!AD23)</f>
        <v>0</v>
      </c>
      <c r="AE23" s="14">
        <f>SUM(ENERO:DICIEMBRE!AE23)</f>
        <v>0</v>
      </c>
      <c r="AF23" s="14">
        <f>SUM(ENERO:DICIEMBRE!AF23)</f>
        <v>0</v>
      </c>
      <c r="AG23" s="14">
        <f>SUM(ENERO:DICIEMBRE!AG23)</f>
        <v>0</v>
      </c>
      <c r="AH23" s="14">
        <f>SUM(ENERO:DICIEMBRE!AH23)</f>
        <v>0</v>
      </c>
      <c r="AI23" s="14">
        <f>SUM(ENERO:DICIEMBRE!AI23)</f>
        <v>0</v>
      </c>
      <c r="AJ23" s="14">
        <f>SUM(ENERO:DICIEMBRE!AJ23)</f>
        <v>0</v>
      </c>
      <c r="AK23" s="14">
        <f>SUM(ENERO:DICIEMBRE!AK23)</f>
        <v>0</v>
      </c>
      <c r="AL23" s="14">
        <f>SUM(ENERO:DICIEMBRE!AL23)</f>
        <v>0</v>
      </c>
      <c r="AM23" s="14">
        <f>SUM(ENERO:DICIEMBRE!AM23)</f>
        <v>0</v>
      </c>
      <c r="AN23" s="14">
        <f>SUM(ENERO:DICIEMBRE!AN23)</f>
        <v>0</v>
      </c>
      <c r="AO23" s="14">
        <f>SUM(ENERO:DICIEMBRE!AO23)</f>
        <v>0</v>
      </c>
      <c r="AP23" s="14">
        <f>SUM(ENERO:DICIEMBRE!AP23)</f>
        <v>0</v>
      </c>
      <c r="AQ23" s="14">
        <f>SUM(ENERO:DICIEMBRE!AQ23)</f>
        <v>0</v>
      </c>
      <c r="AR23" s="14">
        <f>SUM(ENERO:DICIEMBRE!AR23)</f>
        <v>0</v>
      </c>
      <c r="AS23" s="14">
        <f>SUM(ENERO:DICIEMBRE!AS23)</f>
        <v>0</v>
      </c>
      <c r="AT23" s="14">
        <f>SUM(ENERO:DICIEMBRE!AT23)</f>
        <v>0</v>
      </c>
      <c r="AU23" s="14">
        <f>SUM(ENERO:DICIEMBRE!AU23)</f>
        <v>0</v>
      </c>
      <c r="AV23" s="25" t="str">
        <f t="shared" si="2"/>
        <v/>
      </c>
      <c r="CA23" s="26" t="str">
        <f t="shared" si="3"/>
        <v/>
      </c>
      <c r="CB23" s="26" t="str">
        <f t="shared" si="4"/>
        <v/>
      </c>
      <c r="CC23" s="26" t="str">
        <f t="shared" si="5"/>
        <v/>
      </c>
      <c r="CD23" s="26" t="str">
        <f t="shared" si="6"/>
        <v/>
      </c>
      <c r="CE23" s="26" t="str">
        <f t="shared" si="7"/>
        <v/>
      </c>
      <c r="CF23" s="27"/>
      <c r="CG23" s="26" t="str">
        <f t="shared" si="8"/>
        <v/>
      </c>
      <c r="CH23" s="26" t="str">
        <f t="shared" si="9"/>
        <v/>
      </c>
      <c r="CI23" s="28"/>
      <c r="CJ23" s="29">
        <f t="shared" si="10"/>
        <v>0</v>
      </c>
      <c r="CK23" s="29">
        <f t="shared" si="11"/>
        <v>0</v>
      </c>
      <c r="CL23" s="29">
        <f t="shared" si="12"/>
        <v>0</v>
      </c>
      <c r="CM23" s="29">
        <f t="shared" si="13"/>
        <v>0</v>
      </c>
      <c r="CN23" s="29">
        <f t="shared" si="13"/>
        <v>0</v>
      </c>
      <c r="CO23" s="30"/>
      <c r="CP23" s="29">
        <f t="shared" si="14"/>
        <v>0</v>
      </c>
      <c r="CQ23" s="29">
        <f t="shared" si="14"/>
        <v>0</v>
      </c>
    </row>
    <row r="24" spans="1:99" x14ac:dyDescent="0.25">
      <c r="A24" s="299" t="s">
        <v>49</v>
      </c>
      <c r="B24" s="10" t="s">
        <v>38</v>
      </c>
      <c r="C24" s="11">
        <f t="shared" ref="C24:C34" si="15">SUM(D24+E24)</f>
        <v>755</v>
      </c>
      <c r="D24" s="12">
        <f>+F24+H24+J24+L24+N24+P24+R24+T24+V24+X24+Z24+AB24+AD24+AF24+AH24+AJ24+AL24</f>
        <v>553</v>
      </c>
      <c r="E24" s="13">
        <f>+G24+I24+K24+M24+O24+Q24+S24+U24+W24+Y24+AA24+AC24+AE24+AG24+AI24+AK24+AM24</f>
        <v>202</v>
      </c>
      <c r="F24" s="14">
        <f>SUM(ENERO:DICIEMBRE!F24)</f>
        <v>0</v>
      </c>
      <c r="G24" s="14">
        <f>SUM(ENERO:DICIEMBRE!G24)</f>
        <v>0</v>
      </c>
      <c r="H24" s="14">
        <f>SUM(ENERO:DICIEMBRE!H24)</f>
        <v>0</v>
      </c>
      <c r="I24" s="14">
        <f>SUM(ENERO:DICIEMBRE!I24)</f>
        <v>0</v>
      </c>
      <c r="J24" s="14">
        <f>SUM(ENERO:DICIEMBRE!J24)</f>
        <v>0</v>
      </c>
      <c r="K24" s="14">
        <f>SUM(ENERO:DICIEMBRE!K24)</f>
        <v>0</v>
      </c>
      <c r="L24" s="14">
        <f>SUM(ENERO:DICIEMBRE!L24)</f>
        <v>3</v>
      </c>
      <c r="M24" s="14">
        <f>SUM(ENERO:DICIEMBRE!M24)</f>
        <v>0</v>
      </c>
      <c r="N24" s="14">
        <f>SUM(ENERO:DICIEMBRE!N24)</f>
        <v>29</v>
      </c>
      <c r="O24" s="14">
        <f>SUM(ENERO:DICIEMBRE!O24)</f>
        <v>2</v>
      </c>
      <c r="P24" s="14">
        <f>SUM(ENERO:DICIEMBRE!P24)</f>
        <v>34</v>
      </c>
      <c r="Q24" s="14">
        <f>SUM(ENERO:DICIEMBRE!Q24)</f>
        <v>9</v>
      </c>
      <c r="R24" s="14">
        <f>SUM(ENERO:DICIEMBRE!R24)</f>
        <v>69</v>
      </c>
      <c r="S24" s="14">
        <f>SUM(ENERO:DICIEMBRE!S24)</f>
        <v>10</v>
      </c>
      <c r="T24" s="14">
        <f>SUM(ENERO:DICIEMBRE!T24)</f>
        <v>77</v>
      </c>
      <c r="U24" s="14">
        <f>SUM(ENERO:DICIEMBRE!U24)</f>
        <v>38</v>
      </c>
      <c r="V24" s="14">
        <f>SUM(ENERO:DICIEMBRE!V24)</f>
        <v>61</v>
      </c>
      <c r="W24" s="14">
        <f>SUM(ENERO:DICIEMBRE!W24)</f>
        <v>31</v>
      </c>
      <c r="X24" s="14">
        <f>SUM(ENERO:DICIEMBRE!X24)</f>
        <v>62</v>
      </c>
      <c r="Y24" s="14">
        <f>SUM(ENERO:DICIEMBRE!Y24)</f>
        <v>22</v>
      </c>
      <c r="Z24" s="14">
        <f>SUM(ENERO:DICIEMBRE!Z24)</f>
        <v>58</v>
      </c>
      <c r="AA24" s="14">
        <f>SUM(ENERO:DICIEMBRE!AA24)</f>
        <v>13</v>
      </c>
      <c r="AB24" s="14">
        <f>SUM(ENERO:DICIEMBRE!AB24)</f>
        <v>51</v>
      </c>
      <c r="AC24" s="14">
        <f>SUM(ENERO:DICIEMBRE!AC24)</f>
        <v>23</v>
      </c>
      <c r="AD24" s="14">
        <f>SUM(ENERO:DICIEMBRE!AD24)</f>
        <v>41</v>
      </c>
      <c r="AE24" s="14">
        <f>SUM(ENERO:DICIEMBRE!AE24)</f>
        <v>14</v>
      </c>
      <c r="AF24" s="14">
        <f>SUM(ENERO:DICIEMBRE!AF24)</f>
        <v>31</v>
      </c>
      <c r="AG24" s="14">
        <f>SUM(ENERO:DICIEMBRE!AG24)</f>
        <v>10</v>
      </c>
      <c r="AH24" s="14">
        <f>SUM(ENERO:DICIEMBRE!AH24)</f>
        <v>12</v>
      </c>
      <c r="AI24" s="14">
        <f>SUM(ENERO:DICIEMBRE!AI24)</f>
        <v>21</v>
      </c>
      <c r="AJ24" s="14">
        <f>SUM(ENERO:DICIEMBRE!AJ24)</f>
        <v>9</v>
      </c>
      <c r="AK24" s="14">
        <f>SUM(ENERO:DICIEMBRE!AK24)</f>
        <v>7</v>
      </c>
      <c r="AL24" s="14">
        <f>SUM(ENERO:DICIEMBRE!AL24)</f>
        <v>16</v>
      </c>
      <c r="AM24" s="14">
        <f>SUM(ENERO:DICIEMBRE!AM24)</f>
        <v>2</v>
      </c>
      <c r="AN24" s="14">
        <f>SUM(ENERO:DICIEMBRE!AN24)</f>
        <v>0</v>
      </c>
      <c r="AO24" s="14">
        <f>SUM(ENERO:DICIEMBRE!AO24)</f>
        <v>0</v>
      </c>
      <c r="AP24" s="14">
        <f>SUM(ENERO:DICIEMBRE!AP24)</f>
        <v>10</v>
      </c>
      <c r="AQ24" s="14">
        <f>SUM(ENERO:DICIEMBRE!AQ24)</f>
        <v>6</v>
      </c>
      <c r="AR24" s="14">
        <f>SUM(ENERO:DICIEMBRE!AR24)</f>
        <v>47</v>
      </c>
      <c r="AS24" s="14">
        <f>SUM(ENERO:DICIEMBRE!AS24)</f>
        <v>0</v>
      </c>
      <c r="AT24" s="14">
        <f>SUM(ENERO:DICIEMBRE!AT24)</f>
        <v>0</v>
      </c>
      <c r="AU24" s="14">
        <f>SUM(ENERO:DICIEMBRE!AU24)</f>
        <v>0</v>
      </c>
      <c r="AV24" s="25" t="str">
        <f>$CA24&amp;$CB24&amp;CC24&amp;CD24&amp;CE24&amp;CG24&amp;CH24</f>
        <v/>
      </c>
      <c r="CA24" s="26" t="str">
        <f>IF(AND($C24&lt;&gt;0,AN24=""),"* No olvide ingresar la columna Espacios Amigables /adolescentes (Digite CERO si no tiene). ",IF(AN24&gt;$C24,"* El Número de Espacios Amigables no puede superar el Total. ",""))</f>
        <v/>
      </c>
      <c r="CB24" s="26" t="str">
        <f>IF(AND(E24&gt;0,OR(AO24="")),"No olvide digitar los campos *TRANS Masculino (Digite CERO si no tiene).",IF(AO24&gt;E24,"* El Número de TRANS Masculino no puede superar el Total Mujeres. ",""))</f>
        <v/>
      </c>
      <c r="CC24" s="26" t="str">
        <f>IF(AND(D24&gt;0,OR(AP24="")),"No olvide digitar los campos *TRANS Femenino (Digite CERO si no tiene).",IF(AP24&gt;$D24,"* El Número de TRANS Femenino no puede superar el Total Hombres. ",""))</f>
        <v/>
      </c>
      <c r="CD24" s="26" t="str">
        <f>IF(AND($C24&lt;&gt;0,AQ24=""),"* No olvide ingresar la columna Pueblos Originarios (Digite CERO si no tiene).  ",IF(AQ24&gt;$C24,"* El Número de Pueblos Originarios no puede superar el Total. ",""))</f>
        <v/>
      </c>
      <c r="CE24" s="26" t="str">
        <f>IF(AND($C24&lt;&gt;0,AR24=""),"* No olvide ingresar la columna Migrantes (Digite CERO si no tiene).  ",IF(AR24&gt;$C24,"* El Número de Migrantes no puede superar el Total. ",""))</f>
        <v/>
      </c>
      <c r="CF24" s="27"/>
      <c r="CG24" s="26" t="str">
        <f>IF(AND($C24&lt;&gt;0,AT24=""),"* No olvide ingresar la columna Niños, Niñas, Adolescentes y Jóvenes SENAME (Digite CERO si no tiene).  ",IF(AT24&gt;$C24,"* El Número de Niños, Niñas, Adolescentes y Jóvenes SENAME no puede superar el Total. ",""))</f>
        <v/>
      </c>
      <c r="CH24" s="26" t="str">
        <f>IF(AND($C24&lt;&gt;0,AU24=""),"* No olvide ingresar la columna Niños, Niñas, Adolescentes y Jóvenes Mejor Niñez (Digite CERO si no tiene). ",IF(AU24&gt;$C24,"* El Número de Niños, Niñas, Adolescentes y Jóvenes Mejor Niñez no puede superar el Total. ",""))</f>
        <v/>
      </c>
      <c r="CI24" s="28"/>
      <c r="CJ24" s="29">
        <f>IF(AND($C24&lt;&gt;0,AN24=""),1,IF(AN24&gt;$C24,1,0))</f>
        <v>0</v>
      </c>
      <c r="CK24" s="29">
        <f>IF(AND(E24&gt;0,OR(AO24="")),1,IF(AO24&gt;E24,1,0))</f>
        <v>0</v>
      </c>
      <c r="CL24" s="29">
        <f>IF(AND(D24&gt;0,OR(AP24="")),1,IF(AP24&gt;D24,1,0))</f>
        <v>0</v>
      </c>
      <c r="CM24" s="29">
        <f>IF(AND($C24&lt;&gt;0,AQ24=""),1,IF(AQ24&gt;$C24,1,0))</f>
        <v>0</v>
      </c>
      <c r="CN24" s="29">
        <f>IF(AND($C24&lt;&gt;0,AR24=""),1,IF(AR24&gt;$C24,1,0))</f>
        <v>0</v>
      </c>
      <c r="CO24" s="30"/>
      <c r="CP24" s="29">
        <f>IF(AND($C24&lt;&gt;0,AT24=""),1,IF(AT24&gt;$C24,1,0))</f>
        <v>0</v>
      </c>
      <c r="CQ24" s="29">
        <f>IF(AND($C24&lt;&gt;0,AU24=""),1,IF(AU24&gt;$C24,1,0))</f>
        <v>0</v>
      </c>
      <c r="CR24" s="28"/>
      <c r="CS24" s="28"/>
      <c r="CT24" s="28"/>
      <c r="CU24" s="28"/>
    </row>
    <row r="25" spans="1:99" x14ac:dyDescent="0.25">
      <c r="A25" s="300"/>
      <c r="B25" s="31" t="s">
        <v>39</v>
      </c>
      <c r="C25" s="32">
        <f t="shared" si="15"/>
        <v>0</v>
      </c>
      <c r="D25" s="33">
        <f t="shared" ref="D25:E34" si="16">+F25+H25+J25+L25+N25+P25+R25+T25+V25+X25+Z25+AB25+AD25+AF25+AH25+AJ25+AL25</f>
        <v>0</v>
      </c>
      <c r="E25" s="34">
        <f>+G25+I25+K25+M25+O25+Q25+S25+U25+W25+Y25+AA25+AC25+AE25+AG25+AI25+AK25+AM25</f>
        <v>0</v>
      </c>
      <c r="F25" s="14">
        <f>SUM(ENERO:DICIEMBRE!F25)</f>
        <v>0</v>
      </c>
      <c r="G25" s="14">
        <f>SUM(ENERO:DICIEMBRE!G25)</f>
        <v>0</v>
      </c>
      <c r="H25" s="14">
        <f>SUM(ENERO:DICIEMBRE!H25)</f>
        <v>0</v>
      </c>
      <c r="I25" s="14">
        <f>SUM(ENERO:DICIEMBRE!I25)</f>
        <v>0</v>
      </c>
      <c r="J25" s="14">
        <f>SUM(ENERO:DICIEMBRE!J25)</f>
        <v>0</v>
      </c>
      <c r="K25" s="14">
        <f>SUM(ENERO:DICIEMBRE!K25)</f>
        <v>0</v>
      </c>
      <c r="L25" s="14">
        <f>SUM(ENERO:DICIEMBRE!L25)</f>
        <v>0</v>
      </c>
      <c r="M25" s="14">
        <f>SUM(ENERO:DICIEMBRE!M25)</f>
        <v>0</v>
      </c>
      <c r="N25" s="14">
        <f>SUM(ENERO:DICIEMBRE!N25)</f>
        <v>0</v>
      </c>
      <c r="O25" s="14">
        <f>SUM(ENERO:DICIEMBRE!O25)</f>
        <v>0</v>
      </c>
      <c r="P25" s="14">
        <f>SUM(ENERO:DICIEMBRE!P25)</f>
        <v>0</v>
      </c>
      <c r="Q25" s="14">
        <f>SUM(ENERO:DICIEMBRE!Q25)</f>
        <v>0</v>
      </c>
      <c r="R25" s="14">
        <f>SUM(ENERO:DICIEMBRE!R25)</f>
        <v>0</v>
      </c>
      <c r="S25" s="14">
        <f>SUM(ENERO:DICIEMBRE!S25)</f>
        <v>0</v>
      </c>
      <c r="T25" s="14">
        <f>SUM(ENERO:DICIEMBRE!T25)</f>
        <v>0</v>
      </c>
      <c r="U25" s="14">
        <f>SUM(ENERO:DICIEMBRE!U25)</f>
        <v>0</v>
      </c>
      <c r="V25" s="14">
        <f>SUM(ENERO:DICIEMBRE!V25)</f>
        <v>0</v>
      </c>
      <c r="W25" s="14">
        <f>SUM(ENERO:DICIEMBRE!W25)</f>
        <v>0</v>
      </c>
      <c r="X25" s="14">
        <f>SUM(ENERO:DICIEMBRE!X25)</f>
        <v>0</v>
      </c>
      <c r="Y25" s="14">
        <f>SUM(ENERO:DICIEMBRE!Y25)</f>
        <v>0</v>
      </c>
      <c r="Z25" s="14">
        <f>SUM(ENERO:DICIEMBRE!Z25)</f>
        <v>0</v>
      </c>
      <c r="AA25" s="14">
        <f>SUM(ENERO:DICIEMBRE!AA25)</f>
        <v>0</v>
      </c>
      <c r="AB25" s="14">
        <f>SUM(ENERO:DICIEMBRE!AB25)</f>
        <v>0</v>
      </c>
      <c r="AC25" s="14">
        <f>SUM(ENERO:DICIEMBRE!AC25)</f>
        <v>0</v>
      </c>
      <c r="AD25" s="14">
        <f>SUM(ENERO:DICIEMBRE!AD25)</f>
        <v>0</v>
      </c>
      <c r="AE25" s="14">
        <f>SUM(ENERO:DICIEMBRE!AE25)</f>
        <v>0</v>
      </c>
      <c r="AF25" s="14">
        <f>SUM(ENERO:DICIEMBRE!AF25)</f>
        <v>0</v>
      </c>
      <c r="AG25" s="14">
        <f>SUM(ENERO:DICIEMBRE!AG25)</f>
        <v>0</v>
      </c>
      <c r="AH25" s="14">
        <f>SUM(ENERO:DICIEMBRE!AH25)</f>
        <v>0</v>
      </c>
      <c r="AI25" s="14">
        <f>SUM(ENERO:DICIEMBRE!AI25)</f>
        <v>0</v>
      </c>
      <c r="AJ25" s="14">
        <f>SUM(ENERO:DICIEMBRE!AJ25)</f>
        <v>0</v>
      </c>
      <c r="AK25" s="14">
        <f>SUM(ENERO:DICIEMBRE!AK25)</f>
        <v>0</v>
      </c>
      <c r="AL25" s="14">
        <f>SUM(ENERO:DICIEMBRE!AL25)</f>
        <v>0</v>
      </c>
      <c r="AM25" s="14">
        <f>SUM(ENERO:DICIEMBRE!AM25)</f>
        <v>0</v>
      </c>
      <c r="AN25" s="14">
        <f>SUM(ENERO:DICIEMBRE!AN25)</f>
        <v>0</v>
      </c>
      <c r="AO25" s="14">
        <f>SUM(ENERO:DICIEMBRE!AO25)</f>
        <v>0</v>
      </c>
      <c r="AP25" s="14">
        <f>SUM(ENERO:DICIEMBRE!AP25)</f>
        <v>0</v>
      </c>
      <c r="AQ25" s="14">
        <f>SUM(ENERO:DICIEMBRE!AQ25)</f>
        <v>0</v>
      </c>
      <c r="AR25" s="14">
        <f>SUM(ENERO:DICIEMBRE!AR25)</f>
        <v>0</v>
      </c>
      <c r="AS25" s="14">
        <f>SUM(ENERO:DICIEMBRE!AS25)</f>
        <v>0</v>
      </c>
      <c r="AT25" s="14">
        <f>SUM(ENERO:DICIEMBRE!AT25)</f>
        <v>0</v>
      </c>
      <c r="AU25" s="14">
        <f>SUM(ENERO:DICIEMBRE!AU25)</f>
        <v>0</v>
      </c>
      <c r="AV25" s="25" t="str">
        <f t="shared" ref="AV25:AV34" si="17">$CA25&amp;$CB25&amp;CC25&amp;CD25&amp;CE25&amp;CG25&amp;CH25</f>
        <v/>
      </c>
      <c r="CA25" s="26" t="str">
        <f t="shared" ref="CA25:CA34" si="18">IF(AND($C25&lt;&gt;0,AN25=""),"* No olvide ingresar la columna Espacios Amigables /adolescentes (Digite CERO si no tiene). ",IF(AN25&gt;$C25,"* El Número de Espacios Amigables no puede superar el Total. ",""))</f>
        <v/>
      </c>
      <c r="CB25" s="26" t="str">
        <f t="shared" ref="CB25:CB34" si="19">IF(AND(E25&gt;0,OR(AO25="")),"No olvide digitar los campos *TRANS Masculino (Digite CERO si no tiene).",IF(AO25&gt;E25,"* El Número de TRANS Masculino no puede superar el Total Mujeres. ",""))</f>
        <v/>
      </c>
      <c r="CC25" s="26" t="str">
        <f t="shared" ref="CC25:CC34" si="20">IF(AND(D25&gt;0,OR(AP25="")),"No olvide digitar los campos *TRANS Femenino (Digite CERO si no tiene).",IF(AP25&gt;$D25,"* El Número de TRANS Femenino no puede superar el Total Hombres. ",""))</f>
        <v/>
      </c>
      <c r="CD25" s="26" t="str">
        <f t="shared" ref="CD25:CD34" si="21">IF(AND($C25&lt;&gt;0,AQ25=""),"* No olvide ingresar la columna Pueblos Originarios (Digite CERO si no tiene).  ",IF(AQ25&gt;$C25,"* El Número de Pueblos Originarios no puede superar el Total. ",""))</f>
        <v/>
      </c>
      <c r="CE25" s="26" t="str">
        <f t="shared" ref="CE25:CE34" si="22">IF(AND($C25&lt;&gt;0,AR25=""),"* No olvide ingresar la columna Migrantes (Digite CERO si no tiene).  ",IF(AR25&gt;$C25,"* El Número de Migrantes no puede superar el Total. ",""))</f>
        <v/>
      </c>
      <c r="CF25" s="27"/>
      <c r="CG25" s="26" t="str">
        <f t="shared" ref="CG25:CG34" si="23">IF(AND($C25&lt;&gt;0,AT25=""),"* No olvide ingresar la columna Niños, Niñas, Adolescentes y Jóvenes SENAME (Digite CERO si no tiene).  ",IF(AT25&gt;$C25,"* El Número de Niños, Niñas, Adolescentes y Jóvenes SENAME no puede superar el Total. ",""))</f>
        <v/>
      </c>
      <c r="CH25" s="26" t="str">
        <f t="shared" ref="CH25:CH34" si="24">IF(AND($C25&lt;&gt;0,AU25=""),"* No olvide ingresar la columna Niños, Niñas, Adolescentes y Jóvenes Mejor Niñez (Digite CERO si no tiene). ",IF(AU25&gt;$C25,"* El Número de Niños, Niñas, Adolescentes y Jóvenes Mejor Niñez no puede superar el Total. ",""))</f>
        <v/>
      </c>
      <c r="CI25" s="28"/>
      <c r="CJ25" s="29">
        <f t="shared" ref="CJ25:CJ34" si="25">IF(AND($C25&lt;&gt;0,AN25=""),1,IF(AN25&gt;$C25,1,0))</f>
        <v>0</v>
      </c>
      <c r="CK25" s="29">
        <f t="shared" ref="CK25:CK34" si="26">IF(AND(E25&gt;0,OR(AO25="")),1,IF(AO25&gt;E25,1,0))</f>
        <v>0</v>
      </c>
      <c r="CL25" s="29">
        <f t="shared" ref="CL25:CL34" si="27">IF(AND(D25&gt;0,OR(AP25="")),1,IF(AP25&gt;D25,1,0))</f>
        <v>0</v>
      </c>
      <c r="CM25" s="29">
        <f t="shared" ref="CM25:CN34" si="28">IF(AND($C25&lt;&gt;0,AQ25=""),1,IF(AQ25&gt;$C25,1,0))</f>
        <v>0</v>
      </c>
      <c r="CN25" s="29">
        <f t="shared" si="28"/>
        <v>0</v>
      </c>
      <c r="CO25" s="30"/>
      <c r="CP25" s="29">
        <f t="shared" ref="CP25:CQ34" si="29">IF(AND($C25&lt;&gt;0,AT25=""),1,IF(AT25&gt;$C25,1,0))</f>
        <v>0</v>
      </c>
      <c r="CQ25" s="29">
        <f t="shared" si="29"/>
        <v>0</v>
      </c>
    </row>
    <row r="26" spans="1:99" x14ac:dyDescent="0.25">
      <c r="A26" s="300"/>
      <c r="B26" s="31" t="s">
        <v>40</v>
      </c>
      <c r="C26" s="32">
        <f t="shared" si="15"/>
        <v>2046</v>
      </c>
      <c r="D26" s="33">
        <f t="shared" si="16"/>
        <v>1513</v>
      </c>
      <c r="E26" s="34">
        <f t="shared" si="16"/>
        <v>533</v>
      </c>
      <c r="F26" s="14">
        <f>SUM(ENERO:DICIEMBRE!F26)</f>
        <v>0</v>
      </c>
      <c r="G26" s="14">
        <f>SUM(ENERO:DICIEMBRE!G26)</f>
        <v>0</v>
      </c>
      <c r="H26" s="14">
        <f>SUM(ENERO:DICIEMBRE!H26)</f>
        <v>0</v>
      </c>
      <c r="I26" s="14">
        <f>SUM(ENERO:DICIEMBRE!I26)</f>
        <v>0</v>
      </c>
      <c r="J26" s="14">
        <f>SUM(ENERO:DICIEMBRE!J26)</f>
        <v>0</v>
      </c>
      <c r="K26" s="14">
        <f>SUM(ENERO:DICIEMBRE!K26)</f>
        <v>0</v>
      </c>
      <c r="L26" s="14">
        <f>SUM(ENERO:DICIEMBRE!L26)</f>
        <v>5</v>
      </c>
      <c r="M26" s="14">
        <f>SUM(ENERO:DICIEMBRE!M26)</f>
        <v>2</v>
      </c>
      <c r="N26" s="14">
        <f>SUM(ENERO:DICIEMBRE!N26)</f>
        <v>75</v>
      </c>
      <c r="O26" s="14">
        <f>SUM(ENERO:DICIEMBRE!O26)</f>
        <v>13</v>
      </c>
      <c r="P26" s="14">
        <f>SUM(ENERO:DICIEMBRE!P26)</f>
        <v>118</v>
      </c>
      <c r="Q26" s="14">
        <f>SUM(ENERO:DICIEMBRE!Q26)</f>
        <v>39</v>
      </c>
      <c r="R26" s="14">
        <f>SUM(ENERO:DICIEMBRE!R26)</f>
        <v>255</v>
      </c>
      <c r="S26" s="14">
        <f>SUM(ENERO:DICIEMBRE!S26)</f>
        <v>63</v>
      </c>
      <c r="T26" s="14">
        <f>SUM(ENERO:DICIEMBRE!T26)</f>
        <v>249</v>
      </c>
      <c r="U26" s="14">
        <f>SUM(ENERO:DICIEMBRE!U26)</f>
        <v>103</v>
      </c>
      <c r="V26" s="14">
        <f>SUM(ENERO:DICIEMBRE!V26)</f>
        <v>212</v>
      </c>
      <c r="W26" s="14">
        <f>SUM(ENERO:DICIEMBRE!W26)</f>
        <v>99</v>
      </c>
      <c r="X26" s="14">
        <f>SUM(ENERO:DICIEMBRE!X26)</f>
        <v>179</v>
      </c>
      <c r="Y26" s="14">
        <f>SUM(ENERO:DICIEMBRE!Y26)</f>
        <v>65</v>
      </c>
      <c r="Z26" s="14">
        <f>SUM(ENERO:DICIEMBRE!Z26)</f>
        <v>158</v>
      </c>
      <c r="AA26" s="14">
        <f>SUM(ENERO:DICIEMBRE!AA26)</f>
        <v>49</v>
      </c>
      <c r="AB26" s="14">
        <f>SUM(ENERO:DICIEMBRE!AB26)</f>
        <v>130</v>
      </c>
      <c r="AC26" s="14">
        <f>SUM(ENERO:DICIEMBRE!AC26)</f>
        <v>51</v>
      </c>
      <c r="AD26" s="14">
        <f>SUM(ENERO:DICIEMBRE!AD26)</f>
        <v>48</v>
      </c>
      <c r="AE26" s="14">
        <f>SUM(ENERO:DICIEMBRE!AE26)</f>
        <v>9</v>
      </c>
      <c r="AF26" s="14">
        <f>SUM(ENERO:DICIEMBRE!AF26)</f>
        <v>42</v>
      </c>
      <c r="AG26" s="14">
        <f>SUM(ENERO:DICIEMBRE!AG26)</f>
        <v>12</v>
      </c>
      <c r="AH26" s="14">
        <f>SUM(ENERO:DICIEMBRE!AH26)</f>
        <v>25</v>
      </c>
      <c r="AI26" s="14">
        <f>SUM(ENERO:DICIEMBRE!AI26)</f>
        <v>22</v>
      </c>
      <c r="AJ26" s="14">
        <f>SUM(ENERO:DICIEMBRE!AJ26)</f>
        <v>7</v>
      </c>
      <c r="AK26" s="14">
        <f>SUM(ENERO:DICIEMBRE!AK26)</f>
        <v>6</v>
      </c>
      <c r="AL26" s="14">
        <f>SUM(ENERO:DICIEMBRE!AL26)</f>
        <v>10</v>
      </c>
      <c r="AM26" s="14">
        <f>SUM(ENERO:DICIEMBRE!AM26)</f>
        <v>0</v>
      </c>
      <c r="AN26" s="14">
        <f>SUM(ENERO:DICIEMBRE!AN26)</f>
        <v>0</v>
      </c>
      <c r="AO26" s="14">
        <f>SUM(ENERO:DICIEMBRE!AO26)</f>
        <v>0</v>
      </c>
      <c r="AP26" s="14">
        <f>SUM(ENERO:DICIEMBRE!AP26)</f>
        <v>22</v>
      </c>
      <c r="AQ26" s="14">
        <f>SUM(ENERO:DICIEMBRE!AQ26)</f>
        <v>15</v>
      </c>
      <c r="AR26" s="14">
        <f>SUM(ENERO:DICIEMBRE!AR26)</f>
        <v>140</v>
      </c>
      <c r="AS26" s="14">
        <f>SUM(ENERO:DICIEMBRE!AS26)</f>
        <v>0</v>
      </c>
      <c r="AT26" s="14">
        <f>SUM(ENERO:DICIEMBRE!AT26)</f>
        <v>0</v>
      </c>
      <c r="AU26" s="14">
        <f>SUM(ENERO:DICIEMBRE!AU26)</f>
        <v>0</v>
      </c>
      <c r="AV26" s="25" t="str">
        <f t="shared" si="17"/>
        <v/>
      </c>
      <c r="CA26" s="26" t="str">
        <f t="shared" si="18"/>
        <v/>
      </c>
      <c r="CB26" s="26" t="str">
        <f t="shared" si="19"/>
        <v/>
      </c>
      <c r="CC26" s="26" t="str">
        <f t="shared" si="20"/>
        <v/>
      </c>
      <c r="CD26" s="26" t="str">
        <f t="shared" si="21"/>
        <v/>
      </c>
      <c r="CE26" s="26" t="str">
        <f t="shared" si="22"/>
        <v/>
      </c>
      <c r="CF26" s="27"/>
      <c r="CG26" s="26" t="str">
        <f t="shared" si="23"/>
        <v/>
      </c>
      <c r="CH26" s="26" t="str">
        <f t="shared" si="24"/>
        <v/>
      </c>
      <c r="CI26" s="28"/>
      <c r="CJ26" s="29">
        <f t="shared" si="25"/>
        <v>0</v>
      </c>
      <c r="CK26" s="29">
        <f t="shared" si="26"/>
        <v>0</v>
      </c>
      <c r="CL26" s="29">
        <f t="shared" si="27"/>
        <v>0</v>
      </c>
      <c r="CM26" s="29">
        <f t="shared" si="28"/>
        <v>0</v>
      </c>
      <c r="CN26" s="29">
        <f t="shared" si="28"/>
        <v>0</v>
      </c>
      <c r="CO26" s="30"/>
      <c r="CP26" s="29">
        <f t="shared" si="29"/>
        <v>0</v>
      </c>
      <c r="CQ26" s="29">
        <f t="shared" si="29"/>
        <v>0</v>
      </c>
    </row>
    <row r="27" spans="1:99" x14ac:dyDescent="0.25">
      <c r="A27" s="300"/>
      <c r="B27" s="31" t="s">
        <v>41</v>
      </c>
      <c r="C27" s="32">
        <f t="shared" si="15"/>
        <v>0</v>
      </c>
      <c r="D27" s="33">
        <f t="shared" si="16"/>
        <v>0</v>
      </c>
      <c r="E27" s="34">
        <f t="shared" si="16"/>
        <v>0</v>
      </c>
      <c r="F27" s="14">
        <f>SUM(ENERO:DICIEMBRE!F27)</f>
        <v>0</v>
      </c>
      <c r="G27" s="14">
        <f>SUM(ENERO:DICIEMBRE!G27)</f>
        <v>0</v>
      </c>
      <c r="H27" s="14">
        <f>SUM(ENERO:DICIEMBRE!H27)</f>
        <v>0</v>
      </c>
      <c r="I27" s="14">
        <f>SUM(ENERO:DICIEMBRE!I27)</f>
        <v>0</v>
      </c>
      <c r="J27" s="14">
        <f>SUM(ENERO:DICIEMBRE!J27)</f>
        <v>0</v>
      </c>
      <c r="K27" s="14">
        <f>SUM(ENERO:DICIEMBRE!K27)</f>
        <v>0</v>
      </c>
      <c r="L27" s="14">
        <f>SUM(ENERO:DICIEMBRE!L27)</f>
        <v>0</v>
      </c>
      <c r="M27" s="14">
        <f>SUM(ENERO:DICIEMBRE!M27)</f>
        <v>0</v>
      </c>
      <c r="N27" s="14">
        <f>SUM(ENERO:DICIEMBRE!N27)</f>
        <v>0</v>
      </c>
      <c r="O27" s="14">
        <f>SUM(ENERO:DICIEMBRE!O27)</f>
        <v>0</v>
      </c>
      <c r="P27" s="14">
        <f>SUM(ENERO:DICIEMBRE!P27)</f>
        <v>0</v>
      </c>
      <c r="Q27" s="14">
        <f>SUM(ENERO:DICIEMBRE!Q27)</f>
        <v>0</v>
      </c>
      <c r="R27" s="14">
        <f>SUM(ENERO:DICIEMBRE!R27)</f>
        <v>0</v>
      </c>
      <c r="S27" s="14">
        <f>SUM(ENERO:DICIEMBRE!S27)</f>
        <v>0</v>
      </c>
      <c r="T27" s="14">
        <f>SUM(ENERO:DICIEMBRE!T27)</f>
        <v>0</v>
      </c>
      <c r="U27" s="14">
        <f>SUM(ENERO:DICIEMBRE!U27)</f>
        <v>0</v>
      </c>
      <c r="V27" s="14">
        <f>SUM(ENERO:DICIEMBRE!V27)</f>
        <v>0</v>
      </c>
      <c r="W27" s="14">
        <f>SUM(ENERO:DICIEMBRE!W27)</f>
        <v>0</v>
      </c>
      <c r="X27" s="14">
        <f>SUM(ENERO:DICIEMBRE!X27)</f>
        <v>0</v>
      </c>
      <c r="Y27" s="14">
        <f>SUM(ENERO:DICIEMBRE!Y27)</f>
        <v>0</v>
      </c>
      <c r="Z27" s="14">
        <f>SUM(ENERO:DICIEMBRE!Z27)</f>
        <v>0</v>
      </c>
      <c r="AA27" s="14">
        <f>SUM(ENERO:DICIEMBRE!AA27)</f>
        <v>0</v>
      </c>
      <c r="AB27" s="14">
        <f>SUM(ENERO:DICIEMBRE!AB27)</f>
        <v>0</v>
      </c>
      <c r="AC27" s="14">
        <f>SUM(ENERO:DICIEMBRE!AC27)</f>
        <v>0</v>
      </c>
      <c r="AD27" s="14">
        <f>SUM(ENERO:DICIEMBRE!AD27)</f>
        <v>0</v>
      </c>
      <c r="AE27" s="14">
        <f>SUM(ENERO:DICIEMBRE!AE27)</f>
        <v>0</v>
      </c>
      <c r="AF27" s="14">
        <f>SUM(ENERO:DICIEMBRE!AF27)</f>
        <v>0</v>
      </c>
      <c r="AG27" s="14">
        <f>SUM(ENERO:DICIEMBRE!AG27)</f>
        <v>0</v>
      </c>
      <c r="AH27" s="14">
        <f>SUM(ENERO:DICIEMBRE!AH27)</f>
        <v>0</v>
      </c>
      <c r="AI27" s="14">
        <f>SUM(ENERO:DICIEMBRE!AI27)</f>
        <v>0</v>
      </c>
      <c r="AJ27" s="14">
        <f>SUM(ENERO:DICIEMBRE!AJ27)</f>
        <v>0</v>
      </c>
      <c r="AK27" s="14">
        <f>SUM(ENERO:DICIEMBRE!AK27)</f>
        <v>0</v>
      </c>
      <c r="AL27" s="14">
        <f>SUM(ENERO:DICIEMBRE!AL27)</f>
        <v>0</v>
      </c>
      <c r="AM27" s="14">
        <f>SUM(ENERO:DICIEMBRE!AM27)</f>
        <v>0</v>
      </c>
      <c r="AN27" s="14">
        <f>SUM(ENERO:DICIEMBRE!AN27)</f>
        <v>0</v>
      </c>
      <c r="AO27" s="14">
        <f>SUM(ENERO:DICIEMBRE!AO27)</f>
        <v>0</v>
      </c>
      <c r="AP27" s="14">
        <f>SUM(ENERO:DICIEMBRE!AP27)</f>
        <v>0</v>
      </c>
      <c r="AQ27" s="14">
        <f>SUM(ENERO:DICIEMBRE!AQ27)</f>
        <v>0</v>
      </c>
      <c r="AR27" s="14">
        <f>SUM(ENERO:DICIEMBRE!AR27)</f>
        <v>0</v>
      </c>
      <c r="AS27" s="14">
        <f>SUM(ENERO:DICIEMBRE!AS27)</f>
        <v>0</v>
      </c>
      <c r="AT27" s="14">
        <f>SUM(ENERO:DICIEMBRE!AT27)</f>
        <v>0</v>
      </c>
      <c r="AU27" s="14">
        <f>SUM(ENERO:DICIEMBRE!AU27)</f>
        <v>0</v>
      </c>
      <c r="AV27" s="25" t="str">
        <f t="shared" si="17"/>
        <v/>
      </c>
      <c r="CA27" s="26" t="str">
        <f t="shared" si="18"/>
        <v/>
      </c>
      <c r="CB27" s="26" t="str">
        <f t="shared" si="19"/>
        <v/>
      </c>
      <c r="CC27" s="26" t="str">
        <f t="shared" si="20"/>
        <v/>
      </c>
      <c r="CD27" s="26" t="str">
        <f t="shared" si="21"/>
        <v/>
      </c>
      <c r="CE27" s="26" t="str">
        <f t="shared" si="22"/>
        <v/>
      </c>
      <c r="CF27" s="27"/>
      <c r="CG27" s="26" t="str">
        <f t="shared" si="23"/>
        <v/>
      </c>
      <c r="CH27" s="26" t="str">
        <f t="shared" si="24"/>
        <v/>
      </c>
      <c r="CI27" s="28"/>
      <c r="CJ27" s="29">
        <f t="shared" si="25"/>
        <v>0</v>
      </c>
      <c r="CK27" s="29">
        <f t="shared" si="26"/>
        <v>0</v>
      </c>
      <c r="CL27" s="29">
        <f t="shared" si="27"/>
        <v>0</v>
      </c>
      <c r="CM27" s="29">
        <f t="shared" si="28"/>
        <v>0</v>
      </c>
      <c r="CN27" s="29">
        <f t="shared" si="28"/>
        <v>0</v>
      </c>
      <c r="CO27" s="30"/>
      <c r="CP27" s="29">
        <f t="shared" si="29"/>
        <v>0</v>
      </c>
      <c r="CQ27" s="29">
        <f t="shared" si="29"/>
        <v>0</v>
      </c>
    </row>
    <row r="28" spans="1:99" x14ac:dyDescent="0.25">
      <c r="A28" s="300"/>
      <c r="B28" s="31" t="s">
        <v>42</v>
      </c>
      <c r="C28" s="32">
        <f t="shared" si="15"/>
        <v>0</v>
      </c>
      <c r="D28" s="33">
        <f t="shared" si="16"/>
        <v>0</v>
      </c>
      <c r="E28" s="34">
        <f t="shared" si="16"/>
        <v>0</v>
      </c>
      <c r="F28" s="14">
        <f>SUM(ENERO:DICIEMBRE!F28)</f>
        <v>0</v>
      </c>
      <c r="G28" s="14">
        <f>SUM(ENERO:DICIEMBRE!G28)</f>
        <v>0</v>
      </c>
      <c r="H28" s="14">
        <f>SUM(ENERO:DICIEMBRE!H28)</f>
        <v>0</v>
      </c>
      <c r="I28" s="14">
        <f>SUM(ENERO:DICIEMBRE!I28)</f>
        <v>0</v>
      </c>
      <c r="J28" s="14">
        <f>SUM(ENERO:DICIEMBRE!J28)</f>
        <v>0</v>
      </c>
      <c r="K28" s="14">
        <f>SUM(ENERO:DICIEMBRE!K28)</f>
        <v>0</v>
      </c>
      <c r="L28" s="14">
        <f>SUM(ENERO:DICIEMBRE!L28)</f>
        <v>0</v>
      </c>
      <c r="M28" s="14">
        <f>SUM(ENERO:DICIEMBRE!M28)</f>
        <v>0</v>
      </c>
      <c r="N28" s="14">
        <f>SUM(ENERO:DICIEMBRE!N28)</f>
        <v>0</v>
      </c>
      <c r="O28" s="14">
        <f>SUM(ENERO:DICIEMBRE!O28)</f>
        <v>0</v>
      </c>
      <c r="P28" s="14">
        <f>SUM(ENERO:DICIEMBRE!P28)</f>
        <v>0</v>
      </c>
      <c r="Q28" s="14">
        <f>SUM(ENERO:DICIEMBRE!Q28)</f>
        <v>0</v>
      </c>
      <c r="R28" s="14">
        <f>SUM(ENERO:DICIEMBRE!R28)</f>
        <v>0</v>
      </c>
      <c r="S28" s="14">
        <f>SUM(ENERO:DICIEMBRE!S28)</f>
        <v>0</v>
      </c>
      <c r="T28" s="14">
        <f>SUM(ENERO:DICIEMBRE!T28)</f>
        <v>0</v>
      </c>
      <c r="U28" s="14">
        <f>SUM(ENERO:DICIEMBRE!U28)</f>
        <v>0</v>
      </c>
      <c r="V28" s="14">
        <f>SUM(ENERO:DICIEMBRE!V28)</f>
        <v>0</v>
      </c>
      <c r="W28" s="14">
        <f>SUM(ENERO:DICIEMBRE!W28)</f>
        <v>0</v>
      </c>
      <c r="X28" s="14">
        <f>SUM(ENERO:DICIEMBRE!X28)</f>
        <v>0</v>
      </c>
      <c r="Y28" s="14">
        <f>SUM(ENERO:DICIEMBRE!Y28)</f>
        <v>0</v>
      </c>
      <c r="Z28" s="14">
        <f>SUM(ENERO:DICIEMBRE!Z28)</f>
        <v>0</v>
      </c>
      <c r="AA28" s="14">
        <f>SUM(ENERO:DICIEMBRE!AA28)</f>
        <v>0</v>
      </c>
      <c r="AB28" s="14">
        <f>SUM(ENERO:DICIEMBRE!AB28)</f>
        <v>0</v>
      </c>
      <c r="AC28" s="14">
        <f>SUM(ENERO:DICIEMBRE!AC28)</f>
        <v>0</v>
      </c>
      <c r="AD28" s="14">
        <f>SUM(ENERO:DICIEMBRE!AD28)</f>
        <v>0</v>
      </c>
      <c r="AE28" s="14">
        <f>SUM(ENERO:DICIEMBRE!AE28)</f>
        <v>0</v>
      </c>
      <c r="AF28" s="14">
        <f>SUM(ENERO:DICIEMBRE!AF28)</f>
        <v>0</v>
      </c>
      <c r="AG28" s="14">
        <f>SUM(ENERO:DICIEMBRE!AG28)</f>
        <v>0</v>
      </c>
      <c r="AH28" s="14">
        <f>SUM(ENERO:DICIEMBRE!AH28)</f>
        <v>0</v>
      </c>
      <c r="AI28" s="14">
        <f>SUM(ENERO:DICIEMBRE!AI28)</f>
        <v>0</v>
      </c>
      <c r="AJ28" s="14">
        <f>SUM(ENERO:DICIEMBRE!AJ28)</f>
        <v>0</v>
      </c>
      <c r="AK28" s="14">
        <f>SUM(ENERO:DICIEMBRE!AK28)</f>
        <v>0</v>
      </c>
      <c r="AL28" s="14">
        <f>SUM(ENERO:DICIEMBRE!AL28)</f>
        <v>0</v>
      </c>
      <c r="AM28" s="14">
        <f>SUM(ENERO:DICIEMBRE!AM28)</f>
        <v>0</v>
      </c>
      <c r="AN28" s="14">
        <f>SUM(ENERO:DICIEMBRE!AN28)</f>
        <v>0</v>
      </c>
      <c r="AO28" s="14">
        <f>SUM(ENERO:DICIEMBRE!AO28)</f>
        <v>0</v>
      </c>
      <c r="AP28" s="14">
        <f>SUM(ENERO:DICIEMBRE!AP28)</f>
        <v>0</v>
      </c>
      <c r="AQ28" s="14">
        <f>SUM(ENERO:DICIEMBRE!AQ28)</f>
        <v>0</v>
      </c>
      <c r="AR28" s="14">
        <f>SUM(ENERO:DICIEMBRE!AR28)</f>
        <v>0</v>
      </c>
      <c r="AS28" s="14">
        <f>SUM(ENERO:DICIEMBRE!AS28)</f>
        <v>0</v>
      </c>
      <c r="AT28" s="14">
        <f>SUM(ENERO:DICIEMBRE!AT28)</f>
        <v>0</v>
      </c>
      <c r="AU28" s="14">
        <f>SUM(ENERO:DICIEMBRE!AU28)</f>
        <v>0</v>
      </c>
      <c r="AV28" s="25" t="str">
        <f t="shared" si="17"/>
        <v/>
      </c>
      <c r="CA28" s="26" t="str">
        <f t="shared" si="18"/>
        <v/>
      </c>
      <c r="CB28" s="26" t="str">
        <f t="shared" si="19"/>
        <v/>
      </c>
      <c r="CC28" s="26" t="str">
        <f t="shared" si="20"/>
        <v/>
      </c>
      <c r="CD28" s="26" t="str">
        <f t="shared" si="21"/>
        <v/>
      </c>
      <c r="CE28" s="26" t="str">
        <f t="shared" si="22"/>
        <v/>
      </c>
      <c r="CF28" s="27"/>
      <c r="CG28" s="26" t="str">
        <f t="shared" si="23"/>
        <v/>
      </c>
      <c r="CH28" s="26" t="str">
        <f t="shared" si="24"/>
        <v/>
      </c>
      <c r="CI28" s="28"/>
      <c r="CJ28" s="29">
        <f t="shared" si="25"/>
        <v>0</v>
      </c>
      <c r="CK28" s="29">
        <f t="shared" si="26"/>
        <v>0</v>
      </c>
      <c r="CL28" s="29">
        <f t="shared" si="27"/>
        <v>0</v>
      </c>
      <c r="CM28" s="29">
        <f t="shared" si="28"/>
        <v>0</v>
      </c>
      <c r="CN28" s="29">
        <f t="shared" si="28"/>
        <v>0</v>
      </c>
      <c r="CO28" s="30"/>
      <c r="CP28" s="29">
        <f t="shared" si="29"/>
        <v>0</v>
      </c>
      <c r="CQ28" s="29">
        <f t="shared" si="29"/>
        <v>0</v>
      </c>
    </row>
    <row r="29" spans="1:99" x14ac:dyDescent="0.25">
      <c r="A29" s="300"/>
      <c r="B29" s="31" t="s">
        <v>43</v>
      </c>
      <c r="C29" s="32">
        <f t="shared" si="15"/>
        <v>0</v>
      </c>
      <c r="D29" s="33">
        <f t="shared" si="16"/>
        <v>0</v>
      </c>
      <c r="E29" s="34">
        <f t="shared" si="16"/>
        <v>0</v>
      </c>
      <c r="F29" s="14">
        <f>SUM(ENERO:DICIEMBRE!F29)</f>
        <v>0</v>
      </c>
      <c r="G29" s="14">
        <f>SUM(ENERO:DICIEMBRE!G29)</f>
        <v>0</v>
      </c>
      <c r="H29" s="14">
        <f>SUM(ENERO:DICIEMBRE!H29)</f>
        <v>0</v>
      </c>
      <c r="I29" s="14">
        <f>SUM(ENERO:DICIEMBRE!I29)</f>
        <v>0</v>
      </c>
      <c r="J29" s="14">
        <f>SUM(ENERO:DICIEMBRE!J29)</f>
        <v>0</v>
      </c>
      <c r="K29" s="14">
        <f>SUM(ENERO:DICIEMBRE!K29)</f>
        <v>0</v>
      </c>
      <c r="L29" s="14">
        <f>SUM(ENERO:DICIEMBRE!L29)</f>
        <v>0</v>
      </c>
      <c r="M29" s="14">
        <f>SUM(ENERO:DICIEMBRE!M29)</f>
        <v>0</v>
      </c>
      <c r="N29" s="14">
        <f>SUM(ENERO:DICIEMBRE!N29)</f>
        <v>0</v>
      </c>
      <c r="O29" s="14">
        <f>SUM(ENERO:DICIEMBRE!O29)</f>
        <v>0</v>
      </c>
      <c r="P29" s="14">
        <f>SUM(ENERO:DICIEMBRE!P29)</f>
        <v>0</v>
      </c>
      <c r="Q29" s="14">
        <f>SUM(ENERO:DICIEMBRE!Q29)</f>
        <v>0</v>
      </c>
      <c r="R29" s="14">
        <f>SUM(ENERO:DICIEMBRE!R29)</f>
        <v>0</v>
      </c>
      <c r="S29" s="14">
        <f>SUM(ENERO:DICIEMBRE!S29)</f>
        <v>0</v>
      </c>
      <c r="T29" s="14">
        <f>SUM(ENERO:DICIEMBRE!T29)</f>
        <v>0</v>
      </c>
      <c r="U29" s="14">
        <f>SUM(ENERO:DICIEMBRE!U29)</f>
        <v>0</v>
      </c>
      <c r="V29" s="14">
        <f>SUM(ENERO:DICIEMBRE!V29)</f>
        <v>0</v>
      </c>
      <c r="W29" s="14">
        <f>SUM(ENERO:DICIEMBRE!W29)</f>
        <v>0</v>
      </c>
      <c r="X29" s="14">
        <f>SUM(ENERO:DICIEMBRE!X29)</f>
        <v>0</v>
      </c>
      <c r="Y29" s="14">
        <f>SUM(ENERO:DICIEMBRE!Y29)</f>
        <v>0</v>
      </c>
      <c r="Z29" s="14">
        <f>SUM(ENERO:DICIEMBRE!Z29)</f>
        <v>0</v>
      </c>
      <c r="AA29" s="14">
        <f>SUM(ENERO:DICIEMBRE!AA29)</f>
        <v>0</v>
      </c>
      <c r="AB29" s="14">
        <f>SUM(ENERO:DICIEMBRE!AB29)</f>
        <v>0</v>
      </c>
      <c r="AC29" s="14">
        <f>SUM(ENERO:DICIEMBRE!AC29)</f>
        <v>0</v>
      </c>
      <c r="AD29" s="14">
        <f>SUM(ENERO:DICIEMBRE!AD29)</f>
        <v>0</v>
      </c>
      <c r="AE29" s="14">
        <f>SUM(ENERO:DICIEMBRE!AE29)</f>
        <v>0</v>
      </c>
      <c r="AF29" s="14">
        <f>SUM(ENERO:DICIEMBRE!AF29)</f>
        <v>0</v>
      </c>
      <c r="AG29" s="14">
        <f>SUM(ENERO:DICIEMBRE!AG29)</f>
        <v>0</v>
      </c>
      <c r="AH29" s="14">
        <f>SUM(ENERO:DICIEMBRE!AH29)</f>
        <v>0</v>
      </c>
      <c r="AI29" s="14">
        <f>SUM(ENERO:DICIEMBRE!AI29)</f>
        <v>0</v>
      </c>
      <c r="AJ29" s="14">
        <f>SUM(ENERO:DICIEMBRE!AJ29)</f>
        <v>0</v>
      </c>
      <c r="AK29" s="14">
        <f>SUM(ENERO:DICIEMBRE!AK29)</f>
        <v>0</v>
      </c>
      <c r="AL29" s="14">
        <f>SUM(ENERO:DICIEMBRE!AL29)</f>
        <v>0</v>
      </c>
      <c r="AM29" s="14">
        <f>SUM(ENERO:DICIEMBRE!AM29)</f>
        <v>0</v>
      </c>
      <c r="AN29" s="14">
        <f>SUM(ENERO:DICIEMBRE!AN29)</f>
        <v>0</v>
      </c>
      <c r="AO29" s="14">
        <f>SUM(ENERO:DICIEMBRE!AO29)</f>
        <v>0</v>
      </c>
      <c r="AP29" s="14">
        <f>SUM(ENERO:DICIEMBRE!AP29)</f>
        <v>0</v>
      </c>
      <c r="AQ29" s="14">
        <f>SUM(ENERO:DICIEMBRE!AQ29)</f>
        <v>0</v>
      </c>
      <c r="AR29" s="14">
        <f>SUM(ENERO:DICIEMBRE!AR29)</f>
        <v>0</v>
      </c>
      <c r="AS29" s="14">
        <f>SUM(ENERO:DICIEMBRE!AS29)</f>
        <v>0</v>
      </c>
      <c r="AT29" s="14">
        <f>SUM(ENERO:DICIEMBRE!AT29)</f>
        <v>0</v>
      </c>
      <c r="AU29" s="14">
        <f>SUM(ENERO:DICIEMBRE!AU29)</f>
        <v>0</v>
      </c>
      <c r="AV29" s="25" t="str">
        <f t="shared" si="17"/>
        <v/>
      </c>
      <c r="CA29" s="26" t="str">
        <f t="shared" si="18"/>
        <v/>
      </c>
      <c r="CB29" s="26" t="str">
        <f t="shared" si="19"/>
        <v/>
      </c>
      <c r="CC29" s="26" t="str">
        <f t="shared" si="20"/>
        <v/>
      </c>
      <c r="CD29" s="26" t="str">
        <f t="shared" si="21"/>
        <v/>
      </c>
      <c r="CE29" s="26" t="str">
        <f t="shared" si="22"/>
        <v/>
      </c>
      <c r="CF29" s="27"/>
      <c r="CG29" s="26" t="str">
        <f t="shared" si="23"/>
        <v/>
      </c>
      <c r="CH29" s="26" t="str">
        <f t="shared" si="24"/>
        <v/>
      </c>
      <c r="CI29" s="28"/>
      <c r="CJ29" s="29">
        <f t="shared" si="25"/>
        <v>0</v>
      </c>
      <c r="CK29" s="29">
        <f t="shared" si="26"/>
        <v>0</v>
      </c>
      <c r="CL29" s="29">
        <f t="shared" si="27"/>
        <v>0</v>
      </c>
      <c r="CM29" s="29">
        <f t="shared" si="28"/>
        <v>0</v>
      </c>
      <c r="CN29" s="29">
        <f t="shared" si="28"/>
        <v>0</v>
      </c>
      <c r="CO29" s="30"/>
      <c r="CP29" s="29">
        <f t="shared" si="29"/>
        <v>0</v>
      </c>
      <c r="CQ29" s="29">
        <f t="shared" si="29"/>
        <v>0</v>
      </c>
    </row>
    <row r="30" spans="1:99" x14ac:dyDescent="0.25">
      <c r="A30" s="300"/>
      <c r="B30" s="31" t="s">
        <v>44</v>
      </c>
      <c r="C30" s="32">
        <f t="shared" si="15"/>
        <v>0</v>
      </c>
      <c r="D30" s="33">
        <f t="shared" si="16"/>
        <v>0</v>
      </c>
      <c r="E30" s="34">
        <f t="shared" si="16"/>
        <v>0</v>
      </c>
      <c r="F30" s="14">
        <f>SUM(ENERO:DICIEMBRE!F30)</f>
        <v>0</v>
      </c>
      <c r="G30" s="14">
        <f>SUM(ENERO:DICIEMBRE!G30)</f>
        <v>0</v>
      </c>
      <c r="H30" s="14">
        <f>SUM(ENERO:DICIEMBRE!H30)</f>
        <v>0</v>
      </c>
      <c r="I30" s="14">
        <f>SUM(ENERO:DICIEMBRE!I30)</f>
        <v>0</v>
      </c>
      <c r="J30" s="14">
        <f>SUM(ENERO:DICIEMBRE!J30)</f>
        <v>0</v>
      </c>
      <c r="K30" s="14">
        <f>SUM(ENERO:DICIEMBRE!K30)</f>
        <v>0</v>
      </c>
      <c r="L30" s="14">
        <f>SUM(ENERO:DICIEMBRE!L30)</f>
        <v>0</v>
      </c>
      <c r="M30" s="14">
        <f>SUM(ENERO:DICIEMBRE!M30)</f>
        <v>0</v>
      </c>
      <c r="N30" s="14">
        <f>SUM(ENERO:DICIEMBRE!N30)</f>
        <v>0</v>
      </c>
      <c r="O30" s="14">
        <f>SUM(ENERO:DICIEMBRE!O30)</f>
        <v>0</v>
      </c>
      <c r="P30" s="14">
        <f>SUM(ENERO:DICIEMBRE!P30)</f>
        <v>0</v>
      </c>
      <c r="Q30" s="14">
        <f>SUM(ENERO:DICIEMBRE!Q30)</f>
        <v>0</v>
      </c>
      <c r="R30" s="14">
        <f>SUM(ENERO:DICIEMBRE!R30)</f>
        <v>0</v>
      </c>
      <c r="S30" s="14">
        <f>SUM(ENERO:DICIEMBRE!S30)</f>
        <v>0</v>
      </c>
      <c r="T30" s="14">
        <f>SUM(ENERO:DICIEMBRE!T30)</f>
        <v>0</v>
      </c>
      <c r="U30" s="14">
        <f>SUM(ENERO:DICIEMBRE!U30)</f>
        <v>0</v>
      </c>
      <c r="V30" s="14">
        <f>SUM(ENERO:DICIEMBRE!V30)</f>
        <v>0</v>
      </c>
      <c r="W30" s="14">
        <f>SUM(ENERO:DICIEMBRE!W30)</f>
        <v>0</v>
      </c>
      <c r="X30" s="14">
        <f>SUM(ENERO:DICIEMBRE!X30)</f>
        <v>0</v>
      </c>
      <c r="Y30" s="14">
        <f>SUM(ENERO:DICIEMBRE!Y30)</f>
        <v>0</v>
      </c>
      <c r="Z30" s="14">
        <f>SUM(ENERO:DICIEMBRE!Z30)</f>
        <v>0</v>
      </c>
      <c r="AA30" s="14">
        <f>SUM(ENERO:DICIEMBRE!AA30)</f>
        <v>0</v>
      </c>
      <c r="AB30" s="14">
        <f>SUM(ENERO:DICIEMBRE!AB30)</f>
        <v>0</v>
      </c>
      <c r="AC30" s="14">
        <f>SUM(ENERO:DICIEMBRE!AC30)</f>
        <v>0</v>
      </c>
      <c r="AD30" s="14">
        <f>SUM(ENERO:DICIEMBRE!AD30)</f>
        <v>0</v>
      </c>
      <c r="AE30" s="14">
        <f>SUM(ENERO:DICIEMBRE!AE30)</f>
        <v>0</v>
      </c>
      <c r="AF30" s="14">
        <f>SUM(ENERO:DICIEMBRE!AF30)</f>
        <v>0</v>
      </c>
      <c r="AG30" s="14">
        <f>SUM(ENERO:DICIEMBRE!AG30)</f>
        <v>0</v>
      </c>
      <c r="AH30" s="14">
        <f>SUM(ENERO:DICIEMBRE!AH30)</f>
        <v>0</v>
      </c>
      <c r="AI30" s="14">
        <f>SUM(ENERO:DICIEMBRE!AI30)</f>
        <v>0</v>
      </c>
      <c r="AJ30" s="14">
        <f>SUM(ENERO:DICIEMBRE!AJ30)</f>
        <v>0</v>
      </c>
      <c r="AK30" s="14">
        <f>SUM(ENERO:DICIEMBRE!AK30)</f>
        <v>0</v>
      </c>
      <c r="AL30" s="14">
        <f>SUM(ENERO:DICIEMBRE!AL30)</f>
        <v>0</v>
      </c>
      <c r="AM30" s="14">
        <f>SUM(ENERO:DICIEMBRE!AM30)</f>
        <v>0</v>
      </c>
      <c r="AN30" s="14">
        <f>SUM(ENERO:DICIEMBRE!AN30)</f>
        <v>0</v>
      </c>
      <c r="AO30" s="14">
        <f>SUM(ENERO:DICIEMBRE!AO30)</f>
        <v>0</v>
      </c>
      <c r="AP30" s="14">
        <f>SUM(ENERO:DICIEMBRE!AP30)</f>
        <v>0</v>
      </c>
      <c r="AQ30" s="14">
        <f>SUM(ENERO:DICIEMBRE!AQ30)</f>
        <v>0</v>
      </c>
      <c r="AR30" s="14">
        <f>SUM(ENERO:DICIEMBRE!AR30)</f>
        <v>0</v>
      </c>
      <c r="AS30" s="14">
        <f>SUM(ENERO:DICIEMBRE!AS30)</f>
        <v>0</v>
      </c>
      <c r="AT30" s="14">
        <f>SUM(ENERO:DICIEMBRE!AT30)</f>
        <v>0</v>
      </c>
      <c r="AU30" s="14">
        <f>SUM(ENERO:DICIEMBRE!AU30)</f>
        <v>0</v>
      </c>
      <c r="AV30" s="25" t="str">
        <f t="shared" si="17"/>
        <v/>
      </c>
      <c r="CA30" s="26" t="str">
        <f t="shared" si="18"/>
        <v/>
      </c>
      <c r="CB30" s="26" t="str">
        <f t="shared" si="19"/>
        <v/>
      </c>
      <c r="CC30" s="26" t="str">
        <f t="shared" si="20"/>
        <v/>
      </c>
      <c r="CD30" s="26" t="str">
        <f t="shared" si="21"/>
        <v/>
      </c>
      <c r="CE30" s="26" t="str">
        <f t="shared" si="22"/>
        <v/>
      </c>
      <c r="CF30" s="27"/>
      <c r="CG30" s="26" t="str">
        <f t="shared" si="23"/>
        <v/>
      </c>
      <c r="CH30" s="26" t="str">
        <f t="shared" si="24"/>
        <v/>
      </c>
      <c r="CI30" s="28"/>
      <c r="CJ30" s="29">
        <f t="shared" si="25"/>
        <v>0</v>
      </c>
      <c r="CK30" s="29">
        <f t="shared" si="26"/>
        <v>0</v>
      </c>
      <c r="CL30" s="29">
        <f t="shared" si="27"/>
        <v>0</v>
      </c>
      <c r="CM30" s="29">
        <f t="shared" si="28"/>
        <v>0</v>
      </c>
      <c r="CN30" s="29">
        <f t="shared" si="28"/>
        <v>0</v>
      </c>
      <c r="CO30" s="30"/>
      <c r="CP30" s="29">
        <f t="shared" si="29"/>
        <v>0</v>
      </c>
      <c r="CQ30" s="29">
        <f t="shared" si="29"/>
        <v>0</v>
      </c>
    </row>
    <row r="31" spans="1:99" x14ac:dyDescent="0.25">
      <c r="A31" s="300"/>
      <c r="B31" s="43" t="s">
        <v>45</v>
      </c>
      <c r="C31" s="44">
        <f t="shared" si="15"/>
        <v>0</v>
      </c>
      <c r="D31" s="45">
        <f t="shared" si="16"/>
        <v>0</v>
      </c>
      <c r="E31" s="46">
        <f t="shared" si="16"/>
        <v>0</v>
      </c>
      <c r="F31" s="14">
        <f>SUM(ENERO:DICIEMBRE!F31)</f>
        <v>0</v>
      </c>
      <c r="G31" s="14">
        <f>SUM(ENERO:DICIEMBRE!G31)</f>
        <v>0</v>
      </c>
      <c r="H31" s="14">
        <f>SUM(ENERO:DICIEMBRE!H31)</f>
        <v>0</v>
      </c>
      <c r="I31" s="14">
        <f>SUM(ENERO:DICIEMBRE!I31)</f>
        <v>0</v>
      </c>
      <c r="J31" s="14">
        <f>SUM(ENERO:DICIEMBRE!J31)</f>
        <v>0</v>
      </c>
      <c r="K31" s="14">
        <f>SUM(ENERO:DICIEMBRE!K31)</f>
        <v>0</v>
      </c>
      <c r="L31" s="14">
        <f>SUM(ENERO:DICIEMBRE!L31)</f>
        <v>0</v>
      </c>
      <c r="M31" s="14">
        <f>SUM(ENERO:DICIEMBRE!M31)</f>
        <v>0</v>
      </c>
      <c r="N31" s="14">
        <f>SUM(ENERO:DICIEMBRE!N31)</f>
        <v>0</v>
      </c>
      <c r="O31" s="14">
        <f>SUM(ENERO:DICIEMBRE!O31)</f>
        <v>0</v>
      </c>
      <c r="P31" s="14">
        <f>SUM(ENERO:DICIEMBRE!P31)</f>
        <v>0</v>
      </c>
      <c r="Q31" s="14">
        <f>SUM(ENERO:DICIEMBRE!Q31)</f>
        <v>0</v>
      </c>
      <c r="R31" s="14">
        <f>SUM(ENERO:DICIEMBRE!R31)</f>
        <v>0</v>
      </c>
      <c r="S31" s="14">
        <f>SUM(ENERO:DICIEMBRE!S31)</f>
        <v>0</v>
      </c>
      <c r="T31" s="14">
        <f>SUM(ENERO:DICIEMBRE!T31)</f>
        <v>0</v>
      </c>
      <c r="U31" s="14">
        <f>SUM(ENERO:DICIEMBRE!U31)</f>
        <v>0</v>
      </c>
      <c r="V31" s="14">
        <f>SUM(ENERO:DICIEMBRE!V31)</f>
        <v>0</v>
      </c>
      <c r="W31" s="14">
        <f>SUM(ENERO:DICIEMBRE!W31)</f>
        <v>0</v>
      </c>
      <c r="X31" s="14">
        <f>SUM(ENERO:DICIEMBRE!X31)</f>
        <v>0</v>
      </c>
      <c r="Y31" s="14">
        <f>SUM(ENERO:DICIEMBRE!Y31)</f>
        <v>0</v>
      </c>
      <c r="Z31" s="14">
        <f>SUM(ENERO:DICIEMBRE!Z31)</f>
        <v>0</v>
      </c>
      <c r="AA31" s="14">
        <f>SUM(ENERO:DICIEMBRE!AA31)</f>
        <v>0</v>
      </c>
      <c r="AB31" s="14">
        <f>SUM(ENERO:DICIEMBRE!AB31)</f>
        <v>0</v>
      </c>
      <c r="AC31" s="14">
        <f>SUM(ENERO:DICIEMBRE!AC31)</f>
        <v>0</v>
      </c>
      <c r="AD31" s="14">
        <f>SUM(ENERO:DICIEMBRE!AD31)</f>
        <v>0</v>
      </c>
      <c r="AE31" s="14">
        <f>SUM(ENERO:DICIEMBRE!AE31)</f>
        <v>0</v>
      </c>
      <c r="AF31" s="14">
        <f>SUM(ENERO:DICIEMBRE!AF31)</f>
        <v>0</v>
      </c>
      <c r="AG31" s="14">
        <f>SUM(ENERO:DICIEMBRE!AG31)</f>
        <v>0</v>
      </c>
      <c r="AH31" s="14">
        <f>SUM(ENERO:DICIEMBRE!AH31)</f>
        <v>0</v>
      </c>
      <c r="AI31" s="14">
        <f>SUM(ENERO:DICIEMBRE!AI31)</f>
        <v>0</v>
      </c>
      <c r="AJ31" s="14">
        <f>SUM(ENERO:DICIEMBRE!AJ31)</f>
        <v>0</v>
      </c>
      <c r="AK31" s="14">
        <f>SUM(ENERO:DICIEMBRE!AK31)</f>
        <v>0</v>
      </c>
      <c r="AL31" s="14">
        <f>SUM(ENERO:DICIEMBRE!AL31)</f>
        <v>0</v>
      </c>
      <c r="AM31" s="14">
        <f>SUM(ENERO:DICIEMBRE!AM31)</f>
        <v>0</v>
      </c>
      <c r="AN31" s="14">
        <f>SUM(ENERO:DICIEMBRE!AN31)</f>
        <v>0</v>
      </c>
      <c r="AO31" s="14">
        <f>SUM(ENERO:DICIEMBRE!AO31)</f>
        <v>0</v>
      </c>
      <c r="AP31" s="14">
        <f>SUM(ENERO:DICIEMBRE!AP31)</f>
        <v>0</v>
      </c>
      <c r="AQ31" s="14">
        <f>SUM(ENERO:DICIEMBRE!AQ31)</f>
        <v>0</v>
      </c>
      <c r="AR31" s="14">
        <f>SUM(ENERO:DICIEMBRE!AR31)</f>
        <v>0</v>
      </c>
      <c r="AS31" s="14">
        <f>SUM(ENERO:DICIEMBRE!AS31)</f>
        <v>0</v>
      </c>
      <c r="AT31" s="14">
        <f>SUM(ENERO:DICIEMBRE!AT31)</f>
        <v>0</v>
      </c>
      <c r="AU31" s="14">
        <f>SUM(ENERO:DICIEMBRE!AU31)</f>
        <v>0</v>
      </c>
      <c r="AV31" s="25" t="str">
        <f t="shared" si="17"/>
        <v/>
      </c>
      <c r="CA31" s="26" t="str">
        <f t="shared" si="18"/>
        <v/>
      </c>
      <c r="CB31" s="26" t="str">
        <f t="shared" si="19"/>
        <v/>
      </c>
      <c r="CC31" s="26" t="str">
        <f t="shared" si="20"/>
        <v/>
      </c>
      <c r="CD31" s="26" t="str">
        <f t="shared" si="21"/>
        <v/>
      </c>
      <c r="CE31" s="26" t="str">
        <f t="shared" si="22"/>
        <v/>
      </c>
      <c r="CF31" s="27"/>
      <c r="CG31" s="26" t="str">
        <f t="shared" si="23"/>
        <v/>
      </c>
      <c r="CH31" s="26" t="str">
        <f t="shared" si="24"/>
        <v/>
      </c>
      <c r="CI31" s="28"/>
      <c r="CJ31" s="29">
        <f t="shared" si="25"/>
        <v>0</v>
      </c>
      <c r="CK31" s="29">
        <f t="shared" si="26"/>
        <v>0</v>
      </c>
      <c r="CL31" s="29">
        <f t="shared" si="27"/>
        <v>0</v>
      </c>
      <c r="CM31" s="29">
        <f t="shared" si="28"/>
        <v>0</v>
      </c>
      <c r="CN31" s="29">
        <f t="shared" si="28"/>
        <v>0</v>
      </c>
      <c r="CO31" s="30"/>
      <c r="CP31" s="29">
        <f t="shared" si="29"/>
        <v>0</v>
      </c>
      <c r="CQ31" s="29">
        <f t="shared" si="29"/>
        <v>0</v>
      </c>
    </row>
    <row r="32" spans="1:99" x14ac:dyDescent="0.25">
      <c r="A32" s="300"/>
      <c r="B32" s="31" t="s">
        <v>46</v>
      </c>
      <c r="C32" s="32">
        <f t="shared" si="15"/>
        <v>0</v>
      </c>
      <c r="D32" s="33">
        <f t="shared" si="16"/>
        <v>0</v>
      </c>
      <c r="E32" s="34">
        <f t="shared" si="16"/>
        <v>0</v>
      </c>
      <c r="F32" s="14">
        <f>SUM(ENERO:DICIEMBRE!F32)</f>
        <v>0</v>
      </c>
      <c r="G32" s="14">
        <f>SUM(ENERO:DICIEMBRE!G32)</f>
        <v>0</v>
      </c>
      <c r="H32" s="14">
        <f>SUM(ENERO:DICIEMBRE!H32)</f>
        <v>0</v>
      </c>
      <c r="I32" s="14">
        <f>SUM(ENERO:DICIEMBRE!I32)</f>
        <v>0</v>
      </c>
      <c r="J32" s="14">
        <f>SUM(ENERO:DICIEMBRE!J32)</f>
        <v>0</v>
      </c>
      <c r="K32" s="14">
        <f>SUM(ENERO:DICIEMBRE!K32)</f>
        <v>0</v>
      </c>
      <c r="L32" s="14">
        <f>SUM(ENERO:DICIEMBRE!L32)</f>
        <v>0</v>
      </c>
      <c r="M32" s="14">
        <f>SUM(ENERO:DICIEMBRE!M32)</f>
        <v>0</v>
      </c>
      <c r="N32" s="14">
        <f>SUM(ENERO:DICIEMBRE!N32)</f>
        <v>0</v>
      </c>
      <c r="O32" s="14">
        <f>SUM(ENERO:DICIEMBRE!O32)</f>
        <v>0</v>
      </c>
      <c r="P32" s="14">
        <f>SUM(ENERO:DICIEMBRE!P32)</f>
        <v>0</v>
      </c>
      <c r="Q32" s="14">
        <f>SUM(ENERO:DICIEMBRE!Q32)</f>
        <v>0</v>
      </c>
      <c r="R32" s="14">
        <f>SUM(ENERO:DICIEMBRE!R32)</f>
        <v>0</v>
      </c>
      <c r="S32" s="14">
        <f>SUM(ENERO:DICIEMBRE!S32)</f>
        <v>0</v>
      </c>
      <c r="T32" s="14">
        <f>SUM(ENERO:DICIEMBRE!T32)</f>
        <v>0</v>
      </c>
      <c r="U32" s="14">
        <f>SUM(ENERO:DICIEMBRE!U32)</f>
        <v>0</v>
      </c>
      <c r="V32" s="14">
        <f>SUM(ENERO:DICIEMBRE!V32)</f>
        <v>0</v>
      </c>
      <c r="W32" s="14">
        <f>SUM(ENERO:DICIEMBRE!W32)</f>
        <v>0</v>
      </c>
      <c r="X32" s="14">
        <f>SUM(ENERO:DICIEMBRE!X32)</f>
        <v>0</v>
      </c>
      <c r="Y32" s="14">
        <f>SUM(ENERO:DICIEMBRE!Y32)</f>
        <v>0</v>
      </c>
      <c r="Z32" s="14">
        <f>SUM(ENERO:DICIEMBRE!Z32)</f>
        <v>0</v>
      </c>
      <c r="AA32" s="14">
        <f>SUM(ENERO:DICIEMBRE!AA32)</f>
        <v>0</v>
      </c>
      <c r="AB32" s="14">
        <f>SUM(ENERO:DICIEMBRE!AB32)</f>
        <v>0</v>
      </c>
      <c r="AC32" s="14">
        <f>SUM(ENERO:DICIEMBRE!AC32)</f>
        <v>0</v>
      </c>
      <c r="AD32" s="14">
        <f>SUM(ENERO:DICIEMBRE!AD32)</f>
        <v>0</v>
      </c>
      <c r="AE32" s="14">
        <f>SUM(ENERO:DICIEMBRE!AE32)</f>
        <v>0</v>
      </c>
      <c r="AF32" s="14">
        <f>SUM(ENERO:DICIEMBRE!AF32)</f>
        <v>0</v>
      </c>
      <c r="AG32" s="14">
        <f>SUM(ENERO:DICIEMBRE!AG32)</f>
        <v>0</v>
      </c>
      <c r="AH32" s="14">
        <f>SUM(ENERO:DICIEMBRE!AH32)</f>
        <v>0</v>
      </c>
      <c r="AI32" s="14">
        <f>SUM(ENERO:DICIEMBRE!AI32)</f>
        <v>0</v>
      </c>
      <c r="AJ32" s="14">
        <f>SUM(ENERO:DICIEMBRE!AJ32)</f>
        <v>0</v>
      </c>
      <c r="AK32" s="14">
        <f>SUM(ENERO:DICIEMBRE!AK32)</f>
        <v>0</v>
      </c>
      <c r="AL32" s="14">
        <f>SUM(ENERO:DICIEMBRE!AL32)</f>
        <v>0</v>
      </c>
      <c r="AM32" s="14">
        <f>SUM(ENERO:DICIEMBRE!AM32)</f>
        <v>0</v>
      </c>
      <c r="AN32" s="14">
        <f>SUM(ENERO:DICIEMBRE!AN32)</f>
        <v>0</v>
      </c>
      <c r="AO32" s="14">
        <f>SUM(ENERO:DICIEMBRE!AO32)</f>
        <v>0</v>
      </c>
      <c r="AP32" s="14">
        <f>SUM(ENERO:DICIEMBRE!AP32)</f>
        <v>0</v>
      </c>
      <c r="AQ32" s="14">
        <f>SUM(ENERO:DICIEMBRE!AQ32)</f>
        <v>0</v>
      </c>
      <c r="AR32" s="14">
        <f>SUM(ENERO:DICIEMBRE!AR32)</f>
        <v>0</v>
      </c>
      <c r="AS32" s="14">
        <f>SUM(ENERO:DICIEMBRE!AS32)</f>
        <v>0</v>
      </c>
      <c r="AT32" s="14">
        <f>SUM(ENERO:DICIEMBRE!AT32)</f>
        <v>0</v>
      </c>
      <c r="AU32" s="14">
        <f>SUM(ENERO:DICIEMBRE!AU32)</f>
        <v>0</v>
      </c>
      <c r="AV32" s="25" t="str">
        <f t="shared" si="17"/>
        <v/>
      </c>
      <c r="CA32" s="26" t="str">
        <f t="shared" si="18"/>
        <v/>
      </c>
      <c r="CB32" s="26" t="str">
        <f t="shared" si="19"/>
        <v/>
      </c>
      <c r="CC32" s="26" t="str">
        <f t="shared" si="20"/>
        <v/>
      </c>
      <c r="CD32" s="26" t="str">
        <f t="shared" si="21"/>
        <v/>
      </c>
      <c r="CE32" s="26" t="str">
        <f t="shared" si="22"/>
        <v/>
      </c>
      <c r="CF32" s="27"/>
      <c r="CG32" s="26" t="str">
        <f t="shared" si="23"/>
        <v/>
      </c>
      <c r="CH32" s="26" t="str">
        <f t="shared" si="24"/>
        <v/>
      </c>
      <c r="CI32" s="28"/>
      <c r="CJ32" s="29">
        <f t="shared" si="25"/>
        <v>0</v>
      </c>
      <c r="CK32" s="29">
        <f t="shared" si="26"/>
        <v>0</v>
      </c>
      <c r="CL32" s="29">
        <f t="shared" si="27"/>
        <v>0</v>
      </c>
      <c r="CM32" s="29">
        <f t="shared" si="28"/>
        <v>0</v>
      </c>
      <c r="CN32" s="29">
        <f t="shared" si="28"/>
        <v>0</v>
      </c>
      <c r="CO32" s="30"/>
      <c r="CP32" s="29">
        <f t="shared" si="29"/>
        <v>0</v>
      </c>
      <c r="CQ32" s="29">
        <f t="shared" si="29"/>
        <v>0</v>
      </c>
    </row>
    <row r="33" spans="1:95" x14ac:dyDescent="0.25">
      <c r="A33" s="300"/>
      <c r="B33" s="53" t="s">
        <v>47</v>
      </c>
      <c r="C33" s="32">
        <f t="shared" si="15"/>
        <v>0</v>
      </c>
      <c r="D33" s="54">
        <f t="shared" si="16"/>
        <v>0</v>
      </c>
      <c r="E33" s="55">
        <f t="shared" si="16"/>
        <v>0</v>
      </c>
      <c r="F33" s="14">
        <f>SUM(ENERO:DICIEMBRE!F33)</f>
        <v>0</v>
      </c>
      <c r="G33" s="14">
        <f>SUM(ENERO:DICIEMBRE!G33)</f>
        <v>0</v>
      </c>
      <c r="H33" s="14">
        <f>SUM(ENERO:DICIEMBRE!H33)</f>
        <v>0</v>
      </c>
      <c r="I33" s="14">
        <f>SUM(ENERO:DICIEMBRE!I33)</f>
        <v>0</v>
      </c>
      <c r="J33" s="14">
        <f>SUM(ENERO:DICIEMBRE!J33)</f>
        <v>0</v>
      </c>
      <c r="K33" s="14">
        <f>SUM(ENERO:DICIEMBRE!K33)</f>
        <v>0</v>
      </c>
      <c r="L33" s="14">
        <f>SUM(ENERO:DICIEMBRE!L33)</f>
        <v>0</v>
      </c>
      <c r="M33" s="14">
        <f>SUM(ENERO:DICIEMBRE!M33)</f>
        <v>0</v>
      </c>
      <c r="N33" s="14">
        <f>SUM(ENERO:DICIEMBRE!N33)</f>
        <v>0</v>
      </c>
      <c r="O33" s="14">
        <f>SUM(ENERO:DICIEMBRE!O33)</f>
        <v>0</v>
      </c>
      <c r="P33" s="14">
        <f>SUM(ENERO:DICIEMBRE!P33)</f>
        <v>0</v>
      </c>
      <c r="Q33" s="14">
        <f>SUM(ENERO:DICIEMBRE!Q33)</f>
        <v>0</v>
      </c>
      <c r="R33" s="14">
        <f>SUM(ENERO:DICIEMBRE!R33)</f>
        <v>0</v>
      </c>
      <c r="S33" s="14">
        <f>SUM(ENERO:DICIEMBRE!S33)</f>
        <v>0</v>
      </c>
      <c r="T33" s="14">
        <f>SUM(ENERO:DICIEMBRE!T33)</f>
        <v>0</v>
      </c>
      <c r="U33" s="14">
        <f>SUM(ENERO:DICIEMBRE!U33)</f>
        <v>0</v>
      </c>
      <c r="V33" s="14">
        <f>SUM(ENERO:DICIEMBRE!V33)</f>
        <v>0</v>
      </c>
      <c r="W33" s="14">
        <f>SUM(ENERO:DICIEMBRE!W33)</f>
        <v>0</v>
      </c>
      <c r="X33" s="14">
        <f>SUM(ENERO:DICIEMBRE!X33)</f>
        <v>0</v>
      </c>
      <c r="Y33" s="14">
        <f>SUM(ENERO:DICIEMBRE!Y33)</f>
        <v>0</v>
      </c>
      <c r="Z33" s="14">
        <f>SUM(ENERO:DICIEMBRE!Z33)</f>
        <v>0</v>
      </c>
      <c r="AA33" s="14">
        <f>SUM(ENERO:DICIEMBRE!AA33)</f>
        <v>0</v>
      </c>
      <c r="AB33" s="14">
        <f>SUM(ENERO:DICIEMBRE!AB33)</f>
        <v>0</v>
      </c>
      <c r="AC33" s="14">
        <f>SUM(ENERO:DICIEMBRE!AC33)</f>
        <v>0</v>
      </c>
      <c r="AD33" s="14">
        <f>SUM(ENERO:DICIEMBRE!AD33)</f>
        <v>0</v>
      </c>
      <c r="AE33" s="14">
        <f>SUM(ENERO:DICIEMBRE!AE33)</f>
        <v>0</v>
      </c>
      <c r="AF33" s="14">
        <f>SUM(ENERO:DICIEMBRE!AF33)</f>
        <v>0</v>
      </c>
      <c r="AG33" s="14">
        <f>SUM(ENERO:DICIEMBRE!AG33)</f>
        <v>0</v>
      </c>
      <c r="AH33" s="14">
        <f>SUM(ENERO:DICIEMBRE!AH33)</f>
        <v>0</v>
      </c>
      <c r="AI33" s="14">
        <f>SUM(ENERO:DICIEMBRE!AI33)</f>
        <v>0</v>
      </c>
      <c r="AJ33" s="14">
        <f>SUM(ENERO:DICIEMBRE!AJ33)</f>
        <v>0</v>
      </c>
      <c r="AK33" s="14">
        <f>SUM(ENERO:DICIEMBRE!AK33)</f>
        <v>0</v>
      </c>
      <c r="AL33" s="14">
        <f>SUM(ENERO:DICIEMBRE!AL33)</f>
        <v>0</v>
      </c>
      <c r="AM33" s="14">
        <f>SUM(ENERO:DICIEMBRE!AM33)</f>
        <v>0</v>
      </c>
      <c r="AN33" s="14">
        <f>SUM(ENERO:DICIEMBRE!AN33)</f>
        <v>0</v>
      </c>
      <c r="AO33" s="14">
        <f>SUM(ENERO:DICIEMBRE!AO33)</f>
        <v>0</v>
      </c>
      <c r="AP33" s="14">
        <f>SUM(ENERO:DICIEMBRE!AP33)</f>
        <v>0</v>
      </c>
      <c r="AQ33" s="14">
        <f>SUM(ENERO:DICIEMBRE!AQ33)</f>
        <v>0</v>
      </c>
      <c r="AR33" s="14">
        <f>SUM(ENERO:DICIEMBRE!AR33)</f>
        <v>0</v>
      </c>
      <c r="AS33" s="14">
        <f>SUM(ENERO:DICIEMBRE!AS33)</f>
        <v>0</v>
      </c>
      <c r="AT33" s="14">
        <f>SUM(ENERO:DICIEMBRE!AT33)</f>
        <v>0</v>
      </c>
      <c r="AU33" s="14">
        <f>SUM(ENERO:DICIEMBRE!AU33)</f>
        <v>0</v>
      </c>
      <c r="AV33" s="25" t="str">
        <f t="shared" si="17"/>
        <v/>
      </c>
      <c r="CA33" s="26" t="str">
        <f t="shared" si="18"/>
        <v/>
      </c>
      <c r="CB33" s="26" t="str">
        <f t="shared" si="19"/>
        <v/>
      </c>
      <c r="CC33" s="26" t="str">
        <f t="shared" si="20"/>
        <v/>
      </c>
      <c r="CD33" s="26" t="str">
        <f t="shared" si="21"/>
        <v/>
      </c>
      <c r="CE33" s="26" t="str">
        <f t="shared" si="22"/>
        <v/>
      </c>
      <c r="CF33" s="27"/>
      <c r="CG33" s="26" t="str">
        <f t="shared" si="23"/>
        <v/>
      </c>
      <c r="CH33" s="26" t="str">
        <f t="shared" si="24"/>
        <v/>
      </c>
      <c r="CI33" s="28"/>
      <c r="CJ33" s="29">
        <f t="shared" si="25"/>
        <v>0</v>
      </c>
      <c r="CK33" s="29">
        <f t="shared" si="26"/>
        <v>0</v>
      </c>
      <c r="CL33" s="29">
        <f t="shared" si="27"/>
        <v>0</v>
      </c>
      <c r="CM33" s="29">
        <f t="shared" si="28"/>
        <v>0</v>
      </c>
      <c r="CN33" s="29">
        <f t="shared" si="28"/>
        <v>0</v>
      </c>
      <c r="CO33" s="30"/>
      <c r="CP33" s="29">
        <f t="shared" si="29"/>
        <v>0</v>
      </c>
      <c r="CQ33" s="29">
        <f t="shared" si="29"/>
        <v>0</v>
      </c>
    </row>
    <row r="34" spans="1:95" x14ac:dyDescent="0.25">
      <c r="A34" s="301"/>
      <c r="B34" s="57" t="s">
        <v>48</v>
      </c>
      <c r="C34" s="58">
        <f t="shared" si="15"/>
        <v>0</v>
      </c>
      <c r="D34" s="59">
        <f t="shared" si="16"/>
        <v>0</v>
      </c>
      <c r="E34" s="60">
        <f t="shared" si="16"/>
        <v>0</v>
      </c>
      <c r="F34" s="14">
        <f>SUM(ENERO:DICIEMBRE!F34)</f>
        <v>0</v>
      </c>
      <c r="G34" s="14">
        <f>SUM(ENERO:DICIEMBRE!G34)</f>
        <v>0</v>
      </c>
      <c r="H34" s="14">
        <f>SUM(ENERO:DICIEMBRE!H34)</f>
        <v>0</v>
      </c>
      <c r="I34" s="14">
        <f>SUM(ENERO:DICIEMBRE!I34)</f>
        <v>0</v>
      </c>
      <c r="J34" s="14">
        <f>SUM(ENERO:DICIEMBRE!J34)</f>
        <v>0</v>
      </c>
      <c r="K34" s="14">
        <f>SUM(ENERO:DICIEMBRE!K34)</f>
        <v>0</v>
      </c>
      <c r="L34" s="14">
        <f>SUM(ENERO:DICIEMBRE!L34)</f>
        <v>0</v>
      </c>
      <c r="M34" s="14">
        <f>SUM(ENERO:DICIEMBRE!M34)</f>
        <v>0</v>
      </c>
      <c r="N34" s="14">
        <f>SUM(ENERO:DICIEMBRE!N34)</f>
        <v>0</v>
      </c>
      <c r="O34" s="14">
        <f>SUM(ENERO:DICIEMBRE!O34)</f>
        <v>0</v>
      </c>
      <c r="P34" s="14">
        <f>SUM(ENERO:DICIEMBRE!P34)</f>
        <v>0</v>
      </c>
      <c r="Q34" s="14">
        <f>SUM(ENERO:DICIEMBRE!Q34)</f>
        <v>0</v>
      </c>
      <c r="R34" s="14">
        <f>SUM(ENERO:DICIEMBRE!R34)</f>
        <v>0</v>
      </c>
      <c r="S34" s="14">
        <f>SUM(ENERO:DICIEMBRE!S34)</f>
        <v>0</v>
      </c>
      <c r="T34" s="14">
        <f>SUM(ENERO:DICIEMBRE!T34)</f>
        <v>0</v>
      </c>
      <c r="U34" s="14">
        <f>SUM(ENERO:DICIEMBRE!U34)</f>
        <v>0</v>
      </c>
      <c r="V34" s="14">
        <f>SUM(ENERO:DICIEMBRE!V34)</f>
        <v>0</v>
      </c>
      <c r="W34" s="14">
        <f>SUM(ENERO:DICIEMBRE!W34)</f>
        <v>0</v>
      </c>
      <c r="X34" s="14">
        <f>SUM(ENERO:DICIEMBRE!X34)</f>
        <v>0</v>
      </c>
      <c r="Y34" s="14">
        <f>SUM(ENERO:DICIEMBRE!Y34)</f>
        <v>0</v>
      </c>
      <c r="Z34" s="14">
        <f>SUM(ENERO:DICIEMBRE!Z34)</f>
        <v>0</v>
      </c>
      <c r="AA34" s="14">
        <f>SUM(ENERO:DICIEMBRE!AA34)</f>
        <v>0</v>
      </c>
      <c r="AB34" s="14">
        <f>SUM(ENERO:DICIEMBRE!AB34)</f>
        <v>0</v>
      </c>
      <c r="AC34" s="14">
        <f>SUM(ENERO:DICIEMBRE!AC34)</f>
        <v>0</v>
      </c>
      <c r="AD34" s="14">
        <f>SUM(ENERO:DICIEMBRE!AD34)</f>
        <v>0</v>
      </c>
      <c r="AE34" s="14">
        <f>SUM(ENERO:DICIEMBRE!AE34)</f>
        <v>0</v>
      </c>
      <c r="AF34" s="14">
        <f>SUM(ENERO:DICIEMBRE!AF34)</f>
        <v>0</v>
      </c>
      <c r="AG34" s="14">
        <f>SUM(ENERO:DICIEMBRE!AG34)</f>
        <v>0</v>
      </c>
      <c r="AH34" s="14">
        <f>SUM(ENERO:DICIEMBRE!AH34)</f>
        <v>0</v>
      </c>
      <c r="AI34" s="14">
        <f>SUM(ENERO:DICIEMBRE!AI34)</f>
        <v>0</v>
      </c>
      <c r="AJ34" s="14">
        <f>SUM(ENERO:DICIEMBRE!AJ34)</f>
        <v>0</v>
      </c>
      <c r="AK34" s="14">
        <f>SUM(ENERO:DICIEMBRE!AK34)</f>
        <v>0</v>
      </c>
      <c r="AL34" s="14">
        <f>SUM(ENERO:DICIEMBRE!AL34)</f>
        <v>0</v>
      </c>
      <c r="AM34" s="14">
        <f>SUM(ENERO:DICIEMBRE!AM34)</f>
        <v>0</v>
      </c>
      <c r="AN34" s="14">
        <f>SUM(ENERO:DICIEMBRE!AN34)</f>
        <v>0</v>
      </c>
      <c r="AO34" s="14">
        <f>SUM(ENERO:DICIEMBRE!AO34)</f>
        <v>0</v>
      </c>
      <c r="AP34" s="14">
        <f>SUM(ENERO:DICIEMBRE!AP34)</f>
        <v>0</v>
      </c>
      <c r="AQ34" s="14">
        <f>SUM(ENERO:DICIEMBRE!AQ34)</f>
        <v>0</v>
      </c>
      <c r="AR34" s="14">
        <f>SUM(ENERO:DICIEMBRE!AR34)</f>
        <v>0</v>
      </c>
      <c r="AS34" s="14">
        <f>SUM(ENERO:DICIEMBRE!AS34)</f>
        <v>0</v>
      </c>
      <c r="AT34" s="14">
        <f>SUM(ENERO:DICIEMBRE!AT34)</f>
        <v>0</v>
      </c>
      <c r="AU34" s="14">
        <f>SUM(ENERO:DICIEMBRE!AU34)</f>
        <v>0</v>
      </c>
      <c r="AV34" s="25" t="str">
        <f t="shared" si="17"/>
        <v/>
      </c>
      <c r="CA34" s="26" t="str">
        <f t="shared" si="18"/>
        <v/>
      </c>
      <c r="CB34" s="26" t="str">
        <f t="shared" si="19"/>
        <v/>
      </c>
      <c r="CC34" s="26" t="str">
        <f t="shared" si="20"/>
        <v/>
      </c>
      <c r="CD34" s="26" t="str">
        <f t="shared" si="21"/>
        <v/>
      </c>
      <c r="CE34" s="26" t="str">
        <f t="shared" si="22"/>
        <v/>
      </c>
      <c r="CF34" s="27"/>
      <c r="CG34" s="26" t="str">
        <f t="shared" si="23"/>
        <v/>
      </c>
      <c r="CH34" s="26" t="str">
        <f t="shared" si="24"/>
        <v/>
      </c>
      <c r="CI34" s="28"/>
      <c r="CJ34" s="29">
        <f t="shared" si="25"/>
        <v>0</v>
      </c>
      <c r="CK34" s="29">
        <f t="shared" si="26"/>
        <v>0</v>
      </c>
      <c r="CL34" s="29">
        <f t="shared" si="27"/>
        <v>0</v>
      </c>
      <c r="CM34" s="29">
        <f t="shared" si="28"/>
        <v>0</v>
      </c>
      <c r="CN34" s="29">
        <f t="shared" si="28"/>
        <v>0</v>
      </c>
      <c r="CO34" s="30"/>
      <c r="CP34" s="29">
        <f t="shared" si="29"/>
        <v>0</v>
      </c>
      <c r="CQ34" s="29">
        <f t="shared" si="29"/>
        <v>0</v>
      </c>
    </row>
    <row r="35" spans="1:95" x14ac:dyDescent="0.25">
      <c r="A35" s="299" t="s">
        <v>50</v>
      </c>
      <c r="B35" s="10" t="s">
        <v>38</v>
      </c>
      <c r="C35" s="11">
        <f t="shared" si="0"/>
        <v>755</v>
      </c>
      <c r="D35" s="12">
        <f>SUM(H35+J35+L35+N35+P35+R35+T35+V35+X35+Z35+AB35+AD35+AF35+AH35+AJ35+AL35)</f>
        <v>553</v>
      </c>
      <c r="E35" s="13">
        <f>SUM(I35+K35+M35+O35+Q35+S35+U35+W35+Y35+AA35+AC35+AE35+AG35+AI35+AK35+AM35)</f>
        <v>202</v>
      </c>
      <c r="F35" s="14">
        <f>SUM(ENERO:DICIEMBRE!F35)</f>
        <v>0</v>
      </c>
      <c r="G35" s="14">
        <f>SUM(ENERO:DICIEMBRE!G35)</f>
        <v>0</v>
      </c>
      <c r="H35" s="14">
        <f>SUM(ENERO:DICIEMBRE!H35)</f>
        <v>0</v>
      </c>
      <c r="I35" s="14">
        <f>SUM(ENERO:DICIEMBRE!I35)</f>
        <v>0</v>
      </c>
      <c r="J35" s="14">
        <f>SUM(ENERO:DICIEMBRE!J35)</f>
        <v>0</v>
      </c>
      <c r="K35" s="14">
        <f>SUM(ENERO:DICIEMBRE!K35)</f>
        <v>0</v>
      </c>
      <c r="L35" s="14">
        <f>SUM(ENERO:DICIEMBRE!L35)</f>
        <v>3</v>
      </c>
      <c r="M35" s="14">
        <f>SUM(ENERO:DICIEMBRE!M35)</f>
        <v>0</v>
      </c>
      <c r="N35" s="14">
        <f>SUM(ENERO:DICIEMBRE!N35)</f>
        <v>29</v>
      </c>
      <c r="O35" s="14">
        <f>SUM(ENERO:DICIEMBRE!O35)</f>
        <v>2</v>
      </c>
      <c r="P35" s="14">
        <f>SUM(ENERO:DICIEMBRE!P35)</f>
        <v>34</v>
      </c>
      <c r="Q35" s="14">
        <f>SUM(ENERO:DICIEMBRE!Q35)</f>
        <v>9</v>
      </c>
      <c r="R35" s="14">
        <f>SUM(ENERO:DICIEMBRE!R35)</f>
        <v>69</v>
      </c>
      <c r="S35" s="14">
        <f>SUM(ENERO:DICIEMBRE!S35)</f>
        <v>10</v>
      </c>
      <c r="T35" s="14">
        <f>SUM(ENERO:DICIEMBRE!T35)</f>
        <v>77</v>
      </c>
      <c r="U35" s="14">
        <f>SUM(ENERO:DICIEMBRE!U35)</f>
        <v>38</v>
      </c>
      <c r="V35" s="14">
        <f>SUM(ENERO:DICIEMBRE!V35)</f>
        <v>61</v>
      </c>
      <c r="W35" s="14">
        <f>SUM(ENERO:DICIEMBRE!W35)</f>
        <v>31</v>
      </c>
      <c r="X35" s="14">
        <f>SUM(ENERO:DICIEMBRE!X35)</f>
        <v>62</v>
      </c>
      <c r="Y35" s="14">
        <f>SUM(ENERO:DICIEMBRE!Y35)</f>
        <v>22</v>
      </c>
      <c r="Z35" s="14">
        <f>SUM(ENERO:DICIEMBRE!Z35)</f>
        <v>58</v>
      </c>
      <c r="AA35" s="14">
        <f>SUM(ENERO:DICIEMBRE!AA35)</f>
        <v>13</v>
      </c>
      <c r="AB35" s="14">
        <f>SUM(ENERO:DICIEMBRE!AB35)</f>
        <v>51</v>
      </c>
      <c r="AC35" s="14">
        <f>SUM(ENERO:DICIEMBRE!AC35)</f>
        <v>23</v>
      </c>
      <c r="AD35" s="14">
        <f>SUM(ENERO:DICIEMBRE!AD35)</f>
        <v>41</v>
      </c>
      <c r="AE35" s="14">
        <f>SUM(ENERO:DICIEMBRE!AE35)</f>
        <v>14</v>
      </c>
      <c r="AF35" s="14">
        <f>SUM(ENERO:DICIEMBRE!AF35)</f>
        <v>31</v>
      </c>
      <c r="AG35" s="14">
        <f>SUM(ENERO:DICIEMBRE!AG35)</f>
        <v>10</v>
      </c>
      <c r="AH35" s="14">
        <f>SUM(ENERO:DICIEMBRE!AH35)</f>
        <v>12</v>
      </c>
      <c r="AI35" s="14">
        <f>SUM(ENERO:DICIEMBRE!AI35)</f>
        <v>21</v>
      </c>
      <c r="AJ35" s="14">
        <f>SUM(ENERO:DICIEMBRE!AJ35)</f>
        <v>9</v>
      </c>
      <c r="AK35" s="14">
        <f>SUM(ENERO:DICIEMBRE!AK35)</f>
        <v>7</v>
      </c>
      <c r="AL35" s="14">
        <f>SUM(ENERO:DICIEMBRE!AL35)</f>
        <v>16</v>
      </c>
      <c r="AM35" s="14">
        <f>SUM(ENERO:DICIEMBRE!AM35)</f>
        <v>2</v>
      </c>
      <c r="AN35" s="14">
        <f>SUM(ENERO:DICIEMBRE!AN35)</f>
        <v>0</v>
      </c>
      <c r="AO35" s="14">
        <f>SUM(ENERO:DICIEMBRE!AO35)</f>
        <v>0</v>
      </c>
      <c r="AP35" s="14">
        <f>SUM(ENERO:DICIEMBRE!AP35)</f>
        <v>10</v>
      </c>
      <c r="AQ35" s="14">
        <f>SUM(ENERO:DICIEMBRE!AQ35)</f>
        <v>6</v>
      </c>
      <c r="AR35" s="14">
        <f>SUM(ENERO:DICIEMBRE!AR35)</f>
        <v>47</v>
      </c>
      <c r="AS35" s="14">
        <f>SUM(ENERO:DICIEMBRE!AS35)</f>
        <v>0</v>
      </c>
      <c r="AT35" s="14">
        <f>SUM(ENERO:DICIEMBRE!AT35)</f>
        <v>0</v>
      </c>
      <c r="AU35" s="14">
        <f>SUM(ENERO:DICIEMBRE!AU35)</f>
        <v>0</v>
      </c>
      <c r="AV35" s="25" t="str">
        <f t="shared" si="2"/>
        <v/>
      </c>
      <c r="CA35" s="26" t="str">
        <f t="shared" si="3"/>
        <v/>
      </c>
      <c r="CB35" s="26" t="str">
        <f t="shared" si="4"/>
        <v/>
      </c>
      <c r="CC35" s="26" t="str">
        <f t="shared" si="5"/>
        <v/>
      </c>
      <c r="CD35" s="26" t="str">
        <f t="shared" si="6"/>
        <v/>
      </c>
      <c r="CE35" s="26" t="str">
        <f t="shared" si="7"/>
        <v/>
      </c>
      <c r="CF35" s="27"/>
      <c r="CG35" s="26" t="str">
        <f t="shared" si="8"/>
        <v/>
      </c>
      <c r="CH35" s="26" t="str">
        <f t="shared" si="9"/>
        <v/>
      </c>
      <c r="CI35" s="28"/>
      <c r="CJ35" s="29">
        <f t="shared" si="10"/>
        <v>0</v>
      </c>
      <c r="CK35" s="29">
        <f t="shared" si="11"/>
        <v>0</v>
      </c>
      <c r="CL35" s="29">
        <f t="shared" si="12"/>
        <v>0</v>
      </c>
      <c r="CM35" s="29">
        <f t="shared" si="13"/>
        <v>0</v>
      </c>
      <c r="CN35" s="29">
        <f t="shared" si="13"/>
        <v>0</v>
      </c>
      <c r="CO35" s="30"/>
      <c r="CP35" s="29">
        <f t="shared" si="14"/>
        <v>0</v>
      </c>
      <c r="CQ35" s="29">
        <f t="shared" si="14"/>
        <v>0</v>
      </c>
    </row>
    <row r="36" spans="1:95" x14ac:dyDescent="0.25">
      <c r="A36" s="300"/>
      <c r="B36" s="31" t="s">
        <v>51</v>
      </c>
      <c r="C36" s="32">
        <f t="shared" si="0"/>
        <v>0</v>
      </c>
      <c r="D36" s="33">
        <f t="shared" ref="D36:E51" si="30">SUM(H36+J36+L36+N36+P36+R36+T36+V36+X36+Z36+AB36+AD36+AF36+AH36+AJ36+AL36)</f>
        <v>0</v>
      </c>
      <c r="E36" s="34">
        <f t="shared" si="30"/>
        <v>0</v>
      </c>
      <c r="F36" s="14">
        <f>SUM(ENERO:DICIEMBRE!F36)</f>
        <v>0</v>
      </c>
      <c r="G36" s="14">
        <f>SUM(ENERO:DICIEMBRE!G36)</f>
        <v>0</v>
      </c>
      <c r="H36" s="14">
        <f>SUM(ENERO:DICIEMBRE!H36)</f>
        <v>0</v>
      </c>
      <c r="I36" s="14">
        <f>SUM(ENERO:DICIEMBRE!I36)</f>
        <v>0</v>
      </c>
      <c r="J36" s="14">
        <f>SUM(ENERO:DICIEMBRE!J36)</f>
        <v>0</v>
      </c>
      <c r="K36" s="14">
        <f>SUM(ENERO:DICIEMBRE!K36)</f>
        <v>0</v>
      </c>
      <c r="L36" s="14">
        <f>SUM(ENERO:DICIEMBRE!L36)</f>
        <v>0</v>
      </c>
      <c r="M36" s="14">
        <f>SUM(ENERO:DICIEMBRE!M36)</f>
        <v>0</v>
      </c>
      <c r="N36" s="14">
        <f>SUM(ENERO:DICIEMBRE!N36)</f>
        <v>0</v>
      </c>
      <c r="O36" s="14">
        <f>SUM(ENERO:DICIEMBRE!O36)</f>
        <v>0</v>
      </c>
      <c r="P36" s="14">
        <f>SUM(ENERO:DICIEMBRE!P36)</f>
        <v>0</v>
      </c>
      <c r="Q36" s="14">
        <f>SUM(ENERO:DICIEMBRE!Q36)</f>
        <v>0</v>
      </c>
      <c r="R36" s="14">
        <f>SUM(ENERO:DICIEMBRE!R36)</f>
        <v>0</v>
      </c>
      <c r="S36" s="14">
        <f>SUM(ENERO:DICIEMBRE!S36)</f>
        <v>0</v>
      </c>
      <c r="T36" s="14">
        <f>SUM(ENERO:DICIEMBRE!T36)</f>
        <v>0</v>
      </c>
      <c r="U36" s="14">
        <f>SUM(ENERO:DICIEMBRE!U36)</f>
        <v>0</v>
      </c>
      <c r="V36" s="14">
        <f>SUM(ENERO:DICIEMBRE!V36)</f>
        <v>0</v>
      </c>
      <c r="W36" s="14">
        <f>SUM(ENERO:DICIEMBRE!W36)</f>
        <v>0</v>
      </c>
      <c r="X36" s="14">
        <f>SUM(ENERO:DICIEMBRE!X36)</f>
        <v>0</v>
      </c>
      <c r="Y36" s="14">
        <f>SUM(ENERO:DICIEMBRE!Y36)</f>
        <v>0</v>
      </c>
      <c r="Z36" s="14">
        <f>SUM(ENERO:DICIEMBRE!Z36)</f>
        <v>0</v>
      </c>
      <c r="AA36" s="14">
        <f>SUM(ENERO:DICIEMBRE!AA36)</f>
        <v>0</v>
      </c>
      <c r="AB36" s="14">
        <f>SUM(ENERO:DICIEMBRE!AB36)</f>
        <v>0</v>
      </c>
      <c r="AC36" s="14">
        <f>SUM(ENERO:DICIEMBRE!AC36)</f>
        <v>0</v>
      </c>
      <c r="AD36" s="14">
        <f>SUM(ENERO:DICIEMBRE!AD36)</f>
        <v>0</v>
      </c>
      <c r="AE36" s="14">
        <f>SUM(ENERO:DICIEMBRE!AE36)</f>
        <v>0</v>
      </c>
      <c r="AF36" s="14">
        <f>SUM(ENERO:DICIEMBRE!AF36)</f>
        <v>0</v>
      </c>
      <c r="AG36" s="14">
        <f>SUM(ENERO:DICIEMBRE!AG36)</f>
        <v>0</v>
      </c>
      <c r="AH36" s="14">
        <f>SUM(ENERO:DICIEMBRE!AH36)</f>
        <v>0</v>
      </c>
      <c r="AI36" s="14">
        <f>SUM(ENERO:DICIEMBRE!AI36)</f>
        <v>0</v>
      </c>
      <c r="AJ36" s="14">
        <f>SUM(ENERO:DICIEMBRE!AJ36)</f>
        <v>0</v>
      </c>
      <c r="AK36" s="14">
        <f>SUM(ENERO:DICIEMBRE!AK36)</f>
        <v>0</v>
      </c>
      <c r="AL36" s="14">
        <f>SUM(ENERO:DICIEMBRE!AL36)</f>
        <v>0</v>
      </c>
      <c r="AM36" s="14">
        <f>SUM(ENERO:DICIEMBRE!AM36)</f>
        <v>0</v>
      </c>
      <c r="AN36" s="14">
        <f>SUM(ENERO:DICIEMBRE!AN36)</f>
        <v>0</v>
      </c>
      <c r="AO36" s="14">
        <f>SUM(ENERO:DICIEMBRE!AO36)</f>
        <v>0</v>
      </c>
      <c r="AP36" s="14">
        <f>SUM(ENERO:DICIEMBRE!AP36)</f>
        <v>0</v>
      </c>
      <c r="AQ36" s="14">
        <f>SUM(ENERO:DICIEMBRE!AQ36)</f>
        <v>0</v>
      </c>
      <c r="AR36" s="14">
        <f>SUM(ENERO:DICIEMBRE!AR36)</f>
        <v>0</v>
      </c>
      <c r="AS36" s="14">
        <f>SUM(ENERO:DICIEMBRE!AS36)</f>
        <v>0</v>
      </c>
      <c r="AT36" s="14">
        <f>SUM(ENERO:DICIEMBRE!AT36)</f>
        <v>0</v>
      </c>
      <c r="AU36" s="14">
        <f>SUM(ENERO:DICIEMBRE!AU36)</f>
        <v>0</v>
      </c>
      <c r="AV36" s="25" t="str">
        <f t="shared" si="2"/>
        <v/>
      </c>
      <c r="CA36" s="26" t="str">
        <f t="shared" si="3"/>
        <v/>
      </c>
      <c r="CB36" s="26" t="str">
        <f t="shared" si="4"/>
        <v/>
      </c>
      <c r="CC36" s="26" t="str">
        <f t="shared" si="5"/>
        <v/>
      </c>
      <c r="CD36" s="26" t="str">
        <f t="shared" si="6"/>
        <v/>
      </c>
      <c r="CE36" s="26" t="str">
        <f t="shared" si="7"/>
        <v/>
      </c>
      <c r="CF36" s="27"/>
      <c r="CG36" s="26" t="str">
        <f t="shared" si="8"/>
        <v/>
      </c>
      <c r="CH36" s="26" t="str">
        <f t="shared" si="9"/>
        <v/>
      </c>
      <c r="CI36" s="28"/>
      <c r="CJ36" s="29">
        <f t="shared" si="10"/>
        <v>0</v>
      </c>
      <c r="CK36" s="29">
        <f t="shared" si="11"/>
        <v>0</v>
      </c>
      <c r="CL36" s="29">
        <f t="shared" si="12"/>
        <v>0</v>
      </c>
      <c r="CM36" s="29">
        <f t="shared" si="13"/>
        <v>0</v>
      </c>
      <c r="CN36" s="29">
        <f t="shared" si="13"/>
        <v>0</v>
      </c>
      <c r="CO36" s="30"/>
      <c r="CP36" s="29">
        <f t="shared" si="14"/>
        <v>0</v>
      </c>
      <c r="CQ36" s="29">
        <f t="shared" si="14"/>
        <v>0</v>
      </c>
    </row>
    <row r="37" spans="1:95" x14ac:dyDescent="0.25">
      <c r="A37" s="300"/>
      <c r="B37" s="31" t="s">
        <v>40</v>
      </c>
      <c r="C37" s="32">
        <f t="shared" si="0"/>
        <v>2046</v>
      </c>
      <c r="D37" s="33">
        <f t="shared" si="30"/>
        <v>1513</v>
      </c>
      <c r="E37" s="34">
        <f t="shared" si="30"/>
        <v>533</v>
      </c>
      <c r="F37" s="14">
        <f>SUM(ENERO:DICIEMBRE!F37)</f>
        <v>0</v>
      </c>
      <c r="G37" s="14">
        <f>SUM(ENERO:DICIEMBRE!G37)</f>
        <v>0</v>
      </c>
      <c r="H37" s="14">
        <f>SUM(ENERO:DICIEMBRE!H37)</f>
        <v>0</v>
      </c>
      <c r="I37" s="14">
        <f>SUM(ENERO:DICIEMBRE!I37)</f>
        <v>0</v>
      </c>
      <c r="J37" s="14">
        <f>SUM(ENERO:DICIEMBRE!J37)</f>
        <v>0</v>
      </c>
      <c r="K37" s="14">
        <f>SUM(ENERO:DICIEMBRE!K37)</f>
        <v>0</v>
      </c>
      <c r="L37" s="14">
        <f>SUM(ENERO:DICIEMBRE!L37)</f>
        <v>5</v>
      </c>
      <c r="M37" s="14">
        <f>SUM(ENERO:DICIEMBRE!M37)</f>
        <v>2</v>
      </c>
      <c r="N37" s="14">
        <f>SUM(ENERO:DICIEMBRE!N37)</f>
        <v>75</v>
      </c>
      <c r="O37" s="14">
        <f>SUM(ENERO:DICIEMBRE!O37)</f>
        <v>13</v>
      </c>
      <c r="P37" s="14">
        <f>SUM(ENERO:DICIEMBRE!P37)</f>
        <v>118</v>
      </c>
      <c r="Q37" s="14">
        <f>SUM(ENERO:DICIEMBRE!Q37)</f>
        <v>39</v>
      </c>
      <c r="R37" s="14">
        <f>SUM(ENERO:DICIEMBRE!R37)</f>
        <v>255</v>
      </c>
      <c r="S37" s="14">
        <f>SUM(ENERO:DICIEMBRE!S37)</f>
        <v>63</v>
      </c>
      <c r="T37" s="14">
        <f>SUM(ENERO:DICIEMBRE!T37)</f>
        <v>249</v>
      </c>
      <c r="U37" s="14">
        <f>SUM(ENERO:DICIEMBRE!U37)</f>
        <v>103</v>
      </c>
      <c r="V37" s="14">
        <f>SUM(ENERO:DICIEMBRE!V37)</f>
        <v>212</v>
      </c>
      <c r="W37" s="14">
        <f>SUM(ENERO:DICIEMBRE!W37)</f>
        <v>99</v>
      </c>
      <c r="X37" s="14">
        <f>SUM(ENERO:DICIEMBRE!X37)</f>
        <v>179</v>
      </c>
      <c r="Y37" s="14">
        <f>SUM(ENERO:DICIEMBRE!Y37)</f>
        <v>65</v>
      </c>
      <c r="Z37" s="14">
        <f>SUM(ENERO:DICIEMBRE!Z37)</f>
        <v>158</v>
      </c>
      <c r="AA37" s="14">
        <f>SUM(ENERO:DICIEMBRE!AA37)</f>
        <v>49</v>
      </c>
      <c r="AB37" s="14">
        <f>SUM(ENERO:DICIEMBRE!AB37)</f>
        <v>130</v>
      </c>
      <c r="AC37" s="14">
        <f>SUM(ENERO:DICIEMBRE!AC37)</f>
        <v>51</v>
      </c>
      <c r="AD37" s="14">
        <f>SUM(ENERO:DICIEMBRE!AD37)</f>
        <v>48</v>
      </c>
      <c r="AE37" s="14">
        <f>SUM(ENERO:DICIEMBRE!AE37)</f>
        <v>9</v>
      </c>
      <c r="AF37" s="14">
        <f>SUM(ENERO:DICIEMBRE!AF37)</f>
        <v>42</v>
      </c>
      <c r="AG37" s="14">
        <f>SUM(ENERO:DICIEMBRE!AG37)</f>
        <v>12</v>
      </c>
      <c r="AH37" s="14">
        <f>SUM(ENERO:DICIEMBRE!AH37)</f>
        <v>25</v>
      </c>
      <c r="AI37" s="14">
        <f>SUM(ENERO:DICIEMBRE!AI37)</f>
        <v>22</v>
      </c>
      <c r="AJ37" s="14">
        <f>SUM(ENERO:DICIEMBRE!AJ37)</f>
        <v>7</v>
      </c>
      <c r="AK37" s="14">
        <f>SUM(ENERO:DICIEMBRE!AK37)</f>
        <v>6</v>
      </c>
      <c r="AL37" s="14">
        <f>SUM(ENERO:DICIEMBRE!AL37)</f>
        <v>10</v>
      </c>
      <c r="AM37" s="14">
        <f>SUM(ENERO:DICIEMBRE!AM37)</f>
        <v>0</v>
      </c>
      <c r="AN37" s="14">
        <f>SUM(ENERO:DICIEMBRE!AN37)</f>
        <v>0</v>
      </c>
      <c r="AO37" s="14">
        <f>SUM(ENERO:DICIEMBRE!AO37)</f>
        <v>0</v>
      </c>
      <c r="AP37" s="14">
        <f>SUM(ENERO:DICIEMBRE!AP37)</f>
        <v>22</v>
      </c>
      <c r="AQ37" s="14">
        <f>SUM(ENERO:DICIEMBRE!AQ37)</f>
        <v>15</v>
      </c>
      <c r="AR37" s="14">
        <f>SUM(ENERO:DICIEMBRE!AR37)</f>
        <v>140</v>
      </c>
      <c r="AS37" s="14">
        <f>SUM(ENERO:DICIEMBRE!AS37)</f>
        <v>0</v>
      </c>
      <c r="AT37" s="14">
        <f>SUM(ENERO:DICIEMBRE!AT37)</f>
        <v>0</v>
      </c>
      <c r="AU37" s="14">
        <f>SUM(ENERO:DICIEMBRE!AU37)</f>
        <v>0</v>
      </c>
      <c r="AV37" s="25" t="str">
        <f t="shared" si="2"/>
        <v/>
      </c>
      <c r="CA37" s="26" t="str">
        <f t="shared" si="3"/>
        <v/>
      </c>
      <c r="CB37" s="26" t="str">
        <f t="shared" si="4"/>
        <v/>
      </c>
      <c r="CC37" s="26" t="str">
        <f t="shared" si="5"/>
        <v/>
      </c>
      <c r="CD37" s="26" t="str">
        <f t="shared" si="6"/>
        <v/>
      </c>
      <c r="CE37" s="26" t="str">
        <f t="shared" si="7"/>
        <v/>
      </c>
      <c r="CF37" s="27"/>
      <c r="CG37" s="26" t="str">
        <f t="shared" si="8"/>
        <v/>
      </c>
      <c r="CH37" s="26" t="str">
        <f t="shared" si="9"/>
        <v/>
      </c>
      <c r="CI37" s="28"/>
      <c r="CJ37" s="29">
        <f t="shared" si="10"/>
        <v>0</v>
      </c>
      <c r="CK37" s="29">
        <f t="shared" si="11"/>
        <v>0</v>
      </c>
      <c r="CL37" s="29">
        <f t="shared" si="12"/>
        <v>0</v>
      </c>
      <c r="CM37" s="29">
        <f t="shared" si="13"/>
        <v>0</v>
      </c>
      <c r="CN37" s="29">
        <f t="shared" si="13"/>
        <v>0</v>
      </c>
      <c r="CO37" s="30"/>
      <c r="CP37" s="29">
        <f t="shared" si="14"/>
        <v>0</v>
      </c>
      <c r="CQ37" s="29">
        <f t="shared" si="14"/>
        <v>0</v>
      </c>
    </row>
    <row r="38" spans="1:95" x14ac:dyDescent="0.25">
      <c r="A38" s="300"/>
      <c r="B38" s="31" t="s">
        <v>41</v>
      </c>
      <c r="C38" s="32">
        <f t="shared" si="0"/>
        <v>0</v>
      </c>
      <c r="D38" s="33">
        <f t="shared" si="30"/>
        <v>0</v>
      </c>
      <c r="E38" s="34">
        <f t="shared" si="30"/>
        <v>0</v>
      </c>
      <c r="F38" s="14">
        <f>SUM(ENERO:DICIEMBRE!F38)</f>
        <v>0</v>
      </c>
      <c r="G38" s="14">
        <f>SUM(ENERO:DICIEMBRE!G38)</f>
        <v>0</v>
      </c>
      <c r="H38" s="14">
        <f>SUM(ENERO:DICIEMBRE!H38)</f>
        <v>0</v>
      </c>
      <c r="I38" s="14">
        <f>SUM(ENERO:DICIEMBRE!I38)</f>
        <v>0</v>
      </c>
      <c r="J38" s="14">
        <f>SUM(ENERO:DICIEMBRE!J38)</f>
        <v>0</v>
      </c>
      <c r="K38" s="14">
        <f>SUM(ENERO:DICIEMBRE!K38)</f>
        <v>0</v>
      </c>
      <c r="L38" s="14">
        <f>SUM(ENERO:DICIEMBRE!L38)</f>
        <v>0</v>
      </c>
      <c r="M38" s="14">
        <f>SUM(ENERO:DICIEMBRE!M38)</f>
        <v>0</v>
      </c>
      <c r="N38" s="14">
        <f>SUM(ENERO:DICIEMBRE!N38)</f>
        <v>0</v>
      </c>
      <c r="O38" s="14">
        <f>SUM(ENERO:DICIEMBRE!O38)</f>
        <v>0</v>
      </c>
      <c r="P38" s="14">
        <f>SUM(ENERO:DICIEMBRE!P38)</f>
        <v>0</v>
      </c>
      <c r="Q38" s="14">
        <f>SUM(ENERO:DICIEMBRE!Q38)</f>
        <v>0</v>
      </c>
      <c r="R38" s="14">
        <f>SUM(ENERO:DICIEMBRE!R38)</f>
        <v>0</v>
      </c>
      <c r="S38" s="14">
        <f>SUM(ENERO:DICIEMBRE!S38)</f>
        <v>0</v>
      </c>
      <c r="T38" s="14">
        <f>SUM(ENERO:DICIEMBRE!T38)</f>
        <v>0</v>
      </c>
      <c r="U38" s="14">
        <f>SUM(ENERO:DICIEMBRE!U38)</f>
        <v>0</v>
      </c>
      <c r="V38" s="14">
        <f>SUM(ENERO:DICIEMBRE!V38)</f>
        <v>0</v>
      </c>
      <c r="W38" s="14">
        <f>SUM(ENERO:DICIEMBRE!W38)</f>
        <v>0</v>
      </c>
      <c r="X38" s="14">
        <f>SUM(ENERO:DICIEMBRE!X38)</f>
        <v>0</v>
      </c>
      <c r="Y38" s="14">
        <f>SUM(ENERO:DICIEMBRE!Y38)</f>
        <v>0</v>
      </c>
      <c r="Z38" s="14">
        <f>SUM(ENERO:DICIEMBRE!Z38)</f>
        <v>0</v>
      </c>
      <c r="AA38" s="14">
        <f>SUM(ENERO:DICIEMBRE!AA38)</f>
        <v>0</v>
      </c>
      <c r="AB38" s="14">
        <f>SUM(ENERO:DICIEMBRE!AB38)</f>
        <v>0</v>
      </c>
      <c r="AC38" s="14">
        <f>SUM(ENERO:DICIEMBRE!AC38)</f>
        <v>0</v>
      </c>
      <c r="AD38" s="14">
        <f>SUM(ENERO:DICIEMBRE!AD38)</f>
        <v>0</v>
      </c>
      <c r="AE38" s="14">
        <f>SUM(ENERO:DICIEMBRE!AE38)</f>
        <v>0</v>
      </c>
      <c r="AF38" s="14">
        <f>SUM(ENERO:DICIEMBRE!AF38)</f>
        <v>0</v>
      </c>
      <c r="AG38" s="14">
        <f>SUM(ENERO:DICIEMBRE!AG38)</f>
        <v>0</v>
      </c>
      <c r="AH38" s="14">
        <f>SUM(ENERO:DICIEMBRE!AH38)</f>
        <v>0</v>
      </c>
      <c r="AI38" s="14">
        <f>SUM(ENERO:DICIEMBRE!AI38)</f>
        <v>0</v>
      </c>
      <c r="AJ38" s="14">
        <f>SUM(ENERO:DICIEMBRE!AJ38)</f>
        <v>0</v>
      </c>
      <c r="AK38" s="14">
        <f>SUM(ENERO:DICIEMBRE!AK38)</f>
        <v>0</v>
      </c>
      <c r="AL38" s="14">
        <f>SUM(ENERO:DICIEMBRE!AL38)</f>
        <v>0</v>
      </c>
      <c r="AM38" s="14">
        <f>SUM(ENERO:DICIEMBRE!AM38)</f>
        <v>0</v>
      </c>
      <c r="AN38" s="14">
        <f>SUM(ENERO:DICIEMBRE!AN38)</f>
        <v>0</v>
      </c>
      <c r="AO38" s="14">
        <f>SUM(ENERO:DICIEMBRE!AO38)</f>
        <v>0</v>
      </c>
      <c r="AP38" s="14">
        <f>SUM(ENERO:DICIEMBRE!AP38)</f>
        <v>0</v>
      </c>
      <c r="AQ38" s="14">
        <f>SUM(ENERO:DICIEMBRE!AQ38)</f>
        <v>0</v>
      </c>
      <c r="AR38" s="14">
        <f>SUM(ENERO:DICIEMBRE!AR38)</f>
        <v>0</v>
      </c>
      <c r="AS38" s="14">
        <f>SUM(ENERO:DICIEMBRE!AS38)</f>
        <v>0</v>
      </c>
      <c r="AT38" s="14">
        <f>SUM(ENERO:DICIEMBRE!AT38)</f>
        <v>0</v>
      </c>
      <c r="AU38" s="14">
        <f>SUM(ENERO:DICIEMBRE!AU38)</f>
        <v>0</v>
      </c>
      <c r="AV38" s="25" t="str">
        <f t="shared" si="2"/>
        <v/>
      </c>
      <c r="CA38" s="26" t="str">
        <f t="shared" si="3"/>
        <v/>
      </c>
      <c r="CB38" s="26" t="str">
        <f t="shared" si="4"/>
        <v/>
      </c>
      <c r="CC38" s="26" t="str">
        <f t="shared" si="5"/>
        <v/>
      </c>
      <c r="CD38" s="26" t="str">
        <f t="shared" si="6"/>
        <v/>
      </c>
      <c r="CE38" s="26" t="str">
        <f t="shared" si="7"/>
        <v/>
      </c>
      <c r="CF38" s="27"/>
      <c r="CG38" s="26" t="str">
        <f t="shared" si="8"/>
        <v/>
      </c>
      <c r="CH38" s="26" t="str">
        <f t="shared" si="9"/>
        <v/>
      </c>
      <c r="CI38" s="28"/>
      <c r="CJ38" s="29">
        <f t="shared" si="10"/>
        <v>0</v>
      </c>
      <c r="CK38" s="29">
        <f t="shared" si="11"/>
        <v>0</v>
      </c>
      <c r="CL38" s="29">
        <f t="shared" si="12"/>
        <v>0</v>
      </c>
      <c r="CM38" s="29">
        <f t="shared" si="13"/>
        <v>0</v>
      </c>
      <c r="CN38" s="29">
        <f t="shared" si="13"/>
        <v>0</v>
      </c>
      <c r="CO38" s="30"/>
      <c r="CP38" s="29">
        <f t="shared" si="14"/>
        <v>0</v>
      </c>
      <c r="CQ38" s="29">
        <f t="shared" si="14"/>
        <v>0</v>
      </c>
    </row>
    <row r="39" spans="1:95" x14ac:dyDescent="0.25">
      <c r="A39" s="300"/>
      <c r="B39" s="31" t="s">
        <v>52</v>
      </c>
      <c r="C39" s="32">
        <f t="shared" si="0"/>
        <v>0</v>
      </c>
      <c r="D39" s="33">
        <f t="shared" si="30"/>
        <v>0</v>
      </c>
      <c r="E39" s="34">
        <f t="shared" si="30"/>
        <v>0</v>
      </c>
      <c r="F39" s="14">
        <f>SUM(ENERO:DICIEMBRE!F39)</f>
        <v>0</v>
      </c>
      <c r="G39" s="14">
        <f>SUM(ENERO:DICIEMBRE!G39)</f>
        <v>0</v>
      </c>
      <c r="H39" s="14">
        <f>SUM(ENERO:DICIEMBRE!H39)</f>
        <v>0</v>
      </c>
      <c r="I39" s="14">
        <f>SUM(ENERO:DICIEMBRE!I39)</f>
        <v>0</v>
      </c>
      <c r="J39" s="14">
        <f>SUM(ENERO:DICIEMBRE!J39)</f>
        <v>0</v>
      </c>
      <c r="K39" s="14">
        <f>SUM(ENERO:DICIEMBRE!K39)</f>
        <v>0</v>
      </c>
      <c r="L39" s="14">
        <f>SUM(ENERO:DICIEMBRE!L39)</f>
        <v>0</v>
      </c>
      <c r="M39" s="14">
        <f>SUM(ENERO:DICIEMBRE!M39)</f>
        <v>0</v>
      </c>
      <c r="N39" s="14">
        <f>SUM(ENERO:DICIEMBRE!N39)</f>
        <v>0</v>
      </c>
      <c r="O39" s="14">
        <f>SUM(ENERO:DICIEMBRE!O39)</f>
        <v>0</v>
      </c>
      <c r="P39" s="14">
        <f>SUM(ENERO:DICIEMBRE!P39)</f>
        <v>0</v>
      </c>
      <c r="Q39" s="14">
        <f>SUM(ENERO:DICIEMBRE!Q39)</f>
        <v>0</v>
      </c>
      <c r="R39" s="14">
        <f>SUM(ENERO:DICIEMBRE!R39)</f>
        <v>0</v>
      </c>
      <c r="S39" s="14">
        <f>SUM(ENERO:DICIEMBRE!S39)</f>
        <v>0</v>
      </c>
      <c r="T39" s="14">
        <f>SUM(ENERO:DICIEMBRE!T39)</f>
        <v>0</v>
      </c>
      <c r="U39" s="14">
        <f>SUM(ENERO:DICIEMBRE!U39)</f>
        <v>0</v>
      </c>
      <c r="V39" s="14">
        <f>SUM(ENERO:DICIEMBRE!V39)</f>
        <v>0</v>
      </c>
      <c r="W39" s="14">
        <f>SUM(ENERO:DICIEMBRE!W39)</f>
        <v>0</v>
      </c>
      <c r="X39" s="14">
        <f>SUM(ENERO:DICIEMBRE!X39)</f>
        <v>0</v>
      </c>
      <c r="Y39" s="14">
        <f>SUM(ENERO:DICIEMBRE!Y39)</f>
        <v>0</v>
      </c>
      <c r="Z39" s="14">
        <f>SUM(ENERO:DICIEMBRE!Z39)</f>
        <v>0</v>
      </c>
      <c r="AA39" s="14">
        <f>SUM(ENERO:DICIEMBRE!AA39)</f>
        <v>0</v>
      </c>
      <c r="AB39" s="14">
        <f>SUM(ENERO:DICIEMBRE!AB39)</f>
        <v>0</v>
      </c>
      <c r="AC39" s="14">
        <f>SUM(ENERO:DICIEMBRE!AC39)</f>
        <v>0</v>
      </c>
      <c r="AD39" s="14">
        <f>SUM(ENERO:DICIEMBRE!AD39)</f>
        <v>0</v>
      </c>
      <c r="AE39" s="14">
        <f>SUM(ENERO:DICIEMBRE!AE39)</f>
        <v>0</v>
      </c>
      <c r="AF39" s="14">
        <f>SUM(ENERO:DICIEMBRE!AF39)</f>
        <v>0</v>
      </c>
      <c r="AG39" s="14">
        <f>SUM(ENERO:DICIEMBRE!AG39)</f>
        <v>0</v>
      </c>
      <c r="AH39" s="14">
        <f>SUM(ENERO:DICIEMBRE!AH39)</f>
        <v>0</v>
      </c>
      <c r="AI39" s="14">
        <f>SUM(ENERO:DICIEMBRE!AI39)</f>
        <v>0</v>
      </c>
      <c r="AJ39" s="14">
        <f>SUM(ENERO:DICIEMBRE!AJ39)</f>
        <v>0</v>
      </c>
      <c r="AK39" s="14">
        <f>SUM(ENERO:DICIEMBRE!AK39)</f>
        <v>0</v>
      </c>
      <c r="AL39" s="14">
        <f>SUM(ENERO:DICIEMBRE!AL39)</f>
        <v>0</v>
      </c>
      <c r="AM39" s="14">
        <f>SUM(ENERO:DICIEMBRE!AM39)</f>
        <v>0</v>
      </c>
      <c r="AN39" s="14">
        <f>SUM(ENERO:DICIEMBRE!AN39)</f>
        <v>0</v>
      </c>
      <c r="AO39" s="14">
        <f>SUM(ENERO:DICIEMBRE!AO39)</f>
        <v>0</v>
      </c>
      <c r="AP39" s="14">
        <f>SUM(ENERO:DICIEMBRE!AP39)</f>
        <v>0</v>
      </c>
      <c r="AQ39" s="14">
        <f>SUM(ENERO:DICIEMBRE!AQ39)</f>
        <v>0</v>
      </c>
      <c r="AR39" s="14">
        <f>SUM(ENERO:DICIEMBRE!AR39)</f>
        <v>0</v>
      </c>
      <c r="AS39" s="14">
        <f>SUM(ENERO:DICIEMBRE!AS39)</f>
        <v>0</v>
      </c>
      <c r="AT39" s="14">
        <f>SUM(ENERO:DICIEMBRE!AT39)</f>
        <v>0</v>
      </c>
      <c r="AU39" s="14">
        <f>SUM(ENERO:DICIEMBRE!AU39)</f>
        <v>0</v>
      </c>
      <c r="AV39" s="25" t="str">
        <f t="shared" si="2"/>
        <v/>
      </c>
      <c r="CA39" s="26" t="str">
        <f t="shared" si="3"/>
        <v/>
      </c>
      <c r="CB39" s="26" t="str">
        <f t="shared" si="4"/>
        <v/>
      </c>
      <c r="CC39" s="26" t="str">
        <f t="shared" si="5"/>
        <v/>
      </c>
      <c r="CD39" s="26" t="str">
        <f t="shared" si="6"/>
        <v/>
      </c>
      <c r="CE39" s="26" t="str">
        <f t="shared" si="7"/>
        <v/>
      </c>
      <c r="CF39" s="27"/>
      <c r="CG39" s="26" t="str">
        <f t="shared" si="8"/>
        <v/>
      </c>
      <c r="CH39" s="26" t="str">
        <f t="shared" si="9"/>
        <v/>
      </c>
      <c r="CI39" s="28"/>
      <c r="CJ39" s="29">
        <f t="shared" si="10"/>
        <v>0</v>
      </c>
      <c r="CK39" s="29">
        <f t="shared" si="11"/>
        <v>0</v>
      </c>
      <c r="CL39" s="29">
        <f t="shared" si="12"/>
        <v>0</v>
      </c>
      <c r="CM39" s="29">
        <f t="shared" si="13"/>
        <v>0</v>
      </c>
      <c r="CN39" s="29">
        <f t="shared" si="13"/>
        <v>0</v>
      </c>
      <c r="CO39" s="30"/>
      <c r="CP39" s="29">
        <f t="shared" si="14"/>
        <v>0</v>
      </c>
      <c r="CQ39" s="29">
        <f t="shared" si="14"/>
        <v>0</v>
      </c>
    </row>
    <row r="40" spans="1:95" x14ac:dyDescent="0.25">
      <c r="A40" s="300"/>
      <c r="B40" s="31" t="s">
        <v>53</v>
      </c>
      <c r="C40" s="32">
        <f t="shared" si="0"/>
        <v>0</v>
      </c>
      <c r="D40" s="33">
        <f t="shared" si="30"/>
        <v>0</v>
      </c>
      <c r="E40" s="34">
        <f t="shared" si="30"/>
        <v>0</v>
      </c>
      <c r="F40" s="14">
        <f>SUM(ENERO:DICIEMBRE!F40)</f>
        <v>0</v>
      </c>
      <c r="G40" s="14">
        <f>SUM(ENERO:DICIEMBRE!G40)</f>
        <v>0</v>
      </c>
      <c r="H40" s="14">
        <f>SUM(ENERO:DICIEMBRE!H40)</f>
        <v>0</v>
      </c>
      <c r="I40" s="14">
        <f>SUM(ENERO:DICIEMBRE!I40)</f>
        <v>0</v>
      </c>
      <c r="J40" s="14">
        <f>SUM(ENERO:DICIEMBRE!J40)</f>
        <v>0</v>
      </c>
      <c r="K40" s="14">
        <f>SUM(ENERO:DICIEMBRE!K40)</f>
        <v>0</v>
      </c>
      <c r="L40" s="14">
        <f>SUM(ENERO:DICIEMBRE!L40)</f>
        <v>0</v>
      </c>
      <c r="M40" s="14">
        <f>SUM(ENERO:DICIEMBRE!M40)</f>
        <v>0</v>
      </c>
      <c r="N40" s="14">
        <f>SUM(ENERO:DICIEMBRE!N40)</f>
        <v>0</v>
      </c>
      <c r="O40" s="14">
        <f>SUM(ENERO:DICIEMBRE!O40)</f>
        <v>0</v>
      </c>
      <c r="P40" s="14">
        <f>SUM(ENERO:DICIEMBRE!P40)</f>
        <v>0</v>
      </c>
      <c r="Q40" s="14">
        <f>SUM(ENERO:DICIEMBRE!Q40)</f>
        <v>0</v>
      </c>
      <c r="R40" s="14">
        <f>SUM(ENERO:DICIEMBRE!R40)</f>
        <v>0</v>
      </c>
      <c r="S40" s="14">
        <f>SUM(ENERO:DICIEMBRE!S40)</f>
        <v>0</v>
      </c>
      <c r="T40" s="14">
        <f>SUM(ENERO:DICIEMBRE!T40)</f>
        <v>0</v>
      </c>
      <c r="U40" s="14">
        <f>SUM(ENERO:DICIEMBRE!U40)</f>
        <v>0</v>
      </c>
      <c r="V40" s="14">
        <f>SUM(ENERO:DICIEMBRE!V40)</f>
        <v>0</v>
      </c>
      <c r="W40" s="14">
        <f>SUM(ENERO:DICIEMBRE!W40)</f>
        <v>0</v>
      </c>
      <c r="X40" s="14">
        <f>SUM(ENERO:DICIEMBRE!X40)</f>
        <v>0</v>
      </c>
      <c r="Y40" s="14">
        <f>SUM(ENERO:DICIEMBRE!Y40)</f>
        <v>0</v>
      </c>
      <c r="Z40" s="14">
        <f>SUM(ENERO:DICIEMBRE!Z40)</f>
        <v>0</v>
      </c>
      <c r="AA40" s="14">
        <f>SUM(ENERO:DICIEMBRE!AA40)</f>
        <v>0</v>
      </c>
      <c r="AB40" s="14">
        <f>SUM(ENERO:DICIEMBRE!AB40)</f>
        <v>0</v>
      </c>
      <c r="AC40" s="14">
        <f>SUM(ENERO:DICIEMBRE!AC40)</f>
        <v>0</v>
      </c>
      <c r="AD40" s="14">
        <f>SUM(ENERO:DICIEMBRE!AD40)</f>
        <v>0</v>
      </c>
      <c r="AE40" s="14">
        <f>SUM(ENERO:DICIEMBRE!AE40)</f>
        <v>0</v>
      </c>
      <c r="AF40" s="14">
        <f>SUM(ENERO:DICIEMBRE!AF40)</f>
        <v>0</v>
      </c>
      <c r="AG40" s="14">
        <f>SUM(ENERO:DICIEMBRE!AG40)</f>
        <v>0</v>
      </c>
      <c r="AH40" s="14">
        <f>SUM(ENERO:DICIEMBRE!AH40)</f>
        <v>0</v>
      </c>
      <c r="AI40" s="14">
        <f>SUM(ENERO:DICIEMBRE!AI40)</f>
        <v>0</v>
      </c>
      <c r="AJ40" s="14">
        <f>SUM(ENERO:DICIEMBRE!AJ40)</f>
        <v>0</v>
      </c>
      <c r="AK40" s="14">
        <f>SUM(ENERO:DICIEMBRE!AK40)</f>
        <v>0</v>
      </c>
      <c r="AL40" s="14">
        <f>SUM(ENERO:DICIEMBRE!AL40)</f>
        <v>0</v>
      </c>
      <c r="AM40" s="14">
        <f>SUM(ENERO:DICIEMBRE!AM40)</f>
        <v>0</v>
      </c>
      <c r="AN40" s="14">
        <f>SUM(ENERO:DICIEMBRE!AN40)</f>
        <v>0</v>
      </c>
      <c r="AO40" s="14">
        <f>SUM(ENERO:DICIEMBRE!AO40)</f>
        <v>0</v>
      </c>
      <c r="AP40" s="14">
        <f>SUM(ENERO:DICIEMBRE!AP40)</f>
        <v>0</v>
      </c>
      <c r="AQ40" s="14">
        <f>SUM(ENERO:DICIEMBRE!AQ40)</f>
        <v>0</v>
      </c>
      <c r="AR40" s="14">
        <f>SUM(ENERO:DICIEMBRE!AR40)</f>
        <v>0</v>
      </c>
      <c r="AS40" s="14">
        <f>SUM(ENERO:DICIEMBRE!AS40)</f>
        <v>0</v>
      </c>
      <c r="AT40" s="14">
        <f>SUM(ENERO:DICIEMBRE!AT40)</f>
        <v>0</v>
      </c>
      <c r="AU40" s="14">
        <f>SUM(ENERO:DICIEMBRE!AU40)</f>
        <v>0</v>
      </c>
      <c r="AV40" s="25" t="str">
        <f t="shared" si="2"/>
        <v/>
      </c>
      <c r="CA40" s="26" t="str">
        <f t="shared" si="3"/>
        <v/>
      </c>
      <c r="CB40" s="26" t="str">
        <f t="shared" si="4"/>
        <v/>
      </c>
      <c r="CC40" s="26" t="str">
        <f t="shared" si="5"/>
        <v/>
      </c>
      <c r="CD40" s="26" t="str">
        <f t="shared" si="6"/>
        <v/>
      </c>
      <c r="CE40" s="26" t="str">
        <f t="shared" si="7"/>
        <v/>
      </c>
      <c r="CF40" s="27"/>
      <c r="CG40" s="26" t="str">
        <f t="shared" si="8"/>
        <v/>
      </c>
      <c r="CH40" s="26" t="str">
        <f t="shared" si="9"/>
        <v/>
      </c>
      <c r="CI40" s="28"/>
      <c r="CJ40" s="29">
        <f t="shared" si="10"/>
        <v>0</v>
      </c>
      <c r="CK40" s="29">
        <f t="shared" si="11"/>
        <v>0</v>
      </c>
      <c r="CL40" s="29">
        <f t="shared" si="12"/>
        <v>0</v>
      </c>
      <c r="CM40" s="29">
        <f t="shared" si="13"/>
        <v>0</v>
      </c>
      <c r="CN40" s="29">
        <f t="shared" si="13"/>
        <v>0</v>
      </c>
      <c r="CO40" s="30"/>
      <c r="CP40" s="29">
        <f t="shared" si="14"/>
        <v>0</v>
      </c>
      <c r="CQ40" s="29">
        <f t="shared" si="14"/>
        <v>0</v>
      </c>
    </row>
    <row r="41" spans="1:95" x14ac:dyDescent="0.25">
      <c r="A41" s="300"/>
      <c r="B41" s="31" t="s">
        <v>44</v>
      </c>
      <c r="C41" s="32">
        <f t="shared" si="0"/>
        <v>0</v>
      </c>
      <c r="D41" s="33">
        <f t="shared" si="30"/>
        <v>0</v>
      </c>
      <c r="E41" s="34">
        <f t="shared" si="30"/>
        <v>0</v>
      </c>
      <c r="F41" s="14">
        <f>SUM(ENERO:DICIEMBRE!F41)</f>
        <v>0</v>
      </c>
      <c r="G41" s="14">
        <f>SUM(ENERO:DICIEMBRE!G41)</f>
        <v>0</v>
      </c>
      <c r="H41" s="14">
        <f>SUM(ENERO:DICIEMBRE!H41)</f>
        <v>0</v>
      </c>
      <c r="I41" s="14">
        <f>SUM(ENERO:DICIEMBRE!I41)</f>
        <v>0</v>
      </c>
      <c r="J41" s="14">
        <f>SUM(ENERO:DICIEMBRE!J41)</f>
        <v>0</v>
      </c>
      <c r="K41" s="14">
        <f>SUM(ENERO:DICIEMBRE!K41)</f>
        <v>0</v>
      </c>
      <c r="L41" s="14">
        <f>SUM(ENERO:DICIEMBRE!L41)</f>
        <v>0</v>
      </c>
      <c r="M41" s="14">
        <f>SUM(ENERO:DICIEMBRE!M41)</f>
        <v>0</v>
      </c>
      <c r="N41" s="14">
        <f>SUM(ENERO:DICIEMBRE!N41)</f>
        <v>0</v>
      </c>
      <c r="O41" s="14">
        <f>SUM(ENERO:DICIEMBRE!O41)</f>
        <v>0</v>
      </c>
      <c r="P41" s="14">
        <f>SUM(ENERO:DICIEMBRE!P41)</f>
        <v>0</v>
      </c>
      <c r="Q41" s="14">
        <f>SUM(ENERO:DICIEMBRE!Q41)</f>
        <v>0</v>
      </c>
      <c r="R41" s="14">
        <f>SUM(ENERO:DICIEMBRE!R41)</f>
        <v>0</v>
      </c>
      <c r="S41" s="14">
        <f>SUM(ENERO:DICIEMBRE!S41)</f>
        <v>0</v>
      </c>
      <c r="T41" s="14">
        <f>SUM(ENERO:DICIEMBRE!T41)</f>
        <v>0</v>
      </c>
      <c r="U41" s="14">
        <f>SUM(ENERO:DICIEMBRE!U41)</f>
        <v>0</v>
      </c>
      <c r="V41" s="14">
        <f>SUM(ENERO:DICIEMBRE!V41)</f>
        <v>0</v>
      </c>
      <c r="W41" s="14">
        <f>SUM(ENERO:DICIEMBRE!W41)</f>
        <v>0</v>
      </c>
      <c r="X41" s="14">
        <f>SUM(ENERO:DICIEMBRE!X41)</f>
        <v>0</v>
      </c>
      <c r="Y41" s="14">
        <f>SUM(ENERO:DICIEMBRE!Y41)</f>
        <v>0</v>
      </c>
      <c r="Z41" s="14">
        <f>SUM(ENERO:DICIEMBRE!Z41)</f>
        <v>0</v>
      </c>
      <c r="AA41" s="14">
        <f>SUM(ENERO:DICIEMBRE!AA41)</f>
        <v>0</v>
      </c>
      <c r="AB41" s="14">
        <f>SUM(ENERO:DICIEMBRE!AB41)</f>
        <v>0</v>
      </c>
      <c r="AC41" s="14">
        <f>SUM(ENERO:DICIEMBRE!AC41)</f>
        <v>0</v>
      </c>
      <c r="AD41" s="14">
        <f>SUM(ENERO:DICIEMBRE!AD41)</f>
        <v>0</v>
      </c>
      <c r="AE41" s="14">
        <f>SUM(ENERO:DICIEMBRE!AE41)</f>
        <v>0</v>
      </c>
      <c r="AF41" s="14">
        <f>SUM(ENERO:DICIEMBRE!AF41)</f>
        <v>0</v>
      </c>
      <c r="AG41" s="14">
        <f>SUM(ENERO:DICIEMBRE!AG41)</f>
        <v>0</v>
      </c>
      <c r="AH41" s="14">
        <f>SUM(ENERO:DICIEMBRE!AH41)</f>
        <v>0</v>
      </c>
      <c r="AI41" s="14">
        <f>SUM(ENERO:DICIEMBRE!AI41)</f>
        <v>0</v>
      </c>
      <c r="AJ41" s="14">
        <f>SUM(ENERO:DICIEMBRE!AJ41)</f>
        <v>0</v>
      </c>
      <c r="AK41" s="14">
        <f>SUM(ENERO:DICIEMBRE!AK41)</f>
        <v>0</v>
      </c>
      <c r="AL41" s="14">
        <f>SUM(ENERO:DICIEMBRE!AL41)</f>
        <v>0</v>
      </c>
      <c r="AM41" s="14">
        <f>SUM(ENERO:DICIEMBRE!AM41)</f>
        <v>0</v>
      </c>
      <c r="AN41" s="14">
        <f>SUM(ENERO:DICIEMBRE!AN41)</f>
        <v>0</v>
      </c>
      <c r="AO41" s="14">
        <f>SUM(ENERO:DICIEMBRE!AO41)</f>
        <v>0</v>
      </c>
      <c r="AP41" s="14">
        <f>SUM(ENERO:DICIEMBRE!AP41)</f>
        <v>0</v>
      </c>
      <c r="AQ41" s="14">
        <f>SUM(ENERO:DICIEMBRE!AQ41)</f>
        <v>0</v>
      </c>
      <c r="AR41" s="14">
        <f>SUM(ENERO:DICIEMBRE!AR41)</f>
        <v>0</v>
      </c>
      <c r="AS41" s="14">
        <f>SUM(ENERO:DICIEMBRE!AS41)</f>
        <v>0</v>
      </c>
      <c r="AT41" s="14">
        <f>SUM(ENERO:DICIEMBRE!AT41)</f>
        <v>0</v>
      </c>
      <c r="AU41" s="14">
        <f>SUM(ENERO:DICIEMBRE!AU41)</f>
        <v>0</v>
      </c>
      <c r="AV41" s="25" t="str">
        <f t="shared" si="2"/>
        <v/>
      </c>
      <c r="CA41" s="26" t="str">
        <f t="shared" si="3"/>
        <v/>
      </c>
      <c r="CB41" s="26" t="str">
        <f t="shared" si="4"/>
        <v/>
      </c>
      <c r="CC41" s="26" t="str">
        <f t="shared" si="5"/>
        <v/>
      </c>
      <c r="CD41" s="26" t="str">
        <f t="shared" si="6"/>
        <v/>
      </c>
      <c r="CE41" s="26" t="str">
        <f t="shared" si="7"/>
        <v/>
      </c>
      <c r="CF41" s="27"/>
      <c r="CG41" s="26" t="str">
        <f t="shared" si="8"/>
        <v/>
      </c>
      <c r="CH41" s="26" t="str">
        <f t="shared" si="9"/>
        <v/>
      </c>
      <c r="CI41" s="28"/>
      <c r="CJ41" s="29">
        <f t="shared" si="10"/>
        <v>0</v>
      </c>
      <c r="CK41" s="29">
        <f t="shared" si="11"/>
        <v>0</v>
      </c>
      <c r="CL41" s="29">
        <f t="shared" si="12"/>
        <v>0</v>
      </c>
      <c r="CM41" s="29">
        <f t="shared" si="13"/>
        <v>0</v>
      </c>
      <c r="CN41" s="29">
        <f t="shared" si="13"/>
        <v>0</v>
      </c>
      <c r="CO41" s="30"/>
      <c r="CP41" s="29">
        <f t="shared" si="14"/>
        <v>0</v>
      </c>
      <c r="CQ41" s="29">
        <f t="shared" si="14"/>
        <v>0</v>
      </c>
    </row>
    <row r="42" spans="1:95" x14ac:dyDescent="0.25">
      <c r="A42" s="300"/>
      <c r="B42" s="43" t="s">
        <v>45</v>
      </c>
      <c r="C42" s="44">
        <f t="shared" si="0"/>
        <v>0</v>
      </c>
      <c r="D42" s="45">
        <f t="shared" si="30"/>
        <v>0</v>
      </c>
      <c r="E42" s="46">
        <f t="shared" si="30"/>
        <v>0</v>
      </c>
      <c r="F42" s="14">
        <f>SUM(ENERO:DICIEMBRE!F42)</f>
        <v>0</v>
      </c>
      <c r="G42" s="14">
        <f>SUM(ENERO:DICIEMBRE!G42)</f>
        <v>0</v>
      </c>
      <c r="H42" s="14">
        <f>SUM(ENERO:DICIEMBRE!H42)</f>
        <v>0</v>
      </c>
      <c r="I42" s="14">
        <f>SUM(ENERO:DICIEMBRE!I42)</f>
        <v>0</v>
      </c>
      <c r="J42" s="14">
        <f>SUM(ENERO:DICIEMBRE!J42)</f>
        <v>0</v>
      </c>
      <c r="K42" s="14">
        <f>SUM(ENERO:DICIEMBRE!K42)</f>
        <v>0</v>
      </c>
      <c r="L42" s="14">
        <f>SUM(ENERO:DICIEMBRE!L42)</f>
        <v>0</v>
      </c>
      <c r="M42" s="14">
        <f>SUM(ENERO:DICIEMBRE!M42)</f>
        <v>0</v>
      </c>
      <c r="N42" s="14">
        <f>SUM(ENERO:DICIEMBRE!N42)</f>
        <v>0</v>
      </c>
      <c r="O42" s="14">
        <f>SUM(ENERO:DICIEMBRE!O42)</f>
        <v>0</v>
      </c>
      <c r="P42" s="14">
        <f>SUM(ENERO:DICIEMBRE!P42)</f>
        <v>0</v>
      </c>
      <c r="Q42" s="14">
        <f>SUM(ENERO:DICIEMBRE!Q42)</f>
        <v>0</v>
      </c>
      <c r="R42" s="14">
        <f>SUM(ENERO:DICIEMBRE!R42)</f>
        <v>0</v>
      </c>
      <c r="S42" s="14">
        <f>SUM(ENERO:DICIEMBRE!S42)</f>
        <v>0</v>
      </c>
      <c r="T42" s="14">
        <f>SUM(ENERO:DICIEMBRE!T42)</f>
        <v>0</v>
      </c>
      <c r="U42" s="14">
        <f>SUM(ENERO:DICIEMBRE!U42)</f>
        <v>0</v>
      </c>
      <c r="V42" s="14">
        <f>SUM(ENERO:DICIEMBRE!V42)</f>
        <v>0</v>
      </c>
      <c r="W42" s="14">
        <f>SUM(ENERO:DICIEMBRE!W42)</f>
        <v>0</v>
      </c>
      <c r="X42" s="14">
        <f>SUM(ENERO:DICIEMBRE!X42)</f>
        <v>0</v>
      </c>
      <c r="Y42" s="14">
        <f>SUM(ENERO:DICIEMBRE!Y42)</f>
        <v>0</v>
      </c>
      <c r="Z42" s="14">
        <f>SUM(ENERO:DICIEMBRE!Z42)</f>
        <v>0</v>
      </c>
      <c r="AA42" s="14">
        <f>SUM(ENERO:DICIEMBRE!AA42)</f>
        <v>0</v>
      </c>
      <c r="AB42" s="14">
        <f>SUM(ENERO:DICIEMBRE!AB42)</f>
        <v>0</v>
      </c>
      <c r="AC42" s="14">
        <f>SUM(ENERO:DICIEMBRE!AC42)</f>
        <v>0</v>
      </c>
      <c r="AD42" s="14">
        <f>SUM(ENERO:DICIEMBRE!AD42)</f>
        <v>0</v>
      </c>
      <c r="AE42" s="14">
        <f>SUM(ENERO:DICIEMBRE!AE42)</f>
        <v>0</v>
      </c>
      <c r="AF42" s="14">
        <f>SUM(ENERO:DICIEMBRE!AF42)</f>
        <v>0</v>
      </c>
      <c r="AG42" s="14">
        <f>SUM(ENERO:DICIEMBRE!AG42)</f>
        <v>0</v>
      </c>
      <c r="AH42" s="14">
        <f>SUM(ENERO:DICIEMBRE!AH42)</f>
        <v>0</v>
      </c>
      <c r="AI42" s="14">
        <f>SUM(ENERO:DICIEMBRE!AI42)</f>
        <v>0</v>
      </c>
      <c r="AJ42" s="14">
        <f>SUM(ENERO:DICIEMBRE!AJ42)</f>
        <v>0</v>
      </c>
      <c r="AK42" s="14">
        <f>SUM(ENERO:DICIEMBRE!AK42)</f>
        <v>0</v>
      </c>
      <c r="AL42" s="14">
        <f>SUM(ENERO:DICIEMBRE!AL42)</f>
        <v>0</v>
      </c>
      <c r="AM42" s="14">
        <f>SUM(ENERO:DICIEMBRE!AM42)</f>
        <v>0</v>
      </c>
      <c r="AN42" s="14">
        <f>SUM(ENERO:DICIEMBRE!AN42)</f>
        <v>0</v>
      </c>
      <c r="AO42" s="14">
        <f>SUM(ENERO:DICIEMBRE!AO42)</f>
        <v>0</v>
      </c>
      <c r="AP42" s="14">
        <f>SUM(ENERO:DICIEMBRE!AP42)</f>
        <v>0</v>
      </c>
      <c r="AQ42" s="14">
        <f>SUM(ENERO:DICIEMBRE!AQ42)</f>
        <v>0</v>
      </c>
      <c r="AR42" s="14">
        <f>SUM(ENERO:DICIEMBRE!AR42)</f>
        <v>0</v>
      </c>
      <c r="AS42" s="14">
        <f>SUM(ENERO:DICIEMBRE!AS42)</f>
        <v>0</v>
      </c>
      <c r="AT42" s="14">
        <f>SUM(ENERO:DICIEMBRE!AT42)</f>
        <v>0</v>
      </c>
      <c r="AU42" s="14">
        <f>SUM(ENERO:DICIEMBRE!AU42)</f>
        <v>0</v>
      </c>
      <c r="AV42" s="25" t="str">
        <f t="shared" si="2"/>
        <v/>
      </c>
      <c r="CA42" s="26" t="str">
        <f t="shared" si="3"/>
        <v/>
      </c>
      <c r="CB42" s="26" t="str">
        <f t="shared" si="4"/>
        <v/>
      </c>
      <c r="CC42" s="26" t="str">
        <f t="shared" si="5"/>
        <v/>
      </c>
      <c r="CD42" s="26" t="str">
        <f t="shared" si="6"/>
        <v/>
      </c>
      <c r="CE42" s="26" t="str">
        <f t="shared" si="7"/>
        <v/>
      </c>
      <c r="CF42" s="27"/>
      <c r="CG42" s="26" t="str">
        <f t="shared" si="8"/>
        <v/>
      </c>
      <c r="CH42" s="26" t="str">
        <f t="shared" si="9"/>
        <v/>
      </c>
      <c r="CI42" s="28"/>
      <c r="CJ42" s="29">
        <f t="shared" si="10"/>
        <v>0</v>
      </c>
      <c r="CK42" s="29">
        <f t="shared" si="11"/>
        <v>0</v>
      </c>
      <c r="CL42" s="29">
        <f t="shared" si="12"/>
        <v>0</v>
      </c>
      <c r="CM42" s="29">
        <f t="shared" si="13"/>
        <v>0</v>
      </c>
      <c r="CN42" s="29">
        <f t="shared" si="13"/>
        <v>0</v>
      </c>
      <c r="CO42" s="30"/>
      <c r="CP42" s="29">
        <f t="shared" si="14"/>
        <v>0</v>
      </c>
      <c r="CQ42" s="29">
        <f t="shared" si="14"/>
        <v>0</v>
      </c>
    </row>
    <row r="43" spans="1:95" x14ac:dyDescent="0.25">
      <c r="A43" s="300"/>
      <c r="B43" s="31" t="s">
        <v>46</v>
      </c>
      <c r="C43" s="32">
        <f t="shared" si="0"/>
        <v>0</v>
      </c>
      <c r="D43" s="33">
        <f t="shared" si="30"/>
        <v>0</v>
      </c>
      <c r="E43" s="34">
        <f t="shared" si="30"/>
        <v>0</v>
      </c>
      <c r="F43" s="14">
        <f>SUM(ENERO:DICIEMBRE!F43)</f>
        <v>0</v>
      </c>
      <c r="G43" s="14">
        <f>SUM(ENERO:DICIEMBRE!G43)</f>
        <v>0</v>
      </c>
      <c r="H43" s="14">
        <f>SUM(ENERO:DICIEMBRE!H43)</f>
        <v>0</v>
      </c>
      <c r="I43" s="14">
        <f>SUM(ENERO:DICIEMBRE!I43)</f>
        <v>0</v>
      </c>
      <c r="J43" s="14">
        <f>SUM(ENERO:DICIEMBRE!J43)</f>
        <v>0</v>
      </c>
      <c r="K43" s="14">
        <f>SUM(ENERO:DICIEMBRE!K43)</f>
        <v>0</v>
      </c>
      <c r="L43" s="14">
        <f>SUM(ENERO:DICIEMBRE!L43)</f>
        <v>0</v>
      </c>
      <c r="M43" s="14">
        <f>SUM(ENERO:DICIEMBRE!M43)</f>
        <v>0</v>
      </c>
      <c r="N43" s="14">
        <f>SUM(ENERO:DICIEMBRE!N43)</f>
        <v>0</v>
      </c>
      <c r="O43" s="14">
        <f>SUM(ENERO:DICIEMBRE!O43)</f>
        <v>0</v>
      </c>
      <c r="P43" s="14">
        <f>SUM(ENERO:DICIEMBRE!P43)</f>
        <v>0</v>
      </c>
      <c r="Q43" s="14">
        <f>SUM(ENERO:DICIEMBRE!Q43)</f>
        <v>0</v>
      </c>
      <c r="R43" s="14">
        <f>SUM(ENERO:DICIEMBRE!R43)</f>
        <v>0</v>
      </c>
      <c r="S43" s="14">
        <f>SUM(ENERO:DICIEMBRE!S43)</f>
        <v>0</v>
      </c>
      <c r="T43" s="14">
        <f>SUM(ENERO:DICIEMBRE!T43)</f>
        <v>0</v>
      </c>
      <c r="U43" s="14">
        <f>SUM(ENERO:DICIEMBRE!U43)</f>
        <v>0</v>
      </c>
      <c r="V43" s="14">
        <f>SUM(ENERO:DICIEMBRE!V43)</f>
        <v>0</v>
      </c>
      <c r="W43" s="14">
        <f>SUM(ENERO:DICIEMBRE!W43)</f>
        <v>0</v>
      </c>
      <c r="X43" s="14">
        <f>SUM(ENERO:DICIEMBRE!X43)</f>
        <v>0</v>
      </c>
      <c r="Y43" s="14">
        <f>SUM(ENERO:DICIEMBRE!Y43)</f>
        <v>0</v>
      </c>
      <c r="Z43" s="14">
        <f>SUM(ENERO:DICIEMBRE!Z43)</f>
        <v>0</v>
      </c>
      <c r="AA43" s="14">
        <f>SUM(ENERO:DICIEMBRE!AA43)</f>
        <v>0</v>
      </c>
      <c r="AB43" s="14">
        <f>SUM(ENERO:DICIEMBRE!AB43)</f>
        <v>0</v>
      </c>
      <c r="AC43" s="14">
        <f>SUM(ENERO:DICIEMBRE!AC43)</f>
        <v>0</v>
      </c>
      <c r="AD43" s="14">
        <f>SUM(ENERO:DICIEMBRE!AD43)</f>
        <v>0</v>
      </c>
      <c r="AE43" s="14">
        <f>SUM(ENERO:DICIEMBRE!AE43)</f>
        <v>0</v>
      </c>
      <c r="AF43" s="14">
        <f>SUM(ENERO:DICIEMBRE!AF43)</f>
        <v>0</v>
      </c>
      <c r="AG43" s="14">
        <f>SUM(ENERO:DICIEMBRE!AG43)</f>
        <v>0</v>
      </c>
      <c r="AH43" s="14">
        <f>SUM(ENERO:DICIEMBRE!AH43)</f>
        <v>0</v>
      </c>
      <c r="AI43" s="14">
        <f>SUM(ENERO:DICIEMBRE!AI43)</f>
        <v>0</v>
      </c>
      <c r="AJ43" s="14">
        <f>SUM(ENERO:DICIEMBRE!AJ43)</f>
        <v>0</v>
      </c>
      <c r="AK43" s="14">
        <f>SUM(ENERO:DICIEMBRE!AK43)</f>
        <v>0</v>
      </c>
      <c r="AL43" s="14">
        <f>SUM(ENERO:DICIEMBRE!AL43)</f>
        <v>0</v>
      </c>
      <c r="AM43" s="14">
        <f>SUM(ENERO:DICIEMBRE!AM43)</f>
        <v>0</v>
      </c>
      <c r="AN43" s="14">
        <f>SUM(ENERO:DICIEMBRE!AN43)</f>
        <v>0</v>
      </c>
      <c r="AO43" s="14">
        <f>SUM(ENERO:DICIEMBRE!AO43)</f>
        <v>0</v>
      </c>
      <c r="AP43" s="14">
        <f>SUM(ENERO:DICIEMBRE!AP43)</f>
        <v>0</v>
      </c>
      <c r="AQ43" s="14">
        <f>SUM(ENERO:DICIEMBRE!AQ43)</f>
        <v>0</v>
      </c>
      <c r="AR43" s="14">
        <f>SUM(ENERO:DICIEMBRE!AR43)</f>
        <v>0</v>
      </c>
      <c r="AS43" s="14">
        <f>SUM(ENERO:DICIEMBRE!AS43)</f>
        <v>0</v>
      </c>
      <c r="AT43" s="14">
        <f>SUM(ENERO:DICIEMBRE!AT43)</f>
        <v>0</v>
      </c>
      <c r="AU43" s="14">
        <f>SUM(ENERO:DICIEMBRE!AU43)</f>
        <v>0</v>
      </c>
      <c r="AV43" s="25" t="str">
        <f t="shared" si="2"/>
        <v/>
      </c>
      <c r="CA43" s="26" t="str">
        <f t="shared" si="3"/>
        <v/>
      </c>
      <c r="CB43" s="26" t="str">
        <f t="shared" si="4"/>
        <v/>
      </c>
      <c r="CC43" s="26" t="str">
        <f t="shared" si="5"/>
        <v/>
      </c>
      <c r="CD43" s="26" t="str">
        <f t="shared" si="6"/>
        <v/>
      </c>
      <c r="CE43" s="26" t="str">
        <f t="shared" si="7"/>
        <v/>
      </c>
      <c r="CF43" s="27"/>
      <c r="CG43" s="26" t="str">
        <f t="shared" si="8"/>
        <v/>
      </c>
      <c r="CH43" s="26" t="str">
        <f t="shared" si="9"/>
        <v/>
      </c>
      <c r="CI43" s="28"/>
      <c r="CJ43" s="29">
        <f t="shared" si="10"/>
        <v>0</v>
      </c>
      <c r="CK43" s="29">
        <f t="shared" si="11"/>
        <v>0</v>
      </c>
      <c r="CL43" s="29">
        <f t="shared" si="12"/>
        <v>0</v>
      </c>
      <c r="CM43" s="29">
        <f t="shared" si="13"/>
        <v>0</v>
      </c>
      <c r="CN43" s="29">
        <f t="shared" si="13"/>
        <v>0</v>
      </c>
      <c r="CO43" s="30"/>
      <c r="CP43" s="29">
        <f t="shared" si="14"/>
        <v>0</v>
      </c>
      <c r="CQ43" s="29">
        <f t="shared" si="14"/>
        <v>0</v>
      </c>
    </row>
    <row r="44" spans="1:95" x14ac:dyDescent="0.25">
      <c r="A44" s="300"/>
      <c r="B44" s="53" t="s">
        <v>47</v>
      </c>
      <c r="C44" s="32">
        <f t="shared" si="0"/>
        <v>0</v>
      </c>
      <c r="D44" s="33">
        <f t="shared" si="30"/>
        <v>0</v>
      </c>
      <c r="E44" s="55">
        <f t="shared" si="30"/>
        <v>0</v>
      </c>
      <c r="F44" s="14">
        <f>SUM(ENERO:DICIEMBRE!F44)</f>
        <v>0</v>
      </c>
      <c r="G44" s="14">
        <f>SUM(ENERO:DICIEMBRE!G44)</f>
        <v>0</v>
      </c>
      <c r="H44" s="14">
        <f>SUM(ENERO:DICIEMBRE!H44)</f>
        <v>0</v>
      </c>
      <c r="I44" s="14">
        <f>SUM(ENERO:DICIEMBRE!I44)</f>
        <v>0</v>
      </c>
      <c r="J44" s="14">
        <f>SUM(ENERO:DICIEMBRE!J44)</f>
        <v>0</v>
      </c>
      <c r="K44" s="14">
        <f>SUM(ENERO:DICIEMBRE!K44)</f>
        <v>0</v>
      </c>
      <c r="L44" s="14">
        <f>SUM(ENERO:DICIEMBRE!L44)</f>
        <v>0</v>
      </c>
      <c r="M44" s="14">
        <f>SUM(ENERO:DICIEMBRE!M44)</f>
        <v>0</v>
      </c>
      <c r="N44" s="14">
        <f>SUM(ENERO:DICIEMBRE!N44)</f>
        <v>0</v>
      </c>
      <c r="O44" s="14">
        <f>SUM(ENERO:DICIEMBRE!O44)</f>
        <v>0</v>
      </c>
      <c r="P44" s="14">
        <f>SUM(ENERO:DICIEMBRE!P44)</f>
        <v>0</v>
      </c>
      <c r="Q44" s="14">
        <f>SUM(ENERO:DICIEMBRE!Q44)</f>
        <v>0</v>
      </c>
      <c r="R44" s="14">
        <f>SUM(ENERO:DICIEMBRE!R44)</f>
        <v>0</v>
      </c>
      <c r="S44" s="14">
        <f>SUM(ENERO:DICIEMBRE!S44)</f>
        <v>0</v>
      </c>
      <c r="T44" s="14">
        <f>SUM(ENERO:DICIEMBRE!T44)</f>
        <v>0</v>
      </c>
      <c r="U44" s="14">
        <f>SUM(ENERO:DICIEMBRE!U44)</f>
        <v>0</v>
      </c>
      <c r="V44" s="14">
        <f>SUM(ENERO:DICIEMBRE!V44)</f>
        <v>0</v>
      </c>
      <c r="W44" s="14">
        <f>SUM(ENERO:DICIEMBRE!W44)</f>
        <v>0</v>
      </c>
      <c r="X44" s="14">
        <f>SUM(ENERO:DICIEMBRE!X44)</f>
        <v>0</v>
      </c>
      <c r="Y44" s="14">
        <f>SUM(ENERO:DICIEMBRE!Y44)</f>
        <v>0</v>
      </c>
      <c r="Z44" s="14">
        <f>SUM(ENERO:DICIEMBRE!Z44)</f>
        <v>0</v>
      </c>
      <c r="AA44" s="14">
        <f>SUM(ENERO:DICIEMBRE!AA44)</f>
        <v>0</v>
      </c>
      <c r="AB44" s="14">
        <f>SUM(ENERO:DICIEMBRE!AB44)</f>
        <v>0</v>
      </c>
      <c r="AC44" s="14">
        <f>SUM(ENERO:DICIEMBRE!AC44)</f>
        <v>0</v>
      </c>
      <c r="AD44" s="14">
        <f>SUM(ENERO:DICIEMBRE!AD44)</f>
        <v>0</v>
      </c>
      <c r="AE44" s="14">
        <f>SUM(ENERO:DICIEMBRE!AE44)</f>
        <v>0</v>
      </c>
      <c r="AF44" s="14">
        <f>SUM(ENERO:DICIEMBRE!AF44)</f>
        <v>0</v>
      </c>
      <c r="AG44" s="14">
        <f>SUM(ENERO:DICIEMBRE!AG44)</f>
        <v>0</v>
      </c>
      <c r="AH44" s="14">
        <f>SUM(ENERO:DICIEMBRE!AH44)</f>
        <v>0</v>
      </c>
      <c r="AI44" s="14">
        <f>SUM(ENERO:DICIEMBRE!AI44)</f>
        <v>0</v>
      </c>
      <c r="AJ44" s="14">
        <f>SUM(ENERO:DICIEMBRE!AJ44)</f>
        <v>0</v>
      </c>
      <c r="AK44" s="14">
        <f>SUM(ENERO:DICIEMBRE!AK44)</f>
        <v>0</v>
      </c>
      <c r="AL44" s="14">
        <f>SUM(ENERO:DICIEMBRE!AL44)</f>
        <v>0</v>
      </c>
      <c r="AM44" s="14">
        <f>SUM(ENERO:DICIEMBRE!AM44)</f>
        <v>0</v>
      </c>
      <c r="AN44" s="14">
        <f>SUM(ENERO:DICIEMBRE!AN44)</f>
        <v>0</v>
      </c>
      <c r="AO44" s="14">
        <f>SUM(ENERO:DICIEMBRE!AO44)</f>
        <v>0</v>
      </c>
      <c r="AP44" s="14">
        <f>SUM(ENERO:DICIEMBRE!AP44)</f>
        <v>0</v>
      </c>
      <c r="AQ44" s="14">
        <f>SUM(ENERO:DICIEMBRE!AQ44)</f>
        <v>0</v>
      </c>
      <c r="AR44" s="14">
        <f>SUM(ENERO:DICIEMBRE!AR44)</f>
        <v>0</v>
      </c>
      <c r="AS44" s="14">
        <f>SUM(ENERO:DICIEMBRE!AS44)</f>
        <v>0</v>
      </c>
      <c r="AT44" s="14">
        <f>SUM(ENERO:DICIEMBRE!AT44)</f>
        <v>0</v>
      </c>
      <c r="AU44" s="14">
        <f>SUM(ENERO:DICIEMBRE!AU44)</f>
        <v>0</v>
      </c>
      <c r="AV44" s="25" t="str">
        <f t="shared" si="2"/>
        <v/>
      </c>
      <c r="CA44" s="26" t="str">
        <f t="shared" si="3"/>
        <v/>
      </c>
      <c r="CB44" s="26" t="str">
        <f t="shared" si="4"/>
        <v/>
      </c>
      <c r="CC44" s="26" t="str">
        <f t="shared" si="5"/>
        <v/>
      </c>
      <c r="CD44" s="26" t="str">
        <f t="shared" si="6"/>
        <v/>
      </c>
      <c r="CE44" s="26" t="str">
        <f t="shared" si="7"/>
        <v/>
      </c>
      <c r="CF44" s="27"/>
      <c r="CG44" s="26" t="str">
        <f t="shared" si="8"/>
        <v/>
      </c>
      <c r="CH44" s="26" t="str">
        <f t="shared" si="9"/>
        <v/>
      </c>
      <c r="CI44" s="28"/>
      <c r="CJ44" s="29">
        <f t="shared" si="10"/>
        <v>0</v>
      </c>
      <c r="CK44" s="29">
        <f t="shared" si="11"/>
        <v>0</v>
      </c>
      <c r="CL44" s="29">
        <f t="shared" si="12"/>
        <v>0</v>
      </c>
      <c r="CM44" s="29">
        <f t="shared" si="13"/>
        <v>0</v>
      </c>
      <c r="CN44" s="29">
        <f t="shared" si="13"/>
        <v>0</v>
      </c>
      <c r="CO44" s="30"/>
      <c r="CP44" s="29">
        <f t="shared" si="14"/>
        <v>0</v>
      </c>
      <c r="CQ44" s="29">
        <f t="shared" si="14"/>
        <v>0</v>
      </c>
    </row>
    <row r="45" spans="1:95" x14ac:dyDescent="0.25">
      <c r="A45" s="301"/>
      <c r="B45" s="57" t="s">
        <v>48</v>
      </c>
      <c r="C45" s="58">
        <f t="shared" si="0"/>
        <v>0</v>
      </c>
      <c r="D45" s="59">
        <f t="shared" si="30"/>
        <v>0</v>
      </c>
      <c r="E45" s="60">
        <f t="shared" si="30"/>
        <v>0</v>
      </c>
      <c r="F45" s="14">
        <f>SUM(ENERO:DICIEMBRE!F45)</f>
        <v>0</v>
      </c>
      <c r="G45" s="14">
        <f>SUM(ENERO:DICIEMBRE!G45)</f>
        <v>0</v>
      </c>
      <c r="H45" s="14">
        <f>SUM(ENERO:DICIEMBRE!H45)</f>
        <v>0</v>
      </c>
      <c r="I45" s="14">
        <f>SUM(ENERO:DICIEMBRE!I45)</f>
        <v>0</v>
      </c>
      <c r="J45" s="14">
        <f>SUM(ENERO:DICIEMBRE!J45)</f>
        <v>0</v>
      </c>
      <c r="K45" s="14">
        <f>SUM(ENERO:DICIEMBRE!K45)</f>
        <v>0</v>
      </c>
      <c r="L45" s="14">
        <f>SUM(ENERO:DICIEMBRE!L45)</f>
        <v>0</v>
      </c>
      <c r="M45" s="14">
        <f>SUM(ENERO:DICIEMBRE!M45)</f>
        <v>0</v>
      </c>
      <c r="N45" s="14">
        <f>SUM(ENERO:DICIEMBRE!N45)</f>
        <v>0</v>
      </c>
      <c r="O45" s="14">
        <f>SUM(ENERO:DICIEMBRE!O45)</f>
        <v>0</v>
      </c>
      <c r="P45" s="14">
        <f>SUM(ENERO:DICIEMBRE!P45)</f>
        <v>0</v>
      </c>
      <c r="Q45" s="14">
        <f>SUM(ENERO:DICIEMBRE!Q45)</f>
        <v>0</v>
      </c>
      <c r="R45" s="14">
        <f>SUM(ENERO:DICIEMBRE!R45)</f>
        <v>0</v>
      </c>
      <c r="S45" s="14">
        <f>SUM(ENERO:DICIEMBRE!S45)</f>
        <v>0</v>
      </c>
      <c r="T45" s="14">
        <f>SUM(ENERO:DICIEMBRE!T45)</f>
        <v>0</v>
      </c>
      <c r="U45" s="14">
        <f>SUM(ENERO:DICIEMBRE!U45)</f>
        <v>0</v>
      </c>
      <c r="V45" s="14">
        <f>SUM(ENERO:DICIEMBRE!V45)</f>
        <v>0</v>
      </c>
      <c r="W45" s="14">
        <f>SUM(ENERO:DICIEMBRE!W45)</f>
        <v>0</v>
      </c>
      <c r="X45" s="14">
        <f>SUM(ENERO:DICIEMBRE!X45)</f>
        <v>0</v>
      </c>
      <c r="Y45" s="14">
        <f>SUM(ENERO:DICIEMBRE!Y45)</f>
        <v>0</v>
      </c>
      <c r="Z45" s="14">
        <f>SUM(ENERO:DICIEMBRE!Z45)</f>
        <v>0</v>
      </c>
      <c r="AA45" s="14">
        <f>SUM(ENERO:DICIEMBRE!AA45)</f>
        <v>0</v>
      </c>
      <c r="AB45" s="14">
        <f>SUM(ENERO:DICIEMBRE!AB45)</f>
        <v>0</v>
      </c>
      <c r="AC45" s="14">
        <f>SUM(ENERO:DICIEMBRE!AC45)</f>
        <v>0</v>
      </c>
      <c r="AD45" s="14">
        <f>SUM(ENERO:DICIEMBRE!AD45)</f>
        <v>0</v>
      </c>
      <c r="AE45" s="14">
        <f>SUM(ENERO:DICIEMBRE!AE45)</f>
        <v>0</v>
      </c>
      <c r="AF45" s="14">
        <f>SUM(ENERO:DICIEMBRE!AF45)</f>
        <v>0</v>
      </c>
      <c r="AG45" s="14">
        <f>SUM(ENERO:DICIEMBRE!AG45)</f>
        <v>0</v>
      </c>
      <c r="AH45" s="14">
        <f>SUM(ENERO:DICIEMBRE!AH45)</f>
        <v>0</v>
      </c>
      <c r="AI45" s="14">
        <f>SUM(ENERO:DICIEMBRE!AI45)</f>
        <v>0</v>
      </c>
      <c r="AJ45" s="14">
        <f>SUM(ENERO:DICIEMBRE!AJ45)</f>
        <v>0</v>
      </c>
      <c r="AK45" s="14">
        <f>SUM(ENERO:DICIEMBRE!AK45)</f>
        <v>0</v>
      </c>
      <c r="AL45" s="14">
        <f>SUM(ENERO:DICIEMBRE!AL45)</f>
        <v>0</v>
      </c>
      <c r="AM45" s="14">
        <f>SUM(ENERO:DICIEMBRE!AM45)</f>
        <v>0</v>
      </c>
      <c r="AN45" s="14">
        <f>SUM(ENERO:DICIEMBRE!AN45)</f>
        <v>0</v>
      </c>
      <c r="AO45" s="14">
        <f>SUM(ENERO:DICIEMBRE!AO45)</f>
        <v>0</v>
      </c>
      <c r="AP45" s="14">
        <f>SUM(ENERO:DICIEMBRE!AP45)</f>
        <v>0</v>
      </c>
      <c r="AQ45" s="14">
        <f>SUM(ENERO:DICIEMBRE!AQ45)</f>
        <v>0</v>
      </c>
      <c r="AR45" s="14">
        <f>SUM(ENERO:DICIEMBRE!AR45)</f>
        <v>0</v>
      </c>
      <c r="AS45" s="14">
        <f>SUM(ENERO:DICIEMBRE!AS45)</f>
        <v>0</v>
      </c>
      <c r="AT45" s="14">
        <f>SUM(ENERO:DICIEMBRE!AT45)</f>
        <v>0</v>
      </c>
      <c r="AU45" s="14">
        <f>SUM(ENERO:DICIEMBRE!AU45)</f>
        <v>0</v>
      </c>
      <c r="AV45" s="25" t="str">
        <f t="shared" si="2"/>
        <v/>
      </c>
      <c r="CA45" s="26" t="str">
        <f t="shared" si="3"/>
        <v/>
      </c>
      <c r="CB45" s="26" t="str">
        <f t="shared" si="4"/>
        <v/>
      </c>
      <c r="CC45" s="26" t="str">
        <f t="shared" si="5"/>
        <v/>
      </c>
      <c r="CD45" s="26" t="str">
        <f t="shared" si="6"/>
        <v/>
      </c>
      <c r="CE45" s="26" t="str">
        <f t="shared" si="7"/>
        <v/>
      </c>
      <c r="CF45" s="27"/>
      <c r="CG45" s="26" t="str">
        <f t="shared" si="8"/>
        <v/>
      </c>
      <c r="CH45" s="26" t="str">
        <f t="shared" si="9"/>
        <v/>
      </c>
      <c r="CI45" s="28"/>
      <c r="CJ45" s="29">
        <f t="shared" si="10"/>
        <v>0</v>
      </c>
      <c r="CK45" s="29">
        <f t="shared" si="11"/>
        <v>0</v>
      </c>
      <c r="CL45" s="29">
        <f t="shared" si="12"/>
        <v>0</v>
      </c>
      <c r="CM45" s="29">
        <f t="shared" si="13"/>
        <v>0</v>
      </c>
      <c r="CN45" s="29">
        <f t="shared" si="13"/>
        <v>0</v>
      </c>
      <c r="CO45" s="30"/>
      <c r="CP45" s="29">
        <f t="shared" si="14"/>
        <v>0</v>
      </c>
      <c r="CQ45" s="29">
        <f t="shared" si="14"/>
        <v>0</v>
      </c>
    </row>
    <row r="46" spans="1:95" x14ac:dyDescent="0.25">
      <c r="A46" s="299" t="s">
        <v>54</v>
      </c>
      <c r="B46" s="10" t="s">
        <v>38</v>
      </c>
      <c r="C46" s="11">
        <f t="shared" si="0"/>
        <v>755</v>
      </c>
      <c r="D46" s="12">
        <f t="shared" si="30"/>
        <v>553</v>
      </c>
      <c r="E46" s="13">
        <f t="shared" si="30"/>
        <v>202</v>
      </c>
      <c r="F46" s="14">
        <f>SUM(ENERO:DICIEMBRE!F46)</f>
        <v>0</v>
      </c>
      <c r="G46" s="14">
        <f>SUM(ENERO:DICIEMBRE!G46)</f>
        <v>0</v>
      </c>
      <c r="H46" s="14">
        <f>SUM(ENERO:DICIEMBRE!H46)</f>
        <v>0</v>
      </c>
      <c r="I46" s="14">
        <f>SUM(ENERO:DICIEMBRE!I46)</f>
        <v>0</v>
      </c>
      <c r="J46" s="14">
        <f>SUM(ENERO:DICIEMBRE!J46)</f>
        <v>0</v>
      </c>
      <c r="K46" s="14">
        <f>SUM(ENERO:DICIEMBRE!K46)</f>
        <v>0</v>
      </c>
      <c r="L46" s="14">
        <f>SUM(ENERO:DICIEMBRE!L46)</f>
        <v>3</v>
      </c>
      <c r="M46" s="14">
        <f>SUM(ENERO:DICIEMBRE!M46)</f>
        <v>0</v>
      </c>
      <c r="N46" s="14">
        <f>SUM(ENERO:DICIEMBRE!N46)</f>
        <v>29</v>
      </c>
      <c r="O46" s="14">
        <f>SUM(ENERO:DICIEMBRE!O46)</f>
        <v>2</v>
      </c>
      <c r="P46" s="14">
        <f>SUM(ENERO:DICIEMBRE!P46)</f>
        <v>34</v>
      </c>
      <c r="Q46" s="14">
        <f>SUM(ENERO:DICIEMBRE!Q46)</f>
        <v>9</v>
      </c>
      <c r="R46" s="14">
        <f>SUM(ENERO:DICIEMBRE!R46)</f>
        <v>69</v>
      </c>
      <c r="S46" s="14">
        <f>SUM(ENERO:DICIEMBRE!S46)</f>
        <v>10</v>
      </c>
      <c r="T46" s="14">
        <f>SUM(ENERO:DICIEMBRE!T46)</f>
        <v>77</v>
      </c>
      <c r="U46" s="14">
        <f>SUM(ENERO:DICIEMBRE!U46)</f>
        <v>38</v>
      </c>
      <c r="V46" s="14">
        <f>SUM(ENERO:DICIEMBRE!V46)</f>
        <v>61</v>
      </c>
      <c r="W46" s="14">
        <f>SUM(ENERO:DICIEMBRE!W46)</f>
        <v>31</v>
      </c>
      <c r="X46" s="14">
        <f>SUM(ENERO:DICIEMBRE!X46)</f>
        <v>62</v>
      </c>
      <c r="Y46" s="14">
        <f>SUM(ENERO:DICIEMBRE!Y46)</f>
        <v>22</v>
      </c>
      <c r="Z46" s="14">
        <f>SUM(ENERO:DICIEMBRE!Z46)</f>
        <v>58</v>
      </c>
      <c r="AA46" s="14">
        <f>SUM(ENERO:DICIEMBRE!AA46)</f>
        <v>13</v>
      </c>
      <c r="AB46" s="14">
        <f>SUM(ENERO:DICIEMBRE!AB46)</f>
        <v>51</v>
      </c>
      <c r="AC46" s="14">
        <f>SUM(ENERO:DICIEMBRE!AC46)</f>
        <v>23</v>
      </c>
      <c r="AD46" s="14">
        <f>SUM(ENERO:DICIEMBRE!AD46)</f>
        <v>41</v>
      </c>
      <c r="AE46" s="14">
        <f>SUM(ENERO:DICIEMBRE!AE46)</f>
        <v>14</v>
      </c>
      <c r="AF46" s="14">
        <f>SUM(ENERO:DICIEMBRE!AF46)</f>
        <v>31</v>
      </c>
      <c r="AG46" s="14">
        <f>SUM(ENERO:DICIEMBRE!AG46)</f>
        <v>10</v>
      </c>
      <c r="AH46" s="14">
        <f>SUM(ENERO:DICIEMBRE!AH46)</f>
        <v>12</v>
      </c>
      <c r="AI46" s="14">
        <f>SUM(ENERO:DICIEMBRE!AI46)</f>
        <v>21</v>
      </c>
      <c r="AJ46" s="14">
        <f>SUM(ENERO:DICIEMBRE!AJ46)</f>
        <v>9</v>
      </c>
      <c r="AK46" s="14">
        <f>SUM(ENERO:DICIEMBRE!AK46)</f>
        <v>7</v>
      </c>
      <c r="AL46" s="14">
        <f>SUM(ENERO:DICIEMBRE!AL46)</f>
        <v>16</v>
      </c>
      <c r="AM46" s="14">
        <f>SUM(ENERO:DICIEMBRE!AM46)</f>
        <v>2</v>
      </c>
      <c r="AN46" s="14">
        <f>SUM(ENERO:DICIEMBRE!AN46)</f>
        <v>0</v>
      </c>
      <c r="AO46" s="14">
        <f>SUM(ENERO:DICIEMBRE!AO46)</f>
        <v>0</v>
      </c>
      <c r="AP46" s="14">
        <f>SUM(ENERO:DICIEMBRE!AP46)</f>
        <v>10</v>
      </c>
      <c r="AQ46" s="14">
        <f>SUM(ENERO:DICIEMBRE!AQ46)</f>
        <v>6</v>
      </c>
      <c r="AR46" s="14">
        <f>SUM(ENERO:DICIEMBRE!AR46)</f>
        <v>44</v>
      </c>
      <c r="AS46" s="14">
        <f>SUM(ENERO:DICIEMBRE!AS46)</f>
        <v>0</v>
      </c>
      <c r="AT46" s="14">
        <f>SUM(ENERO:DICIEMBRE!AT46)</f>
        <v>0</v>
      </c>
      <c r="AU46" s="14">
        <f>SUM(ENERO:DICIEMBRE!AU46)</f>
        <v>0</v>
      </c>
      <c r="AV46" s="25" t="str">
        <f t="shared" si="2"/>
        <v/>
      </c>
      <c r="CA46" s="26" t="str">
        <f t="shared" si="3"/>
        <v/>
      </c>
      <c r="CB46" s="26" t="str">
        <f t="shared" si="4"/>
        <v/>
      </c>
      <c r="CC46" s="26" t="str">
        <f t="shared" si="5"/>
        <v/>
      </c>
      <c r="CD46" s="26" t="str">
        <f t="shared" si="6"/>
        <v/>
      </c>
      <c r="CE46" s="26" t="str">
        <f t="shared" si="7"/>
        <v/>
      </c>
      <c r="CF46" s="27"/>
      <c r="CG46" s="26" t="str">
        <f t="shared" si="8"/>
        <v/>
      </c>
      <c r="CH46" s="26" t="str">
        <f t="shared" si="9"/>
        <v/>
      </c>
      <c r="CI46" s="28"/>
      <c r="CJ46" s="29">
        <f t="shared" si="10"/>
        <v>0</v>
      </c>
      <c r="CK46" s="29">
        <f t="shared" si="11"/>
        <v>0</v>
      </c>
      <c r="CL46" s="29">
        <f t="shared" si="12"/>
        <v>0</v>
      </c>
      <c r="CM46" s="29">
        <f t="shared" si="13"/>
        <v>0</v>
      </c>
      <c r="CN46" s="29">
        <f t="shared" si="13"/>
        <v>0</v>
      </c>
      <c r="CO46" s="30"/>
      <c r="CP46" s="29">
        <f t="shared" si="14"/>
        <v>0</v>
      </c>
      <c r="CQ46" s="29">
        <f t="shared" si="14"/>
        <v>0</v>
      </c>
    </row>
    <row r="47" spans="1:95" x14ac:dyDescent="0.25">
      <c r="A47" s="300"/>
      <c r="B47" s="31" t="s">
        <v>39</v>
      </c>
      <c r="C47" s="32">
        <f t="shared" si="0"/>
        <v>0</v>
      </c>
      <c r="D47" s="33">
        <f>SUM(H47+J47+L47+N47+P47+R47+T47+V47+X47+Z47+AB47+AD47+AF47+AH47+AJ47+AL47)</f>
        <v>0</v>
      </c>
      <c r="E47" s="34">
        <f t="shared" si="30"/>
        <v>0</v>
      </c>
      <c r="F47" s="14">
        <f>SUM(ENERO:DICIEMBRE!F47)</f>
        <v>0</v>
      </c>
      <c r="G47" s="14">
        <f>SUM(ENERO:DICIEMBRE!G47)</f>
        <v>0</v>
      </c>
      <c r="H47" s="14">
        <f>SUM(ENERO:DICIEMBRE!H47)</f>
        <v>0</v>
      </c>
      <c r="I47" s="14">
        <f>SUM(ENERO:DICIEMBRE!I47)</f>
        <v>0</v>
      </c>
      <c r="J47" s="14">
        <f>SUM(ENERO:DICIEMBRE!J47)</f>
        <v>0</v>
      </c>
      <c r="K47" s="14">
        <f>SUM(ENERO:DICIEMBRE!K47)</f>
        <v>0</v>
      </c>
      <c r="L47" s="14">
        <f>SUM(ENERO:DICIEMBRE!L47)</f>
        <v>0</v>
      </c>
      <c r="M47" s="14">
        <f>SUM(ENERO:DICIEMBRE!M47)</f>
        <v>0</v>
      </c>
      <c r="N47" s="14">
        <f>SUM(ENERO:DICIEMBRE!N47)</f>
        <v>0</v>
      </c>
      <c r="O47" s="14">
        <f>SUM(ENERO:DICIEMBRE!O47)</f>
        <v>0</v>
      </c>
      <c r="P47" s="14">
        <f>SUM(ENERO:DICIEMBRE!P47)</f>
        <v>0</v>
      </c>
      <c r="Q47" s="14">
        <f>SUM(ENERO:DICIEMBRE!Q47)</f>
        <v>0</v>
      </c>
      <c r="R47" s="14">
        <f>SUM(ENERO:DICIEMBRE!R47)</f>
        <v>0</v>
      </c>
      <c r="S47" s="14">
        <f>SUM(ENERO:DICIEMBRE!S47)</f>
        <v>0</v>
      </c>
      <c r="T47" s="14">
        <f>SUM(ENERO:DICIEMBRE!T47)</f>
        <v>0</v>
      </c>
      <c r="U47" s="14">
        <f>SUM(ENERO:DICIEMBRE!U47)</f>
        <v>0</v>
      </c>
      <c r="V47" s="14">
        <f>SUM(ENERO:DICIEMBRE!V47)</f>
        <v>0</v>
      </c>
      <c r="W47" s="14">
        <f>SUM(ENERO:DICIEMBRE!W47)</f>
        <v>0</v>
      </c>
      <c r="X47" s="14">
        <f>SUM(ENERO:DICIEMBRE!X47)</f>
        <v>0</v>
      </c>
      <c r="Y47" s="14">
        <f>SUM(ENERO:DICIEMBRE!Y47)</f>
        <v>0</v>
      </c>
      <c r="Z47" s="14">
        <f>SUM(ENERO:DICIEMBRE!Z47)</f>
        <v>0</v>
      </c>
      <c r="AA47" s="14">
        <f>SUM(ENERO:DICIEMBRE!AA47)</f>
        <v>0</v>
      </c>
      <c r="AB47" s="14">
        <f>SUM(ENERO:DICIEMBRE!AB47)</f>
        <v>0</v>
      </c>
      <c r="AC47" s="14">
        <f>SUM(ENERO:DICIEMBRE!AC47)</f>
        <v>0</v>
      </c>
      <c r="AD47" s="14">
        <f>SUM(ENERO:DICIEMBRE!AD47)</f>
        <v>0</v>
      </c>
      <c r="AE47" s="14">
        <f>SUM(ENERO:DICIEMBRE!AE47)</f>
        <v>0</v>
      </c>
      <c r="AF47" s="14">
        <f>SUM(ENERO:DICIEMBRE!AF47)</f>
        <v>0</v>
      </c>
      <c r="AG47" s="14">
        <f>SUM(ENERO:DICIEMBRE!AG47)</f>
        <v>0</v>
      </c>
      <c r="AH47" s="14">
        <f>SUM(ENERO:DICIEMBRE!AH47)</f>
        <v>0</v>
      </c>
      <c r="AI47" s="14">
        <f>SUM(ENERO:DICIEMBRE!AI47)</f>
        <v>0</v>
      </c>
      <c r="AJ47" s="14">
        <f>SUM(ENERO:DICIEMBRE!AJ47)</f>
        <v>0</v>
      </c>
      <c r="AK47" s="14">
        <f>SUM(ENERO:DICIEMBRE!AK47)</f>
        <v>0</v>
      </c>
      <c r="AL47" s="14">
        <f>SUM(ENERO:DICIEMBRE!AL47)</f>
        <v>0</v>
      </c>
      <c r="AM47" s="14">
        <f>SUM(ENERO:DICIEMBRE!AM47)</f>
        <v>0</v>
      </c>
      <c r="AN47" s="14">
        <f>SUM(ENERO:DICIEMBRE!AN47)</f>
        <v>0</v>
      </c>
      <c r="AO47" s="14">
        <f>SUM(ENERO:DICIEMBRE!AO47)</f>
        <v>0</v>
      </c>
      <c r="AP47" s="14">
        <f>SUM(ENERO:DICIEMBRE!AP47)</f>
        <v>0</v>
      </c>
      <c r="AQ47" s="14">
        <f>SUM(ENERO:DICIEMBRE!AQ47)</f>
        <v>0</v>
      </c>
      <c r="AR47" s="14">
        <f>SUM(ENERO:DICIEMBRE!AR47)</f>
        <v>0</v>
      </c>
      <c r="AS47" s="14">
        <f>SUM(ENERO:DICIEMBRE!AS47)</f>
        <v>0</v>
      </c>
      <c r="AT47" s="14">
        <f>SUM(ENERO:DICIEMBRE!AT47)</f>
        <v>0</v>
      </c>
      <c r="AU47" s="14">
        <f>SUM(ENERO:DICIEMBRE!AU47)</f>
        <v>0</v>
      </c>
      <c r="AV47" s="25" t="str">
        <f t="shared" si="2"/>
        <v/>
      </c>
      <c r="CA47" s="26" t="str">
        <f t="shared" si="3"/>
        <v/>
      </c>
      <c r="CB47" s="26" t="str">
        <f t="shared" si="4"/>
        <v/>
      </c>
      <c r="CC47" s="26" t="str">
        <f t="shared" si="5"/>
        <v/>
      </c>
      <c r="CD47" s="26" t="str">
        <f t="shared" si="6"/>
        <v/>
      </c>
      <c r="CE47" s="26" t="str">
        <f t="shared" si="7"/>
        <v/>
      </c>
      <c r="CF47" s="27"/>
      <c r="CG47" s="26" t="str">
        <f t="shared" si="8"/>
        <v/>
      </c>
      <c r="CH47" s="26" t="str">
        <f t="shared" si="9"/>
        <v/>
      </c>
      <c r="CI47" s="28"/>
      <c r="CJ47" s="29">
        <f t="shared" si="10"/>
        <v>0</v>
      </c>
      <c r="CK47" s="29">
        <f t="shared" si="11"/>
        <v>0</v>
      </c>
      <c r="CL47" s="29">
        <f t="shared" si="12"/>
        <v>0</v>
      </c>
      <c r="CM47" s="29">
        <f t="shared" si="13"/>
        <v>0</v>
      </c>
      <c r="CN47" s="29">
        <f t="shared" si="13"/>
        <v>0</v>
      </c>
      <c r="CO47" s="30"/>
      <c r="CP47" s="29">
        <f t="shared" si="14"/>
        <v>0</v>
      </c>
      <c r="CQ47" s="29">
        <f t="shared" si="14"/>
        <v>0</v>
      </c>
    </row>
    <row r="48" spans="1:95" x14ac:dyDescent="0.25">
      <c r="A48" s="300"/>
      <c r="B48" s="31" t="s">
        <v>40</v>
      </c>
      <c r="C48" s="32">
        <f t="shared" si="0"/>
        <v>2046</v>
      </c>
      <c r="D48" s="33">
        <f t="shared" si="30"/>
        <v>1513</v>
      </c>
      <c r="E48" s="34">
        <f t="shared" si="30"/>
        <v>533</v>
      </c>
      <c r="F48" s="14">
        <f>SUM(ENERO:DICIEMBRE!F48)</f>
        <v>0</v>
      </c>
      <c r="G48" s="14">
        <f>SUM(ENERO:DICIEMBRE!G48)</f>
        <v>0</v>
      </c>
      <c r="H48" s="14">
        <f>SUM(ENERO:DICIEMBRE!H48)</f>
        <v>0</v>
      </c>
      <c r="I48" s="14">
        <f>SUM(ENERO:DICIEMBRE!I48)</f>
        <v>0</v>
      </c>
      <c r="J48" s="14">
        <f>SUM(ENERO:DICIEMBRE!J48)</f>
        <v>0</v>
      </c>
      <c r="K48" s="14">
        <f>SUM(ENERO:DICIEMBRE!K48)</f>
        <v>0</v>
      </c>
      <c r="L48" s="14">
        <f>SUM(ENERO:DICIEMBRE!L48)</f>
        <v>5</v>
      </c>
      <c r="M48" s="14">
        <f>SUM(ENERO:DICIEMBRE!M48)</f>
        <v>2</v>
      </c>
      <c r="N48" s="14">
        <f>SUM(ENERO:DICIEMBRE!N48)</f>
        <v>75</v>
      </c>
      <c r="O48" s="14">
        <f>SUM(ENERO:DICIEMBRE!O48)</f>
        <v>13</v>
      </c>
      <c r="P48" s="14">
        <f>SUM(ENERO:DICIEMBRE!P48)</f>
        <v>118</v>
      </c>
      <c r="Q48" s="14">
        <f>SUM(ENERO:DICIEMBRE!Q48)</f>
        <v>39</v>
      </c>
      <c r="R48" s="14">
        <f>SUM(ENERO:DICIEMBRE!R48)</f>
        <v>255</v>
      </c>
      <c r="S48" s="14">
        <f>SUM(ENERO:DICIEMBRE!S48)</f>
        <v>63</v>
      </c>
      <c r="T48" s="14">
        <f>SUM(ENERO:DICIEMBRE!T48)</f>
        <v>249</v>
      </c>
      <c r="U48" s="14">
        <f>SUM(ENERO:DICIEMBRE!U48)</f>
        <v>103</v>
      </c>
      <c r="V48" s="14">
        <f>SUM(ENERO:DICIEMBRE!V48)</f>
        <v>212</v>
      </c>
      <c r="W48" s="14">
        <f>SUM(ENERO:DICIEMBRE!W48)</f>
        <v>99</v>
      </c>
      <c r="X48" s="14">
        <f>SUM(ENERO:DICIEMBRE!X48)</f>
        <v>179</v>
      </c>
      <c r="Y48" s="14">
        <f>SUM(ENERO:DICIEMBRE!Y48)</f>
        <v>65</v>
      </c>
      <c r="Z48" s="14">
        <f>SUM(ENERO:DICIEMBRE!Z48)</f>
        <v>158</v>
      </c>
      <c r="AA48" s="14">
        <f>SUM(ENERO:DICIEMBRE!AA48)</f>
        <v>49</v>
      </c>
      <c r="AB48" s="14">
        <f>SUM(ENERO:DICIEMBRE!AB48)</f>
        <v>130</v>
      </c>
      <c r="AC48" s="14">
        <f>SUM(ENERO:DICIEMBRE!AC48)</f>
        <v>51</v>
      </c>
      <c r="AD48" s="14">
        <f>SUM(ENERO:DICIEMBRE!AD48)</f>
        <v>48</v>
      </c>
      <c r="AE48" s="14">
        <f>SUM(ENERO:DICIEMBRE!AE48)</f>
        <v>9</v>
      </c>
      <c r="AF48" s="14">
        <f>SUM(ENERO:DICIEMBRE!AF48)</f>
        <v>42</v>
      </c>
      <c r="AG48" s="14">
        <f>SUM(ENERO:DICIEMBRE!AG48)</f>
        <v>12</v>
      </c>
      <c r="AH48" s="14">
        <f>SUM(ENERO:DICIEMBRE!AH48)</f>
        <v>25</v>
      </c>
      <c r="AI48" s="14">
        <f>SUM(ENERO:DICIEMBRE!AI48)</f>
        <v>22</v>
      </c>
      <c r="AJ48" s="14">
        <f>SUM(ENERO:DICIEMBRE!AJ48)</f>
        <v>7</v>
      </c>
      <c r="AK48" s="14">
        <f>SUM(ENERO:DICIEMBRE!AK48)</f>
        <v>6</v>
      </c>
      <c r="AL48" s="14">
        <f>SUM(ENERO:DICIEMBRE!AL48)</f>
        <v>10</v>
      </c>
      <c r="AM48" s="14">
        <f>SUM(ENERO:DICIEMBRE!AM48)</f>
        <v>0</v>
      </c>
      <c r="AN48" s="14">
        <f>SUM(ENERO:DICIEMBRE!AN48)</f>
        <v>0</v>
      </c>
      <c r="AO48" s="14">
        <f>SUM(ENERO:DICIEMBRE!AO48)</f>
        <v>0</v>
      </c>
      <c r="AP48" s="14">
        <f>SUM(ENERO:DICIEMBRE!AP48)</f>
        <v>22</v>
      </c>
      <c r="AQ48" s="14">
        <f>SUM(ENERO:DICIEMBRE!AQ48)</f>
        <v>15</v>
      </c>
      <c r="AR48" s="14">
        <f>SUM(ENERO:DICIEMBRE!AR48)</f>
        <v>133</v>
      </c>
      <c r="AS48" s="14">
        <f>SUM(ENERO:DICIEMBRE!AS48)</f>
        <v>0</v>
      </c>
      <c r="AT48" s="14">
        <f>SUM(ENERO:DICIEMBRE!AT48)</f>
        <v>0</v>
      </c>
      <c r="AU48" s="14">
        <f>SUM(ENERO:DICIEMBRE!AU48)</f>
        <v>0</v>
      </c>
      <c r="AV48" s="25" t="str">
        <f t="shared" si="2"/>
        <v/>
      </c>
      <c r="CA48" s="26" t="str">
        <f t="shared" si="3"/>
        <v/>
      </c>
      <c r="CB48" s="26" t="str">
        <f t="shared" si="4"/>
        <v/>
      </c>
      <c r="CC48" s="26" t="str">
        <f t="shared" si="5"/>
        <v/>
      </c>
      <c r="CD48" s="26" t="str">
        <f t="shared" si="6"/>
        <v/>
      </c>
      <c r="CE48" s="26" t="str">
        <f t="shared" si="7"/>
        <v/>
      </c>
      <c r="CF48" s="27"/>
      <c r="CG48" s="26" t="str">
        <f t="shared" si="8"/>
        <v/>
      </c>
      <c r="CH48" s="26" t="str">
        <f t="shared" si="9"/>
        <v/>
      </c>
      <c r="CI48" s="28"/>
      <c r="CJ48" s="29">
        <f t="shared" si="10"/>
        <v>0</v>
      </c>
      <c r="CK48" s="29">
        <f t="shared" si="11"/>
        <v>0</v>
      </c>
      <c r="CL48" s="29">
        <f t="shared" si="12"/>
        <v>0</v>
      </c>
      <c r="CM48" s="29">
        <f t="shared" si="13"/>
        <v>0</v>
      </c>
      <c r="CN48" s="29">
        <f t="shared" si="13"/>
        <v>0</v>
      </c>
      <c r="CO48" s="30"/>
      <c r="CP48" s="29">
        <f t="shared" si="14"/>
        <v>0</v>
      </c>
      <c r="CQ48" s="29">
        <f t="shared" si="14"/>
        <v>0</v>
      </c>
    </row>
    <row r="49" spans="1:95" x14ac:dyDescent="0.25">
      <c r="A49" s="300"/>
      <c r="B49" s="31" t="s">
        <v>41</v>
      </c>
      <c r="C49" s="32">
        <f t="shared" si="0"/>
        <v>0</v>
      </c>
      <c r="D49" s="33">
        <f t="shared" si="30"/>
        <v>0</v>
      </c>
      <c r="E49" s="34">
        <f t="shared" si="30"/>
        <v>0</v>
      </c>
      <c r="F49" s="14">
        <f>SUM(ENERO:DICIEMBRE!F49)</f>
        <v>0</v>
      </c>
      <c r="G49" s="14">
        <f>SUM(ENERO:DICIEMBRE!G49)</f>
        <v>0</v>
      </c>
      <c r="H49" s="14">
        <f>SUM(ENERO:DICIEMBRE!H49)</f>
        <v>0</v>
      </c>
      <c r="I49" s="14">
        <f>SUM(ENERO:DICIEMBRE!I49)</f>
        <v>0</v>
      </c>
      <c r="J49" s="14">
        <f>SUM(ENERO:DICIEMBRE!J49)</f>
        <v>0</v>
      </c>
      <c r="K49" s="14">
        <f>SUM(ENERO:DICIEMBRE!K49)</f>
        <v>0</v>
      </c>
      <c r="L49" s="14">
        <f>SUM(ENERO:DICIEMBRE!L49)</f>
        <v>0</v>
      </c>
      <c r="M49" s="14">
        <f>SUM(ENERO:DICIEMBRE!M49)</f>
        <v>0</v>
      </c>
      <c r="N49" s="14">
        <f>SUM(ENERO:DICIEMBRE!N49)</f>
        <v>0</v>
      </c>
      <c r="O49" s="14">
        <f>SUM(ENERO:DICIEMBRE!O49)</f>
        <v>0</v>
      </c>
      <c r="P49" s="14">
        <f>SUM(ENERO:DICIEMBRE!P49)</f>
        <v>0</v>
      </c>
      <c r="Q49" s="14">
        <f>SUM(ENERO:DICIEMBRE!Q49)</f>
        <v>0</v>
      </c>
      <c r="R49" s="14">
        <f>SUM(ENERO:DICIEMBRE!R49)</f>
        <v>0</v>
      </c>
      <c r="S49" s="14">
        <f>SUM(ENERO:DICIEMBRE!S49)</f>
        <v>0</v>
      </c>
      <c r="T49" s="14">
        <f>SUM(ENERO:DICIEMBRE!T49)</f>
        <v>0</v>
      </c>
      <c r="U49" s="14">
        <f>SUM(ENERO:DICIEMBRE!U49)</f>
        <v>0</v>
      </c>
      <c r="V49" s="14">
        <f>SUM(ENERO:DICIEMBRE!V49)</f>
        <v>0</v>
      </c>
      <c r="W49" s="14">
        <f>SUM(ENERO:DICIEMBRE!W49)</f>
        <v>0</v>
      </c>
      <c r="X49" s="14">
        <f>SUM(ENERO:DICIEMBRE!X49)</f>
        <v>0</v>
      </c>
      <c r="Y49" s="14">
        <f>SUM(ENERO:DICIEMBRE!Y49)</f>
        <v>0</v>
      </c>
      <c r="Z49" s="14">
        <f>SUM(ENERO:DICIEMBRE!Z49)</f>
        <v>0</v>
      </c>
      <c r="AA49" s="14">
        <f>SUM(ENERO:DICIEMBRE!AA49)</f>
        <v>0</v>
      </c>
      <c r="AB49" s="14">
        <f>SUM(ENERO:DICIEMBRE!AB49)</f>
        <v>0</v>
      </c>
      <c r="AC49" s="14">
        <f>SUM(ENERO:DICIEMBRE!AC49)</f>
        <v>0</v>
      </c>
      <c r="AD49" s="14">
        <f>SUM(ENERO:DICIEMBRE!AD49)</f>
        <v>0</v>
      </c>
      <c r="AE49" s="14">
        <f>SUM(ENERO:DICIEMBRE!AE49)</f>
        <v>0</v>
      </c>
      <c r="AF49" s="14">
        <f>SUM(ENERO:DICIEMBRE!AF49)</f>
        <v>0</v>
      </c>
      <c r="AG49" s="14">
        <f>SUM(ENERO:DICIEMBRE!AG49)</f>
        <v>0</v>
      </c>
      <c r="AH49" s="14">
        <f>SUM(ENERO:DICIEMBRE!AH49)</f>
        <v>0</v>
      </c>
      <c r="AI49" s="14">
        <f>SUM(ENERO:DICIEMBRE!AI49)</f>
        <v>0</v>
      </c>
      <c r="AJ49" s="14">
        <f>SUM(ENERO:DICIEMBRE!AJ49)</f>
        <v>0</v>
      </c>
      <c r="AK49" s="14">
        <f>SUM(ENERO:DICIEMBRE!AK49)</f>
        <v>0</v>
      </c>
      <c r="AL49" s="14">
        <f>SUM(ENERO:DICIEMBRE!AL49)</f>
        <v>0</v>
      </c>
      <c r="AM49" s="14">
        <f>SUM(ENERO:DICIEMBRE!AM49)</f>
        <v>0</v>
      </c>
      <c r="AN49" s="14">
        <f>SUM(ENERO:DICIEMBRE!AN49)</f>
        <v>0</v>
      </c>
      <c r="AO49" s="14">
        <f>SUM(ENERO:DICIEMBRE!AO49)</f>
        <v>0</v>
      </c>
      <c r="AP49" s="14">
        <f>SUM(ENERO:DICIEMBRE!AP49)</f>
        <v>0</v>
      </c>
      <c r="AQ49" s="14">
        <f>SUM(ENERO:DICIEMBRE!AQ49)</f>
        <v>0</v>
      </c>
      <c r="AR49" s="14">
        <f>SUM(ENERO:DICIEMBRE!AR49)</f>
        <v>0</v>
      </c>
      <c r="AS49" s="14">
        <f>SUM(ENERO:DICIEMBRE!AS49)</f>
        <v>0</v>
      </c>
      <c r="AT49" s="14">
        <f>SUM(ENERO:DICIEMBRE!AT49)</f>
        <v>0</v>
      </c>
      <c r="AU49" s="14">
        <f>SUM(ENERO:DICIEMBRE!AU49)</f>
        <v>0</v>
      </c>
      <c r="AV49" s="25" t="str">
        <f t="shared" si="2"/>
        <v/>
      </c>
      <c r="CA49" s="26" t="str">
        <f t="shared" si="3"/>
        <v/>
      </c>
      <c r="CB49" s="26" t="str">
        <f t="shared" si="4"/>
        <v/>
      </c>
      <c r="CC49" s="26" t="str">
        <f t="shared" si="5"/>
        <v/>
      </c>
      <c r="CD49" s="26" t="str">
        <f t="shared" si="6"/>
        <v/>
      </c>
      <c r="CE49" s="26" t="str">
        <f t="shared" si="7"/>
        <v/>
      </c>
      <c r="CF49" s="27"/>
      <c r="CG49" s="26" t="str">
        <f t="shared" si="8"/>
        <v/>
      </c>
      <c r="CH49" s="26" t="str">
        <f t="shared" si="9"/>
        <v/>
      </c>
      <c r="CI49" s="28"/>
      <c r="CJ49" s="29">
        <f t="shared" si="10"/>
        <v>0</v>
      </c>
      <c r="CK49" s="29">
        <f t="shared" si="11"/>
        <v>0</v>
      </c>
      <c r="CL49" s="29">
        <f t="shared" si="12"/>
        <v>0</v>
      </c>
      <c r="CM49" s="29">
        <f t="shared" si="13"/>
        <v>0</v>
      </c>
      <c r="CN49" s="29">
        <f t="shared" si="13"/>
        <v>0</v>
      </c>
      <c r="CO49" s="30"/>
      <c r="CP49" s="29">
        <f t="shared" si="14"/>
        <v>0</v>
      </c>
      <c r="CQ49" s="29">
        <f t="shared" si="14"/>
        <v>0</v>
      </c>
    </row>
    <row r="50" spans="1:95" x14ac:dyDescent="0.25">
      <c r="A50" s="300"/>
      <c r="B50" s="31" t="s">
        <v>52</v>
      </c>
      <c r="C50" s="32">
        <f t="shared" si="0"/>
        <v>0</v>
      </c>
      <c r="D50" s="33">
        <f>SUM(H50+J50+L50+N50+P50+R50+T50+V50+X50+Z50+AB50+AD50+AF50+AH50+AJ50+AL50)</f>
        <v>0</v>
      </c>
      <c r="E50" s="34">
        <f t="shared" si="30"/>
        <v>0</v>
      </c>
      <c r="F50" s="14">
        <f>SUM(ENERO:DICIEMBRE!F50)</f>
        <v>0</v>
      </c>
      <c r="G50" s="14">
        <f>SUM(ENERO:DICIEMBRE!G50)</f>
        <v>0</v>
      </c>
      <c r="H50" s="14">
        <f>SUM(ENERO:DICIEMBRE!H50)</f>
        <v>0</v>
      </c>
      <c r="I50" s="14">
        <f>SUM(ENERO:DICIEMBRE!I50)</f>
        <v>0</v>
      </c>
      <c r="J50" s="14">
        <f>SUM(ENERO:DICIEMBRE!J50)</f>
        <v>0</v>
      </c>
      <c r="K50" s="14">
        <f>SUM(ENERO:DICIEMBRE!K50)</f>
        <v>0</v>
      </c>
      <c r="L50" s="14">
        <f>SUM(ENERO:DICIEMBRE!L50)</f>
        <v>0</v>
      </c>
      <c r="M50" s="14">
        <f>SUM(ENERO:DICIEMBRE!M50)</f>
        <v>0</v>
      </c>
      <c r="N50" s="14">
        <f>SUM(ENERO:DICIEMBRE!N50)</f>
        <v>0</v>
      </c>
      <c r="O50" s="14">
        <f>SUM(ENERO:DICIEMBRE!O50)</f>
        <v>0</v>
      </c>
      <c r="P50" s="14">
        <f>SUM(ENERO:DICIEMBRE!P50)</f>
        <v>0</v>
      </c>
      <c r="Q50" s="14">
        <f>SUM(ENERO:DICIEMBRE!Q50)</f>
        <v>0</v>
      </c>
      <c r="R50" s="14">
        <f>SUM(ENERO:DICIEMBRE!R50)</f>
        <v>0</v>
      </c>
      <c r="S50" s="14">
        <f>SUM(ENERO:DICIEMBRE!S50)</f>
        <v>0</v>
      </c>
      <c r="T50" s="14">
        <f>SUM(ENERO:DICIEMBRE!T50)</f>
        <v>0</v>
      </c>
      <c r="U50" s="14">
        <f>SUM(ENERO:DICIEMBRE!U50)</f>
        <v>0</v>
      </c>
      <c r="V50" s="14">
        <f>SUM(ENERO:DICIEMBRE!V50)</f>
        <v>0</v>
      </c>
      <c r="W50" s="14">
        <f>SUM(ENERO:DICIEMBRE!W50)</f>
        <v>0</v>
      </c>
      <c r="X50" s="14">
        <f>SUM(ENERO:DICIEMBRE!X50)</f>
        <v>0</v>
      </c>
      <c r="Y50" s="14">
        <f>SUM(ENERO:DICIEMBRE!Y50)</f>
        <v>0</v>
      </c>
      <c r="Z50" s="14">
        <f>SUM(ENERO:DICIEMBRE!Z50)</f>
        <v>0</v>
      </c>
      <c r="AA50" s="14">
        <f>SUM(ENERO:DICIEMBRE!AA50)</f>
        <v>0</v>
      </c>
      <c r="AB50" s="14">
        <f>SUM(ENERO:DICIEMBRE!AB50)</f>
        <v>0</v>
      </c>
      <c r="AC50" s="14">
        <f>SUM(ENERO:DICIEMBRE!AC50)</f>
        <v>0</v>
      </c>
      <c r="AD50" s="14">
        <f>SUM(ENERO:DICIEMBRE!AD50)</f>
        <v>0</v>
      </c>
      <c r="AE50" s="14">
        <f>SUM(ENERO:DICIEMBRE!AE50)</f>
        <v>0</v>
      </c>
      <c r="AF50" s="14">
        <f>SUM(ENERO:DICIEMBRE!AF50)</f>
        <v>0</v>
      </c>
      <c r="AG50" s="14">
        <f>SUM(ENERO:DICIEMBRE!AG50)</f>
        <v>0</v>
      </c>
      <c r="AH50" s="14">
        <f>SUM(ENERO:DICIEMBRE!AH50)</f>
        <v>0</v>
      </c>
      <c r="AI50" s="14">
        <f>SUM(ENERO:DICIEMBRE!AI50)</f>
        <v>0</v>
      </c>
      <c r="AJ50" s="14">
        <f>SUM(ENERO:DICIEMBRE!AJ50)</f>
        <v>0</v>
      </c>
      <c r="AK50" s="14">
        <f>SUM(ENERO:DICIEMBRE!AK50)</f>
        <v>0</v>
      </c>
      <c r="AL50" s="14">
        <f>SUM(ENERO:DICIEMBRE!AL50)</f>
        <v>0</v>
      </c>
      <c r="AM50" s="14">
        <f>SUM(ENERO:DICIEMBRE!AM50)</f>
        <v>0</v>
      </c>
      <c r="AN50" s="14">
        <f>SUM(ENERO:DICIEMBRE!AN50)</f>
        <v>0</v>
      </c>
      <c r="AO50" s="14">
        <f>SUM(ENERO:DICIEMBRE!AO50)</f>
        <v>0</v>
      </c>
      <c r="AP50" s="14">
        <f>SUM(ENERO:DICIEMBRE!AP50)</f>
        <v>0</v>
      </c>
      <c r="AQ50" s="14">
        <f>SUM(ENERO:DICIEMBRE!AQ50)</f>
        <v>0</v>
      </c>
      <c r="AR50" s="14">
        <f>SUM(ENERO:DICIEMBRE!AR50)</f>
        <v>0</v>
      </c>
      <c r="AS50" s="14">
        <f>SUM(ENERO:DICIEMBRE!AS50)</f>
        <v>0</v>
      </c>
      <c r="AT50" s="14">
        <f>SUM(ENERO:DICIEMBRE!AT50)</f>
        <v>0</v>
      </c>
      <c r="AU50" s="14">
        <f>SUM(ENERO:DICIEMBRE!AU50)</f>
        <v>0</v>
      </c>
      <c r="AV50" s="25" t="str">
        <f t="shared" si="2"/>
        <v/>
      </c>
      <c r="CA50" s="26" t="str">
        <f t="shared" si="3"/>
        <v/>
      </c>
      <c r="CB50" s="26" t="str">
        <f t="shared" si="4"/>
        <v/>
      </c>
      <c r="CC50" s="26" t="str">
        <f t="shared" si="5"/>
        <v/>
      </c>
      <c r="CD50" s="26" t="str">
        <f t="shared" si="6"/>
        <v/>
      </c>
      <c r="CE50" s="26" t="str">
        <f t="shared" si="7"/>
        <v/>
      </c>
      <c r="CF50" s="27"/>
      <c r="CG50" s="26" t="str">
        <f t="shared" si="8"/>
        <v/>
      </c>
      <c r="CH50" s="26" t="str">
        <f t="shared" si="9"/>
        <v/>
      </c>
      <c r="CI50" s="28"/>
      <c r="CJ50" s="29">
        <f t="shared" si="10"/>
        <v>0</v>
      </c>
      <c r="CK50" s="29">
        <f t="shared" si="11"/>
        <v>0</v>
      </c>
      <c r="CL50" s="29">
        <f t="shared" si="12"/>
        <v>0</v>
      </c>
      <c r="CM50" s="29">
        <f t="shared" si="13"/>
        <v>0</v>
      </c>
      <c r="CN50" s="29">
        <f t="shared" si="13"/>
        <v>0</v>
      </c>
      <c r="CO50" s="30"/>
      <c r="CP50" s="29">
        <f t="shared" si="14"/>
        <v>0</v>
      </c>
      <c r="CQ50" s="29">
        <f t="shared" si="14"/>
        <v>0</v>
      </c>
    </row>
    <row r="51" spans="1:95" x14ac:dyDescent="0.25">
      <c r="A51" s="300"/>
      <c r="B51" s="31" t="s">
        <v>43</v>
      </c>
      <c r="C51" s="32">
        <f t="shared" si="0"/>
        <v>0</v>
      </c>
      <c r="D51" s="33">
        <f t="shared" si="30"/>
        <v>0</v>
      </c>
      <c r="E51" s="34">
        <f t="shared" si="30"/>
        <v>0</v>
      </c>
      <c r="F51" s="14">
        <f>SUM(ENERO:DICIEMBRE!F51)</f>
        <v>0</v>
      </c>
      <c r="G51" s="14">
        <f>SUM(ENERO:DICIEMBRE!G51)</f>
        <v>0</v>
      </c>
      <c r="H51" s="14">
        <f>SUM(ENERO:DICIEMBRE!H51)</f>
        <v>0</v>
      </c>
      <c r="I51" s="14">
        <f>SUM(ENERO:DICIEMBRE!I51)</f>
        <v>0</v>
      </c>
      <c r="J51" s="14">
        <f>SUM(ENERO:DICIEMBRE!J51)</f>
        <v>0</v>
      </c>
      <c r="K51" s="14">
        <f>SUM(ENERO:DICIEMBRE!K51)</f>
        <v>0</v>
      </c>
      <c r="L51" s="14">
        <f>SUM(ENERO:DICIEMBRE!L51)</f>
        <v>0</v>
      </c>
      <c r="M51" s="14">
        <f>SUM(ENERO:DICIEMBRE!M51)</f>
        <v>0</v>
      </c>
      <c r="N51" s="14">
        <f>SUM(ENERO:DICIEMBRE!N51)</f>
        <v>0</v>
      </c>
      <c r="O51" s="14">
        <f>SUM(ENERO:DICIEMBRE!O51)</f>
        <v>0</v>
      </c>
      <c r="P51" s="14">
        <f>SUM(ENERO:DICIEMBRE!P51)</f>
        <v>0</v>
      </c>
      <c r="Q51" s="14">
        <f>SUM(ENERO:DICIEMBRE!Q51)</f>
        <v>0</v>
      </c>
      <c r="R51" s="14">
        <f>SUM(ENERO:DICIEMBRE!R51)</f>
        <v>0</v>
      </c>
      <c r="S51" s="14">
        <f>SUM(ENERO:DICIEMBRE!S51)</f>
        <v>0</v>
      </c>
      <c r="T51" s="14">
        <f>SUM(ENERO:DICIEMBRE!T51)</f>
        <v>0</v>
      </c>
      <c r="U51" s="14">
        <f>SUM(ENERO:DICIEMBRE!U51)</f>
        <v>0</v>
      </c>
      <c r="V51" s="14">
        <f>SUM(ENERO:DICIEMBRE!V51)</f>
        <v>0</v>
      </c>
      <c r="W51" s="14">
        <f>SUM(ENERO:DICIEMBRE!W51)</f>
        <v>0</v>
      </c>
      <c r="X51" s="14">
        <f>SUM(ENERO:DICIEMBRE!X51)</f>
        <v>0</v>
      </c>
      <c r="Y51" s="14">
        <f>SUM(ENERO:DICIEMBRE!Y51)</f>
        <v>0</v>
      </c>
      <c r="Z51" s="14">
        <f>SUM(ENERO:DICIEMBRE!Z51)</f>
        <v>0</v>
      </c>
      <c r="AA51" s="14">
        <f>SUM(ENERO:DICIEMBRE!AA51)</f>
        <v>0</v>
      </c>
      <c r="AB51" s="14">
        <f>SUM(ENERO:DICIEMBRE!AB51)</f>
        <v>0</v>
      </c>
      <c r="AC51" s="14">
        <f>SUM(ENERO:DICIEMBRE!AC51)</f>
        <v>0</v>
      </c>
      <c r="AD51" s="14">
        <f>SUM(ENERO:DICIEMBRE!AD51)</f>
        <v>0</v>
      </c>
      <c r="AE51" s="14">
        <f>SUM(ENERO:DICIEMBRE!AE51)</f>
        <v>0</v>
      </c>
      <c r="AF51" s="14">
        <f>SUM(ENERO:DICIEMBRE!AF51)</f>
        <v>0</v>
      </c>
      <c r="AG51" s="14">
        <f>SUM(ENERO:DICIEMBRE!AG51)</f>
        <v>0</v>
      </c>
      <c r="AH51" s="14">
        <f>SUM(ENERO:DICIEMBRE!AH51)</f>
        <v>0</v>
      </c>
      <c r="AI51" s="14">
        <f>SUM(ENERO:DICIEMBRE!AI51)</f>
        <v>0</v>
      </c>
      <c r="AJ51" s="14">
        <f>SUM(ENERO:DICIEMBRE!AJ51)</f>
        <v>0</v>
      </c>
      <c r="AK51" s="14">
        <f>SUM(ENERO:DICIEMBRE!AK51)</f>
        <v>0</v>
      </c>
      <c r="AL51" s="14">
        <f>SUM(ENERO:DICIEMBRE!AL51)</f>
        <v>0</v>
      </c>
      <c r="AM51" s="14">
        <f>SUM(ENERO:DICIEMBRE!AM51)</f>
        <v>0</v>
      </c>
      <c r="AN51" s="14">
        <f>SUM(ENERO:DICIEMBRE!AN51)</f>
        <v>0</v>
      </c>
      <c r="AO51" s="14">
        <f>SUM(ENERO:DICIEMBRE!AO51)</f>
        <v>0</v>
      </c>
      <c r="AP51" s="14">
        <f>SUM(ENERO:DICIEMBRE!AP51)</f>
        <v>0</v>
      </c>
      <c r="AQ51" s="14">
        <f>SUM(ENERO:DICIEMBRE!AQ51)</f>
        <v>0</v>
      </c>
      <c r="AR51" s="14">
        <f>SUM(ENERO:DICIEMBRE!AR51)</f>
        <v>0</v>
      </c>
      <c r="AS51" s="14">
        <f>SUM(ENERO:DICIEMBRE!AS51)</f>
        <v>0</v>
      </c>
      <c r="AT51" s="14">
        <f>SUM(ENERO:DICIEMBRE!AT51)</f>
        <v>0</v>
      </c>
      <c r="AU51" s="14">
        <f>SUM(ENERO:DICIEMBRE!AU51)</f>
        <v>0</v>
      </c>
      <c r="AV51" s="25" t="str">
        <f t="shared" si="2"/>
        <v/>
      </c>
      <c r="CA51" s="26" t="str">
        <f t="shared" si="3"/>
        <v/>
      </c>
      <c r="CB51" s="26" t="str">
        <f t="shared" si="4"/>
        <v/>
      </c>
      <c r="CC51" s="26" t="str">
        <f t="shared" si="5"/>
        <v/>
      </c>
      <c r="CD51" s="26" t="str">
        <f t="shared" si="6"/>
        <v/>
      </c>
      <c r="CE51" s="26" t="str">
        <f t="shared" si="7"/>
        <v/>
      </c>
      <c r="CF51" s="27"/>
      <c r="CG51" s="26" t="str">
        <f t="shared" si="8"/>
        <v/>
      </c>
      <c r="CH51" s="26" t="str">
        <f t="shared" si="9"/>
        <v/>
      </c>
      <c r="CI51" s="28"/>
      <c r="CJ51" s="29">
        <f t="shared" si="10"/>
        <v>0</v>
      </c>
      <c r="CK51" s="29">
        <f t="shared" si="11"/>
        <v>0</v>
      </c>
      <c r="CL51" s="29">
        <f t="shared" si="12"/>
        <v>0</v>
      </c>
      <c r="CM51" s="29">
        <f t="shared" si="13"/>
        <v>0</v>
      </c>
      <c r="CN51" s="29">
        <f t="shared" si="13"/>
        <v>0</v>
      </c>
      <c r="CO51" s="30"/>
      <c r="CP51" s="29">
        <f t="shared" si="14"/>
        <v>0</v>
      </c>
      <c r="CQ51" s="29">
        <f t="shared" si="14"/>
        <v>0</v>
      </c>
    </row>
    <row r="52" spans="1:95" x14ac:dyDescent="0.25">
      <c r="A52" s="300"/>
      <c r="B52" s="31" t="s">
        <v>44</v>
      </c>
      <c r="C52" s="32">
        <f t="shared" si="0"/>
        <v>0</v>
      </c>
      <c r="D52" s="33">
        <f t="shared" ref="D52:E56" si="31">SUM(H52+J52+L52+N52+P52+R52+T52+V52+X52+Z52+AB52+AD52+AF52+AH52+AJ52+AL52)</f>
        <v>0</v>
      </c>
      <c r="E52" s="34">
        <f t="shared" si="31"/>
        <v>0</v>
      </c>
      <c r="F52" s="14">
        <f>SUM(ENERO:DICIEMBRE!F52)</f>
        <v>0</v>
      </c>
      <c r="G52" s="14">
        <f>SUM(ENERO:DICIEMBRE!G52)</f>
        <v>0</v>
      </c>
      <c r="H52" s="14">
        <f>SUM(ENERO:DICIEMBRE!H52)</f>
        <v>0</v>
      </c>
      <c r="I52" s="14">
        <f>SUM(ENERO:DICIEMBRE!I52)</f>
        <v>0</v>
      </c>
      <c r="J52" s="14">
        <f>SUM(ENERO:DICIEMBRE!J52)</f>
        <v>0</v>
      </c>
      <c r="K52" s="14">
        <f>SUM(ENERO:DICIEMBRE!K52)</f>
        <v>0</v>
      </c>
      <c r="L52" s="14">
        <f>SUM(ENERO:DICIEMBRE!L52)</f>
        <v>0</v>
      </c>
      <c r="M52" s="14">
        <f>SUM(ENERO:DICIEMBRE!M52)</f>
        <v>0</v>
      </c>
      <c r="N52" s="14">
        <f>SUM(ENERO:DICIEMBRE!N52)</f>
        <v>0</v>
      </c>
      <c r="O52" s="14">
        <f>SUM(ENERO:DICIEMBRE!O52)</f>
        <v>0</v>
      </c>
      <c r="P52" s="14">
        <f>SUM(ENERO:DICIEMBRE!P52)</f>
        <v>0</v>
      </c>
      <c r="Q52" s="14">
        <f>SUM(ENERO:DICIEMBRE!Q52)</f>
        <v>0</v>
      </c>
      <c r="R52" s="14">
        <f>SUM(ENERO:DICIEMBRE!R52)</f>
        <v>0</v>
      </c>
      <c r="S52" s="14">
        <f>SUM(ENERO:DICIEMBRE!S52)</f>
        <v>0</v>
      </c>
      <c r="T52" s="14">
        <f>SUM(ENERO:DICIEMBRE!T52)</f>
        <v>0</v>
      </c>
      <c r="U52" s="14">
        <f>SUM(ENERO:DICIEMBRE!U52)</f>
        <v>0</v>
      </c>
      <c r="V52" s="14">
        <f>SUM(ENERO:DICIEMBRE!V52)</f>
        <v>0</v>
      </c>
      <c r="W52" s="14">
        <f>SUM(ENERO:DICIEMBRE!W52)</f>
        <v>0</v>
      </c>
      <c r="X52" s="14">
        <f>SUM(ENERO:DICIEMBRE!X52)</f>
        <v>0</v>
      </c>
      <c r="Y52" s="14">
        <f>SUM(ENERO:DICIEMBRE!Y52)</f>
        <v>0</v>
      </c>
      <c r="Z52" s="14">
        <f>SUM(ENERO:DICIEMBRE!Z52)</f>
        <v>0</v>
      </c>
      <c r="AA52" s="14">
        <f>SUM(ENERO:DICIEMBRE!AA52)</f>
        <v>0</v>
      </c>
      <c r="AB52" s="14">
        <f>SUM(ENERO:DICIEMBRE!AB52)</f>
        <v>0</v>
      </c>
      <c r="AC52" s="14">
        <f>SUM(ENERO:DICIEMBRE!AC52)</f>
        <v>0</v>
      </c>
      <c r="AD52" s="14">
        <f>SUM(ENERO:DICIEMBRE!AD52)</f>
        <v>0</v>
      </c>
      <c r="AE52" s="14">
        <f>SUM(ENERO:DICIEMBRE!AE52)</f>
        <v>0</v>
      </c>
      <c r="AF52" s="14">
        <f>SUM(ENERO:DICIEMBRE!AF52)</f>
        <v>0</v>
      </c>
      <c r="AG52" s="14">
        <f>SUM(ENERO:DICIEMBRE!AG52)</f>
        <v>0</v>
      </c>
      <c r="AH52" s="14">
        <f>SUM(ENERO:DICIEMBRE!AH52)</f>
        <v>0</v>
      </c>
      <c r="AI52" s="14">
        <f>SUM(ENERO:DICIEMBRE!AI52)</f>
        <v>0</v>
      </c>
      <c r="AJ52" s="14">
        <f>SUM(ENERO:DICIEMBRE!AJ52)</f>
        <v>0</v>
      </c>
      <c r="AK52" s="14">
        <f>SUM(ENERO:DICIEMBRE!AK52)</f>
        <v>0</v>
      </c>
      <c r="AL52" s="14">
        <f>SUM(ENERO:DICIEMBRE!AL52)</f>
        <v>0</v>
      </c>
      <c r="AM52" s="14">
        <f>SUM(ENERO:DICIEMBRE!AM52)</f>
        <v>0</v>
      </c>
      <c r="AN52" s="14">
        <f>SUM(ENERO:DICIEMBRE!AN52)</f>
        <v>0</v>
      </c>
      <c r="AO52" s="14">
        <f>SUM(ENERO:DICIEMBRE!AO52)</f>
        <v>0</v>
      </c>
      <c r="AP52" s="14">
        <f>SUM(ENERO:DICIEMBRE!AP52)</f>
        <v>0</v>
      </c>
      <c r="AQ52" s="14">
        <f>SUM(ENERO:DICIEMBRE!AQ52)</f>
        <v>0</v>
      </c>
      <c r="AR52" s="14">
        <f>SUM(ENERO:DICIEMBRE!AR52)</f>
        <v>0</v>
      </c>
      <c r="AS52" s="14">
        <f>SUM(ENERO:DICIEMBRE!AS52)</f>
        <v>0</v>
      </c>
      <c r="AT52" s="14">
        <f>SUM(ENERO:DICIEMBRE!AT52)</f>
        <v>0</v>
      </c>
      <c r="AU52" s="14">
        <f>SUM(ENERO:DICIEMBRE!AU52)</f>
        <v>0</v>
      </c>
      <c r="AV52" s="25" t="str">
        <f t="shared" si="2"/>
        <v/>
      </c>
      <c r="CA52" s="26" t="str">
        <f t="shared" si="3"/>
        <v/>
      </c>
      <c r="CB52" s="26" t="str">
        <f t="shared" si="4"/>
        <v/>
      </c>
      <c r="CC52" s="26" t="str">
        <f t="shared" si="5"/>
        <v/>
      </c>
      <c r="CD52" s="26" t="str">
        <f t="shared" si="6"/>
        <v/>
      </c>
      <c r="CE52" s="26" t="str">
        <f t="shared" si="7"/>
        <v/>
      </c>
      <c r="CF52" s="27"/>
      <c r="CG52" s="26" t="str">
        <f t="shared" si="8"/>
        <v/>
      </c>
      <c r="CH52" s="26" t="str">
        <f t="shared" si="9"/>
        <v/>
      </c>
      <c r="CI52" s="28"/>
      <c r="CJ52" s="29">
        <f t="shared" si="10"/>
        <v>0</v>
      </c>
      <c r="CK52" s="29">
        <f t="shared" si="11"/>
        <v>0</v>
      </c>
      <c r="CL52" s="29">
        <f t="shared" si="12"/>
        <v>0</v>
      </c>
      <c r="CM52" s="29">
        <f t="shared" si="13"/>
        <v>0</v>
      </c>
      <c r="CN52" s="29">
        <f t="shared" si="13"/>
        <v>0</v>
      </c>
      <c r="CO52" s="30"/>
      <c r="CP52" s="29">
        <f t="shared" si="14"/>
        <v>0</v>
      </c>
      <c r="CQ52" s="29">
        <f t="shared" si="14"/>
        <v>0</v>
      </c>
    </row>
    <row r="53" spans="1:95" x14ac:dyDescent="0.25">
      <c r="A53" s="300"/>
      <c r="B53" s="43" t="s">
        <v>45</v>
      </c>
      <c r="C53" s="44">
        <f t="shared" si="0"/>
        <v>0</v>
      </c>
      <c r="D53" s="45">
        <f t="shared" si="31"/>
        <v>0</v>
      </c>
      <c r="E53" s="46">
        <f t="shared" si="31"/>
        <v>0</v>
      </c>
      <c r="F53" s="14">
        <f>SUM(ENERO:DICIEMBRE!F53)</f>
        <v>0</v>
      </c>
      <c r="G53" s="14">
        <f>SUM(ENERO:DICIEMBRE!G53)</f>
        <v>0</v>
      </c>
      <c r="H53" s="14">
        <f>SUM(ENERO:DICIEMBRE!H53)</f>
        <v>0</v>
      </c>
      <c r="I53" s="14">
        <f>SUM(ENERO:DICIEMBRE!I53)</f>
        <v>0</v>
      </c>
      <c r="J53" s="14">
        <f>SUM(ENERO:DICIEMBRE!J53)</f>
        <v>0</v>
      </c>
      <c r="K53" s="14">
        <f>SUM(ENERO:DICIEMBRE!K53)</f>
        <v>0</v>
      </c>
      <c r="L53" s="14">
        <f>SUM(ENERO:DICIEMBRE!L53)</f>
        <v>0</v>
      </c>
      <c r="M53" s="14">
        <f>SUM(ENERO:DICIEMBRE!M53)</f>
        <v>0</v>
      </c>
      <c r="N53" s="14">
        <f>SUM(ENERO:DICIEMBRE!N53)</f>
        <v>0</v>
      </c>
      <c r="O53" s="14">
        <f>SUM(ENERO:DICIEMBRE!O53)</f>
        <v>0</v>
      </c>
      <c r="P53" s="14">
        <f>SUM(ENERO:DICIEMBRE!P53)</f>
        <v>0</v>
      </c>
      <c r="Q53" s="14">
        <f>SUM(ENERO:DICIEMBRE!Q53)</f>
        <v>0</v>
      </c>
      <c r="R53" s="14">
        <f>SUM(ENERO:DICIEMBRE!R53)</f>
        <v>0</v>
      </c>
      <c r="S53" s="14">
        <f>SUM(ENERO:DICIEMBRE!S53)</f>
        <v>0</v>
      </c>
      <c r="T53" s="14">
        <f>SUM(ENERO:DICIEMBRE!T53)</f>
        <v>0</v>
      </c>
      <c r="U53" s="14">
        <f>SUM(ENERO:DICIEMBRE!U53)</f>
        <v>0</v>
      </c>
      <c r="V53" s="14">
        <f>SUM(ENERO:DICIEMBRE!V53)</f>
        <v>0</v>
      </c>
      <c r="W53" s="14">
        <f>SUM(ENERO:DICIEMBRE!W53)</f>
        <v>0</v>
      </c>
      <c r="X53" s="14">
        <f>SUM(ENERO:DICIEMBRE!X53)</f>
        <v>0</v>
      </c>
      <c r="Y53" s="14">
        <f>SUM(ENERO:DICIEMBRE!Y53)</f>
        <v>0</v>
      </c>
      <c r="Z53" s="14">
        <f>SUM(ENERO:DICIEMBRE!Z53)</f>
        <v>0</v>
      </c>
      <c r="AA53" s="14">
        <f>SUM(ENERO:DICIEMBRE!AA53)</f>
        <v>0</v>
      </c>
      <c r="AB53" s="14">
        <f>SUM(ENERO:DICIEMBRE!AB53)</f>
        <v>0</v>
      </c>
      <c r="AC53" s="14">
        <f>SUM(ENERO:DICIEMBRE!AC53)</f>
        <v>0</v>
      </c>
      <c r="AD53" s="14">
        <f>SUM(ENERO:DICIEMBRE!AD53)</f>
        <v>0</v>
      </c>
      <c r="AE53" s="14">
        <f>SUM(ENERO:DICIEMBRE!AE53)</f>
        <v>0</v>
      </c>
      <c r="AF53" s="14">
        <f>SUM(ENERO:DICIEMBRE!AF53)</f>
        <v>0</v>
      </c>
      <c r="AG53" s="14">
        <f>SUM(ENERO:DICIEMBRE!AG53)</f>
        <v>0</v>
      </c>
      <c r="AH53" s="14">
        <f>SUM(ENERO:DICIEMBRE!AH53)</f>
        <v>0</v>
      </c>
      <c r="AI53" s="14">
        <f>SUM(ENERO:DICIEMBRE!AI53)</f>
        <v>0</v>
      </c>
      <c r="AJ53" s="14">
        <f>SUM(ENERO:DICIEMBRE!AJ53)</f>
        <v>0</v>
      </c>
      <c r="AK53" s="14">
        <f>SUM(ENERO:DICIEMBRE!AK53)</f>
        <v>0</v>
      </c>
      <c r="AL53" s="14">
        <f>SUM(ENERO:DICIEMBRE!AL53)</f>
        <v>0</v>
      </c>
      <c r="AM53" s="14">
        <f>SUM(ENERO:DICIEMBRE!AM53)</f>
        <v>0</v>
      </c>
      <c r="AN53" s="14">
        <f>SUM(ENERO:DICIEMBRE!AN53)</f>
        <v>0</v>
      </c>
      <c r="AO53" s="14">
        <f>SUM(ENERO:DICIEMBRE!AO53)</f>
        <v>0</v>
      </c>
      <c r="AP53" s="14">
        <f>SUM(ENERO:DICIEMBRE!AP53)</f>
        <v>0</v>
      </c>
      <c r="AQ53" s="14">
        <f>SUM(ENERO:DICIEMBRE!AQ53)</f>
        <v>0</v>
      </c>
      <c r="AR53" s="14">
        <f>SUM(ENERO:DICIEMBRE!AR53)</f>
        <v>0</v>
      </c>
      <c r="AS53" s="14">
        <f>SUM(ENERO:DICIEMBRE!AS53)</f>
        <v>0</v>
      </c>
      <c r="AT53" s="14">
        <f>SUM(ENERO:DICIEMBRE!AT53)</f>
        <v>0</v>
      </c>
      <c r="AU53" s="14">
        <f>SUM(ENERO:DICIEMBRE!AU53)</f>
        <v>0</v>
      </c>
      <c r="AV53" s="25" t="str">
        <f t="shared" si="2"/>
        <v/>
      </c>
      <c r="CA53" s="26" t="str">
        <f t="shared" si="3"/>
        <v/>
      </c>
      <c r="CB53" s="26" t="str">
        <f t="shared" si="4"/>
        <v/>
      </c>
      <c r="CC53" s="26" t="str">
        <f t="shared" si="5"/>
        <v/>
      </c>
      <c r="CD53" s="26" t="str">
        <f t="shared" si="6"/>
        <v/>
      </c>
      <c r="CE53" s="26" t="str">
        <f t="shared" si="7"/>
        <v/>
      </c>
      <c r="CF53" s="27"/>
      <c r="CG53" s="26" t="str">
        <f t="shared" si="8"/>
        <v/>
      </c>
      <c r="CH53" s="26" t="str">
        <f t="shared" si="9"/>
        <v/>
      </c>
      <c r="CI53" s="28"/>
      <c r="CJ53" s="29">
        <f t="shared" si="10"/>
        <v>0</v>
      </c>
      <c r="CK53" s="29">
        <f t="shared" si="11"/>
        <v>0</v>
      </c>
      <c r="CL53" s="29">
        <f t="shared" si="12"/>
        <v>0</v>
      </c>
      <c r="CM53" s="29">
        <f t="shared" si="13"/>
        <v>0</v>
      </c>
      <c r="CN53" s="29">
        <f t="shared" si="13"/>
        <v>0</v>
      </c>
      <c r="CO53" s="30"/>
      <c r="CP53" s="29">
        <f t="shared" si="14"/>
        <v>0</v>
      </c>
      <c r="CQ53" s="29">
        <f t="shared" si="14"/>
        <v>0</v>
      </c>
    </row>
    <row r="54" spans="1:95" x14ac:dyDescent="0.25">
      <c r="A54" s="300"/>
      <c r="B54" s="31" t="s">
        <v>46</v>
      </c>
      <c r="C54" s="32">
        <f t="shared" si="0"/>
        <v>0</v>
      </c>
      <c r="D54" s="33">
        <f t="shared" si="31"/>
        <v>0</v>
      </c>
      <c r="E54" s="34">
        <f t="shared" si="31"/>
        <v>0</v>
      </c>
      <c r="F54" s="14">
        <f>SUM(ENERO:DICIEMBRE!F54)</f>
        <v>0</v>
      </c>
      <c r="G54" s="14">
        <f>SUM(ENERO:DICIEMBRE!G54)</f>
        <v>0</v>
      </c>
      <c r="H54" s="14">
        <f>SUM(ENERO:DICIEMBRE!H54)</f>
        <v>0</v>
      </c>
      <c r="I54" s="14">
        <f>SUM(ENERO:DICIEMBRE!I54)</f>
        <v>0</v>
      </c>
      <c r="J54" s="14">
        <f>SUM(ENERO:DICIEMBRE!J54)</f>
        <v>0</v>
      </c>
      <c r="K54" s="14">
        <f>SUM(ENERO:DICIEMBRE!K54)</f>
        <v>0</v>
      </c>
      <c r="L54" s="14">
        <f>SUM(ENERO:DICIEMBRE!L54)</f>
        <v>0</v>
      </c>
      <c r="M54" s="14">
        <f>SUM(ENERO:DICIEMBRE!M54)</f>
        <v>0</v>
      </c>
      <c r="N54" s="14">
        <f>SUM(ENERO:DICIEMBRE!N54)</f>
        <v>0</v>
      </c>
      <c r="O54" s="14">
        <f>SUM(ENERO:DICIEMBRE!O54)</f>
        <v>0</v>
      </c>
      <c r="P54" s="14">
        <f>SUM(ENERO:DICIEMBRE!P54)</f>
        <v>0</v>
      </c>
      <c r="Q54" s="14">
        <f>SUM(ENERO:DICIEMBRE!Q54)</f>
        <v>0</v>
      </c>
      <c r="R54" s="14">
        <f>SUM(ENERO:DICIEMBRE!R54)</f>
        <v>0</v>
      </c>
      <c r="S54" s="14">
        <f>SUM(ENERO:DICIEMBRE!S54)</f>
        <v>0</v>
      </c>
      <c r="T54" s="14">
        <f>SUM(ENERO:DICIEMBRE!T54)</f>
        <v>0</v>
      </c>
      <c r="U54" s="14">
        <f>SUM(ENERO:DICIEMBRE!U54)</f>
        <v>0</v>
      </c>
      <c r="V54" s="14">
        <f>SUM(ENERO:DICIEMBRE!V54)</f>
        <v>0</v>
      </c>
      <c r="W54" s="14">
        <f>SUM(ENERO:DICIEMBRE!W54)</f>
        <v>0</v>
      </c>
      <c r="X54" s="14">
        <f>SUM(ENERO:DICIEMBRE!X54)</f>
        <v>0</v>
      </c>
      <c r="Y54" s="14">
        <f>SUM(ENERO:DICIEMBRE!Y54)</f>
        <v>0</v>
      </c>
      <c r="Z54" s="14">
        <f>SUM(ENERO:DICIEMBRE!Z54)</f>
        <v>0</v>
      </c>
      <c r="AA54" s="14">
        <f>SUM(ENERO:DICIEMBRE!AA54)</f>
        <v>0</v>
      </c>
      <c r="AB54" s="14">
        <f>SUM(ENERO:DICIEMBRE!AB54)</f>
        <v>0</v>
      </c>
      <c r="AC54" s="14">
        <f>SUM(ENERO:DICIEMBRE!AC54)</f>
        <v>0</v>
      </c>
      <c r="AD54" s="14">
        <f>SUM(ENERO:DICIEMBRE!AD54)</f>
        <v>0</v>
      </c>
      <c r="AE54" s="14">
        <f>SUM(ENERO:DICIEMBRE!AE54)</f>
        <v>0</v>
      </c>
      <c r="AF54" s="14">
        <f>SUM(ENERO:DICIEMBRE!AF54)</f>
        <v>0</v>
      </c>
      <c r="AG54" s="14">
        <f>SUM(ENERO:DICIEMBRE!AG54)</f>
        <v>0</v>
      </c>
      <c r="AH54" s="14">
        <f>SUM(ENERO:DICIEMBRE!AH54)</f>
        <v>0</v>
      </c>
      <c r="AI54" s="14">
        <f>SUM(ENERO:DICIEMBRE!AI54)</f>
        <v>0</v>
      </c>
      <c r="AJ54" s="14">
        <f>SUM(ENERO:DICIEMBRE!AJ54)</f>
        <v>0</v>
      </c>
      <c r="AK54" s="14">
        <f>SUM(ENERO:DICIEMBRE!AK54)</f>
        <v>0</v>
      </c>
      <c r="AL54" s="14">
        <f>SUM(ENERO:DICIEMBRE!AL54)</f>
        <v>0</v>
      </c>
      <c r="AM54" s="14">
        <f>SUM(ENERO:DICIEMBRE!AM54)</f>
        <v>0</v>
      </c>
      <c r="AN54" s="14">
        <f>SUM(ENERO:DICIEMBRE!AN54)</f>
        <v>0</v>
      </c>
      <c r="AO54" s="14">
        <f>SUM(ENERO:DICIEMBRE!AO54)</f>
        <v>0</v>
      </c>
      <c r="AP54" s="14">
        <f>SUM(ENERO:DICIEMBRE!AP54)</f>
        <v>0</v>
      </c>
      <c r="AQ54" s="14">
        <f>SUM(ENERO:DICIEMBRE!AQ54)</f>
        <v>0</v>
      </c>
      <c r="AR54" s="14">
        <f>SUM(ENERO:DICIEMBRE!AR54)</f>
        <v>0</v>
      </c>
      <c r="AS54" s="14">
        <f>SUM(ENERO:DICIEMBRE!AS54)</f>
        <v>0</v>
      </c>
      <c r="AT54" s="14">
        <f>SUM(ENERO:DICIEMBRE!AT54)</f>
        <v>0</v>
      </c>
      <c r="AU54" s="14">
        <f>SUM(ENERO:DICIEMBRE!AU54)</f>
        <v>0</v>
      </c>
      <c r="AV54" s="25" t="str">
        <f t="shared" si="2"/>
        <v/>
      </c>
      <c r="CA54" s="26" t="str">
        <f t="shared" si="3"/>
        <v/>
      </c>
      <c r="CB54" s="26" t="str">
        <f t="shared" si="4"/>
        <v/>
      </c>
      <c r="CC54" s="26" t="str">
        <f t="shared" si="5"/>
        <v/>
      </c>
      <c r="CD54" s="26" t="str">
        <f t="shared" si="6"/>
        <v/>
      </c>
      <c r="CE54" s="26" t="str">
        <f t="shared" si="7"/>
        <v/>
      </c>
      <c r="CF54" s="27"/>
      <c r="CG54" s="26" t="str">
        <f t="shared" si="8"/>
        <v/>
      </c>
      <c r="CH54" s="26" t="str">
        <f t="shared" si="9"/>
        <v/>
      </c>
      <c r="CI54" s="28"/>
      <c r="CJ54" s="29">
        <f t="shared" si="10"/>
        <v>0</v>
      </c>
      <c r="CK54" s="29">
        <f t="shared" si="11"/>
        <v>0</v>
      </c>
      <c r="CL54" s="29">
        <f t="shared" si="12"/>
        <v>0</v>
      </c>
      <c r="CM54" s="29">
        <f t="shared" si="13"/>
        <v>0</v>
      </c>
      <c r="CN54" s="29">
        <f t="shared" si="13"/>
        <v>0</v>
      </c>
      <c r="CO54" s="30"/>
      <c r="CP54" s="29">
        <f t="shared" si="14"/>
        <v>0</v>
      </c>
      <c r="CQ54" s="29">
        <f t="shared" si="14"/>
        <v>0</v>
      </c>
    </row>
    <row r="55" spans="1:95" x14ac:dyDescent="0.25">
      <c r="A55" s="300"/>
      <c r="B55" s="53" t="s">
        <v>47</v>
      </c>
      <c r="C55" s="32">
        <f t="shared" si="0"/>
        <v>0</v>
      </c>
      <c r="D55" s="33">
        <f t="shared" si="31"/>
        <v>0</v>
      </c>
      <c r="E55" s="55">
        <f t="shared" si="31"/>
        <v>0</v>
      </c>
      <c r="F55" s="14">
        <f>SUM(ENERO:DICIEMBRE!F55)</f>
        <v>0</v>
      </c>
      <c r="G55" s="14">
        <f>SUM(ENERO:DICIEMBRE!G55)</f>
        <v>0</v>
      </c>
      <c r="H55" s="14">
        <f>SUM(ENERO:DICIEMBRE!H55)</f>
        <v>0</v>
      </c>
      <c r="I55" s="14">
        <f>SUM(ENERO:DICIEMBRE!I55)</f>
        <v>0</v>
      </c>
      <c r="J55" s="14">
        <f>SUM(ENERO:DICIEMBRE!J55)</f>
        <v>0</v>
      </c>
      <c r="K55" s="14">
        <f>SUM(ENERO:DICIEMBRE!K55)</f>
        <v>0</v>
      </c>
      <c r="L55" s="14">
        <f>SUM(ENERO:DICIEMBRE!L55)</f>
        <v>0</v>
      </c>
      <c r="M55" s="14">
        <f>SUM(ENERO:DICIEMBRE!M55)</f>
        <v>0</v>
      </c>
      <c r="N55" s="14">
        <f>SUM(ENERO:DICIEMBRE!N55)</f>
        <v>0</v>
      </c>
      <c r="O55" s="14">
        <f>SUM(ENERO:DICIEMBRE!O55)</f>
        <v>0</v>
      </c>
      <c r="P55" s="14">
        <f>SUM(ENERO:DICIEMBRE!P55)</f>
        <v>0</v>
      </c>
      <c r="Q55" s="14">
        <f>SUM(ENERO:DICIEMBRE!Q55)</f>
        <v>0</v>
      </c>
      <c r="R55" s="14">
        <f>SUM(ENERO:DICIEMBRE!R55)</f>
        <v>0</v>
      </c>
      <c r="S55" s="14">
        <f>SUM(ENERO:DICIEMBRE!S55)</f>
        <v>0</v>
      </c>
      <c r="T55" s="14">
        <f>SUM(ENERO:DICIEMBRE!T55)</f>
        <v>0</v>
      </c>
      <c r="U55" s="14">
        <f>SUM(ENERO:DICIEMBRE!U55)</f>
        <v>0</v>
      </c>
      <c r="V55" s="14">
        <f>SUM(ENERO:DICIEMBRE!V55)</f>
        <v>0</v>
      </c>
      <c r="W55" s="14">
        <f>SUM(ENERO:DICIEMBRE!W55)</f>
        <v>0</v>
      </c>
      <c r="X55" s="14">
        <f>SUM(ENERO:DICIEMBRE!X55)</f>
        <v>0</v>
      </c>
      <c r="Y55" s="14">
        <f>SUM(ENERO:DICIEMBRE!Y55)</f>
        <v>0</v>
      </c>
      <c r="Z55" s="14">
        <f>SUM(ENERO:DICIEMBRE!Z55)</f>
        <v>0</v>
      </c>
      <c r="AA55" s="14">
        <f>SUM(ENERO:DICIEMBRE!AA55)</f>
        <v>0</v>
      </c>
      <c r="AB55" s="14">
        <f>SUM(ENERO:DICIEMBRE!AB55)</f>
        <v>0</v>
      </c>
      <c r="AC55" s="14">
        <f>SUM(ENERO:DICIEMBRE!AC55)</f>
        <v>0</v>
      </c>
      <c r="AD55" s="14">
        <f>SUM(ENERO:DICIEMBRE!AD55)</f>
        <v>0</v>
      </c>
      <c r="AE55" s="14">
        <f>SUM(ENERO:DICIEMBRE!AE55)</f>
        <v>0</v>
      </c>
      <c r="AF55" s="14">
        <f>SUM(ENERO:DICIEMBRE!AF55)</f>
        <v>0</v>
      </c>
      <c r="AG55" s="14">
        <f>SUM(ENERO:DICIEMBRE!AG55)</f>
        <v>0</v>
      </c>
      <c r="AH55" s="14">
        <f>SUM(ENERO:DICIEMBRE!AH55)</f>
        <v>0</v>
      </c>
      <c r="AI55" s="14">
        <f>SUM(ENERO:DICIEMBRE!AI55)</f>
        <v>0</v>
      </c>
      <c r="AJ55" s="14">
        <f>SUM(ENERO:DICIEMBRE!AJ55)</f>
        <v>0</v>
      </c>
      <c r="AK55" s="14">
        <f>SUM(ENERO:DICIEMBRE!AK55)</f>
        <v>0</v>
      </c>
      <c r="AL55" s="14">
        <f>SUM(ENERO:DICIEMBRE!AL55)</f>
        <v>0</v>
      </c>
      <c r="AM55" s="14">
        <f>SUM(ENERO:DICIEMBRE!AM55)</f>
        <v>0</v>
      </c>
      <c r="AN55" s="14">
        <f>SUM(ENERO:DICIEMBRE!AN55)</f>
        <v>0</v>
      </c>
      <c r="AO55" s="14">
        <f>SUM(ENERO:DICIEMBRE!AO55)</f>
        <v>0</v>
      </c>
      <c r="AP55" s="14">
        <f>SUM(ENERO:DICIEMBRE!AP55)</f>
        <v>0</v>
      </c>
      <c r="AQ55" s="14">
        <f>SUM(ENERO:DICIEMBRE!AQ55)</f>
        <v>0</v>
      </c>
      <c r="AR55" s="14">
        <f>SUM(ENERO:DICIEMBRE!AR55)</f>
        <v>0</v>
      </c>
      <c r="AS55" s="14">
        <f>SUM(ENERO:DICIEMBRE!AS55)</f>
        <v>0</v>
      </c>
      <c r="AT55" s="14">
        <f>SUM(ENERO:DICIEMBRE!AT55)</f>
        <v>0</v>
      </c>
      <c r="AU55" s="14">
        <f>SUM(ENERO:DICIEMBRE!AU55)</f>
        <v>0</v>
      </c>
      <c r="AV55" s="25" t="str">
        <f t="shared" si="2"/>
        <v/>
      </c>
      <c r="CA55" s="26" t="str">
        <f t="shared" si="3"/>
        <v/>
      </c>
      <c r="CB55" s="26" t="str">
        <f t="shared" si="4"/>
        <v/>
      </c>
      <c r="CC55" s="26" t="str">
        <f t="shared" si="5"/>
        <v/>
      </c>
      <c r="CD55" s="26" t="str">
        <f t="shared" si="6"/>
        <v/>
      </c>
      <c r="CE55" s="26" t="str">
        <f t="shared" si="7"/>
        <v/>
      </c>
      <c r="CF55" s="27"/>
      <c r="CG55" s="26" t="str">
        <f t="shared" si="8"/>
        <v/>
      </c>
      <c r="CH55" s="26" t="str">
        <f t="shared" si="9"/>
        <v/>
      </c>
      <c r="CI55" s="28"/>
      <c r="CJ55" s="29">
        <f t="shared" si="10"/>
        <v>0</v>
      </c>
      <c r="CK55" s="29">
        <f t="shared" si="11"/>
        <v>0</v>
      </c>
      <c r="CL55" s="29">
        <f t="shared" si="12"/>
        <v>0</v>
      </c>
      <c r="CM55" s="29">
        <f t="shared" si="13"/>
        <v>0</v>
      </c>
      <c r="CN55" s="29">
        <f t="shared" si="13"/>
        <v>0</v>
      </c>
      <c r="CO55" s="30"/>
      <c r="CP55" s="29">
        <f t="shared" si="14"/>
        <v>0</v>
      </c>
      <c r="CQ55" s="29">
        <f t="shared" si="14"/>
        <v>0</v>
      </c>
    </row>
    <row r="56" spans="1:95" x14ac:dyDescent="0.25">
      <c r="A56" s="301"/>
      <c r="B56" s="57" t="s">
        <v>48</v>
      </c>
      <c r="C56" s="58">
        <f t="shared" si="0"/>
        <v>0</v>
      </c>
      <c r="D56" s="59">
        <f t="shared" si="31"/>
        <v>0</v>
      </c>
      <c r="E56" s="60">
        <f t="shared" si="31"/>
        <v>0</v>
      </c>
      <c r="F56" s="14">
        <f>SUM(ENERO:DICIEMBRE!F56)</f>
        <v>0</v>
      </c>
      <c r="G56" s="14">
        <f>SUM(ENERO:DICIEMBRE!G56)</f>
        <v>0</v>
      </c>
      <c r="H56" s="14">
        <f>SUM(ENERO:DICIEMBRE!H56)</f>
        <v>0</v>
      </c>
      <c r="I56" s="14">
        <f>SUM(ENERO:DICIEMBRE!I56)</f>
        <v>0</v>
      </c>
      <c r="J56" s="14">
        <f>SUM(ENERO:DICIEMBRE!J56)</f>
        <v>0</v>
      </c>
      <c r="K56" s="14">
        <f>SUM(ENERO:DICIEMBRE!K56)</f>
        <v>0</v>
      </c>
      <c r="L56" s="14">
        <f>SUM(ENERO:DICIEMBRE!L56)</f>
        <v>0</v>
      </c>
      <c r="M56" s="14">
        <f>SUM(ENERO:DICIEMBRE!M56)</f>
        <v>0</v>
      </c>
      <c r="N56" s="14">
        <f>SUM(ENERO:DICIEMBRE!N56)</f>
        <v>0</v>
      </c>
      <c r="O56" s="14">
        <f>SUM(ENERO:DICIEMBRE!O56)</f>
        <v>0</v>
      </c>
      <c r="P56" s="14">
        <f>SUM(ENERO:DICIEMBRE!P56)</f>
        <v>0</v>
      </c>
      <c r="Q56" s="14">
        <f>SUM(ENERO:DICIEMBRE!Q56)</f>
        <v>0</v>
      </c>
      <c r="R56" s="14">
        <f>SUM(ENERO:DICIEMBRE!R56)</f>
        <v>0</v>
      </c>
      <c r="S56" s="14">
        <f>SUM(ENERO:DICIEMBRE!S56)</f>
        <v>0</v>
      </c>
      <c r="T56" s="14">
        <f>SUM(ENERO:DICIEMBRE!T56)</f>
        <v>0</v>
      </c>
      <c r="U56" s="14">
        <f>SUM(ENERO:DICIEMBRE!U56)</f>
        <v>0</v>
      </c>
      <c r="V56" s="14">
        <f>SUM(ENERO:DICIEMBRE!V56)</f>
        <v>0</v>
      </c>
      <c r="W56" s="14">
        <f>SUM(ENERO:DICIEMBRE!W56)</f>
        <v>0</v>
      </c>
      <c r="X56" s="14">
        <f>SUM(ENERO:DICIEMBRE!X56)</f>
        <v>0</v>
      </c>
      <c r="Y56" s="14">
        <f>SUM(ENERO:DICIEMBRE!Y56)</f>
        <v>0</v>
      </c>
      <c r="Z56" s="14">
        <f>SUM(ENERO:DICIEMBRE!Z56)</f>
        <v>0</v>
      </c>
      <c r="AA56" s="14">
        <f>SUM(ENERO:DICIEMBRE!AA56)</f>
        <v>0</v>
      </c>
      <c r="AB56" s="14">
        <f>SUM(ENERO:DICIEMBRE!AB56)</f>
        <v>0</v>
      </c>
      <c r="AC56" s="14">
        <f>SUM(ENERO:DICIEMBRE!AC56)</f>
        <v>0</v>
      </c>
      <c r="AD56" s="14">
        <f>SUM(ENERO:DICIEMBRE!AD56)</f>
        <v>0</v>
      </c>
      <c r="AE56" s="14">
        <f>SUM(ENERO:DICIEMBRE!AE56)</f>
        <v>0</v>
      </c>
      <c r="AF56" s="14">
        <f>SUM(ENERO:DICIEMBRE!AF56)</f>
        <v>0</v>
      </c>
      <c r="AG56" s="14">
        <f>SUM(ENERO:DICIEMBRE!AG56)</f>
        <v>0</v>
      </c>
      <c r="AH56" s="14">
        <f>SUM(ENERO:DICIEMBRE!AH56)</f>
        <v>0</v>
      </c>
      <c r="AI56" s="14">
        <f>SUM(ENERO:DICIEMBRE!AI56)</f>
        <v>0</v>
      </c>
      <c r="AJ56" s="14">
        <f>SUM(ENERO:DICIEMBRE!AJ56)</f>
        <v>0</v>
      </c>
      <c r="AK56" s="14">
        <f>SUM(ENERO:DICIEMBRE!AK56)</f>
        <v>0</v>
      </c>
      <c r="AL56" s="14">
        <f>SUM(ENERO:DICIEMBRE!AL56)</f>
        <v>0</v>
      </c>
      <c r="AM56" s="14">
        <f>SUM(ENERO:DICIEMBRE!AM56)</f>
        <v>0</v>
      </c>
      <c r="AN56" s="14">
        <f>SUM(ENERO:DICIEMBRE!AN56)</f>
        <v>0</v>
      </c>
      <c r="AO56" s="14">
        <f>SUM(ENERO:DICIEMBRE!AO56)</f>
        <v>0</v>
      </c>
      <c r="AP56" s="14">
        <f>SUM(ENERO:DICIEMBRE!AP56)</f>
        <v>0</v>
      </c>
      <c r="AQ56" s="14">
        <f>SUM(ENERO:DICIEMBRE!AQ56)</f>
        <v>0</v>
      </c>
      <c r="AR56" s="14">
        <f>SUM(ENERO:DICIEMBRE!AR56)</f>
        <v>0</v>
      </c>
      <c r="AS56" s="14">
        <f>SUM(ENERO:DICIEMBRE!AS56)</f>
        <v>0</v>
      </c>
      <c r="AT56" s="14">
        <f>SUM(ENERO:DICIEMBRE!AT56)</f>
        <v>0</v>
      </c>
      <c r="AU56" s="14">
        <f>SUM(ENERO:DICIEMBRE!AU56)</f>
        <v>0</v>
      </c>
      <c r="AV56" s="25" t="str">
        <f t="shared" si="2"/>
        <v/>
      </c>
      <c r="CA56" s="26" t="str">
        <f t="shared" si="3"/>
        <v/>
      </c>
      <c r="CB56" s="26" t="str">
        <f t="shared" si="4"/>
        <v/>
      </c>
      <c r="CC56" s="26" t="str">
        <f t="shared" si="5"/>
        <v/>
      </c>
      <c r="CD56" s="26" t="str">
        <f t="shared" si="6"/>
        <v/>
      </c>
      <c r="CE56" s="26" t="str">
        <f t="shared" si="7"/>
        <v/>
      </c>
      <c r="CF56" s="27"/>
      <c r="CG56" s="26" t="str">
        <f t="shared" si="8"/>
        <v/>
      </c>
      <c r="CH56" s="26" t="str">
        <f t="shared" si="9"/>
        <v/>
      </c>
      <c r="CI56" s="28"/>
      <c r="CJ56" s="29">
        <f t="shared" si="10"/>
        <v>0</v>
      </c>
      <c r="CK56" s="29">
        <f t="shared" si="11"/>
        <v>0</v>
      </c>
      <c r="CL56" s="29">
        <f t="shared" si="12"/>
        <v>0</v>
      </c>
      <c r="CM56" s="29">
        <f t="shared" si="13"/>
        <v>0</v>
      </c>
      <c r="CN56" s="29">
        <f t="shared" si="13"/>
        <v>0</v>
      </c>
      <c r="CO56" s="30"/>
      <c r="CP56" s="29">
        <f t="shared" si="14"/>
        <v>0</v>
      </c>
      <c r="CQ56" s="29">
        <f t="shared" si="14"/>
        <v>0</v>
      </c>
    </row>
    <row r="57" spans="1:95" ht="15" customHeight="1" x14ac:dyDescent="0.25">
      <c r="A57" s="299" t="s">
        <v>55</v>
      </c>
      <c r="B57" s="10" t="s">
        <v>38</v>
      </c>
      <c r="C57" s="11">
        <f t="shared" si="0"/>
        <v>755</v>
      </c>
      <c r="D57" s="12">
        <f>SUM(J57+L57+N57+P57+R57+T57+V57+X57+Z57+AB57+AD57+AF57+AH57+AJ57+AL57)</f>
        <v>553</v>
      </c>
      <c r="E57" s="13">
        <f>SUM(K57+M57+O57+Q57+S57+U57+W57+Y57+AA57+AC57+AE57+AG57+AI57+AK57+AM57)</f>
        <v>202</v>
      </c>
      <c r="F57" s="14">
        <f>SUM(ENERO:DICIEMBRE!F57)</f>
        <v>0</v>
      </c>
      <c r="G57" s="14">
        <f>SUM(ENERO:DICIEMBRE!G57)</f>
        <v>0</v>
      </c>
      <c r="H57" s="14">
        <f>SUM(ENERO:DICIEMBRE!H57)</f>
        <v>0</v>
      </c>
      <c r="I57" s="14">
        <f>SUM(ENERO:DICIEMBRE!I57)</f>
        <v>0</v>
      </c>
      <c r="J57" s="14">
        <f>SUM(ENERO:DICIEMBRE!J57)</f>
        <v>0</v>
      </c>
      <c r="K57" s="14">
        <f>SUM(ENERO:DICIEMBRE!K57)</f>
        <v>0</v>
      </c>
      <c r="L57" s="14">
        <f>SUM(ENERO:DICIEMBRE!L57)</f>
        <v>3</v>
      </c>
      <c r="M57" s="14">
        <f>SUM(ENERO:DICIEMBRE!M57)</f>
        <v>0</v>
      </c>
      <c r="N57" s="14">
        <f>SUM(ENERO:DICIEMBRE!N57)</f>
        <v>29</v>
      </c>
      <c r="O57" s="14">
        <f>SUM(ENERO:DICIEMBRE!O57)</f>
        <v>2</v>
      </c>
      <c r="P57" s="14">
        <f>SUM(ENERO:DICIEMBRE!P57)</f>
        <v>34</v>
      </c>
      <c r="Q57" s="14">
        <f>SUM(ENERO:DICIEMBRE!Q57)</f>
        <v>9</v>
      </c>
      <c r="R57" s="14">
        <f>SUM(ENERO:DICIEMBRE!R57)</f>
        <v>69</v>
      </c>
      <c r="S57" s="14">
        <f>SUM(ENERO:DICIEMBRE!S57)</f>
        <v>10</v>
      </c>
      <c r="T57" s="14">
        <f>SUM(ENERO:DICIEMBRE!T57)</f>
        <v>77</v>
      </c>
      <c r="U57" s="14">
        <f>SUM(ENERO:DICIEMBRE!U57)</f>
        <v>38</v>
      </c>
      <c r="V57" s="14">
        <f>SUM(ENERO:DICIEMBRE!V57)</f>
        <v>61</v>
      </c>
      <c r="W57" s="14">
        <f>SUM(ENERO:DICIEMBRE!W57)</f>
        <v>31</v>
      </c>
      <c r="X57" s="14">
        <f>SUM(ENERO:DICIEMBRE!X57)</f>
        <v>62</v>
      </c>
      <c r="Y57" s="14">
        <f>SUM(ENERO:DICIEMBRE!Y57)</f>
        <v>22</v>
      </c>
      <c r="Z57" s="14">
        <f>SUM(ENERO:DICIEMBRE!Z57)</f>
        <v>58</v>
      </c>
      <c r="AA57" s="14">
        <f>SUM(ENERO:DICIEMBRE!AA57)</f>
        <v>13</v>
      </c>
      <c r="AB57" s="14">
        <f>SUM(ENERO:DICIEMBRE!AB57)</f>
        <v>51</v>
      </c>
      <c r="AC57" s="14">
        <f>SUM(ENERO:DICIEMBRE!AC57)</f>
        <v>23</v>
      </c>
      <c r="AD57" s="14">
        <f>SUM(ENERO:DICIEMBRE!AD57)</f>
        <v>41</v>
      </c>
      <c r="AE57" s="14">
        <f>SUM(ENERO:DICIEMBRE!AE57)</f>
        <v>14</v>
      </c>
      <c r="AF57" s="14">
        <f>SUM(ENERO:DICIEMBRE!AF57)</f>
        <v>31</v>
      </c>
      <c r="AG57" s="14">
        <f>SUM(ENERO:DICIEMBRE!AG57)</f>
        <v>10</v>
      </c>
      <c r="AH57" s="14">
        <f>SUM(ENERO:DICIEMBRE!AH57)</f>
        <v>12</v>
      </c>
      <c r="AI57" s="14">
        <f>SUM(ENERO:DICIEMBRE!AI57)</f>
        <v>21</v>
      </c>
      <c r="AJ57" s="14">
        <f>SUM(ENERO:DICIEMBRE!AJ57)</f>
        <v>9</v>
      </c>
      <c r="AK57" s="14">
        <f>SUM(ENERO:DICIEMBRE!AK57)</f>
        <v>7</v>
      </c>
      <c r="AL57" s="14">
        <f>SUM(ENERO:DICIEMBRE!AL57)</f>
        <v>16</v>
      </c>
      <c r="AM57" s="14">
        <f>SUM(ENERO:DICIEMBRE!AM57)</f>
        <v>2</v>
      </c>
      <c r="AN57" s="14">
        <f>SUM(ENERO:DICIEMBRE!AN57)</f>
        <v>0</v>
      </c>
      <c r="AO57" s="14">
        <f>SUM(ENERO:DICIEMBRE!AO57)</f>
        <v>0</v>
      </c>
      <c r="AP57" s="14">
        <f>SUM(ENERO:DICIEMBRE!AP57)</f>
        <v>10</v>
      </c>
      <c r="AQ57" s="14">
        <f>SUM(ENERO:DICIEMBRE!AQ57)</f>
        <v>6</v>
      </c>
      <c r="AR57" s="14">
        <f>SUM(ENERO:DICIEMBRE!AR57)</f>
        <v>44</v>
      </c>
      <c r="AS57" s="14">
        <f>SUM(ENERO:DICIEMBRE!AS57)</f>
        <v>0</v>
      </c>
      <c r="AT57" s="14">
        <f>SUM(ENERO:DICIEMBRE!AT57)</f>
        <v>0</v>
      </c>
      <c r="AU57" s="14">
        <f>SUM(ENERO:DICIEMBRE!AU57)</f>
        <v>0</v>
      </c>
      <c r="AV57" s="25" t="str">
        <f>$CA57&amp;$CB57&amp;CC57&amp;CD57&amp;CE57&amp;CF57&amp;CG57&amp;CH57</f>
        <v/>
      </c>
      <c r="CA57" s="26" t="str">
        <f t="shared" si="3"/>
        <v/>
      </c>
      <c r="CB57" s="26" t="str">
        <f t="shared" si="4"/>
        <v/>
      </c>
      <c r="CC57" s="26" t="str">
        <f t="shared" si="5"/>
        <v/>
      </c>
      <c r="CD57" s="26" t="str">
        <f t="shared" si="6"/>
        <v/>
      </c>
      <c r="CE57" s="26" t="str">
        <f>IF(AND($C57&lt;&gt;0,AR57=""),"* No olvide ingresar la columna Migrantes (Digite CERO si no tiene).  ",IF(AR57&gt;$C57,"* El Número de Migrantes no puede superar el Total. ",""))</f>
        <v/>
      </c>
      <c r="CF57" s="88" t="str">
        <f>IF(AND(SUM(J57:M57)&gt;0,AS57=""),"* No olvide digitar la variable 14-18 años. Si no tiene digite Cero.",IF(AS57&gt;SUM(J57:M57),"* La variable 14-18 años no puede ser mayor al total por grupo edad de 10 a 19 años. ",""))</f>
        <v/>
      </c>
      <c r="CG57" s="26" t="str">
        <f t="shared" si="8"/>
        <v/>
      </c>
      <c r="CH57" s="26" t="str">
        <f t="shared" si="9"/>
        <v/>
      </c>
      <c r="CI57" s="28"/>
      <c r="CJ57" s="29">
        <f t="shared" si="10"/>
        <v>0</v>
      </c>
      <c r="CK57" s="29">
        <f t="shared" si="11"/>
        <v>0</v>
      </c>
      <c r="CL57" s="29">
        <f t="shared" si="12"/>
        <v>0</v>
      </c>
      <c r="CM57" s="29">
        <f t="shared" si="13"/>
        <v>0</v>
      </c>
      <c r="CN57" s="29">
        <f t="shared" si="13"/>
        <v>0</v>
      </c>
      <c r="CO57" s="89">
        <f>IF(AND(SUM(J57:M57)&gt;0,AS57=""),1,IF(AS57&gt;SUM(J57:M57),1,0))</f>
        <v>0</v>
      </c>
      <c r="CP57" s="29">
        <f t="shared" si="14"/>
        <v>0</v>
      </c>
      <c r="CQ57" s="29">
        <f t="shared" si="14"/>
        <v>0</v>
      </c>
    </row>
    <row r="58" spans="1:95" x14ac:dyDescent="0.25">
      <c r="A58" s="300"/>
      <c r="B58" s="31" t="s">
        <v>39</v>
      </c>
      <c r="C58" s="32">
        <f t="shared" si="0"/>
        <v>0</v>
      </c>
      <c r="D58" s="33">
        <f t="shared" ref="D58:E62" si="32">SUM(J58+L58+N58+P58+R58+T58+V58+X58+Z58+AB58+AD58+AF58+AH58+AJ58+AL58)</f>
        <v>0</v>
      </c>
      <c r="E58" s="34">
        <f>SUM(K58+M58+O58+Q58+S58+U58+W58+Y58+AA58+AC58+AE58+AG58+AI58+AK58+AM58)</f>
        <v>0</v>
      </c>
      <c r="F58" s="14">
        <f>SUM(ENERO:DICIEMBRE!F58)</f>
        <v>0</v>
      </c>
      <c r="G58" s="14">
        <f>SUM(ENERO:DICIEMBRE!G58)</f>
        <v>0</v>
      </c>
      <c r="H58" s="14">
        <f>SUM(ENERO:DICIEMBRE!H58)</f>
        <v>0</v>
      </c>
      <c r="I58" s="14">
        <f>SUM(ENERO:DICIEMBRE!I58)</f>
        <v>0</v>
      </c>
      <c r="J58" s="14">
        <f>SUM(ENERO:DICIEMBRE!J58)</f>
        <v>0</v>
      </c>
      <c r="K58" s="14">
        <f>SUM(ENERO:DICIEMBRE!K58)</f>
        <v>0</v>
      </c>
      <c r="L58" s="14">
        <f>SUM(ENERO:DICIEMBRE!L58)</f>
        <v>0</v>
      </c>
      <c r="M58" s="14">
        <f>SUM(ENERO:DICIEMBRE!M58)</f>
        <v>0</v>
      </c>
      <c r="N58" s="14">
        <f>SUM(ENERO:DICIEMBRE!N58)</f>
        <v>0</v>
      </c>
      <c r="O58" s="14">
        <f>SUM(ENERO:DICIEMBRE!O58)</f>
        <v>0</v>
      </c>
      <c r="P58" s="14">
        <f>SUM(ENERO:DICIEMBRE!P58)</f>
        <v>0</v>
      </c>
      <c r="Q58" s="14">
        <f>SUM(ENERO:DICIEMBRE!Q58)</f>
        <v>0</v>
      </c>
      <c r="R58" s="14">
        <f>SUM(ENERO:DICIEMBRE!R58)</f>
        <v>0</v>
      </c>
      <c r="S58" s="14">
        <f>SUM(ENERO:DICIEMBRE!S58)</f>
        <v>0</v>
      </c>
      <c r="T58" s="14">
        <f>SUM(ENERO:DICIEMBRE!T58)</f>
        <v>0</v>
      </c>
      <c r="U58" s="14">
        <f>SUM(ENERO:DICIEMBRE!U58)</f>
        <v>0</v>
      </c>
      <c r="V58" s="14">
        <f>SUM(ENERO:DICIEMBRE!V58)</f>
        <v>0</v>
      </c>
      <c r="W58" s="14">
        <f>SUM(ENERO:DICIEMBRE!W58)</f>
        <v>0</v>
      </c>
      <c r="X58" s="14">
        <f>SUM(ENERO:DICIEMBRE!X58)</f>
        <v>0</v>
      </c>
      <c r="Y58" s="14">
        <f>SUM(ENERO:DICIEMBRE!Y58)</f>
        <v>0</v>
      </c>
      <c r="Z58" s="14">
        <f>SUM(ENERO:DICIEMBRE!Z58)</f>
        <v>0</v>
      </c>
      <c r="AA58" s="14">
        <f>SUM(ENERO:DICIEMBRE!AA58)</f>
        <v>0</v>
      </c>
      <c r="AB58" s="14">
        <f>SUM(ENERO:DICIEMBRE!AB58)</f>
        <v>0</v>
      </c>
      <c r="AC58" s="14">
        <f>SUM(ENERO:DICIEMBRE!AC58)</f>
        <v>0</v>
      </c>
      <c r="AD58" s="14">
        <f>SUM(ENERO:DICIEMBRE!AD58)</f>
        <v>0</v>
      </c>
      <c r="AE58" s="14">
        <f>SUM(ENERO:DICIEMBRE!AE58)</f>
        <v>0</v>
      </c>
      <c r="AF58" s="14">
        <f>SUM(ENERO:DICIEMBRE!AF58)</f>
        <v>0</v>
      </c>
      <c r="AG58" s="14">
        <f>SUM(ENERO:DICIEMBRE!AG58)</f>
        <v>0</v>
      </c>
      <c r="AH58" s="14">
        <f>SUM(ENERO:DICIEMBRE!AH58)</f>
        <v>0</v>
      </c>
      <c r="AI58" s="14">
        <f>SUM(ENERO:DICIEMBRE!AI58)</f>
        <v>0</v>
      </c>
      <c r="AJ58" s="14">
        <f>SUM(ENERO:DICIEMBRE!AJ58)</f>
        <v>0</v>
      </c>
      <c r="AK58" s="14">
        <f>SUM(ENERO:DICIEMBRE!AK58)</f>
        <v>0</v>
      </c>
      <c r="AL58" s="14">
        <f>SUM(ENERO:DICIEMBRE!AL58)</f>
        <v>0</v>
      </c>
      <c r="AM58" s="14">
        <f>SUM(ENERO:DICIEMBRE!AM58)</f>
        <v>0</v>
      </c>
      <c r="AN58" s="14">
        <f>SUM(ENERO:DICIEMBRE!AN58)</f>
        <v>0</v>
      </c>
      <c r="AO58" s="14">
        <f>SUM(ENERO:DICIEMBRE!AO58)</f>
        <v>0</v>
      </c>
      <c r="AP58" s="14">
        <f>SUM(ENERO:DICIEMBRE!AP58)</f>
        <v>0</v>
      </c>
      <c r="AQ58" s="14">
        <f>SUM(ENERO:DICIEMBRE!AQ58)</f>
        <v>0</v>
      </c>
      <c r="AR58" s="14">
        <f>SUM(ENERO:DICIEMBRE!AR58)</f>
        <v>0</v>
      </c>
      <c r="AS58" s="14">
        <f>SUM(ENERO:DICIEMBRE!AS58)</f>
        <v>0</v>
      </c>
      <c r="AT58" s="14">
        <f>SUM(ENERO:DICIEMBRE!AT58)</f>
        <v>0</v>
      </c>
      <c r="AU58" s="14">
        <f>SUM(ENERO:DICIEMBRE!AU58)</f>
        <v>0</v>
      </c>
      <c r="AV58" s="25" t="str">
        <f t="shared" ref="AV58:AV89" si="33">$CA58&amp;$CB58&amp;CC58&amp;CD58&amp;CE58&amp;CF58&amp;CG58&amp;CH58</f>
        <v/>
      </c>
      <c r="CA58" s="26" t="str">
        <f t="shared" si="3"/>
        <v/>
      </c>
      <c r="CB58" s="26" t="str">
        <f t="shared" si="4"/>
        <v/>
      </c>
      <c r="CC58" s="26" t="str">
        <f t="shared" si="5"/>
        <v/>
      </c>
      <c r="CD58" s="26" t="str">
        <f t="shared" si="6"/>
        <v/>
      </c>
      <c r="CE58" s="26" t="str">
        <f t="shared" si="7"/>
        <v/>
      </c>
      <c r="CF58" s="88" t="str">
        <f t="shared" ref="CF58:CF89" si="34">IF(AND(SUM(J58:M58)&gt;0,AS58=""),"* No olvide digitar la variable 14-18 años. Si no tiene digite Cero.",IF(AS58&gt;SUM(J58:M58),"* La variable 14-18 años no puede ser mayor al total por grupo edad de 10 a 19 años. ",""))</f>
        <v/>
      </c>
      <c r="CG58" s="26" t="str">
        <f t="shared" si="8"/>
        <v/>
      </c>
      <c r="CH58" s="26" t="str">
        <f t="shared" si="9"/>
        <v/>
      </c>
      <c r="CI58" s="28"/>
      <c r="CJ58" s="29">
        <f t="shared" si="10"/>
        <v>0</v>
      </c>
      <c r="CK58" s="29">
        <f t="shared" si="11"/>
        <v>0</v>
      </c>
      <c r="CL58" s="29">
        <f t="shared" si="12"/>
        <v>0</v>
      </c>
      <c r="CM58" s="29">
        <f t="shared" si="13"/>
        <v>0</v>
      </c>
      <c r="CN58" s="29">
        <f t="shared" si="13"/>
        <v>0</v>
      </c>
      <c r="CO58" s="89">
        <f t="shared" ref="CO58:CO89" si="35">IF(AND(SUM(J58:M58)&gt;0,AS58=""),1,IF(AS58&gt;SUM(J58:M58),1,0))</f>
        <v>0</v>
      </c>
      <c r="CP58" s="29">
        <f t="shared" si="14"/>
        <v>0</v>
      </c>
      <c r="CQ58" s="29">
        <f t="shared" si="14"/>
        <v>0</v>
      </c>
    </row>
    <row r="59" spans="1:95" x14ac:dyDescent="0.25">
      <c r="A59" s="300"/>
      <c r="B59" s="31" t="s">
        <v>40</v>
      </c>
      <c r="C59" s="32">
        <f t="shared" si="0"/>
        <v>2046</v>
      </c>
      <c r="D59" s="33">
        <f>SUM(J59+L59+N59+P59+R59+T59+V59+X59+Z59+AB59+AD59+AF59+AH59+AJ59+AL59)</f>
        <v>1513</v>
      </c>
      <c r="E59" s="34">
        <f>SUM(K59+M59+O59+Q59+S59+U59+W59+Y59+AA59+AC59+AE59+AG59+AI59+AK59+AM59)</f>
        <v>533</v>
      </c>
      <c r="F59" s="14">
        <f>SUM(ENERO:DICIEMBRE!F59)</f>
        <v>0</v>
      </c>
      <c r="G59" s="14">
        <f>SUM(ENERO:DICIEMBRE!G59)</f>
        <v>0</v>
      </c>
      <c r="H59" s="14">
        <f>SUM(ENERO:DICIEMBRE!H59)</f>
        <v>0</v>
      </c>
      <c r="I59" s="14">
        <f>SUM(ENERO:DICIEMBRE!I59)</f>
        <v>0</v>
      </c>
      <c r="J59" s="14">
        <f>SUM(ENERO:DICIEMBRE!J59)</f>
        <v>0</v>
      </c>
      <c r="K59" s="14">
        <f>SUM(ENERO:DICIEMBRE!K59)</f>
        <v>0</v>
      </c>
      <c r="L59" s="14">
        <f>SUM(ENERO:DICIEMBRE!L59)</f>
        <v>5</v>
      </c>
      <c r="M59" s="14">
        <f>SUM(ENERO:DICIEMBRE!M59)</f>
        <v>2</v>
      </c>
      <c r="N59" s="14">
        <f>SUM(ENERO:DICIEMBRE!N59)</f>
        <v>75</v>
      </c>
      <c r="O59" s="14">
        <f>SUM(ENERO:DICIEMBRE!O59)</f>
        <v>13</v>
      </c>
      <c r="P59" s="14">
        <f>SUM(ENERO:DICIEMBRE!P59)</f>
        <v>118</v>
      </c>
      <c r="Q59" s="14">
        <f>SUM(ENERO:DICIEMBRE!Q59)</f>
        <v>39</v>
      </c>
      <c r="R59" s="14">
        <f>SUM(ENERO:DICIEMBRE!R59)</f>
        <v>255</v>
      </c>
      <c r="S59" s="14">
        <f>SUM(ENERO:DICIEMBRE!S59)</f>
        <v>63</v>
      </c>
      <c r="T59" s="14">
        <f>SUM(ENERO:DICIEMBRE!T59)</f>
        <v>249</v>
      </c>
      <c r="U59" s="14">
        <f>SUM(ENERO:DICIEMBRE!U59)</f>
        <v>103</v>
      </c>
      <c r="V59" s="14">
        <f>SUM(ENERO:DICIEMBRE!V59)</f>
        <v>212</v>
      </c>
      <c r="W59" s="14">
        <f>SUM(ENERO:DICIEMBRE!W59)</f>
        <v>99</v>
      </c>
      <c r="X59" s="14">
        <f>SUM(ENERO:DICIEMBRE!X59)</f>
        <v>179</v>
      </c>
      <c r="Y59" s="14">
        <f>SUM(ENERO:DICIEMBRE!Y59)</f>
        <v>65</v>
      </c>
      <c r="Z59" s="14">
        <f>SUM(ENERO:DICIEMBRE!Z59)</f>
        <v>158</v>
      </c>
      <c r="AA59" s="14">
        <f>SUM(ENERO:DICIEMBRE!AA59)</f>
        <v>49</v>
      </c>
      <c r="AB59" s="14">
        <f>SUM(ENERO:DICIEMBRE!AB59)</f>
        <v>130</v>
      </c>
      <c r="AC59" s="14">
        <f>SUM(ENERO:DICIEMBRE!AC59)</f>
        <v>51</v>
      </c>
      <c r="AD59" s="14">
        <f>SUM(ENERO:DICIEMBRE!AD59)</f>
        <v>48</v>
      </c>
      <c r="AE59" s="14">
        <f>SUM(ENERO:DICIEMBRE!AE59)</f>
        <v>9</v>
      </c>
      <c r="AF59" s="14">
        <f>SUM(ENERO:DICIEMBRE!AF59)</f>
        <v>42</v>
      </c>
      <c r="AG59" s="14">
        <f>SUM(ENERO:DICIEMBRE!AG59)</f>
        <v>12</v>
      </c>
      <c r="AH59" s="14">
        <f>SUM(ENERO:DICIEMBRE!AH59)</f>
        <v>25</v>
      </c>
      <c r="AI59" s="14">
        <f>SUM(ENERO:DICIEMBRE!AI59)</f>
        <v>22</v>
      </c>
      <c r="AJ59" s="14">
        <f>SUM(ENERO:DICIEMBRE!AJ59)</f>
        <v>7</v>
      </c>
      <c r="AK59" s="14">
        <f>SUM(ENERO:DICIEMBRE!AK59)</f>
        <v>6</v>
      </c>
      <c r="AL59" s="14">
        <f>SUM(ENERO:DICIEMBRE!AL59)</f>
        <v>10</v>
      </c>
      <c r="AM59" s="14">
        <f>SUM(ENERO:DICIEMBRE!AM59)</f>
        <v>0</v>
      </c>
      <c r="AN59" s="14">
        <f>SUM(ENERO:DICIEMBRE!AN59)</f>
        <v>0</v>
      </c>
      <c r="AO59" s="14">
        <f>SUM(ENERO:DICIEMBRE!AO59)</f>
        <v>0</v>
      </c>
      <c r="AP59" s="14">
        <f>SUM(ENERO:DICIEMBRE!AP59)</f>
        <v>22</v>
      </c>
      <c r="AQ59" s="14">
        <f>SUM(ENERO:DICIEMBRE!AQ59)</f>
        <v>15</v>
      </c>
      <c r="AR59" s="14">
        <f>SUM(ENERO:DICIEMBRE!AR59)</f>
        <v>133</v>
      </c>
      <c r="AS59" s="14">
        <f>SUM(ENERO:DICIEMBRE!AS59)</f>
        <v>0</v>
      </c>
      <c r="AT59" s="14">
        <f>SUM(ENERO:DICIEMBRE!AT59)</f>
        <v>0</v>
      </c>
      <c r="AU59" s="14">
        <f>SUM(ENERO:DICIEMBRE!AU59)</f>
        <v>0</v>
      </c>
      <c r="AV59" s="25" t="str">
        <f t="shared" si="33"/>
        <v/>
      </c>
      <c r="CA59" s="26" t="str">
        <f t="shared" si="3"/>
        <v/>
      </c>
      <c r="CB59" s="26" t="str">
        <f t="shared" si="4"/>
        <v/>
      </c>
      <c r="CC59" s="26" t="str">
        <f t="shared" si="5"/>
        <v/>
      </c>
      <c r="CD59" s="26" t="str">
        <f t="shared" si="6"/>
        <v/>
      </c>
      <c r="CE59" s="26" t="str">
        <f t="shared" si="7"/>
        <v/>
      </c>
      <c r="CF59" s="88" t="str">
        <f t="shared" si="34"/>
        <v/>
      </c>
      <c r="CG59" s="26" t="str">
        <f t="shared" si="8"/>
        <v/>
      </c>
      <c r="CH59" s="26" t="str">
        <f t="shared" si="9"/>
        <v/>
      </c>
      <c r="CI59" s="28"/>
      <c r="CJ59" s="29">
        <f t="shared" si="10"/>
        <v>0</v>
      </c>
      <c r="CK59" s="29">
        <f t="shared" si="11"/>
        <v>0</v>
      </c>
      <c r="CL59" s="29">
        <f t="shared" si="12"/>
        <v>0</v>
      </c>
      <c r="CM59" s="29">
        <f t="shared" si="13"/>
        <v>0</v>
      </c>
      <c r="CN59" s="29">
        <f t="shared" si="13"/>
        <v>0</v>
      </c>
      <c r="CO59" s="89">
        <f t="shared" si="35"/>
        <v>0</v>
      </c>
      <c r="CP59" s="29">
        <f t="shared" si="14"/>
        <v>0</v>
      </c>
      <c r="CQ59" s="29">
        <f t="shared" si="14"/>
        <v>0</v>
      </c>
    </row>
    <row r="60" spans="1:95" x14ac:dyDescent="0.25">
      <c r="A60" s="300"/>
      <c r="B60" s="31" t="s">
        <v>43</v>
      </c>
      <c r="C60" s="32">
        <f t="shared" si="0"/>
        <v>0</v>
      </c>
      <c r="D60" s="33">
        <f t="shared" si="32"/>
        <v>0</v>
      </c>
      <c r="E60" s="34">
        <f t="shared" si="32"/>
        <v>0</v>
      </c>
      <c r="F60" s="14">
        <f>SUM(ENERO:DICIEMBRE!F60)</f>
        <v>0</v>
      </c>
      <c r="G60" s="14">
        <f>SUM(ENERO:DICIEMBRE!G60)</f>
        <v>0</v>
      </c>
      <c r="H60" s="14">
        <f>SUM(ENERO:DICIEMBRE!H60)</f>
        <v>0</v>
      </c>
      <c r="I60" s="14">
        <f>SUM(ENERO:DICIEMBRE!I60)</f>
        <v>0</v>
      </c>
      <c r="J60" s="14">
        <f>SUM(ENERO:DICIEMBRE!J60)</f>
        <v>0</v>
      </c>
      <c r="K60" s="14">
        <f>SUM(ENERO:DICIEMBRE!K60)</f>
        <v>0</v>
      </c>
      <c r="L60" s="14">
        <f>SUM(ENERO:DICIEMBRE!L60)</f>
        <v>0</v>
      </c>
      <c r="M60" s="14">
        <f>SUM(ENERO:DICIEMBRE!M60)</f>
        <v>0</v>
      </c>
      <c r="N60" s="14">
        <f>SUM(ENERO:DICIEMBRE!N60)</f>
        <v>0</v>
      </c>
      <c r="O60" s="14">
        <f>SUM(ENERO:DICIEMBRE!O60)</f>
        <v>0</v>
      </c>
      <c r="P60" s="14">
        <f>SUM(ENERO:DICIEMBRE!P60)</f>
        <v>0</v>
      </c>
      <c r="Q60" s="14">
        <f>SUM(ENERO:DICIEMBRE!Q60)</f>
        <v>0</v>
      </c>
      <c r="R60" s="14">
        <f>SUM(ENERO:DICIEMBRE!R60)</f>
        <v>0</v>
      </c>
      <c r="S60" s="14">
        <f>SUM(ENERO:DICIEMBRE!S60)</f>
        <v>0</v>
      </c>
      <c r="T60" s="14">
        <f>SUM(ENERO:DICIEMBRE!T60)</f>
        <v>0</v>
      </c>
      <c r="U60" s="14">
        <f>SUM(ENERO:DICIEMBRE!U60)</f>
        <v>0</v>
      </c>
      <c r="V60" s="14">
        <f>SUM(ENERO:DICIEMBRE!V60)</f>
        <v>0</v>
      </c>
      <c r="W60" s="14">
        <f>SUM(ENERO:DICIEMBRE!W60)</f>
        <v>0</v>
      </c>
      <c r="X60" s="14">
        <f>SUM(ENERO:DICIEMBRE!X60)</f>
        <v>0</v>
      </c>
      <c r="Y60" s="14">
        <f>SUM(ENERO:DICIEMBRE!Y60)</f>
        <v>0</v>
      </c>
      <c r="Z60" s="14">
        <f>SUM(ENERO:DICIEMBRE!Z60)</f>
        <v>0</v>
      </c>
      <c r="AA60" s="14">
        <f>SUM(ENERO:DICIEMBRE!AA60)</f>
        <v>0</v>
      </c>
      <c r="AB60" s="14">
        <f>SUM(ENERO:DICIEMBRE!AB60)</f>
        <v>0</v>
      </c>
      <c r="AC60" s="14">
        <f>SUM(ENERO:DICIEMBRE!AC60)</f>
        <v>0</v>
      </c>
      <c r="AD60" s="14">
        <f>SUM(ENERO:DICIEMBRE!AD60)</f>
        <v>0</v>
      </c>
      <c r="AE60" s="14">
        <f>SUM(ENERO:DICIEMBRE!AE60)</f>
        <v>0</v>
      </c>
      <c r="AF60" s="14">
        <f>SUM(ENERO:DICIEMBRE!AF60)</f>
        <v>0</v>
      </c>
      <c r="AG60" s="14">
        <f>SUM(ENERO:DICIEMBRE!AG60)</f>
        <v>0</v>
      </c>
      <c r="AH60" s="14">
        <f>SUM(ENERO:DICIEMBRE!AH60)</f>
        <v>0</v>
      </c>
      <c r="AI60" s="14">
        <f>SUM(ENERO:DICIEMBRE!AI60)</f>
        <v>0</v>
      </c>
      <c r="AJ60" s="14">
        <f>SUM(ENERO:DICIEMBRE!AJ60)</f>
        <v>0</v>
      </c>
      <c r="AK60" s="14">
        <f>SUM(ENERO:DICIEMBRE!AK60)</f>
        <v>0</v>
      </c>
      <c r="AL60" s="14">
        <f>SUM(ENERO:DICIEMBRE!AL60)</f>
        <v>0</v>
      </c>
      <c r="AM60" s="14">
        <f>SUM(ENERO:DICIEMBRE!AM60)</f>
        <v>0</v>
      </c>
      <c r="AN60" s="14">
        <f>SUM(ENERO:DICIEMBRE!AN60)</f>
        <v>0</v>
      </c>
      <c r="AO60" s="14">
        <f>SUM(ENERO:DICIEMBRE!AO60)</f>
        <v>0</v>
      </c>
      <c r="AP60" s="14">
        <f>SUM(ENERO:DICIEMBRE!AP60)</f>
        <v>0</v>
      </c>
      <c r="AQ60" s="14">
        <f>SUM(ENERO:DICIEMBRE!AQ60)</f>
        <v>0</v>
      </c>
      <c r="AR60" s="14">
        <f>SUM(ENERO:DICIEMBRE!AR60)</f>
        <v>0</v>
      </c>
      <c r="AS60" s="14">
        <f>SUM(ENERO:DICIEMBRE!AS60)</f>
        <v>0</v>
      </c>
      <c r="AT60" s="14">
        <f>SUM(ENERO:DICIEMBRE!AT60)</f>
        <v>0</v>
      </c>
      <c r="AU60" s="14">
        <f>SUM(ENERO:DICIEMBRE!AU60)</f>
        <v>0</v>
      </c>
      <c r="AV60" s="25" t="str">
        <f t="shared" si="33"/>
        <v/>
      </c>
      <c r="CA60" s="26" t="str">
        <f t="shared" si="3"/>
        <v/>
      </c>
      <c r="CB60" s="26" t="str">
        <f t="shared" si="4"/>
        <v/>
      </c>
      <c r="CC60" s="26" t="str">
        <f t="shared" si="5"/>
        <v/>
      </c>
      <c r="CD60" s="26" t="str">
        <f t="shared" si="6"/>
        <v/>
      </c>
      <c r="CE60" s="26" t="str">
        <f t="shared" si="7"/>
        <v/>
      </c>
      <c r="CF60" s="88" t="str">
        <f t="shared" si="34"/>
        <v/>
      </c>
      <c r="CG60" s="26" t="str">
        <f t="shared" si="8"/>
        <v/>
      </c>
      <c r="CH60" s="26" t="str">
        <f t="shared" si="9"/>
        <v/>
      </c>
      <c r="CI60" s="28"/>
      <c r="CJ60" s="29">
        <f t="shared" si="10"/>
        <v>0</v>
      </c>
      <c r="CK60" s="29">
        <f t="shared" si="11"/>
        <v>0</v>
      </c>
      <c r="CL60" s="29">
        <f t="shared" si="12"/>
        <v>0</v>
      </c>
      <c r="CM60" s="29">
        <f t="shared" si="13"/>
        <v>0</v>
      </c>
      <c r="CN60" s="29">
        <f t="shared" si="13"/>
        <v>0</v>
      </c>
      <c r="CO60" s="89">
        <f t="shared" si="35"/>
        <v>0</v>
      </c>
      <c r="CP60" s="29">
        <f t="shared" si="14"/>
        <v>0</v>
      </c>
      <c r="CQ60" s="29">
        <f t="shared" si="14"/>
        <v>0</v>
      </c>
    </row>
    <row r="61" spans="1:95" x14ac:dyDescent="0.25">
      <c r="A61" s="300"/>
      <c r="B61" s="90" t="s">
        <v>47</v>
      </c>
      <c r="C61" s="91">
        <f t="shared" si="0"/>
        <v>0</v>
      </c>
      <c r="D61" s="33">
        <f>SUM(J61+L61+N61+P61+R61+T61+V61+X61+Z61+AB61+AD61+AF61+AH61+AJ61+AL61)</f>
        <v>0</v>
      </c>
      <c r="E61" s="55">
        <f>SUM(K61+M61+O61+Q61+S61+U61+W61+Y61+AA61+AC61+AE61+AG61+AI61+AK61+AM61)</f>
        <v>0</v>
      </c>
      <c r="F61" s="14">
        <f>SUM(ENERO:DICIEMBRE!F61)</f>
        <v>0</v>
      </c>
      <c r="G61" s="14">
        <f>SUM(ENERO:DICIEMBRE!G61)</f>
        <v>0</v>
      </c>
      <c r="H61" s="14">
        <f>SUM(ENERO:DICIEMBRE!H61)</f>
        <v>0</v>
      </c>
      <c r="I61" s="14">
        <f>SUM(ENERO:DICIEMBRE!I61)</f>
        <v>0</v>
      </c>
      <c r="J61" s="14">
        <f>SUM(ENERO:DICIEMBRE!J61)</f>
        <v>0</v>
      </c>
      <c r="K61" s="14">
        <f>SUM(ENERO:DICIEMBRE!K61)</f>
        <v>0</v>
      </c>
      <c r="L61" s="14">
        <f>SUM(ENERO:DICIEMBRE!L61)</f>
        <v>0</v>
      </c>
      <c r="M61" s="14">
        <f>SUM(ENERO:DICIEMBRE!M61)</f>
        <v>0</v>
      </c>
      <c r="N61" s="14">
        <f>SUM(ENERO:DICIEMBRE!N61)</f>
        <v>0</v>
      </c>
      <c r="O61" s="14">
        <f>SUM(ENERO:DICIEMBRE!O61)</f>
        <v>0</v>
      </c>
      <c r="P61" s="14">
        <f>SUM(ENERO:DICIEMBRE!P61)</f>
        <v>0</v>
      </c>
      <c r="Q61" s="14">
        <f>SUM(ENERO:DICIEMBRE!Q61)</f>
        <v>0</v>
      </c>
      <c r="R61" s="14">
        <f>SUM(ENERO:DICIEMBRE!R61)</f>
        <v>0</v>
      </c>
      <c r="S61" s="14">
        <f>SUM(ENERO:DICIEMBRE!S61)</f>
        <v>0</v>
      </c>
      <c r="T61" s="14">
        <f>SUM(ENERO:DICIEMBRE!T61)</f>
        <v>0</v>
      </c>
      <c r="U61" s="14">
        <f>SUM(ENERO:DICIEMBRE!U61)</f>
        <v>0</v>
      </c>
      <c r="V61" s="14">
        <f>SUM(ENERO:DICIEMBRE!V61)</f>
        <v>0</v>
      </c>
      <c r="W61" s="14">
        <f>SUM(ENERO:DICIEMBRE!W61)</f>
        <v>0</v>
      </c>
      <c r="X61" s="14">
        <f>SUM(ENERO:DICIEMBRE!X61)</f>
        <v>0</v>
      </c>
      <c r="Y61" s="14">
        <f>SUM(ENERO:DICIEMBRE!Y61)</f>
        <v>0</v>
      </c>
      <c r="Z61" s="14">
        <f>SUM(ENERO:DICIEMBRE!Z61)</f>
        <v>0</v>
      </c>
      <c r="AA61" s="14">
        <f>SUM(ENERO:DICIEMBRE!AA61)</f>
        <v>0</v>
      </c>
      <c r="AB61" s="14">
        <f>SUM(ENERO:DICIEMBRE!AB61)</f>
        <v>0</v>
      </c>
      <c r="AC61" s="14">
        <f>SUM(ENERO:DICIEMBRE!AC61)</f>
        <v>0</v>
      </c>
      <c r="AD61" s="14">
        <f>SUM(ENERO:DICIEMBRE!AD61)</f>
        <v>0</v>
      </c>
      <c r="AE61" s="14">
        <f>SUM(ENERO:DICIEMBRE!AE61)</f>
        <v>0</v>
      </c>
      <c r="AF61" s="14">
        <f>SUM(ENERO:DICIEMBRE!AF61)</f>
        <v>0</v>
      </c>
      <c r="AG61" s="14">
        <f>SUM(ENERO:DICIEMBRE!AG61)</f>
        <v>0</v>
      </c>
      <c r="AH61" s="14">
        <f>SUM(ENERO:DICIEMBRE!AH61)</f>
        <v>0</v>
      </c>
      <c r="AI61" s="14">
        <f>SUM(ENERO:DICIEMBRE!AI61)</f>
        <v>0</v>
      </c>
      <c r="AJ61" s="14">
        <f>SUM(ENERO:DICIEMBRE!AJ61)</f>
        <v>0</v>
      </c>
      <c r="AK61" s="14">
        <f>SUM(ENERO:DICIEMBRE!AK61)</f>
        <v>0</v>
      </c>
      <c r="AL61" s="14">
        <f>SUM(ENERO:DICIEMBRE!AL61)</f>
        <v>0</v>
      </c>
      <c r="AM61" s="14">
        <f>SUM(ENERO:DICIEMBRE!AM61)</f>
        <v>0</v>
      </c>
      <c r="AN61" s="14">
        <f>SUM(ENERO:DICIEMBRE!AN61)</f>
        <v>0</v>
      </c>
      <c r="AO61" s="14">
        <f>SUM(ENERO:DICIEMBRE!AO61)</f>
        <v>0</v>
      </c>
      <c r="AP61" s="14">
        <f>SUM(ENERO:DICIEMBRE!AP61)</f>
        <v>0</v>
      </c>
      <c r="AQ61" s="14">
        <f>SUM(ENERO:DICIEMBRE!AQ61)</f>
        <v>0</v>
      </c>
      <c r="AR61" s="14">
        <f>SUM(ENERO:DICIEMBRE!AR61)</f>
        <v>0</v>
      </c>
      <c r="AS61" s="14">
        <f>SUM(ENERO:DICIEMBRE!AS61)</f>
        <v>0</v>
      </c>
      <c r="AT61" s="14">
        <f>SUM(ENERO:DICIEMBRE!AT61)</f>
        <v>0</v>
      </c>
      <c r="AU61" s="14">
        <f>SUM(ENERO:DICIEMBRE!AU61)</f>
        <v>0</v>
      </c>
      <c r="AV61" s="25" t="str">
        <f t="shared" si="33"/>
        <v/>
      </c>
      <c r="CA61" s="26" t="str">
        <f t="shared" si="3"/>
        <v/>
      </c>
      <c r="CB61" s="26" t="str">
        <f t="shared" si="4"/>
        <v/>
      </c>
      <c r="CC61" s="26" t="str">
        <f t="shared" si="5"/>
        <v/>
      </c>
      <c r="CD61" s="26" t="str">
        <f t="shared" si="6"/>
        <v/>
      </c>
      <c r="CE61" s="26" t="str">
        <f t="shared" si="7"/>
        <v/>
      </c>
      <c r="CF61" s="88" t="str">
        <f t="shared" si="34"/>
        <v/>
      </c>
      <c r="CG61" s="26" t="str">
        <f t="shared" si="8"/>
        <v/>
      </c>
      <c r="CH61" s="26" t="str">
        <f t="shared" si="9"/>
        <v/>
      </c>
      <c r="CI61" s="28"/>
      <c r="CJ61" s="29">
        <f t="shared" si="10"/>
        <v>0</v>
      </c>
      <c r="CK61" s="29">
        <f t="shared" si="11"/>
        <v>0</v>
      </c>
      <c r="CL61" s="29">
        <f t="shared" si="12"/>
        <v>0</v>
      </c>
      <c r="CM61" s="29">
        <f t="shared" si="13"/>
        <v>0</v>
      </c>
      <c r="CN61" s="29">
        <f t="shared" si="13"/>
        <v>0</v>
      </c>
      <c r="CO61" s="89">
        <f t="shared" si="35"/>
        <v>0</v>
      </c>
      <c r="CP61" s="29">
        <f t="shared" si="14"/>
        <v>0</v>
      </c>
      <c r="CQ61" s="29">
        <f t="shared" si="14"/>
        <v>0</v>
      </c>
    </row>
    <row r="62" spans="1:95" x14ac:dyDescent="0.25">
      <c r="A62" s="301"/>
      <c r="B62" s="57" t="s">
        <v>46</v>
      </c>
      <c r="C62" s="58">
        <f t="shared" si="0"/>
        <v>0</v>
      </c>
      <c r="D62" s="59">
        <f t="shared" si="32"/>
        <v>0</v>
      </c>
      <c r="E62" s="60">
        <f t="shared" si="32"/>
        <v>0</v>
      </c>
      <c r="F62" s="14">
        <f>SUM(ENERO:DICIEMBRE!F62)</f>
        <v>0</v>
      </c>
      <c r="G62" s="14">
        <f>SUM(ENERO:DICIEMBRE!G62)</f>
        <v>0</v>
      </c>
      <c r="H62" s="14">
        <f>SUM(ENERO:DICIEMBRE!H62)</f>
        <v>0</v>
      </c>
      <c r="I62" s="14">
        <f>SUM(ENERO:DICIEMBRE!I62)</f>
        <v>0</v>
      </c>
      <c r="J62" s="14">
        <f>SUM(ENERO:DICIEMBRE!J62)</f>
        <v>0</v>
      </c>
      <c r="K62" s="14">
        <f>SUM(ENERO:DICIEMBRE!K62)</f>
        <v>0</v>
      </c>
      <c r="L62" s="14">
        <f>SUM(ENERO:DICIEMBRE!L62)</f>
        <v>0</v>
      </c>
      <c r="M62" s="14">
        <f>SUM(ENERO:DICIEMBRE!M62)</f>
        <v>0</v>
      </c>
      <c r="N62" s="14">
        <f>SUM(ENERO:DICIEMBRE!N62)</f>
        <v>0</v>
      </c>
      <c r="O62" s="14">
        <f>SUM(ENERO:DICIEMBRE!O62)</f>
        <v>0</v>
      </c>
      <c r="P62" s="14">
        <f>SUM(ENERO:DICIEMBRE!P62)</f>
        <v>0</v>
      </c>
      <c r="Q62" s="14">
        <f>SUM(ENERO:DICIEMBRE!Q62)</f>
        <v>0</v>
      </c>
      <c r="R62" s="14">
        <f>SUM(ENERO:DICIEMBRE!R62)</f>
        <v>0</v>
      </c>
      <c r="S62" s="14">
        <f>SUM(ENERO:DICIEMBRE!S62)</f>
        <v>0</v>
      </c>
      <c r="T62" s="14">
        <f>SUM(ENERO:DICIEMBRE!T62)</f>
        <v>0</v>
      </c>
      <c r="U62" s="14">
        <f>SUM(ENERO:DICIEMBRE!U62)</f>
        <v>0</v>
      </c>
      <c r="V62" s="14">
        <f>SUM(ENERO:DICIEMBRE!V62)</f>
        <v>0</v>
      </c>
      <c r="W62" s="14">
        <f>SUM(ENERO:DICIEMBRE!W62)</f>
        <v>0</v>
      </c>
      <c r="X62" s="14">
        <f>SUM(ENERO:DICIEMBRE!X62)</f>
        <v>0</v>
      </c>
      <c r="Y62" s="14">
        <f>SUM(ENERO:DICIEMBRE!Y62)</f>
        <v>0</v>
      </c>
      <c r="Z62" s="14">
        <f>SUM(ENERO:DICIEMBRE!Z62)</f>
        <v>0</v>
      </c>
      <c r="AA62" s="14">
        <f>SUM(ENERO:DICIEMBRE!AA62)</f>
        <v>0</v>
      </c>
      <c r="AB62" s="14">
        <f>SUM(ENERO:DICIEMBRE!AB62)</f>
        <v>0</v>
      </c>
      <c r="AC62" s="14">
        <f>SUM(ENERO:DICIEMBRE!AC62)</f>
        <v>0</v>
      </c>
      <c r="AD62" s="14">
        <f>SUM(ENERO:DICIEMBRE!AD62)</f>
        <v>0</v>
      </c>
      <c r="AE62" s="14">
        <f>SUM(ENERO:DICIEMBRE!AE62)</f>
        <v>0</v>
      </c>
      <c r="AF62" s="14">
        <f>SUM(ENERO:DICIEMBRE!AF62)</f>
        <v>0</v>
      </c>
      <c r="AG62" s="14">
        <f>SUM(ENERO:DICIEMBRE!AG62)</f>
        <v>0</v>
      </c>
      <c r="AH62" s="14">
        <f>SUM(ENERO:DICIEMBRE!AH62)</f>
        <v>0</v>
      </c>
      <c r="AI62" s="14">
        <f>SUM(ENERO:DICIEMBRE!AI62)</f>
        <v>0</v>
      </c>
      <c r="AJ62" s="14">
        <f>SUM(ENERO:DICIEMBRE!AJ62)</f>
        <v>0</v>
      </c>
      <c r="AK62" s="14">
        <f>SUM(ENERO:DICIEMBRE!AK62)</f>
        <v>0</v>
      </c>
      <c r="AL62" s="14">
        <f>SUM(ENERO:DICIEMBRE!AL62)</f>
        <v>0</v>
      </c>
      <c r="AM62" s="14">
        <f>SUM(ENERO:DICIEMBRE!AM62)</f>
        <v>0</v>
      </c>
      <c r="AN62" s="14">
        <f>SUM(ENERO:DICIEMBRE!AN62)</f>
        <v>0</v>
      </c>
      <c r="AO62" s="14">
        <f>SUM(ENERO:DICIEMBRE!AO62)</f>
        <v>0</v>
      </c>
      <c r="AP62" s="14">
        <f>SUM(ENERO:DICIEMBRE!AP62)</f>
        <v>0</v>
      </c>
      <c r="AQ62" s="14">
        <f>SUM(ENERO:DICIEMBRE!AQ62)</f>
        <v>0</v>
      </c>
      <c r="AR62" s="14">
        <f>SUM(ENERO:DICIEMBRE!AR62)</f>
        <v>0</v>
      </c>
      <c r="AS62" s="14">
        <f>SUM(ENERO:DICIEMBRE!AS62)</f>
        <v>0</v>
      </c>
      <c r="AT62" s="14">
        <f>SUM(ENERO:DICIEMBRE!AT62)</f>
        <v>0</v>
      </c>
      <c r="AU62" s="14">
        <f>SUM(ENERO:DICIEMBRE!AU62)</f>
        <v>0</v>
      </c>
      <c r="AV62" s="25" t="str">
        <f t="shared" si="33"/>
        <v/>
      </c>
      <c r="CA62" s="26" t="str">
        <f t="shared" si="3"/>
        <v/>
      </c>
      <c r="CB62" s="26" t="str">
        <f t="shared" si="4"/>
        <v/>
      </c>
      <c r="CC62" s="26" t="str">
        <f t="shared" si="5"/>
        <v/>
      </c>
      <c r="CD62" s="26" t="str">
        <f t="shared" si="6"/>
        <v/>
      </c>
      <c r="CE62" s="26" t="str">
        <f t="shared" si="7"/>
        <v/>
      </c>
      <c r="CF62" s="88" t="str">
        <f t="shared" si="34"/>
        <v/>
      </c>
      <c r="CG62" s="26" t="str">
        <f t="shared" si="8"/>
        <v/>
      </c>
      <c r="CH62" s="26" t="str">
        <f t="shared" si="9"/>
        <v/>
      </c>
      <c r="CI62" s="28"/>
      <c r="CJ62" s="29">
        <f t="shared" si="10"/>
        <v>0</v>
      </c>
      <c r="CK62" s="29">
        <f t="shared" si="11"/>
        <v>0</v>
      </c>
      <c r="CL62" s="29">
        <f t="shared" si="12"/>
        <v>0</v>
      </c>
      <c r="CM62" s="29">
        <f t="shared" si="13"/>
        <v>0</v>
      </c>
      <c r="CN62" s="29">
        <f t="shared" si="13"/>
        <v>0</v>
      </c>
      <c r="CO62" s="89">
        <f t="shared" si="35"/>
        <v>0</v>
      </c>
      <c r="CP62" s="29">
        <f t="shared" si="14"/>
        <v>0</v>
      </c>
      <c r="CQ62" s="29">
        <f t="shared" si="14"/>
        <v>0</v>
      </c>
    </row>
    <row r="63" spans="1:95" ht="15" customHeight="1" x14ac:dyDescent="0.25">
      <c r="A63" s="299" t="s">
        <v>56</v>
      </c>
      <c r="B63" s="10" t="s">
        <v>38</v>
      </c>
      <c r="C63" s="11">
        <f t="shared" si="0"/>
        <v>592</v>
      </c>
      <c r="D63" s="12">
        <f t="shared" ref="D63:E66" si="36">SUM(J63+L63+N63+P63+R63+T63+V63+X63+Z63+AB63)</f>
        <v>444</v>
      </c>
      <c r="E63" s="13">
        <f t="shared" si="36"/>
        <v>148</v>
      </c>
      <c r="F63" s="14">
        <f>SUM(ENERO:DICIEMBRE!F63)</f>
        <v>0</v>
      </c>
      <c r="G63" s="14">
        <f>SUM(ENERO:DICIEMBRE!G63)</f>
        <v>0</v>
      </c>
      <c r="H63" s="14">
        <f>SUM(ENERO:DICIEMBRE!H63)</f>
        <v>0</v>
      </c>
      <c r="I63" s="14">
        <f>SUM(ENERO:DICIEMBRE!I63)</f>
        <v>0</v>
      </c>
      <c r="J63" s="14">
        <f>SUM(ENERO:DICIEMBRE!J63)</f>
        <v>0</v>
      </c>
      <c r="K63" s="14">
        <f>SUM(ENERO:DICIEMBRE!K63)</f>
        <v>0</v>
      </c>
      <c r="L63" s="14">
        <f>SUM(ENERO:DICIEMBRE!L63)</f>
        <v>3</v>
      </c>
      <c r="M63" s="14">
        <f>SUM(ENERO:DICIEMBRE!M63)</f>
        <v>0</v>
      </c>
      <c r="N63" s="14">
        <f>SUM(ENERO:DICIEMBRE!N63)</f>
        <v>29</v>
      </c>
      <c r="O63" s="14">
        <f>SUM(ENERO:DICIEMBRE!O63)</f>
        <v>2</v>
      </c>
      <c r="P63" s="14">
        <f>SUM(ENERO:DICIEMBRE!P63)</f>
        <v>34</v>
      </c>
      <c r="Q63" s="14">
        <f>SUM(ENERO:DICIEMBRE!Q63)</f>
        <v>9</v>
      </c>
      <c r="R63" s="14">
        <f>SUM(ENERO:DICIEMBRE!R63)</f>
        <v>69</v>
      </c>
      <c r="S63" s="14">
        <f>SUM(ENERO:DICIEMBRE!S63)</f>
        <v>10</v>
      </c>
      <c r="T63" s="14">
        <f>SUM(ENERO:DICIEMBRE!T63)</f>
        <v>77</v>
      </c>
      <c r="U63" s="14">
        <f>SUM(ENERO:DICIEMBRE!U63)</f>
        <v>38</v>
      </c>
      <c r="V63" s="14">
        <f>SUM(ENERO:DICIEMBRE!V63)</f>
        <v>61</v>
      </c>
      <c r="W63" s="14">
        <f>SUM(ENERO:DICIEMBRE!W63)</f>
        <v>31</v>
      </c>
      <c r="X63" s="14">
        <f>SUM(ENERO:DICIEMBRE!X63)</f>
        <v>62</v>
      </c>
      <c r="Y63" s="14">
        <f>SUM(ENERO:DICIEMBRE!Y63)</f>
        <v>22</v>
      </c>
      <c r="Z63" s="14">
        <f>SUM(ENERO:DICIEMBRE!Z63)</f>
        <v>58</v>
      </c>
      <c r="AA63" s="14">
        <f>SUM(ENERO:DICIEMBRE!AA63)</f>
        <v>13</v>
      </c>
      <c r="AB63" s="14">
        <f>SUM(ENERO:DICIEMBRE!AB63)</f>
        <v>51</v>
      </c>
      <c r="AC63" s="14">
        <f>SUM(ENERO:DICIEMBRE!AC63)</f>
        <v>23</v>
      </c>
      <c r="AD63" s="14">
        <f>SUM(ENERO:DICIEMBRE!AD63)</f>
        <v>0</v>
      </c>
      <c r="AE63" s="14">
        <f>SUM(ENERO:DICIEMBRE!AE63)</f>
        <v>0</v>
      </c>
      <c r="AF63" s="14">
        <f>SUM(ENERO:DICIEMBRE!AF63)</f>
        <v>0</v>
      </c>
      <c r="AG63" s="14">
        <f>SUM(ENERO:DICIEMBRE!AG63)</f>
        <v>0</v>
      </c>
      <c r="AH63" s="14">
        <f>SUM(ENERO:DICIEMBRE!AH63)</f>
        <v>0</v>
      </c>
      <c r="AI63" s="14">
        <f>SUM(ENERO:DICIEMBRE!AI63)</f>
        <v>0</v>
      </c>
      <c r="AJ63" s="14">
        <f>SUM(ENERO:DICIEMBRE!AJ63)</f>
        <v>0</v>
      </c>
      <c r="AK63" s="14">
        <f>SUM(ENERO:DICIEMBRE!AK63)</f>
        <v>0</v>
      </c>
      <c r="AL63" s="14">
        <f>SUM(ENERO:DICIEMBRE!AL63)</f>
        <v>0</v>
      </c>
      <c r="AM63" s="14">
        <f>SUM(ENERO:DICIEMBRE!AM63)</f>
        <v>0</v>
      </c>
      <c r="AN63" s="14">
        <f>SUM(ENERO:DICIEMBRE!AN63)</f>
        <v>0</v>
      </c>
      <c r="AO63" s="14">
        <f>SUM(ENERO:DICIEMBRE!AO63)</f>
        <v>0</v>
      </c>
      <c r="AP63" s="14">
        <f>SUM(ENERO:DICIEMBRE!AP63)</f>
        <v>10</v>
      </c>
      <c r="AQ63" s="14">
        <f>SUM(ENERO:DICIEMBRE!AQ63)</f>
        <v>6</v>
      </c>
      <c r="AR63" s="14">
        <f>SUM(ENERO:DICIEMBRE!AR63)</f>
        <v>47</v>
      </c>
      <c r="AS63" s="14">
        <f>SUM(ENERO:DICIEMBRE!AS63)</f>
        <v>0</v>
      </c>
      <c r="AT63" s="14">
        <f>SUM(ENERO:DICIEMBRE!AT63)</f>
        <v>0</v>
      </c>
      <c r="AU63" s="14">
        <f>SUM(ENERO:DICIEMBRE!AU63)</f>
        <v>0</v>
      </c>
      <c r="AV63" s="25" t="str">
        <f t="shared" si="33"/>
        <v/>
      </c>
      <c r="CA63" s="26" t="str">
        <f t="shared" si="3"/>
        <v/>
      </c>
      <c r="CB63" s="26" t="str">
        <f t="shared" si="4"/>
        <v/>
      </c>
      <c r="CC63" s="26" t="str">
        <f t="shared" si="5"/>
        <v/>
      </c>
      <c r="CD63" s="26" t="str">
        <f t="shared" si="6"/>
        <v/>
      </c>
      <c r="CE63" s="26" t="str">
        <f t="shared" si="7"/>
        <v/>
      </c>
      <c r="CF63" s="88" t="str">
        <f t="shared" si="34"/>
        <v/>
      </c>
      <c r="CG63" s="26" t="str">
        <f t="shared" si="8"/>
        <v/>
      </c>
      <c r="CH63" s="26" t="str">
        <f t="shared" si="9"/>
        <v/>
      </c>
      <c r="CI63" s="28"/>
      <c r="CJ63" s="29">
        <f t="shared" si="10"/>
        <v>0</v>
      </c>
      <c r="CK63" s="29">
        <f t="shared" si="11"/>
        <v>0</v>
      </c>
      <c r="CL63" s="29">
        <f t="shared" si="12"/>
        <v>0</v>
      </c>
      <c r="CM63" s="29">
        <f t="shared" si="13"/>
        <v>0</v>
      </c>
      <c r="CN63" s="29">
        <f t="shared" si="13"/>
        <v>0</v>
      </c>
      <c r="CO63" s="89">
        <f t="shared" si="35"/>
        <v>0</v>
      </c>
      <c r="CP63" s="29">
        <f t="shared" si="14"/>
        <v>0</v>
      </c>
      <c r="CQ63" s="29">
        <f t="shared" si="14"/>
        <v>0</v>
      </c>
    </row>
    <row r="64" spans="1:95" x14ac:dyDescent="0.25">
      <c r="A64" s="300"/>
      <c r="B64" s="31" t="s">
        <v>40</v>
      </c>
      <c r="C64" s="32">
        <f t="shared" si="0"/>
        <v>1865</v>
      </c>
      <c r="D64" s="33">
        <f t="shared" si="36"/>
        <v>1381</v>
      </c>
      <c r="E64" s="34">
        <f t="shared" si="36"/>
        <v>484</v>
      </c>
      <c r="F64" s="14">
        <f>SUM(ENERO:DICIEMBRE!F64)</f>
        <v>0</v>
      </c>
      <c r="G64" s="14">
        <f>SUM(ENERO:DICIEMBRE!G64)</f>
        <v>0</v>
      </c>
      <c r="H64" s="14">
        <f>SUM(ENERO:DICIEMBRE!H64)</f>
        <v>0</v>
      </c>
      <c r="I64" s="14">
        <f>SUM(ENERO:DICIEMBRE!I64)</f>
        <v>0</v>
      </c>
      <c r="J64" s="14">
        <f>SUM(ENERO:DICIEMBRE!J64)</f>
        <v>0</v>
      </c>
      <c r="K64" s="14">
        <f>SUM(ENERO:DICIEMBRE!K64)</f>
        <v>0</v>
      </c>
      <c r="L64" s="14">
        <f>SUM(ENERO:DICIEMBRE!L64)</f>
        <v>5</v>
      </c>
      <c r="M64" s="14">
        <f>SUM(ENERO:DICIEMBRE!M64)</f>
        <v>2</v>
      </c>
      <c r="N64" s="14">
        <f>SUM(ENERO:DICIEMBRE!N64)</f>
        <v>75</v>
      </c>
      <c r="O64" s="14">
        <f>SUM(ENERO:DICIEMBRE!O64)</f>
        <v>13</v>
      </c>
      <c r="P64" s="14">
        <f>SUM(ENERO:DICIEMBRE!P64)</f>
        <v>118</v>
      </c>
      <c r="Q64" s="14">
        <f>SUM(ENERO:DICIEMBRE!Q64)</f>
        <v>39</v>
      </c>
      <c r="R64" s="14">
        <f>SUM(ENERO:DICIEMBRE!R64)</f>
        <v>255</v>
      </c>
      <c r="S64" s="14">
        <f>SUM(ENERO:DICIEMBRE!S64)</f>
        <v>63</v>
      </c>
      <c r="T64" s="14">
        <f>SUM(ENERO:DICIEMBRE!T64)</f>
        <v>249</v>
      </c>
      <c r="U64" s="14">
        <f>SUM(ENERO:DICIEMBRE!U64)</f>
        <v>103</v>
      </c>
      <c r="V64" s="14">
        <f>SUM(ENERO:DICIEMBRE!V64)</f>
        <v>212</v>
      </c>
      <c r="W64" s="14">
        <f>SUM(ENERO:DICIEMBRE!W64)</f>
        <v>99</v>
      </c>
      <c r="X64" s="14">
        <f>SUM(ENERO:DICIEMBRE!X64)</f>
        <v>179</v>
      </c>
      <c r="Y64" s="14">
        <f>SUM(ENERO:DICIEMBRE!Y64)</f>
        <v>65</v>
      </c>
      <c r="Z64" s="14">
        <f>SUM(ENERO:DICIEMBRE!Z64)</f>
        <v>158</v>
      </c>
      <c r="AA64" s="14">
        <f>SUM(ENERO:DICIEMBRE!AA64)</f>
        <v>49</v>
      </c>
      <c r="AB64" s="14">
        <f>SUM(ENERO:DICIEMBRE!AB64)</f>
        <v>130</v>
      </c>
      <c r="AC64" s="14">
        <f>SUM(ENERO:DICIEMBRE!AC64)</f>
        <v>51</v>
      </c>
      <c r="AD64" s="14">
        <f>SUM(ENERO:DICIEMBRE!AD64)</f>
        <v>0</v>
      </c>
      <c r="AE64" s="14">
        <f>SUM(ENERO:DICIEMBRE!AE64)</f>
        <v>0</v>
      </c>
      <c r="AF64" s="14">
        <f>SUM(ENERO:DICIEMBRE!AF64)</f>
        <v>0</v>
      </c>
      <c r="AG64" s="14">
        <f>SUM(ENERO:DICIEMBRE!AG64)</f>
        <v>0</v>
      </c>
      <c r="AH64" s="14">
        <f>SUM(ENERO:DICIEMBRE!AH64)</f>
        <v>0</v>
      </c>
      <c r="AI64" s="14">
        <f>SUM(ENERO:DICIEMBRE!AI64)</f>
        <v>0</v>
      </c>
      <c r="AJ64" s="14">
        <f>SUM(ENERO:DICIEMBRE!AJ64)</f>
        <v>0</v>
      </c>
      <c r="AK64" s="14">
        <f>SUM(ENERO:DICIEMBRE!AK64)</f>
        <v>0</v>
      </c>
      <c r="AL64" s="14">
        <f>SUM(ENERO:DICIEMBRE!AL64)</f>
        <v>0</v>
      </c>
      <c r="AM64" s="14">
        <f>SUM(ENERO:DICIEMBRE!AM64)</f>
        <v>0</v>
      </c>
      <c r="AN64" s="14">
        <f>SUM(ENERO:DICIEMBRE!AN64)</f>
        <v>0</v>
      </c>
      <c r="AO64" s="14">
        <f>SUM(ENERO:DICIEMBRE!AO64)</f>
        <v>0</v>
      </c>
      <c r="AP64" s="14">
        <f>SUM(ENERO:DICIEMBRE!AP64)</f>
        <v>22</v>
      </c>
      <c r="AQ64" s="14">
        <f>SUM(ENERO:DICIEMBRE!AQ64)</f>
        <v>15</v>
      </c>
      <c r="AR64" s="14">
        <f>SUM(ENERO:DICIEMBRE!AR64)</f>
        <v>140</v>
      </c>
      <c r="AS64" s="14">
        <f>SUM(ENERO:DICIEMBRE!AS64)</f>
        <v>0</v>
      </c>
      <c r="AT64" s="14">
        <f>SUM(ENERO:DICIEMBRE!AT64)</f>
        <v>0</v>
      </c>
      <c r="AU64" s="14">
        <f>SUM(ENERO:DICIEMBRE!AU64)</f>
        <v>0</v>
      </c>
      <c r="AV64" s="25" t="str">
        <f t="shared" si="33"/>
        <v/>
      </c>
      <c r="CA64" s="26" t="str">
        <f t="shared" si="3"/>
        <v/>
      </c>
      <c r="CB64" s="26" t="str">
        <f t="shared" si="4"/>
        <v/>
      </c>
      <c r="CC64" s="26" t="str">
        <f t="shared" si="5"/>
        <v/>
      </c>
      <c r="CD64" s="26" t="str">
        <f t="shared" si="6"/>
        <v/>
      </c>
      <c r="CE64" s="26" t="str">
        <f t="shared" si="7"/>
        <v/>
      </c>
      <c r="CF64" s="88" t="str">
        <f t="shared" si="34"/>
        <v/>
      </c>
      <c r="CG64" s="26" t="str">
        <f t="shared" si="8"/>
        <v/>
      </c>
      <c r="CH64" s="26" t="str">
        <f t="shared" si="9"/>
        <v/>
      </c>
      <c r="CI64" s="28"/>
      <c r="CJ64" s="29">
        <f t="shared" si="10"/>
        <v>0</v>
      </c>
      <c r="CK64" s="29">
        <f t="shared" si="11"/>
        <v>0</v>
      </c>
      <c r="CL64" s="29">
        <f t="shared" si="12"/>
        <v>0</v>
      </c>
      <c r="CM64" s="29">
        <f t="shared" si="13"/>
        <v>0</v>
      </c>
      <c r="CN64" s="29">
        <f t="shared" si="13"/>
        <v>0</v>
      </c>
      <c r="CO64" s="89">
        <f t="shared" si="35"/>
        <v>0</v>
      </c>
      <c r="CP64" s="29">
        <f t="shared" si="14"/>
        <v>0</v>
      </c>
      <c r="CQ64" s="29">
        <f t="shared" si="14"/>
        <v>0</v>
      </c>
    </row>
    <row r="65" spans="1:95" x14ac:dyDescent="0.25">
      <c r="A65" s="300"/>
      <c r="B65" s="53" t="s">
        <v>47</v>
      </c>
      <c r="C65" s="32">
        <f t="shared" si="0"/>
        <v>0</v>
      </c>
      <c r="D65" s="33">
        <f t="shared" si="36"/>
        <v>0</v>
      </c>
      <c r="E65" s="55">
        <f t="shared" si="36"/>
        <v>0</v>
      </c>
      <c r="F65" s="14">
        <f>SUM(ENERO:DICIEMBRE!F65)</f>
        <v>0</v>
      </c>
      <c r="G65" s="14">
        <f>SUM(ENERO:DICIEMBRE!G65)</f>
        <v>0</v>
      </c>
      <c r="H65" s="14">
        <f>SUM(ENERO:DICIEMBRE!H65)</f>
        <v>0</v>
      </c>
      <c r="I65" s="14">
        <f>SUM(ENERO:DICIEMBRE!I65)</f>
        <v>0</v>
      </c>
      <c r="J65" s="14">
        <f>SUM(ENERO:DICIEMBRE!J65)</f>
        <v>0</v>
      </c>
      <c r="K65" s="14">
        <f>SUM(ENERO:DICIEMBRE!K65)</f>
        <v>0</v>
      </c>
      <c r="L65" s="14">
        <f>SUM(ENERO:DICIEMBRE!L65)</f>
        <v>0</v>
      </c>
      <c r="M65" s="14">
        <f>SUM(ENERO:DICIEMBRE!M65)</f>
        <v>0</v>
      </c>
      <c r="N65" s="14">
        <f>SUM(ENERO:DICIEMBRE!N65)</f>
        <v>0</v>
      </c>
      <c r="O65" s="14">
        <f>SUM(ENERO:DICIEMBRE!O65)</f>
        <v>0</v>
      </c>
      <c r="P65" s="14">
        <f>SUM(ENERO:DICIEMBRE!P65)</f>
        <v>0</v>
      </c>
      <c r="Q65" s="14">
        <f>SUM(ENERO:DICIEMBRE!Q65)</f>
        <v>0</v>
      </c>
      <c r="R65" s="14">
        <f>SUM(ENERO:DICIEMBRE!R65)</f>
        <v>0</v>
      </c>
      <c r="S65" s="14">
        <f>SUM(ENERO:DICIEMBRE!S65)</f>
        <v>0</v>
      </c>
      <c r="T65" s="14">
        <f>SUM(ENERO:DICIEMBRE!T65)</f>
        <v>0</v>
      </c>
      <c r="U65" s="14">
        <f>SUM(ENERO:DICIEMBRE!U65)</f>
        <v>0</v>
      </c>
      <c r="V65" s="14">
        <f>SUM(ENERO:DICIEMBRE!V65)</f>
        <v>0</v>
      </c>
      <c r="W65" s="14">
        <f>SUM(ENERO:DICIEMBRE!W65)</f>
        <v>0</v>
      </c>
      <c r="X65" s="14">
        <f>SUM(ENERO:DICIEMBRE!X65)</f>
        <v>0</v>
      </c>
      <c r="Y65" s="14">
        <f>SUM(ENERO:DICIEMBRE!Y65)</f>
        <v>0</v>
      </c>
      <c r="Z65" s="14">
        <f>SUM(ENERO:DICIEMBRE!Z65)</f>
        <v>0</v>
      </c>
      <c r="AA65" s="14">
        <f>SUM(ENERO:DICIEMBRE!AA65)</f>
        <v>0</v>
      </c>
      <c r="AB65" s="14">
        <f>SUM(ENERO:DICIEMBRE!AB65)</f>
        <v>0</v>
      </c>
      <c r="AC65" s="14">
        <f>SUM(ENERO:DICIEMBRE!AC65)</f>
        <v>0</v>
      </c>
      <c r="AD65" s="14">
        <f>SUM(ENERO:DICIEMBRE!AD65)</f>
        <v>0</v>
      </c>
      <c r="AE65" s="14">
        <f>SUM(ENERO:DICIEMBRE!AE65)</f>
        <v>0</v>
      </c>
      <c r="AF65" s="14">
        <f>SUM(ENERO:DICIEMBRE!AF65)</f>
        <v>0</v>
      </c>
      <c r="AG65" s="14">
        <f>SUM(ENERO:DICIEMBRE!AG65)</f>
        <v>0</v>
      </c>
      <c r="AH65" s="14">
        <f>SUM(ENERO:DICIEMBRE!AH65)</f>
        <v>0</v>
      </c>
      <c r="AI65" s="14">
        <f>SUM(ENERO:DICIEMBRE!AI65)</f>
        <v>0</v>
      </c>
      <c r="AJ65" s="14">
        <f>SUM(ENERO:DICIEMBRE!AJ65)</f>
        <v>0</v>
      </c>
      <c r="AK65" s="14">
        <f>SUM(ENERO:DICIEMBRE!AK65)</f>
        <v>0</v>
      </c>
      <c r="AL65" s="14">
        <f>SUM(ENERO:DICIEMBRE!AL65)</f>
        <v>0</v>
      </c>
      <c r="AM65" s="14">
        <f>SUM(ENERO:DICIEMBRE!AM65)</f>
        <v>0</v>
      </c>
      <c r="AN65" s="14">
        <f>SUM(ENERO:DICIEMBRE!AN65)</f>
        <v>0</v>
      </c>
      <c r="AO65" s="14">
        <f>SUM(ENERO:DICIEMBRE!AO65)</f>
        <v>0</v>
      </c>
      <c r="AP65" s="14">
        <f>SUM(ENERO:DICIEMBRE!AP65)</f>
        <v>0</v>
      </c>
      <c r="AQ65" s="14">
        <f>SUM(ENERO:DICIEMBRE!AQ65)</f>
        <v>0</v>
      </c>
      <c r="AR65" s="14">
        <f>SUM(ENERO:DICIEMBRE!AR65)</f>
        <v>0</v>
      </c>
      <c r="AS65" s="14">
        <f>SUM(ENERO:DICIEMBRE!AS65)</f>
        <v>0</v>
      </c>
      <c r="AT65" s="14">
        <f>SUM(ENERO:DICIEMBRE!AT65)</f>
        <v>0</v>
      </c>
      <c r="AU65" s="14">
        <f>SUM(ENERO:DICIEMBRE!AU65)</f>
        <v>0</v>
      </c>
      <c r="AV65" s="25" t="str">
        <f t="shared" si="33"/>
        <v/>
      </c>
      <c r="CA65" s="26" t="str">
        <f t="shared" si="3"/>
        <v/>
      </c>
      <c r="CB65" s="26" t="str">
        <f t="shared" si="4"/>
        <v/>
      </c>
      <c r="CC65" s="26" t="str">
        <f t="shared" si="5"/>
        <v/>
      </c>
      <c r="CD65" s="26" t="str">
        <f t="shared" si="6"/>
        <v/>
      </c>
      <c r="CE65" s="26" t="str">
        <f t="shared" si="7"/>
        <v/>
      </c>
      <c r="CF65" s="88" t="str">
        <f t="shared" si="34"/>
        <v/>
      </c>
      <c r="CG65" s="26" t="str">
        <f t="shared" si="8"/>
        <v/>
      </c>
      <c r="CH65" s="26" t="str">
        <f t="shared" si="9"/>
        <v/>
      </c>
      <c r="CI65" s="28"/>
      <c r="CJ65" s="29">
        <f t="shared" si="10"/>
        <v>0</v>
      </c>
      <c r="CK65" s="29">
        <f t="shared" si="11"/>
        <v>0</v>
      </c>
      <c r="CL65" s="29">
        <f t="shared" si="12"/>
        <v>0</v>
      </c>
      <c r="CM65" s="29">
        <f t="shared" si="13"/>
        <v>0</v>
      </c>
      <c r="CN65" s="29">
        <f t="shared" si="13"/>
        <v>0</v>
      </c>
      <c r="CO65" s="89">
        <f t="shared" si="35"/>
        <v>0</v>
      </c>
      <c r="CP65" s="29">
        <f t="shared" si="14"/>
        <v>0</v>
      </c>
      <c r="CQ65" s="29">
        <f t="shared" si="14"/>
        <v>0</v>
      </c>
    </row>
    <row r="66" spans="1:95" x14ac:dyDescent="0.25">
      <c r="A66" s="301"/>
      <c r="B66" s="57" t="s">
        <v>46</v>
      </c>
      <c r="C66" s="58">
        <f t="shared" si="0"/>
        <v>0</v>
      </c>
      <c r="D66" s="59">
        <f t="shared" si="36"/>
        <v>0</v>
      </c>
      <c r="E66" s="60">
        <f t="shared" si="36"/>
        <v>0</v>
      </c>
      <c r="F66" s="14">
        <f>SUM(ENERO:DICIEMBRE!F66)</f>
        <v>0</v>
      </c>
      <c r="G66" s="14">
        <f>SUM(ENERO:DICIEMBRE!G66)</f>
        <v>0</v>
      </c>
      <c r="H66" s="14">
        <f>SUM(ENERO:DICIEMBRE!H66)</f>
        <v>0</v>
      </c>
      <c r="I66" s="14">
        <f>SUM(ENERO:DICIEMBRE!I66)</f>
        <v>0</v>
      </c>
      <c r="J66" s="14">
        <f>SUM(ENERO:DICIEMBRE!J66)</f>
        <v>0</v>
      </c>
      <c r="K66" s="14">
        <f>SUM(ENERO:DICIEMBRE!K66)</f>
        <v>0</v>
      </c>
      <c r="L66" s="14">
        <f>SUM(ENERO:DICIEMBRE!L66)</f>
        <v>0</v>
      </c>
      <c r="M66" s="14">
        <f>SUM(ENERO:DICIEMBRE!M66)</f>
        <v>0</v>
      </c>
      <c r="N66" s="14">
        <f>SUM(ENERO:DICIEMBRE!N66)</f>
        <v>0</v>
      </c>
      <c r="O66" s="14">
        <f>SUM(ENERO:DICIEMBRE!O66)</f>
        <v>0</v>
      </c>
      <c r="P66" s="14">
        <f>SUM(ENERO:DICIEMBRE!P66)</f>
        <v>0</v>
      </c>
      <c r="Q66" s="14">
        <f>SUM(ENERO:DICIEMBRE!Q66)</f>
        <v>0</v>
      </c>
      <c r="R66" s="14">
        <f>SUM(ENERO:DICIEMBRE!R66)</f>
        <v>0</v>
      </c>
      <c r="S66" s="14">
        <f>SUM(ENERO:DICIEMBRE!S66)</f>
        <v>0</v>
      </c>
      <c r="T66" s="14">
        <f>SUM(ENERO:DICIEMBRE!T66)</f>
        <v>0</v>
      </c>
      <c r="U66" s="14">
        <f>SUM(ENERO:DICIEMBRE!U66)</f>
        <v>0</v>
      </c>
      <c r="V66" s="14">
        <f>SUM(ENERO:DICIEMBRE!V66)</f>
        <v>0</v>
      </c>
      <c r="W66" s="14">
        <f>SUM(ENERO:DICIEMBRE!W66)</f>
        <v>0</v>
      </c>
      <c r="X66" s="14">
        <f>SUM(ENERO:DICIEMBRE!X66)</f>
        <v>0</v>
      </c>
      <c r="Y66" s="14">
        <f>SUM(ENERO:DICIEMBRE!Y66)</f>
        <v>0</v>
      </c>
      <c r="Z66" s="14">
        <f>SUM(ENERO:DICIEMBRE!Z66)</f>
        <v>0</v>
      </c>
      <c r="AA66" s="14">
        <f>SUM(ENERO:DICIEMBRE!AA66)</f>
        <v>0</v>
      </c>
      <c r="AB66" s="14">
        <f>SUM(ENERO:DICIEMBRE!AB66)</f>
        <v>0</v>
      </c>
      <c r="AC66" s="14">
        <f>SUM(ENERO:DICIEMBRE!AC66)</f>
        <v>0</v>
      </c>
      <c r="AD66" s="14">
        <f>SUM(ENERO:DICIEMBRE!AD66)</f>
        <v>0</v>
      </c>
      <c r="AE66" s="14">
        <f>SUM(ENERO:DICIEMBRE!AE66)</f>
        <v>0</v>
      </c>
      <c r="AF66" s="14">
        <f>SUM(ENERO:DICIEMBRE!AF66)</f>
        <v>0</v>
      </c>
      <c r="AG66" s="14">
        <f>SUM(ENERO:DICIEMBRE!AG66)</f>
        <v>0</v>
      </c>
      <c r="AH66" s="14">
        <f>SUM(ENERO:DICIEMBRE!AH66)</f>
        <v>0</v>
      </c>
      <c r="AI66" s="14">
        <f>SUM(ENERO:DICIEMBRE!AI66)</f>
        <v>0</v>
      </c>
      <c r="AJ66" s="14">
        <f>SUM(ENERO:DICIEMBRE!AJ66)</f>
        <v>0</v>
      </c>
      <c r="AK66" s="14">
        <f>SUM(ENERO:DICIEMBRE!AK66)</f>
        <v>0</v>
      </c>
      <c r="AL66" s="14">
        <f>SUM(ENERO:DICIEMBRE!AL66)</f>
        <v>0</v>
      </c>
      <c r="AM66" s="14">
        <f>SUM(ENERO:DICIEMBRE!AM66)</f>
        <v>0</v>
      </c>
      <c r="AN66" s="14">
        <f>SUM(ENERO:DICIEMBRE!AN66)</f>
        <v>0</v>
      </c>
      <c r="AO66" s="14">
        <f>SUM(ENERO:DICIEMBRE!AO66)</f>
        <v>0</v>
      </c>
      <c r="AP66" s="14">
        <f>SUM(ENERO:DICIEMBRE!AP66)</f>
        <v>0</v>
      </c>
      <c r="AQ66" s="14">
        <f>SUM(ENERO:DICIEMBRE!AQ66)</f>
        <v>0</v>
      </c>
      <c r="AR66" s="14">
        <f>SUM(ENERO:DICIEMBRE!AR66)</f>
        <v>0</v>
      </c>
      <c r="AS66" s="14">
        <f>SUM(ENERO:DICIEMBRE!AS66)</f>
        <v>0</v>
      </c>
      <c r="AT66" s="14">
        <f>SUM(ENERO:DICIEMBRE!AT66)</f>
        <v>0</v>
      </c>
      <c r="AU66" s="14">
        <f>SUM(ENERO:DICIEMBRE!AU66)</f>
        <v>0</v>
      </c>
      <c r="AV66" s="25" t="str">
        <f t="shared" si="33"/>
        <v/>
      </c>
      <c r="CA66" s="26" t="str">
        <f t="shared" si="3"/>
        <v/>
      </c>
      <c r="CB66" s="26" t="str">
        <f t="shared" si="4"/>
        <v/>
      </c>
      <c r="CC66" s="26" t="str">
        <f t="shared" si="5"/>
        <v/>
      </c>
      <c r="CD66" s="26" t="str">
        <f t="shared" si="6"/>
        <v/>
      </c>
      <c r="CE66" s="26" t="str">
        <f t="shared" si="7"/>
        <v/>
      </c>
      <c r="CF66" s="88" t="str">
        <f t="shared" si="34"/>
        <v/>
      </c>
      <c r="CG66" s="26" t="str">
        <f t="shared" si="8"/>
        <v/>
      </c>
      <c r="CH66" s="26" t="str">
        <f t="shared" si="9"/>
        <v/>
      </c>
      <c r="CI66" s="28"/>
      <c r="CJ66" s="29">
        <f t="shared" si="10"/>
        <v>0</v>
      </c>
      <c r="CK66" s="29">
        <f t="shared" si="11"/>
        <v>0</v>
      </c>
      <c r="CL66" s="29">
        <f t="shared" si="12"/>
        <v>0</v>
      </c>
      <c r="CM66" s="29">
        <f t="shared" si="13"/>
        <v>0</v>
      </c>
      <c r="CN66" s="29">
        <f t="shared" si="13"/>
        <v>0</v>
      </c>
      <c r="CO66" s="89">
        <f t="shared" si="35"/>
        <v>0</v>
      </c>
      <c r="CP66" s="29">
        <f t="shared" si="14"/>
        <v>0</v>
      </c>
      <c r="CQ66" s="29">
        <f t="shared" si="14"/>
        <v>0</v>
      </c>
    </row>
    <row r="67" spans="1:95" ht="15" customHeight="1" x14ac:dyDescent="0.25">
      <c r="A67" s="299" t="s">
        <v>57</v>
      </c>
      <c r="B67" s="10" t="s">
        <v>38</v>
      </c>
      <c r="C67" s="11">
        <f t="shared" si="0"/>
        <v>755</v>
      </c>
      <c r="D67" s="12">
        <f>SUM(J67+L67+N67+P67+R67+T67+V67+X67+Z67+AB67+AD67+AF67+AH67+AJ67+AL67)</f>
        <v>553</v>
      </c>
      <c r="E67" s="13">
        <f>SUM(K67+M67+O67+Q67+S67+U67+W67+Y67+AA67+AC67+AE67+AG67+AI67+AK67+AM67)</f>
        <v>202</v>
      </c>
      <c r="F67" s="14">
        <f>SUM(ENERO:DICIEMBRE!F67)</f>
        <v>0</v>
      </c>
      <c r="G67" s="14">
        <f>SUM(ENERO:DICIEMBRE!G67)</f>
        <v>0</v>
      </c>
      <c r="H67" s="14">
        <f>SUM(ENERO:DICIEMBRE!H67)</f>
        <v>0</v>
      </c>
      <c r="I67" s="14">
        <f>SUM(ENERO:DICIEMBRE!I67)</f>
        <v>0</v>
      </c>
      <c r="J67" s="14">
        <f>SUM(ENERO:DICIEMBRE!J67)</f>
        <v>0</v>
      </c>
      <c r="K67" s="14">
        <f>SUM(ENERO:DICIEMBRE!K67)</f>
        <v>0</v>
      </c>
      <c r="L67" s="14">
        <f>SUM(ENERO:DICIEMBRE!L67)</f>
        <v>3</v>
      </c>
      <c r="M67" s="14">
        <f>SUM(ENERO:DICIEMBRE!M67)</f>
        <v>0</v>
      </c>
      <c r="N67" s="14">
        <f>SUM(ENERO:DICIEMBRE!N67)</f>
        <v>29</v>
      </c>
      <c r="O67" s="14">
        <f>SUM(ENERO:DICIEMBRE!O67)</f>
        <v>2</v>
      </c>
      <c r="P67" s="14">
        <f>SUM(ENERO:DICIEMBRE!P67)</f>
        <v>34</v>
      </c>
      <c r="Q67" s="14">
        <f>SUM(ENERO:DICIEMBRE!Q67)</f>
        <v>9</v>
      </c>
      <c r="R67" s="14">
        <f>SUM(ENERO:DICIEMBRE!R67)</f>
        <v>69</v>
      </c>
      <c r="S67" s="14">
        <f>SUM(ENERO:DICIEMBRE!S67)</f>
        <v>10</v>
      </c>
      <c r="T67" s="14">
        <f>SUM(ENERO:DICIEMBRE!T67)</f>
        <v>77</v>
      </c>
      <c r="U67" s="14">
        <f>SUM(ENERO:DICIEMBRE!U67)</f>
        <v>38</v>
      </c>
      <c r="V67" s="14">
        <f>SUM(ENERO:DICIEMBRE!V67)</f>
        <v>61</v>
      </c>
      <c r="W67" s="14">
        <f>SUM(ENERO:DICIEMBRE!W67)</f>
        <v>31</v>
      </c>
      <c r="X67" s="14">
        <f>SUM(ENERO:DICIEMBRE!X67)</f>
        <v>62</v>
      </c>
      <c r="Y67" s="14">
        <f>SUM(ENERO:DICIEMBRE!Y67)</f>
        <v>22</v>
      </c>
      <c r="Z67" s="14">
        <f>SUM(ENERO:DICIEMBRE!Z67)</f>
        <v>58</v>
      </c>
      <c r="AA67" s="14">
        <f>SUM(ENERO:DICIEMBRE!AA67)</f>
        <v>13</v>
      </c>
      <c r="AB67" s="14">
        <f>SUM(ENERO:DICIEMBRE!AB67)</f>
        <v>51</v>
      </c>
      <c r="AC67" s="14">
        <f>SUM(ENERO:DICIEMBRE!AC67)</f>
        <v>23</v>
      </c>
      <c r="AD67" s="14">
        <f>SUM(ENERO:DICIEMBRE!AD67)</f>
        <v>41</v>
      </c>
      <c r="AE67" s="14">
        <f>SUM(ENERO:DICIEMBRE!AE67)</f>
        <v>14</v>
      </c>
      <c r="AF67" s="14">
        <f>SUM(ENERO:DICIEMBRE!AF67)</f>
        <v>31</v>
      </c>
      <c r="AG67" s="14">
        <f>SUM(ENERO:DICIEMBRE!AG67)</f>
        <v>10</v>
      </c>
      <c r="AH67" s="14">
        <f>SUM(ENERO:DICIEMBRE!AH67)</f>
        <v>12</v>
      </c>
      <c r="AI67" s="14">
        <f>SUM(ENERO:DICIEMBRE!AI67)</f>
        <v>21</v>
      </c>
      <c r="AJ67" s="14">
        <f>SUM(ENERO:DICIEMBRE!AJ67)</f>
        <v>9</v>
      </c>
      <c r="AK67" s="14">
        <f>SUM(ENERO:DICIEMBRE!AK67)</f>
        <v>7</v>
      </c>
      <c r="AL67" s="14">
        <f>SUM(ENERO:DICIEMBRE!AL67)</f>
        <v>16</v>
      </c>
      <c r="AM67" s="14">
        <f>SUM(ENERO:DICIEMBRE!AM67)</f>
        <v>2</v>
      </c>
      <c r="AN67" s="14">
        <f>SUM(ENERO:DICIEMBRE!AN67)</f>
        <v>0</v>
      </c>
      <c r="AO67" s="14">
        <f>SUM(ENERO:DICIEMBRE!AO67)</f>
        <v>0</v>
      </c>
      <c r="AP67" s="14">
        <f>SUM(ENERO:DICIEMBRE!AP67)</f>
        <v>10</v>
      </c>
      <c r="AQ67" s="14">
        <f>SUM(ENERO:DICIEMBRE!AQ67)</f>
        <v>6</v>
      </c>
      <c r="AR67" s="14">
        <f>SUM(ENERO:DICIEMBRE!AR67)</f>
        <v>47</v>
      </c>
      <c r="AS67" s="14">
        <f>SUM(ENERO:DICIEMBRE!AS67)</f>
        <v>0</v>
      </c>
      <c r="AT67" s="14">
        <f>SUM(ENERO:DICIEMBRE!AT67)</f>
        <v>0</v>
      </c>
      <c r="AU67" s="14">
        <f>SUM(ENERO:DICIEMBRE!AU67)</f>
        <v>0</v>
      </c>
      <c r="AV67" s="25" t="str">
        <f t="shared" si="33"/>
        <v/>
      </c>
      <c r="CA67" s="26" t="str">
        <f t="shared" si="3"/>
        <v/>
      </c>
      <c r="CB67" s="26" t="str">
        <f t="shared" si="4"/>
        <v/>
      </c>
      <c r="CC67" s="26" t="str">
        <f t="shared" si="5"/>
        <v/>
      </c>
      <c r="CD67" s="26" t="str">
        <f t="shared" si="6"/>
        <v/>
      </c>
      <c r="CE67" s="26" t="str">
        <f t="shared" si="7"/>
        <v/>
      </c>
      <c r="CF67" s="88" t="str">
        <f t="shared" si="34"/>
        <v/>
      </c>
      <c r="CG67" s="26" t="str">
        <f t="shared" si="8"/>
        <v/>
      </c>
      <c r="CH67" s="26" t="str">
        <f t="shared" si="9"/>
        <v/>
      </c>
      <c r="CI67" s="28"/>
      <c r="CJ67" s="29">
        <f t="shared" si="10"/>
        <v>0</v>
      </c>
      <c r="CK67" s="29">
        <f t="shared" si="11"/>
        <v>0</v>
      </c>
      <c r="CL67" s="29">
        <f t="shared" si="12"/>
        <v>0</v>
      </c>
      <c r="CM67" s="29">
        <f t="shared" si="13"/>
        <v>0</v>
      </c>
      <c r="CN67" s="29">
        <f t="shared" si="13"/>
        <v>0</v>
      </c>
      <c r="CO67" s="89">
        <f t="shared" si="35"/>
        <v>0</v>
      </c>
      <c r="CP67" s="29">
        <f t="shared" si="14"/>
        <v>0</v>
      </c>
      <c r="CQ67" s="29">
        <f t="shared" si="14"/>
        <v>0</v>
      </c>
    </row>
    <row r="68" spans="1:95" x14ac:dyDescent="0.25">
      <c r="A68" s="300"/>
      <c r="B68" s="31" t="s">
        <v>51</v>
      </c>
      <c r="C68" s="32">
        <f t="shared" si="0"/>
        <v>0</v>
      </c>
      <c r="D68" s="33">
        <f t="shared" ref="D68:E73" si="37">SUM(J68+L68+N68+P68+R68+T68+V68+X68+Z68+AB68+AD68+AF68+AH68+AJ68+AL68)</f>
        <v>0</v>
      </c>
      <c r="E68" s="34">
        <f t="shared" si="37"/>
        <v>0</v>
      </c>
      <c r="F68" s="14">
        <f>SUM(ENERO:DICIEMBRE!F68)</f>
        <v>0</v>
      </c>
      <c r="G68" s="14">
        <f>SUM(ENERO:DICIEMBRE!G68)</f>
        <v>0</v>
      </c>
      <c r="H68" s="14">
        <f>SUM(ENERO:DICIEMBRE!H68)</f>
        <v>0</v>
      </c>
      <c r="I68" s="14">
        <f>SUM(ENERO:DICIEMBRE!I68)</f>
        <v>0</v>
      </c>
      <c r="J68" s="14">
        <f>SUM(ENERO:DICIEMBRE!J68)</f>
        <v>0</v>
      </c>
      <c r="K68" s="14">
        <f>SUM(ENERO:DICIEMBRE!K68)</f>
        <v>0</v>
      </c>
      <c r="L68" s="14">
        <f>SUM(ENERO:DICIEMBRE!L68)</f>
        <v>0</v>
      </c>
      <c r="M68" s="14">
        <f>SUM(ENERO:DICIEMBRE!M68)</f>
        <v>0</v>
      </c>
      <c r="N68" s="14">
        <f>SUM(ENERO:DICIEMBRE!N68)</f>
        <v>0</v>
      </c>
      <c r="O68" s="14">
        <f>SUM(ENERO:DICIEMBRE!O68)</f>
        <v>0</v>
      </c>
      <c r="P68" s="14">
        <f>SUM(ENERO:DICIEMBRE!P68)</f>
        <v>0</v>
      </c>
      <c r="Q68" s="14">
        <f>SUM(ENERO:DICIEMBRE!Q68)</f>
        <v>0</v>
      </c>
      <c r="R68" s="14">
        <f>SUM(ENERO:DICIEMBRE!R68)</f>
        <v>0</v>
      </c>
      <c r="S68" s="14">
        <f>SUM(ENERO:DICIEMBRE!S68)</f>
        <v>0</v>
      </c>
      <c r="T68" s="14">
        <f>SUM(ENERO:DICIEMBRE!T68)</f>
        <v>0</v>
      </c>
      <c r="U68" s="14">
        <f>SUM(ENERO:DICIEMBRE!U68)</f>
        <v>0</v>
      </c>
      <c r="V68" s="14">
        <f>SUM(ENERO:DICIEMBRE!V68)</f>
        <v>0</v>
      </c>
      <c r="W68" s="14">
        <f>SUM(ENERO:DICIEMBRE!W68)</f>
        <v>0</v>
      </c>
      <c r="X68" s="14">
        <f>SUM(ENERO:DICIEMBRE!X68)</f>
        <v>0</v>
      </c>
      <c r="Y68" s="14">
        <f>SUM(ENERO:DICIEMBRE!Y68)</f>
        <v>0</v>
      </c>
      <c r="Z68" s="14">
        <f>SUM(ENERO:DICIEMBRE!Z68)</f>
        <v>0</v>
      </c>
      <c r="AA68" s="14">
        <f>SUM(ENERO:DICIEMBRE!AA68)</f>
        <v>0</v>
      </c>
      <c r="AB68" s="14">
        <f>SUM(ENERO:DICIEMBRE!AB68)</f>
        <v>0</v>
      </c>
      <c r="AC68" s="14">
        <f>SUM(ENERO:DICIEMBRE!AC68)</f>
        <v>0</v>
      </c>
      <c r="AD68" s="14">
        <f>SUM(ENERO:DICIEMBRE!AD68)</f>
        <v>0</v>
      </c>
      <c r="AE68" s="14">
        <f>SUM(ENERO:DICIEMBRE!AE68)</f>
        <v>0</v>
      </c>
      <c r="AF68" s="14">
        <f>SUM(ENERO:DICIEMBRE!AF68)</f>
        <v>0</v>
      </c>
      <c r="AG68" s="14">
        <f>SUM(ENERO:DICIEMBRE!AG68)</f>
        <v>0</v>
      </c>
      <c r="AH68" s="14">
        <f>SUM(ENERO:DICIEMBRE!AH68)</f>
        <v>0</v>
      </c>
      <c r="AI68" s="14">
        <f>SUM(ENERO:DICIEMBRE!AI68)</f>
        <v>0</v>
      </c>
      <c r="AJ68" s="14">
        <f>SUM(ENERO:DICIEMBRE!AJ68)</f>
        <v>0</v>
      </c>
      <c r="AK68" s="14">
        <f>SUM(ENERO:DICIEMBRE!AK68)</f>
        <v>0</v>
      </c>
      <c r="AL68" s="14">
        <f>SUM(ENERO:DICIEMBRE!AL68)</f>
        <v>0</v>
      </c>
      <c r="AM68" s="14">
        <f>SUM(ENERO:DICIEMBRE!AM68)</f>
        <v>0</v>
      </c>
      <c r="AN68" s="14">
        <f>SUM(ENERO:DICIEMBRE!AN68)</f>
        <v>0</v>
      </c>
      <c r="AO68" s="14">
        <f>SUM(ENERO:DICIEMBRE!AO68)</f>
        <v>0</v>
      </c>
      <c r="AP68" s="14">
        <f>SUM(ENERO:DICIEMBRE!AP68)</f>
        <v>0</v>
      </c>
      <c r="AQ68" s="14">
        <f>SUM(ENERO:DICIEMBRE!AQ68)</f>
        <v>0</v>
      </c>
      <c r="AR68" s="14">
        <f>SUM(ENERO:DICIEMBRE!AR68)</f>
        <v>0</v>
      </c>
      <c r="AS68" s="14">
        <f>SUM(ENERO:DICIEMBRE!AS68)</f>
        <v>0</v>
      </c>
      <c r="AT68" s="14">
        <f>SUM(ENERO:DICIEMBRE!AT68)</f>
        <v>0</v>
      </c>
      <c r="AU68" s="14">
        <f>SUM(ENERO:DICIEMBRE!AU68)</f>
        <v>0</v>
      </c>
      <c r="AV68" s="25" t="str">
        <f t="shared" si="33"/>
        <v/>
      </c>
      <c r="CA68" s="26" t="str">
        <f t="shared" si="3"/>
        <v/>
      </c>
      <c r="CB68" s="26" t="str">
        <f t="shared" si="4"/>
        <v/>
      </c>
      <c r="CC68" s="26" t="str">
        <f t="shared" si="5"/>
        <v/>
      </c>
      <c r="CD68" s="26" t="str">
        <f t="shared" si="6"/>
        <v/>
      </c>
      <c r="CE68" s="26" t="str">
        <f t="shared" si="7"/>
        <v/>
      </c>
      <c r="CF68" s="88" t="str">
        <f t="shared" si="34"/>
        <v/>
      </c>
      <c r="CG68" s="26" t="str">
        <f t="shared" si="8"/>
        <v/>
      </c>
      <c r="CH68" s="26" t="str">
        <f t="shared" si="9"/>
        <v/>
      </c>
      <c r="CI68" s="28"/>
      <c r="CJ68" s="29">
        <f t="shared" si="10"/>
        <v>0</v>
      </c>
      <c r="CK68" s="29">
        <f t="shared" si="11"/>
        <v>0</v>
      </c>
      <c r="CL68" s="29">
        <f t="shared" si="12"/>
        <v>0</v>
      </c>
      <c r="CM68" s="29">
        <f t="shared" si="13"/>
        <v>0</v>
      </c>
      <c r="CN68" s="29">
        <f t="shared" si="13"/>
        <v>0</v>
      </c>
      <c r="CO68" s="89">
        <f t="shared" si="35"/>
        <v>0</v>
      </c>
      <c r="CP68" s="29">
        <f t="shared" si="14"/>
        <v>0</v>
      </c>
      <c r="CQ68" s="29">
        <f t="shared" si="14"/>
        <v>0</v>
      </c>
    </row>
    <row r="69" spans="1:95" x14ac:dyDescent="0.25">
      <c r="A69" s="300"/>
      <c r="B69" s="31" t="s">
        <v>40</v>
      </c>
      <c r="C69" s="32">
        <f t="shared" si="0"/>
        <v>2187</v>
      </c>
      <c r="D69" s="33">
        <f t="shared" si="37"/>
        <v>1513</v>
      </c>
      <c r="E69" s="34">
        <f t="shared" si="37"/>
        <v>674</v>
      </c>
      <c r="F69" s="14">
        <f>SUM(ENERO:DICIEMBRE!F69)</f>
        <v>0</v>
      </c>
      <c r="G69" s="14">
        <f>SUM(ENERO:DICIEMBRE!G69)</f>
        <v>0</v>
      </c>
      <c r="H69" s="14">
        <f>SUM(ENERO:DICIEMBRE!H69)</f>
        <v>0</v>
      </c>
      <c r="I69" s="14">
        <f>SUM(ENERO:DICIEMBRE!I69)</f>
        <v>0</v>
      </c>
      <c r="J69" s="14">
        <f>SUM(ENERO:DICIEMBRE!J69)</f>
        <v>0</v>
      </c>
      <c r="K69" s="14">
        <f>SUM(ENERO:DICIEMBRE!K69)</f>
        <v>0</v>
      </c>
      <c r="L69" s="14">
        <f>SUM(ENERO:DICIEMBRE!L69)</f>
        <v>5</v>
      </c>
      <c r="M69" s="14">
        <f>SUM(ENERO:DICIEMBRE!M69)</f>
        <v>6</v>
      </c>
      <c r="N69" s="14">
        <f>SUM(ENERO:DICIEMBRE!N69)</f>
        <v>75</v>
      </c>
      <c r="O69" s="14">
        <f>SUM(ENERO:DICIEMBRE!O69)</f>
        <v>38</v>
      </c>
      <c r="P69" s="14">
        <f>SUM(ENERO:DICIEMBRE!P69)</f>
        <v>118</v>
      </c>
      <c r="Q69" s="14">
        <f>SUM(ENERO:DICIEMBRE!Q69)</f>
        <v>69</v>
      </c>
      <c r="R69" s="14">
        <f>SUM(ENERO:DICIEMBRE!R69)</f>
        <v>255</v>
      </c>
      <c r="S69" s="14">
        <f>SUM(ENERO:DICIEMBRE!S69)</f>
        <v>101</v>
      </c>
      <c r="T69" s="14">
        <f>SUM(ENERO:DICIEMBRE!T69)</f>
        <v>249</v>
      </c>
      <c r="U69" s="14">
        <f>SUM(ENERO:DICIEMBRE!U69)</f>
        <v>136</v>
      </c>
      <c r="V69" s="14">
        <f>SUM(ENERO:DICIEMBRE!V69)</f>
        <v>212</v>
      </c>
      <c r="W69" s="14">
        <f>SUM(ENERO:DICIEMBRE!W69)</f>
        <v>105</v>
      </c>
      <c r="X69" s="14">
        <f>SUM(ENERO:DICIEMBRE!X69)</f>
        <v>179</v>
      </c>
      <c r="Y69" s="14">
        <f>SUM(ENERO:DICIEMBRE!Y69)</f>
        <v>67</v>
      </c>
      <c r="Z69" s="14">
        <f>SUM(ENERO:DICIEMBRE!Z69)</f>
        <v>158</v>
      </c>
      <c r="AA69" s="14">
        <f>SUM(ENERO:DICIEMBRE!AA69)</f>
        <v>51</v>
      </c>
      <c r="AB69" s="14">
        <f>SUM(ENERO:DICIEMBRE!AB69)</f>
        <v>130</v>
      </c>
      <c r="AC69" s="14">
        <f>SUM(ENERO:DICIEMBRE!AC69)</f>
        <v>51</v>
      </c>
      <c r="AD69" s="14">
        <f>SUM(ENERO:DICIEMBRE!AD69)</f>
        <v>48</v>
      </c>
      <c r="AE69" s="14">
        <f>SUM(ENERO:DICIEMBRE!AE69)</f>
        <v>9</v>
      </c>
      <c r="AF69" s="14">
        <f>SUM(ENERO:DICIEMBRE!AF69)</f>
        <v>42</v>
      </c>
      <c r="AG69" s="14">
        <f>SUM(ENERO:DICIEMBRE!AG69)</f>
        <v>12</v>
      </c>
      <c r="AH69" s="14">
        <f>SUM(ENERO:DICIEMBRE!AH69)</f>
        <v>25</v>
      </c>
      <c r="AI69" s="14">
        <f>SUM(ENERO:DICIEMBRE!AI69)</f>
        <v>22</v>
      </c>
      <c r="AJ69" s="14">
        <f>SUM(ENERO:DICIEMBRE!AJ69)</f>
        <v>7</v>
      </c>
      <c r="AK69" s="14">
        <f>SUM(ENERO:DICIEMBRE!AK69)</f>
        <v>6</v>
      </c>
      <c r="AL69" s="14">
        <f>SUM(ENERO:DICIEMBRE!AL69)</f>
        <v>10</v>
      </c>
      <c r="AM69" s="14">
        <f>SUM(ENERO:DICIEMBRE!AM69)</f>
        <v>1</v>
      </c>
      <c r="AN69" s="14">
        <f>SUM(ENERO:DICIEMBRE!AN69)</f>
        <v>0</v>
      </c>
      <c r="AO69" s="14">
        <f>SUM(ENERO:DICIEMBRE!AO69)</f>
        <v>0</v>
      </c>
      <c r="AP69" s="14">
        <f>SUM(ENERO:DICIEMBRE!AP69)</f>
        <v>22</v>
      </c>
      <c r="AQ69" s="14">
        <f>SUM(ENERO:DICIEMBRE!AQ69)</f>
        <v>15</v>
      </c>
      <c r="AR69" s="14">
        <f>SUM(ENERO:DICIEMBRE!AR69)</f>
        <v>143</v>
      </c>
      <c r="AS69" s="14">
        <f>SUM(ENERO:DICIEMBRE!AS69)</f>
        <v>0</v>
      </c>
      <c r="AT69" s="14">
        <f>SUM(ENERO:DICIEMBRE!AT69)</f>
        <v>0</v>
      </c>
      <c r="AU69" s="14">
        <f>SUM(ENERO:DICIEMBRE!AU69)</f>
        <v>0</v>
      </c>
      <c r="AV69" s="25" t="str">
        <f t="shared" si="33"/>
        <v/>
      </c>
      <c r="CA69" s="26" t="str">
        <f t="shared" si="3"/>
        <v/>
      </c>
      <c r="CB69" s="26" t="str">
        <f t="shared" si="4"/>
        <v/>
      </c>
      <c r="CC69" s="26" t="str">
        <f t="shared" si="5"/>
        <v/>
      </c>
      <c r="CD69" s="26" t="str">
        <f t="shared" si="6"/>
        <v/>
      </c>
      <c r="CE69" s="26" t="str">
        <f t="shared" si="7"/>
        <v/>
      </c>
      <c r="CF69" s="88" t="str">
        <f t="shared" si="34"/>
        <v/>
      </c>
      <c r="CG69" s="26" t="str">
        <f t="shared" si="8"/>
        <v/>
      </c>
      <c r="CH69" s="26" t="str">
        <f t="shared" si="9"/>
        <v/>
      </c>
      <c r="CI69" s="28"/>
      <c r="CJ69" s="29">
        <f t="shared" si="10"/>
        <v>0</v>
      </c>
      <c r="CK69" s="29">
        <f t="shared" si="11"/>
        <v>0</v>
      </c>
      <c r="CL69" s="29">
        <f t="shared" si="12"/>
        <v>0</v>
      </c>
      <c r="CM69" s="29">
        <f t="shared" si="13"/>
        <v>0</v>
      </c>
      <c r="CN69" s="29">
        <f t="shared" si="13"/>
        <v>0</v>
      </c>
      <c r="CO69" s="89">
        <f t="shared" si="35"/>
        <v>0</v>
      </c>
      <c r="CP69" s="29">
        <f t="shared" si="14"/>
        <v>0</v>
      </c>
      <c r="CQ69" s="29">
        <f t="shared" si="14"/>
        <v>0</v>
      </c>
    </row>
    <row r="70" spans="1:95" x14ac:dyDescent="0.25">
      <c r="A70" s="300"/>
      <c r="B70" s="31" t="s">
        <v>52</v>
      </c>
      <c r="C70" s="32">
        <f t="shared" si="0"/>
        <v>0</v>
      </c>
      <c r="D70" s="33">
        <f t="shared" si="37"/>
        <v>0</v>
      </c>
      <c r="E70" s="34">
        <f t="shared" si="37"/>
        <v>0</v>
      </c>
      <c r="F70" s="14">
        <f>SUM(ENERO:DICIEMBRE!F70)</f>
        <v>0</v>
      </c>
      <c r="G70" s="14">
        <f>SUM(ENERO:DICIEMBRE!G70)</f>
        <v>0</v>
      </c>
      <c r="H70" s="14">
        <f>SUM(ENERO:DICIEMBRE!H70)</f>
        <v>0</v>
      </c>
      <c r="I70" s="14">
        <f>SUM(ENERO:DICIEMBRE!I70)</f>
        <v>0</v>
      </c>
      <c r="J70" s="14">
        <f>SUM(ENERO:DICIEMBRE!J70)</f>
        <v>0</v>
      </c>
      <c r="K70" s="14">
        <f>SUM(ENERO:DICIEMBRE!K70)</f>
        <v>0</v>
      </c>
      <c r="L70" s="14">
        <f>SUM(ENERO:DICIEMBRE!L70)</f>
        <v>0</v>
      </c>
      <c r="M70" s="14">
        <f>SUM(ENERO:DICIEMBRE!M70)</f>
        <v>0</v>
      </c>
      <c r="N70" s="14">
        <f>SUM(ENERO:DICIEMBRE!N70)</f>
        <v>0</v>
      </c>
      <c r="O70" s="14">
        <f>SUM(ENERO:DICIEMBRE!O70)</f>
        <v>0</v>
      </c>
      <c r="P70" s="14">
        <f>SUM(ENERO:DICIEMBRE!P70)</f>
        <v>0</v>
      </c>
      <c r="Q70" s="14">
        <f>SUM(ENERO:DICIEMBRE!Q70)</f>
        <v>0</v>
      </c>
      <c r="R70" s="14">
        <f>SUM(ENERO:DICIEMBRE!R70)</f>
        <v>0</v>
      </c>
      <c r="S70" s="14">
        <f>SUM(ENERO:DICIEMBRE!S70)</f>
        <v>0</v>
      </c>
      <c r="T70" s="14">
        <f>SUM(ENERO:DICIEMBRE!T70)</f>
        <v>0</v>
      </c>
      <c r="U70" s="14">
        <f>SUM(ENERO:DICIEMBRE!U70)</f>
        <v>0</v>
      </c>
      <c r="V70" s="14">
        <f>SUM(ENERO:DICIEMBRE!V70)</f>
        <v>0</v>
      </c>
      <c r="W70" s="14">
        <f>SUM(ENERO:DICIEMBRE!W70)</f>
        <v>0</v>
      </c>
      <c r="X70" s="14">
        <f>SUM(ENERO:DICIEMBRE!X70)</f>
        <v>0</v>
      </c>
      <c r="Y70" s="14">
        <f>SUM(ENERO:DICIEMBRE!Y70)</f>
        <v>0</v>
      </c>
      <c r="Z70" s="14">
        <f>SUM(ENERO:DICIEMBRE!Z70)</f>
        <v>0</v>
      </c>
      <c r="AA70" s="14">
        <f>SUM(ENERO:DICIEMBRE!AA70)</f>
        <v>0</v>
      </c>
      <c r="AB70" s="14">
        <f>SUM(ENERO:DICIEMBRE!AB70)</f>
        <v>0</v>
      </c>
      <c r="AC70" s="14">
        <f>SUM(ENERO:DICIEMBRE!AC70)</f>
        <v>0</v>
      </c>
      <c r="AD70" s="14">
        <f>SUM(ENERO:DICIEMBRE!AD70)</f>
        <v>0</v>
      </c>
      <c r="AE70" s="14">
        <f>SUM(ENERO:DICIEMBRE!AE70)</f>
        <v>0</v>
      </c>
      <c r="AF70" s="14">
        <f>SUM(ENERO:DICIEMBRE!AF70)</f>
        <v>0</v>
      </c>
      <c r="AG70" s="14">
        <f>SUM(ENERO:DICIEMBRE!AG70)</f>
        <v>0</v>
      </c>
      <c r="AH70" s="14">
        <f>SUM(ENERO:DICIEMBRE!AH70)</f>
        <v>0</v>
      </c>
      <c r="AI70" s="14">
        <f>SUM(ENERO:DICIEMBRE!AI70)</f>
        <v>0</v>
      </c>
      <c r="AJ70" s="14">
        <f>SUM(ENERO:DICIEMBRE!AJ70)</f>
        <v>0</v>
      </c>
      <c r="AK70" s="14">
        <f>SUM(ENERO:DICIEMBRE!AK70)</f>
        <v>0</v>
      </c>
      <c r="AL70" s="14">
        <f>SUM(ENERO:DICIEMBRE!AL70)</f>
        <v>0</v>
      </c>
      <c r="AM70" s="14">
        <f>SUM(ENERO:DICIEMBRE!AM70)</f>
        <v>0</v>
      </c>
      <c r="AN70" s="14">
        <f>SUM(ENERO:DICIEMBRE!AN70)</f>
        <v>0</v>
      </c>
      <c r="AO70" s="14">
        <f>SUM(ENERO:DICIEMBRE!AO70)</f>
        <v>0</v>
      </c>
      <c r="AP70" s="14">
        <f>SUM(ENERO:DICIEMBRE!AP70)</f>
        <v>0</v>
      </c>
      <c r="AQ70" s="14">
        <f>SUM(ENERO:DICIEMBRE!AQ70)</f>
        <v>0</v>
      </c>
      <c r="AR70" s="14">
        <f>SUM(ENERO:DICIEMBRE!AR70)</f>
        <v>0</v>
      </c>
      <c r="AS70" s="14">
        <f>SUM(ENERO:DICIEMBRE!AS70)</f>
        <v>0</v>
      </c>
      <c r="AT70" s="14">
        <f>SUM(ENERO:DICIEMBRE!AT70)</f>
        <v>0</v>
      </c>
      <c r="AU70" s="14">
        <f>SUM(ENERO:DICIEMBRE!AU70)</f>
        <v>0</v>
      </c>
      <c r="AV70" s="25" t="str">
        <f t="shared" si="33"/>
        <v/>
      </c>
      <c r="CA70" s="26" t="str">
        <f t="shared" si="3"/>
        <v/>
      </c>
      <c r="CB70" s="26" t="str">
        <f t="shared" si="4"/>
        <v/>
      </c>
      <c r="CC70" s="26" t="str">
        <f t="shared" si="5"/>
        <v/>
      </c>
      <c r="CD70" s="26" t="str">
        <f t="shared" si="6"/>
        <v/>
      </c>
      <c r="CE70" s="26" t="str">
        <f t="shared" si="7"/>
        <v/>
      </c>
      <c r="CF70" s="88" t="str">
        <f t="shared" si="34"/>
        <v/>
      </c>
      <c r="CG70" s="26" t="str">
        <f t="shared" si="8"/>
        <v/>
      </c>
      <c r="CH70" s="26" t="str">
        <f t="shared" si="9"/>
        <v/>
      </c>
      <c r="CI70" s="28"/>
      <c r="CJ70" s="29">
        <f t="shared" si="10"/>
        <v>0</v>
      </c>
      <c r="CK70" s="29">
        <f t="shared" si="11"/>
        <v>0</v>
      </c>
      <c r="CL70" s="29">
        <f t="shared" si="12"/>
        <v>0</v>
      </c>
      <c r="CM70" s="29">
        <f t="shared" si="13"/>
        <v>0</v>
      </c>
      <c r="CN70" s="29">
        <f t="shared" si="13"/>
        <v>0</v>
      </c>
      <c r="CO70" s="89">
        <f t="shared" si="35"/>
        <v>0</v>
      </c>
      <c r="CP70" s="29">
        <f t="shared" si="14"/>
        <v>0</v>
      </c>
      <c r="CQ70" s="29">
        <f t="shared" si="14"/>
        <v>0</v>
      </c>
    </row>
    <row r="71" spans="1:95" x14ac:dyDescent="0.25">
      <c r="A71" s="300"/>
      <c r="B71" s="31" t="s">
        <v>58</v>
      </c>
      <c r="C71" s="32">
        <f t="shared" si="0"/>
        <v>0</v>
      </c>
      <c r="D71" s="33">
        <f t="shared" si="37"/>
        <v>0</v>
      </c>
      <c r="E71" s="34">
        <f t="shared" si="37"/>
        <v>0</v>
      </c>
      <c r="F71" s="14">
        <f>SUM(ENERO:DICIEMBRE!F71)</f>
        <v>0</v>
      </c>
      <c r="G71" s="14">
        <f>SUM(ENERO:DICIEMBRE!G71)</f>
        <v>0</v>
      </c>
      <c r="H71" s="14">
        <f>SUM(ENERO:DICIEMBRE!H71)</f>
        <v>0</v>
      </c>
      <c r="I71" s="14">
        <f>SUM(ENERO:DICIEMBRE!I71)</f>
        <v>0</v>
      </c>
      <c r="J71" s="14">
        <f>SUM(ENERO:DICIEMBRE!J71)</f>
        <v>0</v>
      </c>
      <c r="K71" s="14">
        <f>SUM(ENERO:DICIEMBRE!K71)</f>
        <v>0</v>
      </c>
      <c r="L71" s="14">
        <f>SUM(ENERO:DICIEMBRE!L71)</f>
        <v>0</v>
      </c>
      <c r="M71" s="14">
        <f>SUM(ENERO:DICIEMBRE!M71)</f>
        <v>0</v>
      </c>
      <c r="N71" s="14">
        <f>SUM(ENERO:DICIEMBRE!N71)</f>
        <v>0</v>
      </c>
      <c r="O71" s="14">
        <f>SUM(ENERO:DICIEMBRE!O71)</f>
        <v>0</v>
      </c>
      <c r="P71" s="14">
        <f>SUM(ENERO:DICIEMBRE!P71)</f>
        <v>0</v>
      </c>
      <c r="Q71" s="14">
        <f>SUM(ENERO:DICIEMBRE!Q71)</f>
        <v>0</v>
      </c>
      <c r="R71" s="14">
        <f>SUM(ENERO:DICIEMBRE!R71)</f>
        <v>0</v>
      </c>
      <c r="S71" s="14">
        <f>SUM(ENERO:DICIEMBRE!S71)</f>
        <v>0</v>
      </c>
      <c r="T71" s="14">
        <f>SUM(ENERO:DICIEMBRE!T71)</f>
        <v>0</v>
      </c>
      <c r="U71" s="14">
        <f>SUM(ENERO:DICIEMBRE!U71)</f>
        <v>0</v>
      </c>
      <c r="V71" s="14">
        <f>SUM(ENERO:DICIEMBRE!V71)</f>
        <v>0</v>
      </c>
      <c r="W71" s="14">
        <f>SUM(ENERO:DICIEMBRE!W71)</f>
        <v>0</v>
      </c>
      <c r="X71" s="14">
        <f>SUM(ENERO:DICIEMBRE!X71)</f>
        <v>0</v>
      </c>
      <c r="Y71" s="14">
        <f>SUM(ENERO:DICIEMBRE!Y71)</f>
        <v>0</v>
      </c>
      <c r="Z71" s="14">
        <f>SUM(ENERO:DICIEMBRE!Z71)</f>
        <v>0</v>
      </c>
      <c r="AA71" s="14">
        <f>SUM(ENERO:DICIEMBRE!AA71)</f>
        <v>0</v>
      </c>
      <c r="AB71" s="14">
        <f>SUM(ENERO:DICIEMBRE!AB71)</f>
        <v>0</v>
      </c>
      <c r="AC71" s="14">
        <f>SUM(ENERO:DICIEMBRE!AC71)</f>
        <v>0</v>
      </c>
      <c r="AD71" s="14">
        <f>SUM(ENERO:DICIEMBRE!AD71)</f>
        <v>0</v>
      </c>
      <c r="AE71" s="14">
        <f>SUM(ENERO:DICIEMBRE!AE71)</f>
        <v>0</v>
      </c>
      <c r="AF71" s="14">
        <f>SUM(ENERO:DICIEMBRE!AF71)</f>
        <v>0</v>
      </c>
      <c r="AG71" s="14">
        <f>SUM(ENERO:DICIEMBRE!AG71)</f>
        <v>0</v>
      </c>
      <c r="AH71" s="14">
        <f>SUM(ENERO:DICIEMBRE!AH71)</f>
        <v>0</v>
      </c>
      <c r="AI71" s="14">
        <f>SUM(ENERO:DICIEMBRE!AI71)</f>
        <v>0</v>
      </c>
      <c r="AJ71" s="14">
        <f>SUM(ENERO:DICIEMBRE!AJ71)</f>
        <v>0</v>
      </c>
      <c r="AK71" s="14">
        <f>SUM(ENERO:DICIEMBRE!AK71)</f>
        <v>0</v>
      </c>
      <c r="AL71" s="14">
        <f>SUM(ENERO:DICIEMBRE!AL71)</f>
        <v>0</v>
      </c>
      <c r="AM71" s="14">
        <f>SUM(ENERO:DICIEMBRE!AM71)</f>
        <v>0</v>
      </c>
      <c r="AN71" s="14">
        <f>SUM(ENERO:DICIEMBRE!AN71)</f>
        <v>0</v>
      </c>
      <c r="AO71" s="14">
        <f>SUM(ENERO:DICIEMBRE!AO71)</f>
        <v>0</v>
      </c>
      <c r="AP71" s="14">
        <f>SUM(ENERO:DICIEMBRE!AP71)</f>
        <v>0</v>
      </c>
      <c r="AQ71" s="14">
        <f>SUM(ENERO:DICIEMBRE!AQ71)</f>
        <v>0</v>
      </c>
      <c r="AR71" s="14">
        <f>SUM(ENERO:DICIEMBRE!AR71)</f>
        <v>0</v>
      </c>
      <c r="AS71" s="14">
        <f>SUM(ENERO:DICIEMBRE!AS71)</f>
        <v>0</v>
      </c>
      <c r="AT71" s="14">
        <f>SUM(ENERO:DICIEMBRE!AT71)</f>
        <v>0</v>
      </c>
      <c r="AU71" s="14">
        <f>SUM(ENERO:DICIEMBRE!AU71)</f>
        <v>0</v>
      </c>
      <c r="AV71" s="25" t="str">
        <f t="shared" si="33"/>
        <v/>
      </c>
      <c r="CA71" s="26" t="str">
        <f t="shared" si="3"/>
        <v/>
      </c>
      <c r="CB71" s="26" t="str">
        <f t="shared" si="4"/>
        <v/>
      </c>
      <c r="CC71" s="26" t="str">
        <f t="shared" si="5"/>
        <v/>
      </c>
      <c r="CD71" s="26" t="str">
        <f t="shared" si="6"/>
        <v/>
      </c>
      <c r="CE71" s="26" t="str">
        <f t="shared" si="7"/>
        <v/>
      </c>
      <c r="CF71" s="88" t="str">
        <f t="shared" si="34"/>
        <v/>
      </c>
      <c r="CG71" s="26" t="str">
        <f t="shared" si="8"/>
        <v/>
      </c>
      <c r="CH71" s="26" t="str">
        <f t="shared" si="9"/>
        <v/>
      </c>
      <c r="CI71" s="28"/>
      <c r="CJ71" s="29">
        <f t="shared" si="10"/>
        <v>0</v>
      </c>
      <c r="CK71" s="29">
        <f t="shared" si="11"/>
        <v>0</v>
      </c>
      <c r="CL71" s="29">
        <f t="shared" si="12"/>
        <v>0</v>
      </c>
      <c r="CM71" s="29">
        <f t="shared" si="13"/>
        <v>0</v>
      </c>
      <c r="CN71" s="29">
        <f t="shared" si="13"/>
        <v>0</v>
      </c>
      <c r="CO71" s="89">
        <f t="shared" si="35"/>
        <v>0</v>
      </c>
      <c r="CP71" s="29">
        <f t="shared" si="14"/>
        <v>0</v>
      </c>
      <c r="CQ71" s="29">
        <f t="shared" si="14"/>
        <v>0</v>
      </c>
    </row>
    <row r="72" spans="1:95" x14ac:dyDescent="0.25">
      <c r="A72" s="300"/>
      <c r="B72" s="90" t="s">
        <v>47</v>
      </c>
      <c r="C72" s="91">
        <f t="shared" si="0"/>
        <v>0</v>
      </c>
      <c r="D72" s="33">
        <f t="shared" si="37"/>
        <v>0</v>
      </c>
      <c r="E72" s="55">
        <f t="shared" si="37"/>
        <v>0</v>
      </c>
      <c r="F72" s="14">
        <f>SUM(ENERO:DICIEMBRE!F72)</f>
        <v>0</v>
      </c>
      <c r="G72" s="14">
        <f>SUM(ENERO:DICIEMBRE!G72)</f>
        <v>0</v>
      </c>
      <c r="H72" s="14">
        <f>SUM(ENERO:DICIEMBRE!H72)</f>
        <v>0</v>
      </c>
      <c r="I72" s="14">
        <f>SUM(ENERO:DICIEMBRE!I72)</f>
        <v>0</v>
      </c>
      <c r="J72" s="14">
        <f>SUM(ENERO:DICIEMBRE!J72)</f>
        <v>0</v>
      </c>
      <c r="K72" s="14">
        <f>SUM(ENERO:DICIEMBRE!K72)</f>
        <v>0</v>
      </c>
      <c r="L72" s="14">
        <f>SUM(ENERO:DICIEMBRE!L72)</f>
        <v>0</v>
      </c>
      <c r="M72" s="14">
        <f>SUM(ENERO:DICIEMBRE!M72)</f>
        <v>0</v>
      </c>
      <c r="N72" s="14">
        <f>SUM(ENERO:DICIEMBRE!N72)</f>
        <v>0</v>
      </c>
      <c r="O72" s="14">
        <f>SUM(ENERO:DICIEMBRE!O72)</f>
        <v>0</v>
      </c>
      <c r="P72" s="14">
        <f>SUM(ENERO:DICIEMBRE!P72)</f>
        <v>0</v>
      </c>
      <c r="Q72" s="14">
        <f>SUM(ENERO:DICIEMBRE!Q72)</f>
        <v>0</v>
      </c>
      <c r="R72" s="14">
        <f>SUM(ENERO:DICIEMBRE!R72)</f>
        <v>0</v>
      </c>
      <c r="S72" s="14">
        <f>SUM(ENERO:DICIEMBRE!S72)</f>
        <v>0</v>
      </c>
      <c r="T72" s="14">
        <f>SUM(ENERO:DICIEMBRE!T72)</f>
        <v>0</v>
      </c>
      <c r="U72" s="14">
        <f>SUM(ENERO:DICIEMBRE!U72)</f>
        <v>0</v>
      </c>
      <c r="V72" s="14">
        <f>SUM(ENERO:DICIEMBRE!V72)</f>
        <v>0</v>
      </c>
      <c r="W72" s="14">
        <f>SUM(ENERO:DICIEMBRE!W72)</f>
        <v>0</v>
      </c>
      <c r="X72" s="14">
        <f>SUM(ENERO:DICIEMBRE!X72)</f>
        <v>0</v>
      </c>
      <c r="Y72" s="14">
        <f>SUM(ENERO:DICIEMBRE!Y72)</f>
        <v>0</v>
      </c>
      <c r="Z72" s="14">
        <f>SUM(ENERO:DICIEMBRE!Z72)</f>
        <v>0</v>
      </c>
      <c r="AA72" s="14">
        <f>SUM(ENERO:DICIEMBRE!AA72)</f>
        <v>0</v>
      </c>
      <c r="AB72" s="14">
        <f>SUM(ENERO:DICIEMBRE!AB72)</f>
        <v>0</v>
      </c>
      <c r="AC72" s="14">
        <f>SUM(ENERO:DICIEMBRE!AC72)</f>
        <v>0</v>
      </c>
      <c r="AD72" s="14">
        <f>SUM(ENERO:DICIEMBRE!AD72)</f>
        <v>0</v>
      </c>
      <c r="AE72" s="14">
        <f>SUM(ENERO:DICIEMBRE!AE72)</f>
        <v>0</v>
      </c>
      <c r="AF72" s="14">
        <f>SUM(ENERO:DICIEMBRE!AF72)</f>
        <v>0</v>
      </c>
      <c r="AG72" s="14">
        <f>SUM(ENERO:DICIEMBRE!AG72)</f>
        <v>0</v>
      </c>
      <c r="AH72" s="14">
        <f>SUM(ENERO:DICIEMBRE!AH72)</f>
        <v>0</v>
      </c>
      <c r="AI72" s="14">
        <f>SUM(ENERO:DICIEMBRE!AI72)</f>
        <v>0</v>
      </c>
      <c r="AJ72" s="14">
        <f>SUM(ENERO:DICIEMBRE!AJ72)</f>
        <v>0</v>
      </c>
      <c r="AK72" s="14">
        <f>SUM(ENERO:DICIEMBRE!AK72)</f>
        <v>0</v>
      </c>
      <c r="AL72" s="14">
        <f>SUM(ENERO:DICIEMBRE!AL72)</f>
        <v>0</v>
      </c>
      <c r="AM72" s="14">
        <f>SUM(ENERO:DICIEMBRE!AM72)</f>
        <v>0</v>
      </c>
      <c r="AN72" s="14">
        <f>SUM(ENERO:DICIEMBRE!AN72)</f>
        <v>0</v>
      </c>
      <c r="AO72" s="14">
        <f>SUM(ENERO:DICIEMBRE!AO72)</f>
        <v>0</v>
      </c>
      <c r="AP72" s="14">
        <f>SUM(ENERO:DICIEMBRE!AP72)</f>
        <v>0</v>
      </c>
      <c r="AQ72" s="14">
        <f>SUM(ENERO:DICIEMBRE!AQ72)</f>
        <v>0</v>
      </c>
      <c r="AR72" s="14">
        <f>SUM(ENERO:DICIEMBRE!AR72)</f>
        <v>0</v>
      </c>
      <c r="AS72" s="14">
        <f>SUM(ENERO:DICIEMBRE!AS72)</f>
        <v>0</v>
      </c>
      <c r="AT72" s="14">
        <f>SUM(ENERO:DICIEMBRE!AT72)</f>
        <v>0</v>
      </c>
      <c r="AU72" s="14">
        <f>SUM(ENERO:DICIEMBRE!AU72)</f>
        <v>0</v>
      </c>
      <c r="AV72" s="25" t="str">
        <f t="shared" si="33"/>
        <v/>
      </c>
      <c r="CA72" s="26" t="str">
        <f t="shared" si="3"/>
        <v/>
      </c>
      <c r="CB72" s="26" t="str">
        <f t="shared" si="4"/>
        <v/>
      </c>
      <c r="CC72" s="26" t="str">
        <f t="shared" si="5"/>
        <v/>
      </c>
      <c r="CD72" s="26" t="str">
        <f t="shared" si="6"/>
        <v/>
      </c>
      <c r="CE72" s="26" t="str">
        <f t="shared" si="7"/>
        <v/>
      </c>
      <c r="CF72" s="88" t="str">
        <f t="shared" si="34"/>
        <v/>
      </c>
      <c r="CG72" s="26" t="str">
        <f t="shared" si="8"/>
        <v/>
      </c>
      <c r="CH72" s="26" t="str">
        <f t="shared" si="9"/>
        <v/>
      </c>
      <c r="CI72" s="28"/>
      <c r="CJ72" s="29">
        <f t="shared" si="10"/>
        <v>0</v>
      </c>
      <c r="CK72" s="29">
        <f t="shared" si="11"/>
        <v>0</v>
      </c>
      <c r="CL72" s="29">
        <f t="shared" si="12"/>
        <v>0</v>
      </c>
      <c r="CM72" s="29">
        <f t="shared" si="13"/>
        <v>0</v>
      </c>
      <c r="CN72" s="29">
        <f t="shared" si="13"/>
        <v>0</v>
      </c>
      <c r="CO72" s="89">
        <f t="shared" si="35"/>
        <v>0</v>
      </c>
      <c r="CP72" s="29">
        <f t="shared" si="14"/>
        <v>0</v>
      </c>
      <c r="CQ72" s="29">
        <f t="shared" si="14"/>
        <v>0</v>
      </c>
    </row>
    <row r="73" spans="1:95" x14ac:dyDescent="0.25">
      <c r="A73" s="301"/>
      <c r="B73" s="57" t="s">
        <v>46</v>
      </c>
      <c r="C73" s="58">
        <f t="shared" si="0"/>
        <v>0</v>
      </c>
      <c r="D73" s="59">
        <f t="shared" si="37"/>
        <v>0</v>
      </c>
      <c r="E73" s="60">
        <f t="shared" si="37"/>
        <v>0</v>
      </c>
      <c r="F73" s="14">
        <f>SUM(ENERO:DICIEMBRE!F73)</f>
        <v>0</v>
      </c>
      <c r="G73" s="14">
        <f>SUM(ENERO:DICIEMBRE!G73)</f>
        <v>0</v>
      </c>
      <c r="H73" s="14">
        <f>SUM(ENERO:DICIEMBRE!H73)</f>
        <v>0</v>
      </c>
      <c r="I73" s="14">
        <f>SUM(ENERO:DICIEMBRE!I73)</f>
        <v>0</v>
      </c>
      <c r="J73" s="14">
        <f>SUM(ENERO:DICIEMBRE!J73)</f>
        <v>0</v>
      </c>
      <c r="K73" s="14">
        <f>SUM(ENERO:DICIEMBRE!K73)</f>
        <v>0</v>
      </c>
      <c r="L73" s="14">
        <f>SUM(ENERO:DICIEMBRE!L73)</f>
        <v>0</v>
      </c>
      <c r="M73" s="14">
        <f>SUM(ENERO:DICIEMBRE!M73)</f>
        <v>0</v>
      </c>
      <c r="N73" s="14">
        <f>SUM(ENERO:DICIEMBRE!N73)</f>
        <v>0</v>
      </c>
      <c r="O73" s="14">
        <f>SUM(ENERO:DICIEMBRE!O73)</f>
        <v>0</v>
      </c>
      <c r="P73" s="14">
        <f>SUM(ENERO:DICIEMBRE!P73)</f>
        <v>0</v>
      </c>
      <c r="Q73" s="14">
        <f>SUM(ENERO:DICIEMBRE!Q73)</f>
        <v>0</v>
      </c>
      <c r="R73" s="14">
        <f>SUM(ENERO:DICIEMBRE!R73)</f>
        <v>0</v>
      </c>
      <c r="S73" s="14">
        <f>SUM(ENERO:DICIEMBRE!S73)</f>
        <v>0</v>
      </c>
      <c r="T73" s="14">
        <f>SUM(ENERO:DICIEMBRE!T73)</f>
        <v>0</v>
      </c>
      <c r="U73" s="14">
        <f>SUM(ENERO:DICIEMBRE!U73)</f>
        <v>0</v>
      </c>
      <c r="V73" s="14">
        <f>SUM(ENERO:DICIEMBRE!V73)</f>
        <v>0</v>
      </c>
      <c r="W73" s="14">
        <f>SUM(ENERO:DICIEMBRE!W73)</f>
        <v>0</v>
      </c>
      <c r="X73" s="14">
        <f>SUM(ENERO:DICIEMBRE!X73)</f>
        <v>0</v>
      </c>
      <c r="Y73" s="14">
        <f>SUM(ENERO:DICIEMBRE!Y73)</f>
        <v>0</v>
      </c>
      <c r="Z73" s="14">
        <f>SUM(ENERO:DICIEMBRE!Z73)</f>
        <v>0</v>
      </c>
      <c r="AA73" s="14">
        <f>SUM(ENERO:DICIEMBRE!AA73)</f>
        <v>0</v>
      </c>
      <c r="AB73" s="14">
        <f>SUM(ENERO:DICIEMBRE!AB73)</f>
        <v>0</v>
      </c>
      <c r="AC73" s="14">
        <f>SUM(ENERO:DICIEMBRE!AC73)</f>
        <v>0</v>
      </c>
      <c r="AD73" s="14">
        <f>SUM(ENERO:DICIEMBRE!AD73)</f>
        <v>0</v>
      </c>
      <c r="AE73" s="14">
        <f>SUM(ENERO:DICIEMBRE!AE73)</f>
        <v>0</v>
      </c>
      <c r="AF73" s="14">
        <f>SUM(ENERO:DICIEMBRE!AF73)</f>
        <v>0</v>
      </c>
      <c r="AG73" s="14">
        <f>SUM(ENERO:DICIEMBRE!AG73)</f>
        <v>0</v>
      </c>
      <c r="AH73" s="14">
        <f>SUM(ENERO:DICIEMBRE!AH73)</f>
        <v>0</v>
      </c>
      <c r="AI73" s="14">
        <f>SUM(ENERO:DICIEMBRE!AI73)</f>
        <v>0</v>
      </c>
      <c r="AJ73" s="14">
        <f>SUM(ENERO:DICIEMBRE!AJ73)</f>
        <v>0</v>
      </c>
      <c r="AK73" s="14">
        <f>SUM(ENERO:DICIEMBRE!AK73)</f>
        <v>0</v>
      </c>
      <c r="AL73" s="14">
        <f>SUM(ENERO:DICIEMBRE!AL73)</f>
        <v>0</v>
      </c>
      <c r="AM73" s="14">
        <f>SUM(ENERO:DICIEMBRE!AM73)</f>
        <v>0</v>
      </c>
      <c r="AN73" s="14">
        <f>SUM(ENERO:DICIEMBRE!AN73)</f>
        <v>0</v>
      </c>
      <c r="AO73" s="14">
        <f>SUM(ENERO:DICIEMBRE!AO73)</f>
        <v>0</v>
      </c>
      <c r="AP73" s="14">
        <f>SUM(ENERO:DICIEMBRE!AP73)</f>
        <v>0</v>
      </c>
      <c r="AQ73" s="14">
        <f>SUM(ENERO:DICIEMBRE!AQ73)</f>
        <v>0</v>
      </c>
      <c r="AR73" s="14">
        <f>SUM(ENERO:DICIEMBRE!AR73)</f>
        <v>0</v>
      </c>
      <c r="AS73" s="14">
        <f>SUM(ENERO:DICIEMBRE!AS73)</f>
        <v>0</v>
      </c>
      <c r="AT73" s="14">
        <f>SUM(ENERO:DICIEMBRE!AT73)</f>
        <v>0</v>
      </c>
      <c r="AU73" s="14">
        <f>SUM(ENERO:DICIEMBRE!AU73)</f>
        <v>0</v>
      </c>
      <c r="AV73" s="25" t="str">
        <f t="shared" si="33"/>
        <v/>
      </c>
      <c r="CA73" s="26" t="str">
        <f t="shared" si="3"/>
        <v/>
      </c>
      <c r="CB73" s="26" t="str">
        <f t="shared" si="4"/>
        <v/>
      </c>
      <c r="CC73" s="26" t="str">
        <f t="shared" si="5"/>
        <v/>
      </c>
      <c r="CD73" s="26" t="str">
        <f t="shared" si="6"/>
        <v/>
      </c>
      <c r="CE73" s="26" t="str">
        <f t="shared" si="7"/>
        <v/>
      </c>
      <c r="CF73" s="88" t="str">
        <f t="shared" si="34"/>
        <v/>
      </c>
      <c r="CG73" s="26" t="str">
        <f t="shared" si="8"/>
        <v/>
      </c>
      <c r="CH73" s="26" t="str">
        <f t="shared" si="9"/>
        <v/>
      </c>
      <c r="CI73" s="28"/>
      <c r="CJ73" s="29">
        <f t="shared" si="10"/>
        <v>0</v>
      </c>
      <c r="CK73" s="29">
        <f t="shared" si="11"/>
        <v>0</v>
      </c>
      <c r="CL73" s="29">
        <f t="shared" si="12"/>
        <v>0</v>
      </c>
      <c r="CM73" s="29">
        <f t="shared" si="13"/>
        <v>0</v>
      </c>
      <c r="CN73" s="29">
        <f t="shared" si="13"/>
        <v>0</v>
      </c>
      <c r="CO73" s="89">
        <f t="shared" si="35"/>
        <v>0</v>
      </c>
      <c r="CP73" s="29">
        <f t="shared" si="14"/>
        <v>0</v>
      </c>
      <c r="CQ73" s="29">
        <f t="shared" si="14"/>
        <v>0</v>
      </c>
    </row>
    <row r="74" spans="1:95" ht="15" customHeight="1" x14ac:dyDescent="0.25">
      <c r="A74" s="299" t="s">
        <v>59</v>
      </c>
      <c r="B74" s="10" t="s">
        <v>60</v>
      </c>
      <c r="C74" s="11">
        <f>SUM(D74+E74)</f>
        <v>11</v>
      </c>
      <c r="D74" s="117"/>
      <c r="E74" s="13">
        <f>SUM(K74+M74+O74+Q74+S74+U74+W74+Y74+AA74+AC74)</f>
        <v>11</v>
      </c>
      <c r="F74" s="14">
        <f>SUM(ENERO:DICIEMBRE!F74)</f>
        <v>0</v>
      </c>
      <c r="G74" s="14">
        <f>SUM(ENERO:DICIEMBRE!G74)</f>
        <v>0</v>
      </c>
      <c r="H74" s="14">
        <f>SUM(ENERO:DICIEMBRE!H74)</f>
        <v>0</v>
      </c>
      <c r="I74" s="14">
        <f>SUM(ENERO:DICIEMBRE!I74)</f>
        <v>0</v>
      </c>
      <c r="J74" s="14">
        <f>SUM(ENERO:DICIEMBRE!J74)</f>
        <v>0</v>
      </c>
      <c r="K74" s="14">
        <f>SUM(ENERO:DICIEMBRE!K74)</f>
        <v>0</v>
      </c>
      <c r="L74" s="14">
        <f>SUM(ENERO:DICIEMBRE!L74)</f>
        <v>0</v>
      </c>
      <c r="M74" s="14">
        <f>SUM(ENERO:DICIEMBRE!M74)</f>
        <v>1</v>
      </c>
      <c r="N74" s="14">
        <f>SUM(ENERO:DICIEMBRE!N74)</f>
        <v>0</v>
      </c>
      <c r="O74" s="14">
        <f>SUM(ENERO:DICIEMBRE!O74)</f>
        <v>3</v>
      </c>
      <c r="P74" s="14">
        <f>SUM(ENERO:DICIEMBRE!P74)</f>
        <v>0</v>
      </c>
      <c r="Q74" s="14">
        <f>SUM(ENERO:DICIEMBRE!Q74)</f>
        <v>1</v>
      </c>
      <c r="R74" s="14">
        <f>SUM(ENERO:DICIEMBRE!R74)</f>
        <v>0</v>
      </c>
      <c r="S74" s="14">
        <f>SUM(ENERO:DICIEMBRE!S74)</f>
        <v>3</v>
      </c>
      <c r="T74" s="14">
        <f>SUM(ENERO:DICIEMBRE!T74)</f>
        <v>0</v>
      </c>
      <c r="U74" s="14">
        <f>SUM(ENERO:DICIEMBRE!U74)</f>
        <v>2</v>
      </c>
      <c r="V74" s="14">
        <f>SUM(ENERO:DICIEMBRE!V74)</f>
        <v>0</v>
      </c>
      <c r="W74" s="14">
        <f>SUM(ENERO:DICIEMBRE!W74)</f>
        <v>1</v>
      </c>
      <c r="X74" s="14">
        <f>SUM(ENERO:DICIEMBRE!X74)</f>
        <v>0</v>
      </c>
      <c r="Y74" s="14">
        <f>SUM(ENERO:DICIEMBRE!Y74)</f>
        <v>0</v>
      </c>
      <c r="Z74" s="14">
        <f>SUM(ENERO:DICIEMBRE!Z74)</f>
        <v>0</v>
      </c>
      <c r="AA74" s="14">
        <f>SUM(ENERO:DICIEMBRE!AA74)</f>
        <v>0</v>
      </c>
      <c r="AB74" s="14">
        <f>SUM(ENERO:DICIEMBRE!AB74)</f>
        <v>0</v>
      </c>
      <c r="AC74" s="14">
        <f>SUM(ENERO:DICIEMBRE!AC74)</f>
        <v>0</v>
      </c>
      <c r="AD74" s="14">
        <f>SUM(ENERO:DICIEMBRE!AD74)</f>
        <v>0</v>
      </c>
      <c r="AE74" s="14">
        <f>SUM(ENERO:DICIEMBRE!AE74)</f>
        <v>0</v>
      </c>
      <c r="AF74" s="14">
        <f>SUM(ENERO:DICIEMBRE!AF74)</f>
        <v>0</v>
      </c>
      <c r="AG74" s="14">
        <f>SUM(ENERO:DICIEMBRE!AG74)</f>
        <v>0</v>
      </c>
      <c r="AH74" s="14">
        <f>SUM(ENERO:DICIEMBRE!AH74)</f>
        <v>0</v>
      </c>
      <c r="AI74" s="14">
        <f>SUM(ENERO:DICIEMBRE!AI74)</f>
        <v>0</v>
      </c>
      <c r="AJ74" s="14">
        <f>SUM(ENERO:DICIEMBRE!AJ74)</f>
        <v>0</v>
      </c>
      <c r="AK74" s="14">
        <f>SUM(ENERO:DICIEMBRE!AK74)</f>
        <v>0</v>
      </c>
      <c r="AL74" s="14">
        <f>SUM(ENERO:DICIEMBRE!AL74)</f>
        <v>0</v>
      </c>
      <c r="AM74" s="14">
        <f>SUM(ENERO:DICIEMBRE!AM74)</f>
        <v>0</v>
      </c>
      <c r="AN74" s="14">
        <f>SUM(ENERO:DICIEMBRE!AN74)</f>
        <v>0</v>
      </c>
      <c r="AO74" s="14">
        <f>SUM(ENERO:DICIEMBRE!AO74)</f>
        <v>0</v>
      </c>
      <c r="AP74" s="14">
        <f>SUM(ENERO:DICIEMBRE!AP74)</f>
        <v>0</v>
      </c>
      <c r="AQ74" s="14">
        <f>SUM(ENERO:DICIEMBRE!AQ74)</f>
        <v>0</v>
      </c>
      <c r="AR74" s="14">
        <f>SUM(ENERO:DICIEMBRE!AR74)</f>
        <v>1</v>
      </c>
      <c r="AS74" s="14">
        <f>SUM(ENERO:DICIEMBRE!AS74)</f>
        <v>0</v>
      </c>
      <c r="AT74" s="14">
        <f>SUM(ENERO:DICIEMBRE!AT74)</f>
        <v>0</v>
      </c>
      <c r="AU74" s="14">
        <f>SUM(ENERO:DICIEMBRE!AU74)</f>
        <v>0</v>
      </c>
      <c r="AV74" s="25" t="str">
        <f t="shared" si="33"/>
        <v/>
      </c>
      <c r="CA74" s="26" t="str">
        <f t="shared" si="3"/>
        <v/>
      </c>
      <c r="CB74" s="26" t="str">
        <f t="shared" si="4"/>
        <v/>
      </c>
      <c r="CC74" s="120"/>
      <c r="CD74" s="26" t="str">
        <f t="shared" si="6"/>
        <v/>
      </c>
      <c r="CE74" s="26" t="str">
        <f t="shared" si="7"/>
        <v/>
      </c>
      <c r="CF74" s="88" t="str">
        <f t="shared" si="34"/>
        <v/>
      </c>
      <c r="CG74" s="26" t="str">
        <f t="shared" si="8"/>
        <v/>
      </c>
      <c r="CH74" s="26" t="str">
        <f t="shared" si="9"/>
        <v/>
      </c>
      <c r="CI74" s="28"/>
      <c r="CJ74" s="29">
        <f t="shared" si="10"/>
        <v>0</v>
      </c>
      <c r="CK74" s="29">
        <f t="shared" si="11"/>
        <v>0</v>
      </c>
      <c r="CL74" s="121"/>
      <c r="CM74" s="29">
        <f t="shared" si="13"/>
        <v>0</v>
      </c>
      <c r="CN74" s="29">
        <f t="shared" si="13"/>
        <v>0</v>
      </c>
      <c r="CO74" s="89">
        <f t="shared" si="35"/>
        <v>0</v>
      </c>
      <c r="CP74" s="29">
        <f t="shared" si="14"/>
        <v>0</v>
      </c>
      <c r="CQ74" s="29">
        <f t="shared" si="14"/>
        <v>0</v>
      </c>
    </row>
    <row r="75" spans="1:95" x14ac:dyDescent="0.25">
      <c r="A75" s="300"/>
      <c r="B75" s="31" t="s">
        <v>61</v>
      </c>
      <c r="C75" s="122">
        <f t="shared" si="0"/>
        <v>71</v>
      </c>
      <c r="D75" s="123"/>
      <c r="E75" s="55">
        <f>SUM(K75+M75+O75+Q75+S75+U75+W75+Y75+AA75+AC75)</f>
        <v>71</v>
      </c>
      <c r="F75" s="14">
        <f>SUM(ENERO:DICIEMBRE!F75)</f>
        <v>0</v>
      </c>
      <c r="G75" s="14">
        <f>SUM(ENERO:DICIEMBRE!G75)</f>
        <v>0</v>
      </c>
      <c r="H75" s="14">
        <f>SUM(ENERO:DICIEMBRE!H75)</f>
        <v>0</v>
      </c>
      <c r="I75" s="14">
        <f>SUM(ENERO:DICIEMBRE!I75)</f>
        <v>0</v>
      </c>
      <c r="J75" s="14">
        <f>SUM(ENERO:DICIEMBRE!J75)</f>
        <v>0</v>
      </c>
      <c r="K75" s="14">
        <f>SUM(ENERO:DICIEMBRE!K75)</f>
        <v>0</v>
      </c>
      <c r="L75" s="14">
        <f>SUM(ENERO:DICIEMBRE!L75)</f>
        <v>0</v>
      </c>
      <c r="M75" s="14">
        <f>SUM(ENERO:DICIEMBRE!M75)</f>
        <v>7</v>
      </c>
      <c r="N75" s="14">
        <f>SUM(ENERO:DICIEMBRE!N75)</f>
        <v>0</v>
      </c>
      <c r="O75" s="14">
        <f>SUM(ENERO:DICIEMBRE!O75)</f>
        <v>17</v>
      </c>
      <c r="P75" s="14">
        <f>SUM(ENERO:DICIEMBRE!P75)</f>
        <v>0</v>
      </c>
      <c r="Q75" s="14">
        <f>SUM(ENERO:DICIEMBRE!Q75)</f>
        <v>18</v>
      </c>
      <c r="R75" s="14">
        <f>SUM(ENERO:DICIEMBRE!R75)</f>
        <v>0</v>
      </c>
      <c r="S75" s="14">
        <f>SUM(ENERO:DICIEMBRE!S75)</f>
        <v>17</v>
      </c>
      <c r="T75" s="14">
        <f>SUM(ENERO:DICIEMBRE!T75)</f>
        <v>0</v>
      </c>
      <c r="U75" s="14">
        <f>SUM(ENERO:DICIEMBRE!U75)</f>
        <v>9</v>
      </c>
      <c r="V75" s="14">
        <f>SUM(ENERO:DICIEMBRE!V75)</f>
        <v>0</v>
      </c>
      <c r="W75" s="14">
        <f>SUM(ENERO:DICIEMBRE!W75)</f>
        <v>3</v>
      </c>
      <c r="X75" s="14">
        <f>SUM(ENERO:DICIEMBRE!X75)</f>
        <v>0</v>
      </c>
      <c r="Y75" s="14">
        <f>SUM(ENERO:DICIEMBRE!Y75)</f>
        <v>0</v>
      </c>
      <c r="Z75" s="14">
        <f>SUM(ENERO:DICIEMBRE!Z75)</f>
        <v>0</v>
      </c>
      <c r="AA75" s="14">
        <f>SUM(ENERO:DICIEMBRE!AA75)</f>
        <v>0</v>
      </c>
      <c r="AB75" s="14">
        <f>SUM(ENERO:DICIEMBRE!AB75)</f>
        <v>0</v>
      </c>
      <c r="AC75" s="14">
        <f>SUM(ENERO:DICIEMBRE!AC75)</f>
        <v>0</v>
      </c>
      <c r="AD75" s="14">
        <f>SUM(ENERO:DICIEMBRE!AD75)</f>
        <v>0</v>
      </c>
      <c r="AE75" s="14">
        <f>SUM(ENERO:DICIEMBRE!AE75)</f>
        <v>0</v>
      </c>
      <c r="AF75" s="14">
        <f>SUM(ENERO:DICIEMBRE!AF75)</f>
        <v>0</v>
      </c>
      <c r="AG75" s="14">
        <f>SUM(ENERO:DICIEMBRE!AG75)</f>
        <v>0</v>
      </c>
      <c r="AH75" s="14">
        <f>SUM(ENERO:DICIEMBRE!AH75)</f>
        <v>0</v>
      </c>
      <c r="AI75" s="14">
        <f>SUM(ENERO:DICIEMBRE!AI75)</f>
        <v>0</v>
      </c>
      <c r="AJ75" s="14">
        <f>SUM(ENERO:DICIEMBRE!AJ75)</f>
        <v>0</v>
      </c>
      <c r="AK75" s="14">
        <f>SUM(ENERO:DICIEMBRE!AK75)</f>
        <v>0</v>
      </c>
      <c r="AL75" s="14">
        <f>SUM(ENERO:DICIEMBRE!AL75)</f>
        <v>0</v>
      </c>
      <c r="AM75" s="14">
        <f>SUM(ENERO:DICIEMBRE!AM75)</f>
        <v>0</v>
      </c>
      <c r="AN75" s="14">
        <f>SUM(ENERO:DICIEMBRE!AN75)</f>
        <v>0</v>
      </c>
      <c r="AO75" s="14">
        <f>SUM(ENERO:DICIEMBRE!AO75)</f>
        <v>0</v>
      </c>
      <c r="AP75" s="14">
        <f>SUM(ENERO:DICIEMBRE!AP75)</f>
        <v>0</v>
      </c>
      <c r="AQ75" s="14">
        <f>SUM(ENERO:DICIEMBRE!AQ75)</f>
        <v>0</v>
      </c>
      <c r="AR75" s="14">
        <f>SUM(ENERO:DICIEMBRE!AR75)</f>
        <v>3</v>
      </c>
      <c r="AS75" s="14">
        <f>SUM(ENERO:DICIEMBRE!AS75)</f>
        <v>0</v>
      </c>
      <c r="AT75" s="14">
        <f>SUM(ENERO:DICIEMBRE!AT75)</f>
        <v>0</v>
      </c>
      <c r="AU75" s="14">
        <f>SUM(ENERO:DICIEMBRE!AU75)</f>
        <v>0</v>
      </c>
      <c r="AV75" s="25" t="str">
        <f t="shared" si="33"/>
        <v/>
      </c>
      <c r="CA75" s="26" t="str">
        <f t="shared" si="3"/>
        <v/>
      </c>
      <c r="CB75" s="26" t="str">
        <f t="shared" si="4"/>
        <v/>
      </c>
      <c r="CC75" s="120"/>
      <c r="CD75" s="26" t="str">
        <f t="shared" si="6"/>
        <v/>
      </c>
      <c r="CE75" s="26" t="str">
        <f t="shared" si="7"/>
        <v/>
      </c>
      <c r="CF75" s="88" t="str">
        <f t="shared" si="34"/>
        <v/>
      </c>
      <c r="CG75" s="26" t="str">
        <f t="shared" si="8"/>
        <v/>
      </c>
      <c r="CH75" s="26" t="str">
        <f t="shared" si="9"/>
        <v/>
      </c>
      <c r="CI75" s="28"/>
      <c r="CJ75" s="29">
        <f t="shared" si="10"/>
        <v>0</v>
      </c>
      <c r="CK75" s="29">
        <f t="shared" si="11"/>
        <v>0</v>
      </c>
      <c r="CL75" s="121"/>
      <c r="CM75" s="29">
        <f t="shared" si="13"/>
        <v>0</v>
      </c>
      <c r="CN75" s="29">
        <f t="shared" si="13"/>
        <v>0</v>
      </c>
      <c r="CO75" s="89">
        <f t="shared" si="35"/>
        <v>0</v>
      </c>
      <c r="CP75" s="29">
        <f t="shared" si="14"/>
        <v>0</v>
      </c>
      <c r="CQ75" s="29">
        <f t="shared" si="14"/>
        <v>0</v>
      </c>
    </row>
    <row r="76" spans="1:95" x14ac:dyDescent="0.25">
      <c r="A76" s="300"/>
      <c r="B76" s="124" t="s">
        <v>62</v>
      </c>
      <c r="C76" s="122">
        <f>SUM(D76+E76)</f>
        <v>0</v>
      </c>
      <c r="D76" s="125"/>
      <c r="E76" s="55">
        <f>SUM(K76+M76+O76+Q76+S76+U76+W76+Y76+AA76+AC76)</f>
        <v>0</v>
      </c>
      <c r="F76" s="14">
        <f>SUM(ENERO:DICIEMBRE!F76)</f>
        <v>0</v>
      </c>
      <c r="G76" s="14">
        <f>SUM(ENERO:DICIEMBRE!G76)</f>
        <v>0</v>
      </c>
      <c r="H76" s="14">
        <f>SUM(ENERO:DICIEMBRE!H76)</f>
        <v>0</v>
      </c>
      <c r="I76" s="14">
        <f>SUM(ENERO:DICIEMBRE!I76)</f>
        <v>0</v>
      </c>
      <c r="J76" s="14">
        <f>SUM(ENERO:DICIEMBRE!J76)</f>
        <v>0</v>
      </c>
      <c r="K76" s="14">
        <f>SUM(ENERO:DICIEMBRE!K76)</f>
        <v>0</v>
      </c>
      <c r="L76" s="14">
        <f>SUM(ENERO:DICIEMBRE!L76)</f>
        <v>0</v>
      </c>
      <c r="M76" s="14">
        <f>SUM(ENERO:DICIEMBRE!M76)</f>
        <v>0</v>
      </c>
      <c r="N76" s="14">
        <f>SUM(ENERO:DICIEMBRE!N76)</f>
        <v>0</v>
      </c>
      <c r="O76" s="14">
        <f>SUM(ENERO:DICIEMBRE!O76)</f>
        <v>0</v>
      </c>
      <c r="P76" s="14">
        <f>SUM(ENERO:DICIEMBRE!P76)</f>
        <v>0</v>
      </c>
      <c r="Q76" s="14">
        <f>SUM(ENERO:DICIEMBRE!Q76)</f>
        <v>0</v>
      </c>
      <c r="R76" s="14">
        <f>SUM(ENERO:DICIEMBRE!R76)</f>
        <v>0</v>
      </c>
      <c r="S76" s="14">
        <f>SUM(ENERO:DICIEMBRE!S76)</f>
        <v>0</v>
      </c>
      <c r="T76" s="14">
        <f>SUM(ENERO:DICIEMBRE!T76)</f>
        <v>0</v>
      </c>
      <c r="U76" s="14">
        <f>SUM(ENERO:DICIEMBRE!U76)</f>
        <v>0</v>
      </c>
      <c r="V76" s="14">
        <f>SUM(ENERO:DICIEMBRE!V76)</f>
        <v>0</v>
      </c>
      <c r="W76" s="14">
        <f>SUM(ENERO:DICIEMBRE!W76)</f>
        <v>0</v>
      </c>
      <c r="X76" s="14">
        <f>SUM(ENERO:DICIEMBRE!X76)</f>
        <v>0</v>
      </c>
      <c r="Y76" s="14">
        <f>SUM(ENERO:DICIEMBRE!Y76)</f>
        <v>0</v>
      </c>
      <c r="Z76" s="14">
        <f>SUM(ENERO:DICIEMBRE!Z76)</f>
        <v>0</v>
      </c>
      <c r="AA76" s="14">
        <f>SUM(ENERO:DICIEMBRE!AA76)</f>
        <v>0</v>
      </c>
      <c r="AB76" s="14">
        <f>SUM(ENERO:DICIEMBRE!AB76)</f>
        <v>0</v>
      </c>
      <c r="AC76" s="14">
        <f>SUM(ENERO:DICIEMBRE!AC76)</f>
        <v>0</v>
      </c>
      <c r="AD76" s="14">
        <f>SUM(ENERO:DICIEMBRE!AD76)</f>
        <v>0</v>
      </c>
      <c r="AE76" s="14">
        <f>SUM(ENERO:DICIEMBRE!AE76)</f>
        <v>0</v>
      </c>
      <c r="AF76" s="14">
        <f>SUM(ENERO:DICIEMBRE!AF76)</f>
        <v>0</v>
      </c>
      <c r="AG76" s="14">
        <f>SUM(ENERO:DICIEMBRE!AG76)</f>
        <v>0</v>
      </c>
      <c r="AH76" s="14">
        <f>SUM(ENERO:DICIEMBRE!AH76)</f>
        <v>0</v>
      </c>
      <c r="AI76" s="14">
        <f>SUM(ENERO:DICIEMBRE!AI76)</f>
        <v>0</v>
      </c>
      <c r="AJ76" s="14">
        <f>SUM(ENERO:DICIEMBRE!AJ76)</f>
        <v>0</v>
      </c>
      <c r="AK76" s="14">
        <f>SUM(ENERO:DICIEMBRE!AK76)</f>
        <v>0</v>
      </c>
      <c r="AL76" s="14">
        <f>SUM(ENERO:DICIEMBRE!AL76)</f>
        <v>0</v>
      </c>
      <c r="AM76" s="14">
        <f>SUM(ENERO:DICIEMBRE!AM76)</f>
        <v>0</v>
      </c>
      <c r="AN76" s="14">
        <f>SUM(ENERO:DICIEMBRE!AN76)</f>
        <v>0</v>
      </c>
      <c r="AO76" s="14">
        <f>SUM(ENERO:DICIEMBRE!AO76)</f>
        <v>0</v>
      </c>
      <c r="AP76" s="14">
        <f>SUM(ENERO:DICIEMBRE!AP76)</f>
        <v>0</v>
      </c>
      <c r="AQ76" s="14">
        <f>SUM(ENERO:DICIEMBRE!AQ76)</f>
        <v>0</v>
      </c>
      <c r="AR76" s="14">
        <f>SUM(ENERO:DICIEMBRE!AR76)</f>
        <v>0</v>
      </c>
      <c r="AS76" s="14">
        <f>SUM(ENERO:DICIEMBRE!AS76)</f>
        <v>0</v>
      </c>
      <c r="AT76" s="14">
        <f>SUM(ENERO:DICIEMBRE!AT76)</f>
        <v>0</v>
      </c>
      <c r="AU76" s="14">
        <f>SUM(ENERO:DICIEMBRE!AU76)</f>
        <v>0</v>
      </c>
      <c r="AV76" s="25" t="str">
        <f t="shared" si="33"/>
        <v/>
      </c>
      <c r="CA76" s="26" t="str">
        <f t="shared" si="3"/>
        <v/>
      </c>
      <c r="CB76" s="26" t="str">
        <f t="shared" si="4"/>
        <v/>
      </c>
      <c r="CC76" s="120"/>
      <c r="CD76" s="26" t="str">
        <f t="shared" si="6"/>
        <v/>
      </c>
      <c r="CE76" s="26" t="str">
        <f t="shared" si="7"/>
        <v/>
      </c>
      <c r="CF76" s="88" t="str">
        <f t="shared" si="34"/>
        <v/>
      </c>
      <c r="CG76" s="26" t="str">
        <f t="shared" si="8"/>
        <v/>
      </c>
      <c r="CH76" s="26" t="str">
        <f t="shared" si="9"/>
        <v/>
      </c>
      <c r="CI76" s="28"/>
      <c r="CJ76" s="29">
        <f t="shared" si="10"/>
        <v>0</v>
      </c>
      <c r="CK76" s="29">
        <f t="shared" si="11"/>
        <v>0</v>
      </c>
      <c r="CL76" s="121"/>
      <c r="CM76" s="29">
        <f t="shared" si="13"/>
        <v>0</v>
      </c>
      <c r="CN76" s="29">
        <f t="shared" si="13"/>
        <v>0</v>
      </c>
      <c r="CO76" s="89">
        <f t="shared" si="35"/>
        <v>0</v>
      </c>
      <c r="CP76" s="29">
        <f t="shared" si="14"/>
        <v>0</v>
      </c>
      <c r="CQ76" s="29">
        <f t="shared" si="14"/>
        <v>0</v>
      </c>
    </row>
    <row r="77" spans="1:95" x14ac:dyDescent="0.25">
      <c r="A77" s="300"/>
      <c r="B77" s="90" t="s">
        <v>63</v>
      </c>
      <c r="C77" s="32">
        <f>SUM(D77+E77)</f>
        <v>64</v>
      </c>
      <c r="D77" s="123"/>
      <c r="E77" s="55">
        <f>SUM(K77+M77+O77+Q77+S77+U77+W77+Y77+AA77+AC77)</f>
        <v>64</v>
      </c>
      <c r="F77" s="14">
        <f>SUM(ENERO:DICIEMBRE!F77)</f>
        <v>0</v>
      </c>
      <c r="G77" s="14">
        <f>SUM(ENERO:DICIEMBRE!G77)</f>
        <v>0</v>
      </c>
      <c r="H77" s="14">
        <f>SUM(ENERO:DICIEMBRE!H77)</f>
        <v>0</v>
      </c>
      <c r="I77" s="14">
        <f>SUM(ENERO:DICIEMBRE!I77)</f>
        <v>0</v>
      </c>
      <c r="J77" s="14">
        <f>SUM(ENERO:DICIEMBRE!J77)</f>
        <v>0</v>
      </c>
      <c r="K77" s="14">
        <f>SUM(ENERO:DICIEMBRE!K77)</f>
        <v>0</v>
      </c>
      <c r="L77" s="14">
        <f>SUM(ENERO:DICIEMBRE!L77)</f>
        <v>0</v>
      </c>
      <c r="M77" s="14">
        <f>SUM(ENERO:DICIEMBRE!M77)</f>
        <v>6</v>
      </c>
      <c r="N77" s="14">
        <f>SUM(ENERO:DICIEMBRE!N77)</f>
        <v>0</v>
      </c>
      <c r="O77" s="14">
        <f>SUM(ENERO:DICIEMBRE!O77)</f>
        <v>16</v>
      </c>
      <c r="P77" s="14">
        <f>SUM(ENERO:DICIEMBRE!P77)</f>
        <v>0</v>
      </c>
      <c r="Q77" s="14">
        <f>SUM(ENERO:DICIEMBRE!Q77)</f>
        <v>15</v>
      </c>
      <c r="R77" s="14">
        <f>SUM(ENERO:DICIEMBRE!R77)</f>
        <v>0</v>
      </c>
      <c r="S77" s="14">
        <f>SUM(ENERO:DICIEMBRE!S77)</f>
        <v>14</v>
      </c>
      <c r="T77" s="14">
        <f>SUM(ENERO:DICIEMBRE!T77)</f>
        <v>0</v>
      </c>
      <c r="U77" s="14">
        <f>SUM(ENERO:DICIEMBRE!U77)</f>
        <v>9</v>
      </c>
      <c r="V77" s="14">
        <f>SUM(ENERO:DICIEMBRE!V77)</f>
        <v>0</v>
      </c>
      <c r="W77" s="14">
        <f>SUM(ENERO:DICIEMBRE!W77)</f>
        <v>4</v>
      </c>
      <c r="X77" s="14">
        <f>SUM(ENERO:DICIEMBRE!X77)</f>
        <v>0</v>
      </c>
      <c r="Y77" s="14">
        <f>SUM(ENERO:DICIEMBRE!Y77)</f>
        <v>0</v>
      </c>
      <c r="Z77" s="14">
        <f>SUM(ENERO:DICIEMBRE!Z77)</f>
        <v>0</v>
      </c>
      <c r="AA77" s="14">
        <f>SUM(ENERO:DICIEMBRE!AA77)</f>
        <v>0</v>
      </c>
      <c r="AB77" s="14">
        <f>SUM(ENERO:DICIEMBRE!AB77)</f>
        <v>0</v>
      </c>
      <c r="AC77" s="14">
        <f>SUM(ENERO:DICIEMBRE!AC77)</f>
        <v>0</v>
      </c>
      <c r="AD77" s="14">
        <f>SUM(ENERO:DICIEMBRE!AD77)</f>
        <v>0</v>
      </c>
      <c r="AE77" s="14">
        <f>SUM(ENERO:DICIEMBRE!AE77)</f>
        <v>0</v>
      </c>
      <c r="AF77" s="14">
        <f>SUM(ENERO:DICIEMBRE!AF77)</f>
        <v>0</v>
      </c>
      <c r="AG77" s="14">
        <f>SUM(ENERO:DICIEMBRE!AG77)</f>
        <v>0</v>
      </c>
      <c r="AH77" s="14">
        <f>SUM(ENERO:DICIEMBRE!AH77)</f>
        <v>0</v>
      </c>
      <c r="AI77" s="14">
        <f>SUM(ENERO:DICIEMBRE!AI77)</f>
        <v>0</v>
      </c>
      <c r="AJ77" s="14">
        <f>SUM(ENERO:DICIEMBRE!AJ77)</f>
        <v>0</v>
      </c>
      <c r="AK77" s="14">
        <f>SUM(ENERO:DICIEMBRE!AK77)</f>
        <v>0</v>
      </c>
      <c r="AL77" s="14">
        <f>SUM(ENERO:DICIEMBRE!AL77)</f>
        <v>0</v>
      </c>
      <c r="AM77" s="14">
        <f>SUM(ENERO:DICIEMBRE!AM77)</f>
        <v>0</v>
      </c>
      <c r="AN77" s="14">
        <f>SUM(ENERO:DICIEMBRE!AN77)</f>
        <v>0</v>
      </c>
      <c r="AO77" s="14">
        <f>SUM(ENERO:DICIEMBRE!AO77)</f>
        <v>0</v>
      </c>
      <c r="AP77" s="14">
        <f>SUM(ENERO:DICIEMBRE!AP77)</f>
        <v>0</v>
      </c>
      <c r="AQ77" s="14">
        <f>SUM(ENERO:DICIEMBRE!AQ77)</f>
        <v>0</v>
      </c>
      <c r="AR77" s="14">
        <f>SUM(ENERO:DICIEMBRE!AR77)</f>
        <v>2</v>
      </c>
      <c r="AS77" s="14">
        <f>SUM(ENERO:DICIEMBRE!AS77)</f>
        <v>0</v>
      </c>
      <c r="AT77" s="14">
        <f>SUM(ENERO:DICIEMBRE!AT77)</f>
        <v>0</v>
      </c>
      <c r="AU77" s="14">
        <f>SUM(ENERO:DICIEMBRE!AU77)</f>
        <v>0</v>
      </c>
      <c r="AV77" s="25" t="str">
        <f t="shared" si="33"/>
        <v/>
      </c>
      <c r="CA77" s="26" t="str">
        <f t="shared" si="3"/>
        <v/>
      </c>
      <c r="CB77" s="26" t="str">
        <f t="shared" si="4"/>
        <v/>
      </c>
      <c r="CC77" s="120"/>
      <c r="CD77" s="26" t="str">
        <f t="shared" si="6"/>
        <v/>
      </c>
      <c r="CE77" s="26" t="str">
        <f t="shared" si="7"/>
        <v/>
      </c>
      <c r="CF77" s="88" t="str">
        <f t="shared" si="34"/>
        <v/>
      </c>
      <c r="CG77" s="26" t="str">
        <f t="shared" si="8"/>
        <v/>
      </c>
      <c r="CH77" s="26" t="str">
        <f t="shared" si="9"/>
        <v/>
      </c>
      <c r="CI77" s="28"/>
      <c r="CJ77" s="29">
        <f t="shared" si="10"/>
        <v>0</v>
      </c>
      <c r="CK77" s="29">
        <f t="shared" si="11"/>
        <v>0</v>
      </c>
      <c r="CL77" s="121"/>
      <c r="CM77" s="29">
        <f t="shared" si="13"/>
        <v>0</v>
      </c>
      <c r="CN77" s="29">
        <f t="shared" si="13"/>
        <v>0</v>
      </c>
      <c r="CO77" s="89">
        <f t="shared" si="35"/>
        <v>0</v>
      </c>
      <c r="CP77" s="29">
        <f t="shared" si="14"/>
        <v>0</v>
      </c>
      <c r="CQ77" s="29">
        <f t="shared" si="14"/>
        <v>0</v>
      </c>
    </row>
    <row r="78" spans="1:95" x14ac:dyDescent="0.25">
      <c r="A78" s="301"/>
      <c r="B78" s="127" t="s">
        <v>47</v>
      </c>
      <c r="C78" s="128">
        <f>SUM(D78+E78)</f>
        <v>0</v>
      </c>
      <c r="D78" s="129"/>
      <c r="E78" s="60">
        <f>SUM(K78+M78+O78+Q78+S78+U78+W78+Y78+AA78+AC78)</f>
        <v>0</v>
      </c>
      <c r="F78" s="14">
        <f>SUM(ENERO:DICIEMBRE!F78)</f>
        <v>0</v>
      </c>
      <c r="G78" s="14">
        <f>SUM(ENERO:DICIEMBRE!G78)</f>
        <v>0</v>
      </c>
      <c r="H78" s="14">
        <f>SUM(ENERO:DICIEMBRE!H78)</f>
        <v>0</v>
      </c>
      <c r="I78" s="14">
        <f>SUM(ENERO:DICIEMBRE!I78)</f>
        <v>0</v>
      </c>
      <c r="J78" s="14">
        <f>SUM(ENERO:DICIEMBRE!J78)</f>
        <v>0</v>
      </c>
      <c r="K78" s="14">
        <f>SUM(ENERO:DICIEMBRE!K78)</f>
        <v>0</v>
      </c>
      <c r="L78" s="14">
        <f>SUM(ENERO:DICIEMBRE!L78)</f>
        <v>0</v>
      </c>
      <c r="M78" s="14">
        <f>SUM(ENERO:DICIEMBRE!M78)</f>
        <v>0</v>
      </c>
      <c r="N78" s="14">
        <f>SUM(ENERO:DICIEMBRE!N78)</f>
        <v>0</v>
      </c>
      <c r="O78" s="14">
        <f>SUM(ENERO:DICIEMBRE!O78)</f>
        <v>0</v>
      </c>
      <c r="P78" s="14">
        <f>SUM(ENERO:DICIEMBRE!P78)</f>
        <v>0</v>
      </c>
      <c r="Q78" s="14">
        <f>SUM(ENERO:DICIEMBRE!Q78)</f>
        <v>0</v>
      </c>
      <c r="R78" s="14">
        <f>SUM(ENERO:DICIEMBRE!R78)</f>
        <v>0</v>
      </c>
      <c r="S78" s="14">
        <f>SUM(ENERO:DICIEMBRE!S78)</f>
        <v>0</v>
      </c>
      <c r="T78" s="14">
        <f>SUM(ENERO:DICIEMBRE!T78)</f>
        <v>0</v>
      </c>
      <c r="U78" s="14">
        <f>SUM(ENERO:DICIEMBRE!U78)</f>
        <v>0</v>
      </c>
      <c r="V78" s="14">
        <f>SUM(ENERO:DICIEMBRE!V78)</f>
        <v>0</v>
      </c>
      <c r="W78" s="14">
        <f>SUM(ENERO:DICIEMBRE!W78)</f>
        <v>0</v>
      </c>
      <c r="X78" s="14">
        <f>SUM(ENERO:DICIEMBRE!X78)</f>
        <v>0</v>
      </c>
      <c r="Y78" s="14">
        <f>SUM(ENERO:DICIEMBRE!Y78)</f>
        <v>0</v>
      </c>
      <c r="Z78" s="14">
        <f>SUM(ENERO:DICIEMBRE!Z78)</f>
        <v>0</v>
      </c>
      <c r="AA78" s="14">
        <f>SUM(ENERO:DICIEMBRE!AA78)</f>
        <v>0</v>
      </c>
      <c r="AB78" s="14">
        <f>SUM(ENERO:DICIEMBRE!AB78)</f>
        <v>0</v>
      </c>
      <c r="AC78" s="14">
        <f>SUM(ENERO:DICIEMBRE!AC78)</f>
        <v>0</v>
      </c>
      <c r="AD78" s="14">
        <f>SUM(ENERO:DICIEMBRE!AD78)</f>
        <v>0</v>
      </c>
      <c r="AE78" s="14">
        <f>SUM(ENERO:DICIEMBRE!AE78)</f>
        <v>0</v>
      </c>
      <c r="AF78" s="14">
        <f>SUM(ENERO:DICIEMBRE!AF78)</f>
        <v>0</v>
      </c>
      <c r="AG78" s="14">
        <f>SUM(ENERO:DICIEMBRE!AG78)</f>
        <v>0</v>
      </c>
      <c r="AH78" s="14">
        <f>SUM(ENERO:DICIEMBRE!AH78)</f>
        <v>0</v>
      </c>
      <c r="AI78" s="14">
        <f>SUM(ENERO:DICIEMBRE!AI78)</f>
        <v>0</v>
      </c>
      <c r="AJ78" s="14">
        <f>SUM(ENERO:DICIEMBRE!AJ78)</f>
        <v>0</v>
      </c>
      <c r="AK78" s="14">
        <f>SUM(ENERO:DICIEMBRE!AK78)</f>
        <v>0</v>
      </c>
      <c r="AL78" s="14">
        <f>SUM(ENERO:DICIEMBRE!AL78)</f>
        <v>0</v>
      </c>
      <c r="AM78" s="14">
        <f>SUM(ENERO:DICIEMBRE!AM78)</f>
        <v>0</v>
      </c>
      <c r="AN78" s="14">
        <f>SUM(ENERO:DICIEMBRE!AN78)</f>
        <v>0</v>
      </c>
      <c r="AO78" s="14">
        <f>SUM(ENERO:DICIEMBRE!AO78)</f>
        <v>0</v>
      </c>
      <c r="AP78" s="14">
        <f>SUM(ENERO:DICIEMBRE!AP78)</f>
        <v>0</v>
      </c>
      <c r="AQ78" s="14">
        <f>SUM(ENERO:DICIEMBRE!AQ78)</f>
        <v>0</v>
      </c>
      <c r="AR78" s="14">
        <f>SUM(ENERO:DICIEMBRE!AR78)</f>
        <v>0</v>
      </c>
      <c r="AS78" s="14">
        <f>SUM(ENERO:DICIEMBRE!AS78)</f>
        <v>0</v>
      </c>
      <c r="AT78" s="14">
        <f>SUM(ENERO:DICIEMBRE!AT78)</f>
        <v>0</v>
      </c>
      <c r="AU78" s="14">
        <f>SUM(ENERO:DICIEMBRE!AU78)</f>
        <v>0</v>
      </c>
      <c r="AV78" s="25" t="str">
        <f t="shared" si="33"/>
        <v/>
      </c>
      <c r="CA78" s="26" t="str">
        <f t="shared" si="3"/>
        <v/>
      </c>
      <c r="CB78" s="26" t="str">
        <f t="shared" si="4"/>
        <v/>
      </c>
      <c r="CC78" s="120"/>
      <c r="CD78" s="26" t="str">
        <f t="shared" si="6"/>
        <v/>
      </c>
      <c r="CE78" s="26" t="str">
        <f t="shared" si="7"/>
        <v/>
      </c>
      <c r="CF78" s="88" t="str">
        <f t="shared" si="34"/>
        <v/>
      </c>
      <c r="CG78" s="26" t="str">
        <f t="shared" si="8"/>
        <v/>
      </c>
      <c r="CH78" s="26" t="str">
        <f t="shared" si="9"/>
        <v/>
      </c>
      <c r="CI78" s="28"/>
      <c r="CJ78" s="29">
        <f t="shared" si="10"/>
        <v>0</v>
      </c>
      <c r="CK78" s="29">
        <f t="shared" si="11"/>
        <v>0</v>
      </c>
      <c r="CL78" s="121"/>
      <c r="CM78" s="29">
        <f t="shared" si="13"/>
        <v>0</v>
      </c>
      <c r="CN78" s="29">
        <f t="shared" si="13"/>
        <v>0</v>
      </c>
      <c r="CO78" s="89">
        <f t="shared" si="35"/>
        <v>0</v>
      </c>
      <c r="CP78" s="29">
        <f t="shared" si="14"/>
        <v>0</v>
      </c>
      <c r="CQ78" s="29">
        <f t="shared" si="14"/>
        <v>0</v>
      </c>
    </row>
    <row r="79" spans="1:95" x14ac:dyDescent="0.25">
      <c r="A79" s="300" t="s">
        <v>64</v>
      </c>
      <c r="B79" s="10" t="s">
        <v>38</v>
      </c>
      <c r="C79" s="132">
        <f t="shared" ref="C79:C89" si="38">SUM(D79+E79)</f>
        <v>71</v>
      </c>
      <c r="D79" s="133">
        <f>+F79+H79+J79+L79+N79+P79+R79+T79+V79+X79+Z79+AB79+AD79+AF79+AH79+AJ79+AL79</f>
        <v>47</v>
      </c>
      <c r="E79" s="134">
        <f>+G79+I79+K79+M79+O79+Q79+S79+U79+W79+Y79+AA79+AC79+AE79+AG79+AI79+AK79+AM79</f>
        <v>24</v>
      </c>
      <c r="F79" s="14">
        <f>SUM(ENERO:DICIEMBRE!F79)</f>
        <v>0</v>
      </c>
      <c r="G79" s="14">
        <f>SUM(ENERO:DICIEMBRE!G79)</f>
        <v>0</v>
      </c>
      <c r="H79" s="14">
        <f>SUM(ENERO:DICIEMBRE!H79)</f>
        <v>0</v>
      </c>
      <c r="I79" s="14">
        <f>SUM(ENERO:DICIEMBRE!I79)</f>
        <v>0</v>
      </c>
      <c r="J79" s="14">
        <f>SUM(ENERO:DICIEMBRE!J79)</f>
        <v>0</v>
      </c>
      <c r="K79" s="14">
        <f>SUM(ENERO:DICIEMBRE!K79)</f>
        <v>0</v>
      </c>
      <c r="L79" s="14">
        <f>SUM(ENERO:DICIEMBRE!L79)</f>
        <v>0</v>
      </c>
      <c r="M79" s="14">
        <f>SUM(ENERO:DICIEMBRE!M79)</f>
        <v>0</v>
      </c>
      <c r="N79" s="14">
        <f>SUM(ENERO:DICIEMBRE!N79)</f>
        <v>3</v>
      </c>
      <c r="O79" s="14">
        <f>SUM(ENERO:DICIEMBRE!O79)</f>
        <v>0</v>
      </c>
      <c r="P79" s="14">
        <f>SUM(ENERO:DICIEMBRE!P79)</f>
        <v>1</v>
      </c>
      <c r="Q79" s="14">
        <f>SUM(ENERO:DICIEMBRE!Q79)</f>
        <v>1</v>
      </c>
      <c r="R79" s="14">
        <f>SUM(ENERO:DICIEMBRE!R79)</f>
        <v>7</v>
      </c>
      <c r="S79" s="14">
        <f>SUM(ENERO:DICIEMBRE!S79)</f>
        <v>2</v>
      </c>
      <c r="T79" s="14">
        <f>SUM(ENERO:DICIEMBRE!T79)</f>
        <v>9</v>
      </c>
      <c r="U79" s="14">
        <f>SUM(ENERO:DICIEMBRE!U79)</f>
        <v>7</v>
      </c>
      <c r="V79" s="14">
        <f>SUM(ENERO:DICIEMBRE!V79)</f>
        <v>2</v>
      </c>
      <c r="W79" s="14">
        <f>SUM(ENERO:DICIEMBRE!W79)</f>
        <v>4</v>
      </c>
      <c r="X79" s="14">
        <f>SUM(ENERO:DICIEMBRE!X79)</f>
        <v>9</v>
      </c>
      <c r="Y79" s="14">
        <f>SUM(ENERO:DICIEMBRE!Y79)</f>
        <v>3</v>
      </c>
      <c r="Z79" s="14">
        <f>SUM(ENERO:DICIEMBRE!Z79)</f>
        <v>7</v>
      </c>
      <c r="AA79" s="14">
        <f>SUM(ENERO:DICIEMBRE!AA79)</f>
        <v>3</v>
      </c>
      <c r="AB79" s="14">
        <f>SUM(ENERO:DICIEMBRE!AB79)</f>
        <v>4</v>
      </c>
      <c r="AC79" s="14">
        <f>SUM(ENERO:DICIEMBRE!AC79)</f>
        <v>2</v>
      </c>
      <c r="AD79" s="14">
        <f>SUM(ENERO:DICIEMBRE!AD79)</f>
        <v>2</v>
      </c>
      <c r="AE79" s="14">
        <f>SUM(ENERO:DICIEMBRE!AE79)</f>
        <v>0</v>
      </c>
      <c r="AF79" s="14">
        <f>SUM(ENERO:DICIEMBRE!AF79)</f>
        <v>1</v>
      </c>
      <c r="AG79" s="14">
        <f>SUM(ENERO:DICIEMBRE!AG79)</f>
        <v>0</v>
      </c>
      <c r="AH79" s="14">
        <f>SUM(ENERO:DICIEMBRE!AH79)</f>
        <v>0</v>
      </c>
      <c r="AI79" s="14">
        <f>SUM(ENERO:DICIEMBRE!AI79)</f>
        <v>2</v>
      </c>
      <c r="AJ79" s="14">
        <f>SUM(ENERO:DICIEMBRE!AJ79)</f>
        <v>1</v>
      </c>
      <c r="AK79" s="14">
        <f>SUM(ENERO:DICIEMBRE!AK79)</f>
        <v>0</v>
      </c>
      <c r="AL79" s="14">
        <f>SUM(ENERO:DICIEMBRE!AL79)</f>
        <v>1</v>
      </c>
      <c r="AM79" s="14">
        <f>SUM(ENERO:DICIEMBRE!AM79)</f>
        <v>0</v>
      </c>
      <c r="AN79" s="14">
        <f>SUM(ENERO:DICIEMBRE!AN79)</f>
        <v>0</v>
      </c>
      <c r="AO79" s="14">
        <f>SUM(ENERO:DICIEMBRE!AO79)</f>
        <v>0</v>
      </c>
      <c r="AP79" s="14">
        <f>SUM(ENERO:DICIEMBRE!AP79)</f>
        <v>1</v>
      </c>
      <c r="AQ79" s="14">
        <f>SUM(ENERO:DICIEMBRE!AQ79)</f>
        <v>0</v>
      </c>
      <c r="AR79" s="14">
        <f>SUM(ENERO:DICIEMBRE!AR79)</f>
        <v>8</v>
      </c>
      <c r="AS79" s="14">
        <f>SUM(ENERO:DICIEMBRE!AS79)</f>
        <v>0</v>
      </c>
      <c r="AT79" s="14">
        <f>SUM(ENERO:DICIEMBRE!AT79)</f>
        <v>0</v>
      </c>
      <c r="AU79" s="14">
        <f>SUM(ENERO:DICIEMBRE!AU79)</f>
        <v>0</v>
      </c>
      <c r="AV79" s="25" t="str">
        <f t="shared" si="33"/>
        <v/>
      </c>
      <c r="CA79" s="26" t="str">
        <f>IF(AND($C79&lt;&gt;0,AN79=""),"* No olvide ingresar la columna Espacios Amigables /adolescentes (Digite CERO si no tiene). ",IF(AN79&gt;$C79,"* El Número de Espacios Amigables no puede superar el Total. ",""))</f>
        <v/>
      </c>
      <c r="CB79" s="26" t="str">
        <f t="shared" si="4"/>
        <v/>
      </c>
      <c r="CC79" s="26" t="str">
        <f t="shared" si="5"/>
        <v/>
      </c>
      <c r="CD79" s="26" t="str">
        <f t="shared" si="6"/>
        <v/>
      </c>
      <c r="CE79" s="26" t="str">
        <f t="shared" si="7"/>
        <v/>
      </c>
      <c r="CF79" s="88" t="str">
        <f t="shared" si="34"/>
        <v/>
      </c>
      <c r="CG79" s="26" t="str">
        <f t="shared" si="8"/>
        <v/>
      </c>
      <c r="CH79" s="26" t="str">
        <f t="shared" si="9"/>
        <v/>
      </c>
      <c r="CI79" s="28"/>
      <c r="CJ79" s="29">
        <f t="shared" si="10"/>
        <v>0</v>
      </c>
      <c r="CK79" s="29">
        <f t="shared" si="11"/>
        <v>0</v>
      </c>
      <c r="CL79" s="29">
        <f t="shared" si="12"/>
        <v>0</v>
      </c>
      <c r="CM79" s="29">
        <f t="shared" si="13"/>
        <v>0</v>
      </c>
      <c r="CN79" s="29">
        <f t="shared" si="13"/>
        <v>0</v>
      </c>
      <c r="CO79" s="89">
        <f t="shared" si="35"/>
        <v>0</v>
      </c>
      <c r="CP79" s="29">
        <f t="shared" si="14"/>
        <v>0</v>
      </c>
      <c r="CQ79" s="29">
        <f t="shared" si="14"/>
        <v>0</v>
      </c>
    </row>
    <row r="80" spans="1:95" x14ac:dyDescent="0.25">
      <c r="A80" s="300"/>
      <c r="B80" s="31" t="s">
        <v>39</v>
      </c>
      <c r="C80" s="137">
        <f t="shared" si="38"/>
        <v>0</v>
      </c>
      <c r="D80" s="138">
        <f t="shared" ref="D80:E89" si="39">+F80+H80+J80+L80+N80+P80+R80+T80+V80+X80+Z80+AB80+AD80+AF80+AH80+AJ80+AL80</f>
        <v>0</v>
      </c>
      <c r="E80" s="139">
        <f t="shared" si="39"/>
        <v>0</v>
      </c>
      <c r="F80" s="14">
        <f>SUM(ENERO:DICIEMBRE!F80)</f>
        <v>0</v>
      </c>
      <c r="G80" s="14">
        <f>SUM(ENERO:DICIEMBRE!G80)</f>
        <v>0</v>
      </c>
      <c r="H80" s="14">
        <f>SUM(ENERO:DICIEMBRE!H80)</f>
        <v>0</v>
      </c>
      <c r="I80" s="14">
        <f>SUM(ENERO:DICIEMBRE!I80)</f>
        <v>0</v>
      </c>
      <c r="J80" s="14">
        <f>SUM(ENERO:DICIEMBRE!J80)</f>
        <v>0</v>
      </c>
      <c r="K80" s="14">
        <f>SUM(ENERO:DICIEMBRE!K80)</f>
        <v>0</v>
      </c>
      <c r="L80" s="14">
        <f>SUM(ENERO:DICIEMBRE!L80)</f>
        <v>0</v>
      </c>
      <c r="M80" s="14">
        <f>SUM(ENERO:DICIEMBRE!M80)</f>
        <v>0</v>
      </c>
      <c r="N80" s="14">
        <f>SUM(ENERO:DICIEMBRE!N80)</f>
        <v>0</v>
      </c>
      <c r="O80" s="14">
        <f>SUM(ENERO:DICIEMBRE!O80)</f>
        <v>0</v>
      </c>
      <c r="P80" s="14">
        <f>SUM(ENERO:DICIEMBRE!P80)</f>
        <v>0</v>
      </c>
      <c r="Q80" s="14">
        <f>SUM(ENERO:DICIEMBRE!Q80)</f>
        <v>0</v>
      </c>
      <c r="R80" s="14">
        <f>SUM(ENERO:DICIEMBRE!R80)</f>
        <v>0</v>
      </c>
      <c r="S80" s="14">
        <f>SUM(ENERO:DICIEMBRE!S80)</f>
        <v>0</v>
      </c>
      <c r="T80" s="14">
        <f>SUM(ENERO:DICIEMBRE!T80)</f>
        <v>0</v>
      </c>
      <c r="U80" s="14">
        <f>SUM(ENERO:DICIEMBRE!U80)</f>
        <v>0</v>
      </c>
      <c r="V80" s="14">
        <f>SUM(ENERO:DICIEMBRE!V80)</f>
        <v>0</v>
      </c>
      <c r="W80" s="14">
        <f>SUM(ENERO:DICIEMBRE!W80)</f>
        <v>0</v>
      </c>
      <c r="X80" s="14">
        <f>SUM(ENERO:DICIEMBRE!X80)</f>
        <v>0</v>
      </c>
      <c r="Y80" s="14">
        <f>SUM(ENERO:DICIEMBRE!Y80)</f>
        <v>0</v>
      </c>
      <c r="Z80" s="14">
        <f>SUM(ENERO:DICIEMBRE!Z80)</f>
        <v>0</v>
      </c>
      <c r="AA80" s="14">
        <f>SUM(ENERO:DICIEMBRE!AA80)</f>
        <v>0</v>
      </c>
      <c r="AB80" s="14">
        <f>SUM(ENERO:DICIEMBRE!AB80)</f>
        <v>0</v>
      </c>
      <c r="AC80" s="14">
        <f>SUM(ENERO:DICIEMBRE!AC80)</f>
        <v>0</v>
      </c>
      <c r="AD80" s="14">
        <f>SUM(ENERO:DICIEMBRE!AD80)</f>
        <v>0</v>
      </c>
      <c r="AE80" s="14">
        <f>SUM(ENERO:DICIEMBRE!AE80)</f>
        <v>0</v>
      </c>
      <c r="AF80" s="14">
        <f>SUM(ENERO:DICIEMBRE!AF80)</f>
        <v>0</v>
      </c>
      <c r="AG80" s="14">
        <f>SUM(ENERO:DICIEMBRE!AG80)</f>
        <v>0</v>
      </c>
      <c r="AH80" s="14">
        <f>SUM(ENERO:DICIEMBRE!AH80)</f>
        <v>0</v>
      </c>
      <c r="AI80" s="14">
        <f>SUM(ENERO:DICIEMBRE!AI80)</f>
        <v>0</v>
      </c>
      <c r="AJ80" s="14">
        <f>SUM(ENERO:DICIEMBRE!AJ80)</f>
        <v>0</v>
      </c>
      <c r="AK80" s="14">
        <f>SUM(ENERO:DICIEMBRE!AK80)</f>
        <v>0</v>
      </c>
      <c r="AL80" s="14">
        <f>SUM(ENERO:DICIEMBRE!AL80)</f>
        <v>0</v>
      </c>
      <c r="AM80" s="14">
        <f>SUM(ENERO:DICIEMBRE!AM80)</f>
        <v>0</v>
      </c>
      <c r="AN80" s="14">
        <f>SUM(ENERO:DICIEMBRE!AN80)</f>
        <v>0</v>
      </c>
      <c r="AO80" s="14">
        <f>SUM(ENERO:DICIEMBRE!AO80)</f>
        <v>0</v>
      </c>
      <c r="AP80" s="14">
        <f>SUM(ENERO:DICIEMBRE!AP80)</f>
        <v>0</v>
      </c>
      <c r="AQ80" s="14">
        <f>SUM(ENERO:DICIEMBRE!AQ80)</f>
        <v>0</v>
      </c>
      <c r="AR80" s="14">
        <f>SUM(ENERO:DICIEMBRE!AR80)</f>
        <v>0</v>
      </c>
      <c r="AS80" s="14">
        <f>SUM(ENERO:DICIEMBRE!AS80)</f>
        <v>0</v>
      </c>
      <c r="AT80" s="14">
        <f>SUM(ENERO:DICIEMBRE!AT80)</f>
        <v>0</v>
      </c>
      <c r="AU80" s="14">
        <f>SUM(ENERO:DICIEMBRE!AU80)</f>
        <v>0</v>
      </c>
      <c r="AV80" s="25" t="str">
        <f t="shared" si="33"/>
        <v/>
      </c>
      <c r="CA80" s="26" t="str">
        <f t="shared" si="3"/>
        <v/>
      </c>
      <c r="CB80" s="26" t="str">
        <f t="shared" si="4"/>
        <v/>
      </c>
      <c r="CC80" s="26" t="str">
        <f t="shared" si="5"/>
        <v/>
      </c>
      <c r="CD80" s="26" t="str">
        <f t="shared" si="6"/>
        <v/>
      </c>
      <c r="CE80" s="26" t="str">
        <f t="shared" si="7"/>
        <v/>
      </c>
      <c r="CF80" s="88" t="str">
        <f t="shared" si="34"/>
        <v/>
      </c>
      <c r="CG80" s="26" t="str">
        <f t="shared" si="8"/>
        <v/>
      </c>
      <c r="CH80" s="26" t="str">
        <f t="shared" si="9"/>
        <v/>
      </c>
      <c r="CI80" s="28"/>
      <c r="CJ80" s="29">
        <f t="shared" si="10"/>
        <v>0</v>
      </c>
      <c r="CK80" s="29">
        <f t="shared" si="11"/>
        <v>0</v>
      </c>
      <c r="CL80" s="29">
        <f t="shared" si="12"/>
        <v>0</v>
      </c>
      <c r="CM80" s="29">
        <f t="shared" si="13"/>
        <v>0</v>
      </c>
      <c r="CN80" s="29">
        <f t="shared" si="13"/>
        <v>0</v>
      </c>
      <c r="CO80" s="89">
        <f t="shared" si="35"/>
        <v>0</v>
      </c>
      <c r="CP80" s="29">
        <f t="shared" si="14"/>
        <v>0</v>
      </c>
      <c r="CQ80" s="29">
        <f t="shared" si="14"/>
        <v>0</v>
      </c>
    </row>
    <row r="81" spans="1:95" x14ac:dyDescent="0.25">
      <c r="A81" s="300"/>
      <c r="B81" s="31" t="s">
        <v>40</v>
      </c>
      <c r="C81" s="137">
        <f t="shared" si="38"/>
        <v>480</v>
      </c>
      <c r="D81" s="138">
        <f t="shared" si="39"/>
        <v>365</v>
      </c>
      <c r="E81" s="139">
        <f t="shared" si="39"/>
        <v>115</v>
      </c>
      <c r="F81" s="14">
        <f>SUM(ENERO:DICIEMBRE!F81)</f>
        <v>0</v>
      </c>
      <c r="G81" s="14">
        <f>SUM(ENERO:DICIEMBRE!G81)</f>
        <v>0</v>
      </c>
      <c r="H81" s="14">
        <f>SUM(ENERO:DICIEMBRE!H81)</f>
        <v>0</v>
      </c>
      <c r="I81" s="14">
        <f>SUM(ENERO:DICIEMBRE!I81)</f>
        <v>0</v>
      </c>
      <c r="J81" s="14">
        <f>SUM(ENERO:DICIEMBRE!J81)</f>
        <v>0</v>
      </c>
      <c r="K81" s="14">
        <f>SUM(ENERO:DICIEMBRE!K81)</f>
        <v>0</v>
      </c>
      <c r="L81" s="14">
        <f>SUM(ENERO:DICIEMBRE!L81)</f>
        <v>0</v>
      </c>
      <c r="M81" s="14">
        <f>SUM(ENERO:DICIEMBRE!M81)</f>
        <v>0</v>
      </c>
      <c r="N81" s="14">
        <f>SUM(ENERO:DICIEMBRE!N81)</f>
        <v>21</v>
      </c>
      <c r="O81" s="14">
        <f>SUM(ENERO:DICIEMBRE!O81)</f>
        <v>4</v>
      </c>
      <c r="P81" s="14">
        <f>SUM(ENERO:DICIEMBRE!P81)</f>
        <v>28</v>
      </c>
      <c r="Q81" s="14">
        <f>SUM(ENERO:DICIEMBRE!Q81)</f>
        <v>4</v>
      </c>
      <c r="R81" s="14">
        <f>SUM(ENERO:DICIEMBRE!R81)</f>
        <v>67</v>
      </c>
      <c r="S81" s="14">
        <f>SUM(ENERO:DICIEMBRE!S81)</f>
        <v>18</v>
      </c>
      <c r="T81" s="14">
        <f>SUM(ENERO:DICIEMBRE!T81)</f>
        <v>59</v>
      </c>
      <c r="U81" s="14">
        <f>SUM(ENERO:DICIEMBRE!U81)</f>
        <v>25</v>
      </c>
      <c r="V81" s="14">
        <f>SUM(ENERO:DICIEMBRE!V81)</f>
        <v>47</v>
      </c>
      <c r="W81" s="14">
        <f>SUM(ENERO:DICIEMBRE!W81)</f>
        <v>23</v>
      </c>
      <c r="X81" s="14">
        <f>SUM(ENERO:DICIEMBRE!X81)</f>
        <v>51</v>
      </c>
      <c r="Y81" s="14">
        <f>SUM(ENERO:DICIEMBRE!Y81)</f>
        <v>14</v>
      </c>
      <c r="Z81" s="14">
        <f>SUM(ENERO:DICIEMBRE!Z81)</f>
        <v>34</v>
      </c>
      <c r="AA81" s="14">
        <f>SUM(ENERO:DICIEMBRE!AA81)</f>
        <v>14</v>
      </c>
      <c r="AB81" s="14">
        <f>SUM(ENERO:DICIEMBRE!AB81)</f>
        <v>32</v>
      </c>
      <c r="AC81" s="14">
        <f>SUM(ENERO:DICIEMBRE!AC81)</f>
        <v>8</v>
      </c>
      <c r="AD81" s="14">
        <f>SUM(ENERO:DICIEMBRE!AD81)</f>
        <v>11</v>
      </c>
      <c r="AE81" s="14">
        <f>SUM(ENERO:DICIEMBRE!AE81)</f>
        <v>1</v>
      </c>
      <c r="AF81" s="14">
        <f>SUM(ENERO:DICIEMBRE!AF81)</f>
        <v>7</v>
      </c>
      <c r="AG81" s="14">
        <f>SUM(ENERO:DICIEMBRE!AG81)</f>
        <v>1</v>
      </c>
      <c r="AH81" s="14">
        <f>SUM(ENERO:DICIEMBRE!AH81)</f>
        <v>6</v>
      </c>
      <c r="AI81" s="14">
        <f>SUM(ENERO:DICIEMBRE!AI81)</f>
        <v>3</v>
      </c>
      <c r="AJ81" s="14">
        <f>SUM(ENERO:DICIEMBRE!AJ81)</f>
        <v>1</v>
      </c>
      <c r="AK81" s="14">
        <f>SUM(ENERO:DICIEMBRE!AK81)</f>
        <v>0</v>
      </c>
      <c r="AL81" s="14">
        <f>SUM(ENERO:DICIEMBRE!AL81)</f>
        <v>1</v>
      </c>
      <c r="AM81" s="14">
        <f>SUM(ENERO:DICIEMBRE!AM81)</f>
        <v>0</v>
      </c>
      <c r="AN81" s="14">
        <f>SUM(ENERO:DICIEMBRE!AN81)</f>
        <v>0</v>
      </c>
      <c r="AO81" s="14">
        <f>SUM(ENERO:DICIEMBRE!AO81)</f>
        <v>0</v>
      </c>
      <c r="AP81" s="14">
        <f>SUM(ENERO:DICIEMBRE!AP81)</f>
        <v>7</v>
      </c>
      <c r="AQ81" s="14">
        <f>SUM(ENERO:DICIEMBRE!AQ81)</f>
        <v>3</v>
      </c>
      <c r="AR81" s="14">
        <f>SUM(ENERO:DICIEMBRE!AR81)</f>
        <v>38</v>
      </c>
      <c r="AS81" s="14">
        <f>SUM(ENERO:DICIEMBRE!AS81)</f>
        <v>0</v>
      </c>
      <c r="AT81" s="14">
        <f>SUM(ENERO:DICIEMBRE!AT81)</f>
        <v>0</v>
      </c>
      <c r="AU81" s="14">
        <f>SUM(ENERO:DICIEMBRE!AU81)</f>
        <v>0</v>
      </c>
      <c r="AV81" s="25" t="str">
        <f t="shared" si="33"/>
        <v/>
      </c>
      <c r="CA81" s="26" t="str">
        <f t="shared" si="3"/>
        <v/>
      </c>
      <c r="CB81" s="26" t="str">
        <f t="shared" si="4"/>
        <v/>
      </c>
      <c r="CC81" s="26" t="str">
        <f t="shared" si="5"/>
        <v/>
      </c>
      <c r="CD81" s="26" t="str">
        <f t="shared" si="6"/>
        <v/>
      </c>
      <c r="CE81" s="26" t="str">
        <f t="shared" si="7"/>
        <v/>
      </c>
      <c r="CF81" s="88" t="str">
        <f t="shared" si="34"/>
        <v/>
      </c>
      <c r="CG81" s="26" t="str">
        <f t="shared" si="8"/>
        <v/>
      </c>
      <c r="CH81" s="26" t="str">
        <f t="shared" si="9"/>
        <v/>
      </c>
      <c r="CI81" s="28"/>
      <c r="CJ81" s="29">
        <f t="shared" si="10"/>
        <v>0</v>
      </c>
      <c r="CK81" s="29">
        <f t="shared" si="11"/>
        <v>0</v>
      </c>
      <c r="CL81" s="29">
        <f t="shared" si="12"/>
        <v>0</v>
      </c>
      <c r="CM81" s="29">
        <f t="shared" si="13"/>
        <v>0</v>
      </c>
      <c r="CN81" s="29">
        <f t="shared" si="13"/>
        <v>0</v>
      </c>
      <c r="CO81" s="89">
        <f t="shared" si="35"/>
        <v>0</v>
      </c>
      <c r="CP81" s="29">
        <f t="shared" si="14"/>
        <v>0</v>
      </c>
      <c r="CQ81" s="29">
        <f t="shared" si="14"/>
        <v>0</v>
      </c>
    </row>
    <row r="82" spans="1:95" x14ac:dyDescent="0.25">
      <c r="A82" s="300"/>
      <c r="B82" s="31" t="s">
        <v>41</v>
      </c>
      <c r="C82" s="137">
        <f t="shared" si="38"/>
        <v>0</v>
      </c>
      <c r="D82" s="138">
        <f t="shared" si="39"/>
        <v>0</v>
      </c>
      <c r="E82" s="139">
        <f t="shared" si="39"/>
        <v>0</v>
      </c>
      <c r="F82" s="14">
        <f>SUM(ENERO:DICIEMBRE!F82)</f>
        <v>0</v>
      </c>
      <c r="G82" s="14">
        <f>SUM(ENERO:DICIEMBRE!G82)</f>
        <v>0</v>
      </c>
      <c r="H82" s="14">
        <f>SUM(ENERO:DICIEMBRE!H82)</f>
        <v>0</v>
      </c>
      <c r="I82" s="14">
        <f>SUM(ENERO:DICIEMBRE!I82)</f>
        <v>0</v>
      </c>
      <c r="J82" s="14">
        <f>SUM(ENERO:DICIEMBRE!J82)</f>
        <v>0</v>
      </c>
      <c r="K82" s="14">
        <f>SUM(ENERO:DICIEMBRE!K82)</f>
        <v>0</v>
      </c>
      <c r="L82" s="14">
        <f>SUM(ENERO:DICIEMBRE!L82)</f>
        <v>0</v>
      </c>
      <c r="M82" s="14">
        <f>SUM(ENERO:DICIEMBRE!M82)</f>
        <v>0</v>
      </c>
      <c r="N82" s="14">
        <f>SUM(ENERO:DICIEMBRE!N82)</f>
        <v>0</v>
      </c>
      <c r="O82" s="14">
        <f>SUM(ENERO:DICIEMBRE!O82)</f>
        <v>0</v>
      </c>
      <c r="P82" s="14">
        <f>SUM(ENERO:DICIEMBRE!P82)</f>
        <v>0</v>
      </c>
      <c r="Q82" s="14">
        <f>SUM(ENERO:DICIEMBRE!Q82)</f>
        <v>0</v>
      </c>
      <c r="R82" s="14">
        <f>SUM(ENERO:DICIEMBRE!R82)</f>
        <v>0</v>
      </c>
      <c r="S82" s="14">
        <f>SUM(ENERO:DICIEMBRE!S82)</f>
        <v>0</v>
      </c>
      <c r="T82" s="14">
        <f>SUM(ENERO:DICIEMBRE!T82)</f>
        <v>0</v>
      </c>
      <c r="U82" s="14">
        <f>SUM(ENERO:DICIEMBRE!U82)</f>
        <v>0</v>
      </c>
      <c r="V82" s="14">
        <f>SUM(ENERO:DICIEMBRE!V82)</f>
        <v>0</v>
      </c>
      <c r="W82" s="14">
        <f>SUM(ENERO:DICIEMBRE!W82)</f>
        <v>0</v>
      </c>
      <c r="X82" s="14">
        <f>SUM(ENERO:DICIEMBRE!X82)</f>
        <v>0</v>
      </c>
      <c r="Y82" s="14">
        <f>SUM(ENERO:DICIEMBRE!Y82)</f>
        <v>0</v>
      </c>
      <c r="Z82" s="14">
        <f>SUM(ENERO:DICIEMBRE!Z82)</f>
        <v>0</v>
      </c>
      <c r="AA82" s="14">
        <f>SUM(ENERO:DICIEMBRE!AA82)</f>
        <v>0</v>
      </c>
      <c r="AB82" s="14">
        <f>SUM(ENERO:DICIEMBRE!AB82)</f>
        <v>0</v>
      </c>
      <c r="AC82" s="14">
        <f>SUM(ENERO:DICIEMBRE!AC82)</f>
        <v>0</v>
      </c>
      <c r="AD82" s="14">
        <f>SUM(ENERO:DICIEMBRE!AD82)</f>
        <v>0</v>
      </c>
      <c r="AE82" s="14">
        <f>SUM(ENERO:DICIEMBRE!AE82)</f>
        <v>0</v>
      </c>
      <c r="AF82" s="14">
        <f>SUM(ENERO:DICIEMBRE!AF82)</f>
        <v>0</v>
      </c>
      <c r="AG82" s="14">
        <f>SUM(ENERO:DICIEMBRE!AG82)</f>
        <v>0</v>
      </c>
      <c r="AH82" s="14">
        <f>SUM(ENERO:DICIEMBRE!AH82)</f>
        <v>0</v>
      </c>
      <c r="AI82" s="14">
        <f>SUM(ENERO:DICIEMBRE!AI82)</f>
        <v>0</v>
      </c>
      <c r="AJ82" s="14">
        <f>SUM(ENERO:DICIEMBRE!AJ82)</f>
        <v>0</v>
      </c>
      <c r="AK82" s="14">
        <f>SUM(ENERO:DICIEMBRE!AK82)</f>
        <v>0</v>
      </c>
      <c r="AL82" s="14">
        <f>SUM(ENERO:DICIEMBRE!AL82)</f>
        <v>0</v>
      </c>
      <c r="AM82" s="14">
        <f>SUM(ENERO:DICIEMBRE!AM82)</f>
        <v>0</v>
      </c>
      <c r="AN82" s="14">
        <f>SUM(ENERO:DICIEMBRE!AN82)</f>
        <v>0</v>
      </c>
      <c r="AO82" s="14">
        <f>SUM(ENERO:DICIEMBRE!AO82)</f>
        <v>0</v>
      </c>
      <c r="AP82" s="14">
        <f>SUM(ENERO:DICIEMBRE!AP82)</f>
        <v>0</v>
      </c>
      <c r="AQ82" s="14">
        <f>SUM(ENERO:DICIEMBRE!AQ82)</f>
        <v>0</v>
      </c>
      <c r="AR82" s="14">
        <f>SUM(ENERO:DICIEMBRE!AR82)</f>
        <v>0</v>
      </c>
      <c r="AS82" s="14">
        <f>SUM(ENERO:DICIEMBRE!AS82)</f>
        <v>0</v>
      </c>
      <c r="AT82" s="14">
        <f>SUM(ENERO:DICIEMBRE!AT82)</f>
        <v>0</v>
      </c>
      <c r="AU82" s="14">
        <f>SUM(ENERO:DICIEMBRE!AU82)</f>
        <v>0</v>
      </c>
      <c r="AV82" s="25" t="str">
        <f t="shared" si="33"/>
        <v/>
      </c>
      <c r="CA82" s="26" t="str">
        <f t="shared" si="3"/>
        <v/>
      </c>
      <c r="CB82" s="26" t="str">
        <f t="shared" si="4"/>
        <v/>
      </c>
      <c r="CC82" s="26" t="str">
        <f t="shared" si="5"/>
        <v/>
      </c>
      <c r="CD82" s="26" t="str">
        <f t="shared" si="6"/>
        <v/>
      </c>
      <c r="CE82" s="26" t="str">
        <f t="shared" si="7"/>
        <v/>
      </c>
      <c r="CF82" s="88" t="str">
        <f t="shared" si="34"/>
        <v/>
      </c>
      <c r="CG82" s="26" t="str">
        <f t="shared" si="8"/>
        <v/>
      </c>
      <c r="CH82" s="26" t="str">
        <f t="shared" si="9"/>
        <v/>
      </c>
      <c r="CI82" s="28"/>
      <c r="CJ82" s="29">
        <f t="shared" si="10"/>
        <v>0</v>
      </c>
      <c r="CK82" s="29">
        <f t="shared" si="11"/>
        <v>0</v>
      </c>
      <c r="CL82" s="29">
        <f t="shared" si="12"/>
        <v>0</v>
      </c>
      <c r="CM82" s="29">
        <f t="shared" si="13"/>
        <v>0</v>
      </c>
      <c r="CN82" s="29">
        <f t="shared" si="13"/>
        <v>0</v>
      </c>
      <c r="CO82" s="89">
        <f t="shared" ref="CO82:CO84" si="40">IF(AND(SUM(J82:M82)&gt;0,AS82=""),1,IF(AS82&gt;SUM(J82:M82),1,0))</f>
        <v>0</v>
      </c>
      <c r="CP82" s="29">
        <f t="shared" si="14"/>
        <v>0</v>
      </c>
      <c r="CQ82" s="29">
        <f t="shared" si="14"/>
        <v>0</v>
      </c>
    </row>
    <row r="83" spans="1:95" x14ac:dyDescent="0.25">
      <c r="A83" s="300"/>
      <c r="B83" s="31" t="s">
        <v>42</v>
      </c>
      <c r="C83" s="137">
        <f t="shared" si="38"/>
        <v>0</v>
      </c>
      <c r="D83" s="138">
        <f t="shared" si="39"/>
        <v>0</v>
      </c>
      <c r="E83" s="139">
        <f t="shared" si="39"/>
        <v>0</v>
      </c>
      <c r="F83" s="14">
        <f>SUM(ENERO:DICIEMBRE!F83)</f>
        <v>0</v>
      </c>
      <c r="G83" s="14">
        <f>SUM(ENERO:DICIEMBRE!G83)</f>
        <v>0</v>
      </c>
      <c r="H83" s="14">
        <f>SUM(ENERO:DICIEMBRE!H83)</f>
        <v>0</v>
      </c>
      <c r="I83" s="14">
        <f>SUM(ENERO:DICIEMBRE!I83)</f>
        <v>0</v>
      </c>
      <c r="J83" s="14">
        <f>SUM(ENERO:DICIEMBRE!J83)</f>
        <v>0</v>
      </c>
      <c r="K83" s="14">
        <f>SUM(ENERO:DICIEMBRE!K83)</f>
        <v>0</v>
      </c>
      <c r="L83" s="14">
        <f>SUM(ENERO:DICIEMBRE!L83)</f>
        <v>0</v>
      </c>
      <c r="M83" s="14">
        <f>SUM(ENERO:DICIEMBRE!M83)</f>
        <v>0</v>
      </c>
      <c r="N83" s="14">
        <f>SUM(ENERO:DICIEMBRE!N83)</f>
        <v>0</v>
      </c>
      <c r="O83" s="14">
        <f>SUM(ENERO:DICIEMBRE!O83)</f>
        <v>0</v>
      </c>
      <c r="P83" s="14">
        <f>SUM(ENERO:DICIEMBRE!P83)</f>
        <v>0</v>
      </c>
      <c r="Q83" s="14">
        <f>SUM(ENERO:DICIEMBRE!Q83)</f>
        <v>0</v>
      </c>
      <c r="R83" s="14">
        <f>SUM(ENERO:DICIEMBRE!R83)</f>
        <v>0</v>
      </c>
      <c r="S83" s="14">
        <f>SUM(ENERO:DICIEMBRE!S83)</f>
        <v>0</v>
      </c>
      <c r="T83" s="14">
        <f>SUM(ENERO:DICIEMBRE!T83)</f>
        <v>0</v>
      </c>
      <c r="U83" s="14">
        <f>SUM(ENERO:DICIEMBRE!U83)</f>
        <v>0</v>
      </c>
      <c r="V83" s="14">
        <f>SUM(ENERO:DICIEMBRE!V83)</f>
        <v>0</v>
      </c>
      <c r="W83" s="14">
        <f>SUM(ENERO:DICIEMBRE!W83)</f>
        <v>0</v>
      </c>
      <c r="X83" s="14">
        <f>SUM(ENERO:DICIEMBRE!X83)</f>
        <v>0</v>
      </c>
      <c r="Y83" s="14">
        <f>SUM(ENERO:DICIEMBRE!Y83)</f>
        <v>0</v>
      </c>
      <c r="Z83" s="14">
        <f>SUM(ENERO:DICIEMBRE!Z83)</f>
        <v>0</v>
      </c>
      <c r="AA83" s="14">
        <f>SUM(ENERO:DICIEMBRE!AA83)</f>
        <v>0</v>
      </c>
      <c r="AB83" s="14">
        <f>SUM(ENERO:DICIEMBRE!AB83)</f>
        <v>0</v>
      </c>
      <c r="AC83" s="14">
        <f>SUM(ENERO:DICIEMBRE!AC83)</f>
        <v>0</v>
      </c>
      <c r="AD83" s="14">
        <f>SUM(ENERO:DICIEMBRE!AD83)</f>
        <v>0</v>
      </c>
      <c r="AE83" s="14">
        <f>SUM(ENERO:DICIEMBRE!AE83)</f>
        <v>0</v>
      </c>
      <c r="AF83" s="14">
        <f>SUM(ENERO:DICIEMBRE!AF83)</f>
        <v>0</v>
      </c>
      <c r="AG83" s="14">
        <f>SUM(ENERO:DICIEMBRE!AG83)</f>
        <v>0</v>
      </c>
      <c r="AH83" s="14">
        <f>SUM(ENERO:DICIEMBRE!AH83)</f>
        <v>0</v>
      </c>
      <c r="AI83" s="14">
        <f>SUM(ENERO:DICIEMBRE!AI83)</f>
        <v>0</v>
      </c>
      <c r="AJ83" s="14">
        <f>SUM(ENERO:DICIEMBRE!AJ83)</f>
        <v>0</v>
      </c>
      <c r="AK83" s="14">
        <f>SUM(ENERO:DICIEMBRE!AK83)</f>
        <v>0</v>
      </c>
      <c r="AL83" s="14">
        <f>SUM(ENERO:DICIEMBRE!AL83)</f>
        <v>0</v>
      </c>
      <c r="AM83" s="14">
        <f>SUM(ENERO:DICIEMBRE!AM83)</f>
        <v>0</v>
      </c>
      <c r="AN83" s="14">
        <f>SUM(ENERO:DICIEMBRE!AN83)</f>
        <v>0</v>
      </c>
      <c r="AO83" s="14">
        <f>SUM(ENERO:DICIEMBRE!AO83)</f>
        <v>0</v>
      </c>
      <c r="AP83" s="14">
        <f>SUM(ENERO:DICIEMBRE!AP83)</f>
        <v>0</v>
      </c>
      <c r="AQ83" s="14">
        <f>SUM(ENERO:DICIEMBRE!AQ83)</f>
        <v>0</v>
      </c>
      <c r="AR83" s="14">
        <f>SUM(ENERO:DICIEMBRE!AR83)</f>
        <v>0</v>
      </c>
      <c r="AS83" s="14">
        <f>SUM(ENERO:DICIEMBRE!AS83)</f>
        <v>0</v>
      </c>
      <c r="AT83" s="14">
        <f>SUM(ENERO:DICIEMBRE!AT83)</f>
        <v>0</v>
      </c>
      <c r="AU83" s="14">
        <f>SUM(ENERO:DICIEMBRE!AU83)</f>
        <v>0</v>
      </c>
      <c r="AV83" s="25" t="str">
        <f t="shared" si="33"/>
        <v/>
      </c>
      <c r="CA83" s="26" t="str">
        <f t="shared" si="3"/>
        <v/>
      </c>
      <c r="CB83" s="26" t="str">
        <f t="shared" si="4"/>
        <v/>
      </c>
      <c r="CC83" s="26" t="str">
        <f t="shared" si="5"/>
        <v/>
      </c>
      <c r="CD83" s="26" t="str">
        <f t="shared" si="6"/>
        <v/>
      </c>
      <c r="CE83" s="26" t="str">
        <f t="shared" si="7"/>
        <v/>
      </c>
      <c r="CF83" s="88" t="str">
        <f t="shared" si="34"/>
        <v/>
      </c>
      <c r="CG83" s="26" t="str">
        <f t="shared" si="8"/>
        <v/>
      </c>
      <c r="CH83" s="26" t="str">
        <f t="shared" si="9"/>
        <v/>
      </c>
      <c r="CI83" s="28"/>
      <c r="CJ83" s="29">
        <f t="shared" si="10"/>
        <v>0</v>
      </c>
      <c r="CK83" s="29">
        <f t="shared" si="11"/>
        <v>0</v>
      </c>
      <c r="CL83" s="29">
        <f t="shared" si="12"/>
        <v>0</v>
      </c>
      <c r="CM83" s="29">
        <f t="shared" si="13"/>
        <v>0</v>
      </c>
      <c r="CN83" s="29">
        <f t="shared" si="13"/>
        <v>0</v>
      </c>
      <c r="CO83" s="89">
        <f t="shared" si="40"/>
        <v>0</v>
      </c>
      <c r="CP83" s="29">
        <f t="shared" si="14"/>
        <v>0</v>
      </c>
      <c r="CQ83" s="29">
        <f t="shared" si="14"/>
        <v>0</v>
      </c>
    </row>
    <row r="84" spans="1:95" x14ac:dyDescent="0.25">
      <c r="A84" s="300"/>
      <c r="B84" s="31" t="s">
        <v>43</v>
      </c>
      <c r="C84" s="137">
        <f t="shared" si="38"/>
        <v>0</v>
      </c>
      <c r="D84" s="138">
        <f t="shared" si="39"/>
        <v>0</v>
      </c>
      <c r="E84" s="139">
        <f t="shared" si="39"/>
        <v>0</v>
      </c>
      <c r="F84" s="14">
        <f>SUM(ENERO:DICIEMBRE!F84)</f>
        <v>0</v>
      </c>
      <c r="G84" s="14">
        <f>SUM(ENERO:DICIEMBRE!G84)</f>
        <v>0</v>
      </c>
      <c r="H84" s="14">
        <f>SUM(ENERO:DICIEMBRE!H84)</f>
        <v>0</v>
      </c>
      <c r="I84" s="14">
        <f>SUM(ENERO:DICIEMBRE!I84)</f>
        <v>0</v>
      </c>
      <c r="J84" s="14">
        <f>SUM(ENERO:DICIEMBRE!J84)</f>
        <v>0</v>
      </c>
      <c r="K84" s="14">
        <f>SUM(ENERO:DICIEMBRE!K84)</f>
        <v>0</v>
      </c>
      <c r="L84" s="14">
        <f>SUM(ENERO:DICIEMBRE!L84)</f>
        <v>0</v>
      </c>
      <c r="M84" s="14">
        <f>SUM(ENERO:DICIEMBRE!M84)</f>
        <v>0</v>
      </c>
      <c r="N84" s="14">
        <f>SUM(ENERO:DICIEMBRE!N84)</f>
        <v>0</v>
      </c>
      <c r="O84" s="14">
        <f>SUM(ENERO:DICIEMBRE!O84)</f>
        <v>0</v>
      </c>
      <c r="P84" s="14">
        <f>SUM(ENERO:DICIEMBRE!P84)</f>
        <v>0</v>
      </c>
      <c r="Q84" s="14">
        <f>SUM(ENERO:DICIEMBRE!Q84)</f>
        <v>0</v>
      </c>
      <c r="R84" s="14">
        <f>SUM(ENERO:DICIEMBRE!R84)</f>
        <v>0</v>
      </c>
      <c r="S84" s="14">
        <f>SUM(ENERO:DICIEMBRE!S84)</f>
        <v>0</v>
      </c>
      <c r="T84" s="14">
        <f>SUM(ENERO:DICIEMBRE!T84)</f>
        <v>0</v>
      </c>
      <c r="U84" s="14">
        <f>SUM(ENERO:DICIEMBRE!U84)</f>
        <v>0</v>
      </c>
      <c r="V84" s="14">
        <f>SUM(ENERO:DICIEMBRE!V84)</f>
        <v>0</v>
      </c>
      <c r="W84" s="14">
        <f>SUM(ENERO:DICIEMBRE!W84)</f>
        <v>0</v>
      </c>
      <c r="X84" s="14">
        <f>SUM(ENERO:DICIEMBRE!X84)</f>
        <v>0</v>
      </c>
      <c r="Y84" s="14">
        <f>SUM(ENERO:DICIEMBRE!Y84)</f>
        <v>0</v>
      </c>
      <c r="Z84" s="14">
        <f>SUM(ENERO:DICIEMBRE!Z84)</f>
        <v>0</v>
      </c>
      <c r="AA84" s="14">
        <f>SUM(ENERO:DICIEMBRE!AA84)</f>
        <v>0</v>
      </c>
      <c r="AB84" s="14">
        <f>SUM(ENERO:DICIEMBRE!AB84)</f>
        <v>0</v>
      </c>
      <c r="AC84" s="14">
        <f>SUM(ENERO:DICIEMBRE!AC84)</f>
        <v>0</v>
      </c>
      <c r="AD84" s="14">
        <f>SUM(ENERO:DICIEMBRE!AD84)</f>
        <v>0</v>
      </c>
      <c r="AE84" s="14">
        <f>SUM(ENERO:DICIEMBRE!AE84)</f>
        <v>0</v>
      </c>
      <c r="AF84" s="14">
        <f>SUM(ENERO:DICIEMBRE!AF84)</f>
        <v>0</v>
      </c>
      <c r="AG84" s="14">
        <f>SUM(ENERO:DICIEMBRE!AG84)</f>
        <v>0</v>
      </c>
      <c r="AH84" s="14">
        <f>SUM(ENERO:DICIEMBRE!AH84)</f>
        <v>0</v>
      </c>
      <c r="AI84" s="14">
        <f>SUM(ENERO:DICIEMBRE!AI84)</f>
        <v>0</v>
      </c>
      <c r="AJ84" s="14">
        <f>SUM(ENERO:DICIEMBRE!AJ84)</f>
        <v>0</v>
      </c>
      <c r="AK84" s="14">
        <f>SUM(ENERO:DICIEMBRE!AK84)</f>
        <v>0</v>
      </c>
      <c r="AL84" s="14">
        <f>SUM(ENERO:DICIEMBRE!AL84)</f>
        <v>0</v>
      </c>
      <c r="AM84" s="14">
        <f>SUM(ENERO:DICIEMBRE!AM84)</f>
        <v>0</v>
      </c>
      <c r="AN84" s="14">
        <f>SUM(ENERO:DICIEMBRE!AN84)</f>
        <v>0</v>
      </c>
      <c r="AO84" s="14">
        <f>SUM(ENERO:DICIEMBRE!AO84)</f>
        <v>0</v>
      </c>
      <c r="AP84" s="14">
        <f>SUM(ENERO:DICIEMBRE!AP84)</f>
        <v>0</v>
      </c>
      <c r="AQ84" s="14">
        <f>SUM(ENERO:DICIEMBRE!AQ84)</f>
        <v>0</v>
      </c>
      <c r="AR84" s="14">
        <f>SUM(ENERO:DICIEMBRE!AR84)</f>
        <v>0</v>
      </c>
      <c r="AS84" s="14">
        <f>SUM(ENERO:DICIEMBRE!AS84)</f>
        <v>0</v>
      </c>
      <c r="AT84" s="14">
        <f>SUM(ENERO:DICIEMBRE!AT84)</f>
        <v>0</v>
      </c>
      <c r="AU84" s="14">
        <f>SUM(ENERO:DICIEMBRE!AU84)</f>
        <v>0</v>
      </c>
      <c r="AV84" s="25" t="str">
        <f t="shared" si="33"/>
        <v/>
      </c>
      <c r="CA84" s="26" t="str">
        <f t="shared" si="3"/>
        <v/>
      </c>
      <c r="CB84" s="26" t="str">
        <f t="shared" si="4"/>
        <v/>
      </c>
      <c r="CC84" s="26" t="str">
        <f t="shared" si="5"/>
        <v/>
      </c>
      <c r="CD84" s="26" t="str">
        <f t="shared" si="6"/>
        <v/>
      </c>
      <c r="CE84" s="26" t="str">
        <f t="shared" si="7"/>
        <v/>
      </c>
      <c r="CF84" s="88" t="str">
        <f t="shared" si="34"/>
        <v/>
      </c>
      <c r="CG84" s="26" t="str">
        <f t="shared" si="8"/>
        <v/>
      </c>
      <c r="CH84" s="26" t="str">
        <f t="shared" si="9"/>
        <v/>
      </c>
      <c r="CI84" s="28"/>
      <c r="CJ84" s="29">
        <f t="shared" si="10"/>
        <v>0</v>
      </c>
      <c r="CK84" s="29">
        <f t="shared" si="11"/>
        <v>0</v>
      </c>
      <c r="CL84" s="29">
        <f t="shared" si="12"/>
        <v>0</v>
      </c>
      <c r="CM84" s="29">
        <f t="shared" si="13"/>
        <v>0</v>
      </c>
      <c r="CN84" s="29">
        <f t="shared" si="13"/>
        <v>0</v>
      </c>
      <c r="CO84" s="89">
        <f t="shared" si="40"/>
        <v>0</v>
      </c>
      <c r="CP84" s="29">
        <f t="shared" si="14"/>
        <v>0</v>
      </c>
      <c r="CQ84" s="29">
        <f t="shared" si="14"/>
        <v>0</v>
      </c>
    </row>
    <row r="85" spans="1:95" x14ac:dyDescent="0.25">
      <c r="A85" s="300"/>
      <c r="B85" s="31" t="s">
        <v>44</v>
      </c>
      <c r="C85" s="137">
        <f t="shared" si="38"/>
        <v>0</v>
      </c>
      <c r="D85" s="138">
        <f t="shared" si="39"/>
        <v>0</v>
      </c>
      <c r="E85" s="139">
        <f t="shared" si="39"/>
        <v>0</v>
      </c>
      <c r="F85" s="14">
        <f>SUM(ENERO:DICIEMBRE!F85)</f>
        <v>0</v>
      </c>
      <c r="G85" s="14">
        <f>SUM(ENERO:DICIEMBRE!G85)</f>
        <v>0</v>
      </c>
      <c r="H85" s="14">
        <f>SUM(ENERO:DICIEMBRE!H85)</f>
        <v>0</v>
      </c>
      <c r="I85" s="14">
        <f>SUM(ENERO:DICIEMBRE!I85)</f>
        <v>0</v>
      </c>
      <c r="J85" s="14">
        <f>SUM(ENERO:DICIEMBRE!J85)</f>
        <v>0</v>
      </c>
      <c r="K85" s="14">
        <f>SUM(ENERO:DICIEMBRE!K85)</f>
        <v>0</v>
      </c>
      <c r="L85" s="14">
        <f>SUM(ENERO:DICIEMBRE!L85)</f>
        <v>0</v>
      </c>
      <c r="M85" s="14">
        <f>SUM(ENERO:DICIEMBRE!M85)</f>
        <v>0</v>
      </c>
      <c r="N85" s="14">
        <f>SUM(ENERO:DICIEMBRE!N85)</f>
        <v>0</v>
      </c>
      <c r="O85" s="14">
        <f>SUM(ENERO:DICIEMBRE!O85)</f>
        <v>0</v>
      </c>
      <c r="P85" s="14">
        <f>SUM(ENERO:DICIEMBRE!P85)</f>
        <v>0</v>
      </c>
      <c r="Q85" s="14">
        <f>SUM(ENERO:DICIEMBRE!Q85)</f>
        <v>0</v>
      </c>
      <c r="R85" s="14">
        <f>SUM(ENERO:DICIEMBRE!R85)</f>
        <v>0</v>
      </c>
      <c r="S85" s="14">
        <f>SUM(ENERO:DICIEMBRE!S85)</f>
        <v>0</v>
      </c>
      <c r="T85" s="14">
        <f>SUM(ENERO:DICIEMBRE!T85)</f>
        <v>0</v>
      </c>
      <c r="U85" s="14">
        <f>SUM(ENERO:DICIEMBRE!U85)</f>
        <v>0</v>
      </c>
      <c r="V85" s="14">
        <f>SUM(ENERO:DICIEMBRE!V85)</f>
        <v>0</v>
      </c>
      <c r="W85" s="14">
        <f>SUM(ENERO:DICIEMBRE!W85)</f>
        <v>0</v>
      </c>
      <c r="X85" s="14">
        <f>SUM(ENERO:DICIEMBRE!X85)</f>
        <v>0</v>
      </c>
      <c r="Y85" s="14">
        <f>SUM(ENERO:DICIEMBRE!Y85)</f>
        <v>0</v>
      </c>
      <c r="Z85" s="14">
        <f>SUM(ENERO:DICIEMBRE!Z85)</f>
        <v>0</v>
      </c>
      <c r="AA85" s="14">
        <f>SUM(ENERO:DICIEMBRE!AA85)</f>
        <v>0</v>
      </c>
      <c r="AB85" s="14">
        <f>SUM(ENERO:DICIEMBRE!AB85)</f>
        <v>0</v>
      </c>
      <c r="AC85" s="14">
        <f>SUM(ENERO:DICIEMBRE!AC85)</f>
        <v>0</v>
      </c>
      <c r="AD85" s="14">
        <f>SUM(ENERO:DICIEMBRE!AD85)</f>
        <v>0</v>
      </c>
      <c r="AE85" s="14">
        <f>SUM(ENERO:DICIEMBRE!AE85)</f>
        <v>0</v>
      </c>
      <c r="AF85" s="14">
        <f>SUM(ENERO:DICIEMBRE!AF85)</f>
        <v>0</v>
      </c>
      <c r="AG85" s="14">
        <f>SUM(ENERO:DICIEMBRE!AG85)</f>
        <v>0</v>
      </c>
      <c r="AH85" s="14">
        <f>SUM(ENERO:DICIEMBRE!AH85)</f>
        <v>0</v>
      </c>
      <c r="AI85" s="14">
        <f>SUM(ENERO:DICIEMBRE!AI85)</f>
        <v>0</v>
      </c>
      <c r="AJ85" s="14">
        <f>SUM(ENERO:DICIEMBRE!AJ85)</f>
        <v>0</v>
      </c>
      <c r="AK85" s="14">
        <f>SUM(ENERO:DICIEMBRE!AK85)</f>
        <v>0</v>
      </c>
      <c r="AL85" s="14">
        <f>SUM(ENERO:DICIEMBRE!AL85)</f>
        <v>0</v>
      </c>
      <c r="AM85" s="14">
        <f>SUM(ENERO:DICIEMBRE!AM85)</f>
        <v>0</v>
      </c>
      <c r="AN85" s="14">
        <f>SUM(ENERO:DICIEMBRE!AN85)</f>
        <v>0</v>
      </c>
      <c r="AO85" s="14">
        <f>SUM(ENERO:DICIEMBRE!AO85)</f>
        <v>0</v>
      </c>
      <c r="AP85" s="14">
        <f>SUM(ENERO:DICIEMBRE!AP85)</f>
        <v>0</v>
      </c>
      <c r="AQ85" s="14">
        <f>SUM(ENERO:DICIEMBRE!AQ85)</f>
        <v>0</v>
      </c>
      <c r="AR85" s="14">
        <f>SUM(ENERO:DICIEMBRE!AR85)</f>
        <v>0</v>
      </c>
      <c r="AS85" s="14">
        <f>SUM(ENERO:DICIEMBRE!AS85)</f>
        <v>0</v>
      </c>
      <c r="AT85" s="14">
        <f>SUM(ENERO:DICIEMBRE!AT85)</f>
        <v>0</v>
      </c>
      <c r="AU85" s="14">
        <f>SUM(ENERO:DICIEMBRE!AU85)</f>
        <v>0</v>
      </c>
      <c r="AV85" s="25" t="str">
        <f t="shared" si="33"/>
        <v/>
      </c>
      <c r="CA85" s="26" t="str">
        <f t="shared" si="3"/>
        <v/>
      </c>
      <c r="CB85" s="26" t="str">
        <f t="shared" si="4"/>
        <v/>
      </c>
      <c r="CC85" s="26" t="str">
        <f t="shared" si="5"/>
        <v/>
      </c>
      <c r="CD85" s="26" t="str">
        <f t="shared" si="6"/>
        <v/>
      </c>
      <c r="CE85" s="26" t="str">
        <f t="shared" si="7"/>
        <v/>
      </c>
      <c r="CF85" s="88" t="str">
        <f t="shared" si="34"/>
        <v/>
      </c>
      <c r="CG85" s="26" t="str">
        <f t="shared" si="8"/>
        <v/>
      </c>
      <c r="CH85" s="26" t="str">
        <f t="shared" si="9"/>
        <v/>
      </c>
      <c r="CI85" s="28"/>
      <c r="CJ85" s="29">
        <f t="shared" si="10"/>
        <v>0</v>
      </c>
      <c r="CK85" s="29">
        <f t="shared" si="11"/>
        <v>0</v>
      </c>
      <c r="CL85" s="29">
        <f t="shared" si="12"/>
        <v>0</v>
      </c>
      <c r="CM85" s="29">
        <f t="shared" si="13"/>
        <v>0</v>
      </c>
      <c r="CN85" s="29">
        <f t="shared" si="13"/>
        <v>0</v>
      </c>
      <c r="CO85" s="89">
        <f t="shared" si="35"/>
        <v>0</v>
      </c>
      <c r="CP85" s="29">
        <f t="shared" si="14"/>
        <v>0</v>
      </c>
      <c r="CQ85" s="29">
        <f t="shared" si="14"/>
        <v>0</v>
      </c>
    </row>
    <row r="86" spans="1:95" x14ac:dyDescent="0.25">
      <c r="A86" s="300"/>
      <c r="B86" s="43" t="s">
        <v>45</v>
      </c>
      <c r="C86" s="137">
        <f t="shared" si="38"/>
        <v>0</v>
      </c>
      <c r="D86" s="138">
        <f t="shared" si="39"/>
        <v>0</v>
      </c>
      <c r="E86" s="139">
        <f t="shared" si="39"/>
        <v>0</v>
      </c>
      <c r="F86" s="14">
        <f>SUM(ENERO:DICIEMBRE!F86)</f>
        <v>0</v>
      </c>
      <c r="G86" s="14">
        <f>SUM(ENERO:DICIEMBRE!G86)</f>
        <v>0</v>
      </c>
      <c r="H86" s="14">
        <f>SUM(ENERO:DICIEMBRE!H86)</f>
        <v>0</v>
      </c>
      <c r="I86" s="14">
        <f>SUM(ENERO:DICIEMBRE!I86)</f>
        <v>0</v>
      </c>
      <c r="J86" s="14">
        <f>SUM(ENERO:DICIEMBRE!J86)</f>
        <v>0</v>
      </c>
      <c r="K86" s="14">
        <f>SUM(ENERO:DICIEMBRE!K86)</f>
        <v>0</v>
      </c>
      <c r="L86" s="14">
        <f>SUM(ENERO:DICIEMBRE!L86)</f>
        <v>0</v>
      </c>
      <c r="M86" s="14">
        <f>SUM(ENERO:DICIEMBRE!M86)</f>
        <v>0</v>
      </c>
      <c r="N86" s="14">
        <f>SUM(ENERO:DICIEMBRE!N86)</f>
        <v>0</v>
      </c>
      <c r="O86" s="14">
        <f>SUM(ENERO:DICIEMBRE!O86)</f>
        <v>0</v>
      </c>
      <c r="P86" s="14">
        <f>SUM(ENERO:DICIEMBRE!P86)</f>
        <v>0</v>
      </c>
      <c r="Q86" s="14">
        <f>SUM(ENERO:DICIEMBRE!Q86)</f>
        <v>0</v>
      </c>
      <c r="R86" s="14">
        <f>SUM(ENERO:DICIEMBRE!R86)</f>
        <v>0</v>
      </c>
      <c r="S86" s="14">
        <f>SUM(ENERO:DICIEMBRE!S86)</f>
        <v>0</v>
      </c>
      <c r="T86" s="14">
        <f>SUM(ENERO:DICIEMBRE!T86)</f>
        <v>0</v>
      </c>
      <c r="U86" s="14">
        <f>SUM(ENERO:DICIEMBRE!U86)</f>
        <v>0</v>
      </c>
      <c r="V86" s="14">
        <f>SUM(ENERO:DICIEMBRE!V86)</f>
        <v>0</v>
      </c>
      <c r="W86" s="14">
        <f>SUM(ENERO:DICIEMBRE!W86)</f>
        <v>0</v>
      </c>
      <c r="X86" s="14">
        <f>SUM(ENERO:DICIEMBRE!X86)</f>
        <v>0</v>
      </c>
      <c r="Y86" s="14">
        <f>SUM(ENERO:DICIEMBRE!Y86)</f>
        <v>0</v>
      </c>
      <c r="Z86" s="14">
        <f>SUM(ENERO:DICIEMBRE!Z86)</f>
        <v>0</v>
      </c>
      <c r="AA86" s="14">
        <f>SUM(ENERO:DICIEMBRE!AA86)</f>
        <v>0</v>
      </c>
      <c r="AB86" s="14">
        <f>SUM(ENERO:DICIEMBRE!AB86)</f>
        <v>0</v>
      </c>
      <c r="AC86" s="14">
        <f>SUM(ENERO:DICIEMBRE!AC86)</f>
        <v>0</v>
      </c>
      <c r="AD86" s="14">
        <f>SUM(ENERO:DICIEMBRE!AD86)</f>
        <v>0</v>
      </c>
      <c r="AE86" s="14">
        <f>SUM(ENERO:DICIEMBRE!AE86)</f>
        <v>0</v>
      </c>
      <c r="AF86" s="14">
        <f>SUM(ENERO:DICIEMBRE!AF86)</f>
        <v>0</v>
      </c>
      <c r="AG86" s="14">
        <f>SUM(ENERO:DICIEMBRE!AG86)</f>
        <v>0</v>
      </c>
      <c r="AH86" s="14">
        <f>SUM(ENERO:DICIEMBRE!AH86)</f>
        <v>0</v>
      </c>
      <c r="AI86" s="14">
        <f>SUM(ENERO:DICIEMBRE!AI86)</f>
        <v>0</v>
      </c>
      <c r="AJ86" s="14">
        <f>SUM(ENERO:DICIEMBRE!AJ86)</f>
        <v>0</v>
      </c>
      <c r="AK86" s="14">
        <f>SUM(ENERO:DICIEMBRE!AK86)</f>
        <v>0</v>
      </c>
      <c r="AL86" s="14">
        <f>SUM(ENERO:DICIEMBRE!AL86)</f>
        <v>0</v>
      </c>
      <c r="AM86" s="14">
        <f>SUM(ENERO:DICIEMBRE!AM86)</f>
        <v>0</v>
      </c>
      <c r="AN86" s="14">
        <f>SUM(ENERO:DICIEMBRE!AN86)</f>
        <v>0</v>
      </c>
      <c r="AO86" s="14">
        <f>SUM(ENERO:DICIEMBRE!AO86)</f>
        <v>0</v>
      </c>
      <c r="AP86" s="14">
        <f>SUM(ENERO:DICIEMBRE!AP86)</f>
        <v>0</v>
      </c>
      <c r="AQ86" s="14">
        <f>SUM(ENERO:DICIEMBRE!AQ86)</f>
        <v>0</v>
      </c>
      <c r="AR86" s="14">
        <f>SUM(ENERO:DICIEMBRE!AR86)</f>
        <v>0</v>
      </c>
      <c r="AS86" s="14">
        <f>SUM(ENERO:DICIEMBRE!AS86)</f>
        <v>0</v>
      </c>
      <c r="AT86" s="14">
        <f>SUM(ENERO:DICIEMBRE!AT86)</f>
        <v>0</v>
      </c>
      <c r="AU86" s="14">
        <f>SUM(ENERO:DICIEMBRE!AU86)</f>
        <v>0</v>
      </c>
      <c r="AV86" s="25" t="str">
        <f t="shared" si="33"/>
        <v/>
      </c>
      <c r="CA86" s="26" t="str">
        <f t="shared" si="3"/>
        <v/>
      </c>
      <c r="CB86" s="26" t="str">
        <f t="shared" si="4"/>
        <v/>
      </c>
      <c r="CC86" s="26" t="str">
        <f t="shared" si="5"/>
        <v/>
      </c>
      <c r="CD86" s="26" t="str">
        <f t="shared" si="6"/>
        <v/>
      </c>
      <c r="CE86" s="26" t="str">
        <f t="shared" si="7"/>
        <v/>
      </c>
      <c r="CF86" s="88" t="str">
        <f t="shared" si="34"/>
        <v/>
      </c>
      <c r="CG86" s="26" t="str">
        <f t="shared" si="8"/>
        <v/>
      </c>
      <c r="CH86" s="26" t="str">
        <f t="shared" si="9"/>
        <v/>
      </c>
      <c r="CI86" s="28"/>
      <c r="CJ86" s="29">
        <f t="shared" si="10"/>
        <v>0</v>
      </c>
      <c r="CK86" s="29">
        <f t="shared" si="11"/>
        <v>0</v>
      </c>
      <c r="CL86" s="29">
        <f t="shared" si="12"/>
        <v>0</v>
      </c>
      <c r="CM86" s="29">
        <f t="shared" si="13"/>
        <v>0</v>
      </c>
      <c r="CN86" s="29">
        <f t="shared" si="13"/>
        <v>0</v>
      </c>
      <c r="CO86" s="89">
        <f t="shared" si="35"/>
        <v>0</v>
      </c>
      <c r="CP86" s="29">
        <f t="shared" si="14"/>
        <v>0</v>
      </c>
      <c r="CQ86" s="29">
        <f t="shared" si="14"/>
        <v>0</v>
      </c>
    </row>
    <row r="87" spans="1:95" x14ac:dyDescent="0.25">
      <c r="A87" s="300"/>
      <c r="B87" s="31" t="s">
        <v>46</v>
      </c>
      <c r="C87" s="137">
        <f t="shared" si="38"/>
        <v>0</v>
      </c>
      <c r="D87" s="138">
        <f t="shared" si="39"/>
        <v>0</v>
      </c>
      <c r="E87" s="139">
        <f t="shared" si="39"/>
        <v>0</v>
      </c>
      <c r="F87" s="14">
        <f>SUM(ENERO:DICIEMBRE!F87)</f>
        <v>0</v>
      </c>
      <c r="G87" s="14">
        <f>SUM(ENERO:DICIEMBRE!G87)</f>
        <v>0</v>
      </c>
      <c r="H87" s="14">
        <f>SUM(ENERO:DICIEMBRE!H87)</f>
        <v>0</v>
      </c>
      <c r="I87" s="14">
        <f>SUM(ENERO:DICIEMBRE!I87)</f>
        <v>0</v>
      </c>
      <c r="J87" s="14">
        <f>SUM(ENERO:DICIEMBRE!J87)</f>
        <v>0</v>
      </c>
      <c r="K87" s="14">
        <f>SUM(ENERO:DICIEMBRE!K87)</f>
        <v>0</v>
      </c>
      <c r="L87" s="14">
        <f>SUM(ENERO:DICIEMBRE!L87)</f>
        <v>0</v>
      </c>
      <c r="M87" s="14">
        <f>SUM(ENERO:DICIEMBRE!M87)</f>
        <v>0</v>
      </c>
      <c r="N87" s="14">
        <f>SUM(ENERO:DICIEMBRE!N87)</f>
        <v>0</v>
      </c>
      <c r="O87" s="14">
        <f>SUM(ENERO:DICIEMBRE!O87)</f>
        <v>0</v>
      </c>
      <c r="P87" s="14">
        <f>SUM(ENERO:DICIEMBRE!P87)</f>
        <v>0</v>
      </c>
      <c r="Q87" s="14">
        <f>SUM(ENERO:DICIEMBRE!Q87)</f>
        <v>0</v>
      </c>
      <c r="R87" s="14">
        <f>SUM(ENERO:DICIEMBRE!R87)</f>
        <v>0</v>
      </c>
      <c r="S87" s="14">
        <f>SUM(ENERO:DICIEMBRE!S87)</f>
        <v>0</v>
      </c>
      <c r="T87" s="14">
        <f>SUM(ENERO:DICIEMBRE!T87)</f>
        <v>0</v>
      </c>
      <c r="U87" s="14">
        <f>SUM(ENERO:DICIEMBRE!U87)</f>
        <v>0</v>
      </c>
      <c r="V87" s="14">
        <f>SUM(ENERO:DICIEMBRE!V87)</f>
        <v>0</v>
      </c>
      <c r="W87" s="14">
        <f>SUM(ENERO:DICIEMBRE!W87)</f>
        <v>0</v>
      </c>
      <c r="X87" s="14">
        <f>SUM(ENERO:DICIEMBRE!X87)</f>
        <v>0</v>
      </c>
      <c r="Y87" s="14">
        <f>SUM(ENERO:DICIEMBRE!Y87)</f>
        <v>0</v>
      </c>
      <c r="Z87" s="14">
        <f>SUM(ENERO:DICIEMBRE!Z87)</f>
        <v>0</v>
      </c>
      <c r="AA87" s="14">
        <f>SUM(ENERO:DICIEMBRE!AA87)</f>
        <v>0</v>
      </c>
      <c r="AB87" s="14">
        <f>SUM(ENERO:DICIEMBRE!AB87)</f>
        <v>0</v>
      </c>
      <c r="AC87" s="14">
        <f>SUM(ENERO:DICIEMBRE!AC87)</f>
        <v>0</v>
      </c>
      <c r="AD87" s="14">
        <f>SUM(ENERO:DICIEMBRE!AD87)</f>
        <v>0</v>
      </c>
      <c r="AE87" s="14">
        <f>SUM(ENERO:DICIEMBRE!AE87)</f>
        <v>0</v>
      </c>
      <c r="AF87" s="14">
        <f>SUM(ENERO:DICIEMBRE!AF87)</f>
        <v>0</v>
      </c>
      <c r="AG87" s="14">
        <f>SUM(ENERO:DICIEMBRE!AG87)</f>
        <v>0</v>
      </c>
      <c r="AH87" s="14">
        <f>SUM(ENERO:DICIEMBRE!AH87)</f>
        <v>0</v>
      </c>
      <c r="AI87" s="14">
        <f>SUM(ENERO:DICIEMBRE!AI87)</f>
        <v>0</v>
      </c>
      <c r="AJ87" s="14">
        <f>SUM(ENERO:DICIEMBRE!AJ87)</f>
        <v>0</v>
      </c>
      <c r="AK87" s="14">
        <f>SUM(ENERO:DICIEMBRE!AK87)</f>
        <v>0</v>
      </c>
      <c r="AL87" s="14">
        <f>SUM(ENERO:DICIEMBRE!AL87)</f>
        <v>0</v>
      </c>
      <c r="AM87" s="14">
        <f>SUM(ENERO:DICIEMBRE!AM87)</f>
        <v>0</v>
      </c>
      <c r="AN87" s="14">
        <f>SUM(ENERO:DICIEMBRE!AN87)</f>
        <v>0</v>
      </c>
      <c r="AO87" s="14">
        <f>SUM(ENERO:DICIEMBRE!AO87)</f>
        <v>0</v>
      </c>
      <c r="AP87" s="14">
        <f>SUM(ENERO:DICIEMBRE!AP87)</f>
        <v>0</v>
      </c>
      <c r="AQ87" s="14">
        <f>SUM(ENERO:DICIEMBRE!AQ87)</f>
        <v>0</v>
      </c>
      <c r="AR87" s="14">
        <f>SUM(ENERO:DICIEMBRE!AR87)</f>
        <v>0</v>
      </c>
      <c r="AS87" s="14">
        <f>SUM(ENERO:DICIEMBRE!AS87)</f>
        <v>0</v>
      </c>
      <c r="AT87" s="14">
        <f>SUM(ENERO:DICIEMBRE!AT87)</f>
        <v>0</v>
      </c>
      <c r="AU87" s="14">
        <f>SUM(ENERO:DICIEMBRE!AU87)</f>
        <v>0</v>
      </c>
      <c r="AV87" s="25" t="str">
        <f t="shared" si="33"/>
        <v/>
      </c>
      <c r="CA87" s="26" t="str">
        <f t="shared" si="3"/>
        <v/>
      </c>
      <c r="CB87" s="26" t="str">
        <f t="shared" si="4"/>
        <v/>
      </c>
      <c r="CC87" s="26" t="str">
        <f t="shared" si="5"/>
        <v/>
      </c>
      <c r="CD87" s="26" t="str">
        <f t="shared" si="6"/>
        <v/>
      </c>
      <c r="CE87" s="26" t="str">
        <f t="shared" si="7"/>
        <v/>
      </c>
      <c r="CF87" s="88" t="str">
        <f t="shared" si="34"/>
        <v/>
      </c>
      <c r="CG87" s="26" t="str">
        <f t="shared" si="8"/>
        <v/>
      </c>
      <c r="CH87" s="26" t="str">
        <f t="shared" si="9"/>
        <v/>
      </c>
      <c r="CI87" s="28"/>
      <c r="CJ87" s="29">
        <f t="shared" si="10"/>
        <v>0</v>
      </c>
      <c r="CK87" s="29">
        <f t="shared" si="11"/>
        <v>0</v>
      </c>
      <c r="CL87" s="29">
        <f t="shared" si="12"/>
        <v>0</v>
      </c>
      <c r="CM87" s="29">
        <f t="shared" si="13"/>
        <v>0</v>
      </c>
      <c r="CN87" s="29">
        <f t="shared" si="13"/>
        <v>0</v>
      </c>
      <c r="CO87" s="89">
        <f t="shared" si="35"/>
        <v>0</v>
      </c>
      <c r="CP87" s="29">
        <f t="shared" si="14"/>
        <v>0</v>
      </c>
      <c r="CQ87" s="29">
        <f t="shared" si="14"/>
        <v>0</v>
      </c>
    </row>
    <row r="88" spans="1:95" x14ac:dyDescent="0.25">
      <c r="A88" s="300"/>
      <c r="B88" s="53" t="s">
        <v>47</v>
      </c>
      <c r="C88" s="137">
        <f t="shared" si="38"/>
        <v>0</v>
      </c>
      <c r="D88" s="138">
        <f t="shared" si="39"/>
        <v>0</v>
      </c>
      <c r="E88" s="142">
        <f t="shared" si="39"/>
        <v>0</v>
      </c>
      <c r="F88" s="14">
        <f>SUM(ENERO:DICIEMBRE!F88)</f>
        <v>0</v>
      </c>
      <c r="G88" s="14">
        <f>SUM(ENERO:DICIEMBRE!G88)</f>
        <v>0</v>
      </c>
      <c r="H88" s="14">
        <f>SUM(ENERO:DICIEMBRE!H88)</f>
        <v>0</v>
      </c>
      <c r="I88" s="14">
        <f>SUM(ENERO:DICIEMBRE!I88)</f>
        <v>0</v>
      </c>
      <c r="J88" s="14">
        <f>SUM(ENERO:DICIEMBRE!J88)</f>
        <v>0</v>
      </c>
      <c r="K88" s="14">
        <f>SUM(ENERO:DICIEMBRE!K88)</f>
        <v>0</v>
      </c>
      <c r="L88" s="14">
        <f>SUM(ENERO:DICIEMBRE!L88)</f>
        <v>0</v>
      </c>
      <c r="M88" s="14">
        <f>SUM(ENERO:DICIEMBRE!M88)</f>
        <v>0</v>
      </c>
      <c r="N88" s="14">
        <f>SUM(ENERO:DICIEMBRE!N88)</f>
        <v>0</v>
      </c>
      <c r="O88" s="14">
        <f>SUM(ENERO:DICIEMBRE!O88)</f>
        <v>0</v>
      </c>
      <c r="P88" s="14">
        <f>SUM(ENERO:DICIEMBRE!P88)</f>
        <v>0</v>
      </c>
      <c r="Q88" s="14">
        <f>SUM(ENERO:DICIEMBRE!Q88)</f>
        <v>0</v>
      </c>
      <c r="R88" s="14">
        <f>SUM(ENERO:DICIEMBRE!R88)</f>
        <v>0</v>
      </c>
      <c r="S88" s="14">
        <f>SUM(ENERO:DICIEMBRE!S88)</f>
        <v>0</v>
      </c>
      <c r="T88" s="14">
        <f>SUM(ENERO:DICIEMBRE!T88)</f>
        <v>0</v>
      </c>
      <c r="U88" s="14">
        <f>SUM(ENERO:DICIEMBRE!U88)</f>
        <v>0</v>
      </c>
      <c r="V88" s="14">
        <f>SUM(ENERO:DICIEMBRE!V88)</f>
        <v>0</v>
      </c>
      <c r="W88" s="14">
        <f>SUM(ENERO:DICIEMBRE!W88)</f>
        <v>0</v>
      </c>
      <c r="X88" s="14">
        <f>SUM(ENERO:DICIEMBRE!X88)</f>
        <v>0</v>
      </c>
      <c r="Y88" s="14">
        <f>SUM(ENERO:DICIEMBRE!Y88)</f>
        <v>0</v>
      </c>
      <c r="Z88" s="14">
        <f>SUM(ENERO:DICIEMBRE!Z88)</f>
        <v>0</v>
      </c>
      <c r="AA88" s="14">
        <f>SUM(ENERO:DICIEMBRE!AA88)</f>
        <v>0</v>
      </c>
      <c r="AB88" s="14">
        <f>SUM(ENERO:DICIEMBRE!AB88)</f>
        <v>0</v>
      </c>
      <c r="AC88" s="14">
        <f>SUM(ENERO:DICIEMBRE!AC88)</f>
        <v>0</v>
      </c>
      <c r="AD88" s="14">
        <f>SUM(ENERO:DICIEMBRE!AD88)</f>
        <v>0</v>
      </c>
      <c r="AE88" s="14">
        <f>SUM(ENERO:DICIEMBRE!AE88)</f>
        <v>0</v>
      </c>
      <c r="AF88" s="14">
        <f>SUM(ENERO:DICIEMBRE!AF88)</f>
        <v>0</v>
      </c>
      <c r="AG88" s="14">
        <f>SUM(ENERO:DICIEMBRE!AG88)</f>
        <v>0</v>
      </c>
      <c r="AH88" s="14">
        <f>SUM(ENERO:DICIEMBRE!AH88)</f>
        <v>0</v>
      </c>
      <c r="AI88" s="14">
        <f>SUM(ENERO:DICIEMBRE!AI88)</f>
        <v>0</v>
      </c>
      <c r="AJ88" s="14">
        <f>SUM(ENERO:DICIEMBRE!AJ88)</f>
        <v>0</v>
      </c>
      <c r="AK88" s="14">
        <f>SUM(ENERO:DICIEMBRE!AK88)</f>
        <v>0</v>
      </c>
      <c r="AL88" s="14">
        <f>SUM(ENERO:DICIEMBRE!AL88)</f>
        <v>0</v>
      </c>
      <c r="AM88" s="14">
        <f>SUM(ENERO:DICIEMBRE!AM88)</f>
        <v>0</v>
      </c>
      <c r="AN88" s="14">
        <f>SUM(ENERO:DICIEMBRE!AN88)</f>
        <v>0</v>
      </c>
      <c r="AO88" s="14">
        <f>SUM(ENERO:DICIEMBRE!AO88)</f>
        <v>0</v>
      </c>
      <c r="AP88" s="14">
        <f>SUM(ENERO:DICIEMBRE!AP88)</f>
        <v>0</v>
      </c>
      <c r="AQ88" s="14">
        <f>SUM(ENERO:DICIEMBRE!AQ88)</f>
        <v>0</v>
      </c>
      <c r="AR88" s="14">
        <f>SUM(ENERO:DICIEMBRE!AR88)</f>
        <v>0</v>
      </c>
      <c r="AS88" s="14">
        <f>SUM(ENERO:DICIEMBRE!AS88)</f>
        <v>0</v>
      </c>
      <c r="AT88" s="14">
        <f>SUM(ENERO:DICIEMBRE!AT88)</f>
        <v>0</v>
      </c>
      <c r="AU88" s="14">
        <f>SUM(ENERO:DICIEMBRE!AU88)</f>
        <v>0</v>
      </c>
      <c r="AV88" s="25" t="str">
        <f t="shared" si="33"/>
        <v/>
      </c>
      <c r="CA88" s="26" t="str">
        <f t="shared" si="3"/>
        <v/>
      </c>
      <c r="CB88" s="26" t="str">
        <f t="shared" si="4"/>
        <v/>
      </c>
      <c r="CC88" s="26" t="str">
        <f t="shared" si="5"/>
        <v/>
      </c>
      <c r="CD88" s="26" t="str">
        <f t="shared" si="6"/>
        <v/>
      </c>
      <c r="CE88" s="26" t="str">
        <f t="shared" si="7"/>
        <v/>
      </c>
      <c r="CF88" s="88" t="str">
        <f t="shared" si="34"/>
        <v/>
      </c>
      <c r="CG88" s="26" t="str">
        <f t="shared" si="8"/>
        <v/>
      </c>
      <c r="CH88" s="26" t="str">
        <f t="shared" si="9"/>
        <v/>
      </c>
      <c r="CI88" s="28"/>
      <c r="CJ88" s="29">
        <f t="shared" si="10"/>
        <v>0</v>
      </c>
      <c r="CK88" s="29">
        <f t="shared" si="11"/>
        <v>0</v>
      </c>
      <c r="CL88" s="29">
        <f t="shared" si="12"/>
        <v>0</v>
      </c>
      <c r="CM88" s="29">
        <f t="shared" si="13"/>
        <v>0</v>
      </c>
      <c r="CN88" s="29">
        <f t="shared" si="13"/>
        <v>0</v>
      </c>
      <c r="CO88" s="89">
        <f t="shared" si="35"/>
        <v>0</v>
      </c>
      <c r="CP88" s="29">
        <f t="shared" si="14"/>
        <v>0</v>
      </c>
      <c r="CQ88" s="29">
        <f t="shared" si="14"/>
        <v>0</v>
      </c>
    </row>
    <row r="89" spans="1:95" x14ac:dyDescent="0.25">
      <c r="A89" s="301"/>
      <c r="B89" s="57" t="s">
        <v>48</v>
      </c>
      <c r="C89" s="143">
        <f t="shared" si="38"/>
        <v>0</v>
      </c>
      <c r="D89" s="144">
        <f t="shared" si="39"/>
        <v>0</v>
      </c>
      <c r="E89" s="145">
        <f t="shared" si="39"/>
        <v>0</v>
      </c>
      <c r="F89" s="14">
        <f>SUM(ENERO:DICIEMBRE!F89)</f>
        <v>0</v>
      </c>
      <c r="G89" s="14">
        <f>SUM(ENERO:DICIEMBRE!G89)</f>
        <v>0</v>
      </c>
      <c r="H89" s="14">
        <f>SUM(ENERO:DICIEMBRE!H89)</f>
        <v>0</v>
      </c>
      <c r="I89" s="14">
        <f>SUM(ENERO:DICIEMBRE!I89)</f>
        <v>0</v>
      </c>
      <c r="J89" s="14">
        <f>SUM(ENERO:DICIEMBRE!J89)</f>
        <v>0</v>
      </c>
      <c r="K89" s="14">
        <f>SUM(ENERO:DICIEMBRE!K89)</f>
        <v>0</v>
      </c>
      <c r="L89" s="14">
        <f>SUM(ENERO:DICIEMBRE!L89)</f>
        <v>0</v>
      </c>
      <c r="M89" s="14">
        <f>SUM(ENERO:DICIEMBRE!M89)</f>
        <v>0</v>
      </c>
      <c r="N89" s="14">
        <f>SUM(ENERO:DICIEMBRE!N89)</f>
        <v>0</v>
      </c>
      <c r="O89" s="14">
        <f>SUM(ENERO:DICIEMBRE!O89)</f>
        <v>0</v>
      </c>
      <c r="P89" s="14">
        <f>SUM(ENERO:DICIEMBRE!P89)</f>
        <v>0</v>
      </c>
      <c r="Q89" s="14">
        <f>SUM(ENERO:DICIEMBRE!Q89)</f>
        <v>0</v>
      </c>
      <c r="R89" s="14">
        <f>SUM(ENERO:DICIEMBRE!R89)</f>
        <v>0</v>
      </c>
      <c r="S89" s="14">
        <f>SUM(ENERO:DICIEMBRE!S89)</f>
        <v>0</v>
      </c>
      <c r="T89" s="14">
        <f>SUM(ENERO:DICIEMBRE!T89)</f>
        <v>0</v>
      </c>
      <c r="U89" s="14">
        <f>SUM(ENERO:DICIEMBRE!U89)</f>
        <v>0</v>
      </c>
      <c r="V89" s="14">
        <f>SUM(ENERO:DICIEMBRE!V89)</f>
        <v>0</v>
      </c>
      <c r="W89" s="14">
        <f>SUM(ENERO:DICIEMBRE!W89)</f>
        <v>0</v>
      </c>
      <c r="X89" s="14">
        <f>SUM(ENERO:DICIEMBRE!X89)</f>
        <v>0</v>
      </c>
      <c r="Y89" s="14">
        <f>SUM(ENERO:DICIEMBRE!Y89)</f>
        <v>0</v>
      </c>
      <c r="Z89" s="14">
        <f>SUM(ENERO:DICIEMBRE!Z89)</f>
        <v>0</v>
      </c>
      <c r="AA89" s="14">
        <f>SUM(ENERO:DICIEMBRE!AA89)</f>
        <v>0</v>
      </c>
      <c r="AB89" s="14">
        <f>SUM(ENERO:DICIEMBRE!AB89)</f>
        <v>0</v>
      </c>
      <c r="AC89" s="14">
        <f>SUM(ENERO:DICIEMBRE!AC89)</f>
        <v>0</v>
      </c>
      <c r="AD89" s="14">
        <f>SUM(ENERO:DICIEMBRE!AD89)</f>
        <v>0</v>
      </c>
      <c r="AE89" s="14">
        <f>SUM(ENERO:DICIEMBRE!AE89)</f>
        <v>0</v>
      </c>
      <c r="AF89" s="14">
        <f>SUM(ENERO:DICIEMBRE!AF89)</f>
        <v>0</v>
      </c>
      <c r="AG89" s="14">
        <f>SUM(ENERO:DICIEMBRE!AG89)</f>
        <v>0</v>
      </c>
      <c r="AH89" s="14">
        <f>SUM(ENERO:DICIEMBRE!AH89)</f>
        <v>0</v>
      </c>
      <c r="AI89" s="14">
        <f>SUM(ENERO:DICIEMBRE!AI89)</f>
        <v>0</v>
      </c>
      <c r="AJ89" s="14">
        <f>SUM(ENERO:DICIEMBRE!AJ89)</f>
        <v>0</v>
      </c>
      <c r="AK89" s="14">
        <f>SUM(ENERO:DICIEMBRE!AK89)</f>
        <v>0</v>
      </c>
      <c r="AL89" s="14">
        <f>SUM(ENERO:DICIEMBRE!AL89)</f>
        <v>0</v>
      </c>
      <c r="AM89" s="14">
        <f>SUM(ENERO:DICIEMBRE!AM89)</f>
        <v>0</v>
      </c>
      <c r="AN89" s="14">
        <f>SUM(ENERO:DICIEMBRE!AN89)</f>
        <v>0</v>
      </c>
      <c r="AO89" s="14">
        <f>SUM(ENERO:DICIEMBRE!AO89)</f>
        <v>0</v>
      </c>
      <c r="AP89" s="14">
        <f>SUM(ENERO:DICIEMBRE!AP89)</f>
        <v>0</v>
      </c>
      <c r="AQ89" s="14">
        <f>SUM(ENERO:DICIEMBRE!AQ89)</f>
        <v>0</v>
      </c>
      <c r="AR89" s="14">
        <f>SUM(ENERO:DICIEMBRE!AR89)</f>
        <v>0</v>
      </c>
      <c r="AS89" s="14">
        <f>SUM(ENERO:DICIEMBRE!AS89)</f>
        <v>0</v>
      </c>
      <c r="AT89" s="14">
        <f>SUM(ENERO:DICIEMBRE!AT89)</f>
        <v>0</v>
      </c>
      <c r="AU89" s="14">
        <f>SUM(ENERO:DICIEMBRE!AU89)</f>
        <v>0</v>
      </c>
      <c r="AV89" s="25" t="str">
        <f t="shared" si="33"/>
        <v/>
      </c>
      <c r="CA89" s="26" t="str">
        <f t="shared" si="3"/>
        <v/>
      </c>
      <c r="CB89" s="26" t="str">
        <f t="shared" si="4"/>
        <v/>
      </c>
      <c r="CC89" s="26" t="str">
        <f t="shared" si="5"/>
        <v/>
      </c>
      <c r="CD89" s="26" t="str">
        <f t="shared" si="6"/>
        <v/>
      </c>
      <c r="CE89" s="26" t="str">
        <f t="shared" si="7"/>
        <v/>
      </c>
      <c r="CF89" s="88" t="str">
        <f t="shared" si="34"/>
        <v/>
      </c>
      <c r="CG89" s="26" t="str">
        <f t="shared" si="8"/>
        <v/>
      </c>
      <c r="CH89" s="26" t="str">
        <f t="shared" si="9"/>
        <v/>
      </c>
      <c r="CI89" s="28"/>
      <c r="CJ89" s="29">
        <f t="shared" si="10"/>
        <v>0</v>
      </c>
      <c r="CK89" s="29">
        <f t="shared" si="11"/>
        <v>0</v>
      </c>
      <c r="CL89" s="29">
        <f t="shared" si="12"/>
        <v>0</v>
      </c>
      <c r="CM89" s="29">
        <f t="shared" si="13"/>
        <v>0</v>
      </c>
      <c r="CN89" s="29">
        <f t="shared" si="13"/>
        <v>0</v>
      </c>
      <c r="CO89" s="89">
        <f t="shared" si="35"/>
        <v>0</v>
      </c>
      <c r="CP89" s="29">
        <f t="shared" si="14"/>
        <v>0</v>
      </c>
      <c r="CQ89" s="29">
        <f t="shared" si="14"/>
        <v>0</v>
      </c>
    </row>
    <row r="90" spans="1:95" x14ac:dyDescent="0.25">
      <c r="A90" s="303" t="s">
        <v>65</v>
      </c>
      <c r="B90" s="303"/>
      <c r="C90" s="303"/>
      <c r="D90" s="303"/>
      <c r="E90" s="303"/>
      <c r="F90" s="303"/>
      <c r="G90" s="303"/>
      <c r="H90" s="303"/>
      <c r="I90" s="303"/>
      <c r="J90" s="303"/>
      <c r="K90" s="303"/>
      <c r="L90" s="303"/>
      <c r="M90" s="303"/>
      <c r="N90" s="303"/>
      <c r="O90" s="303"/>
      <c r="P90" s="303"/>
      <c r="Q90" s="303"/>
      <c r="R90" s="303"/>
      <c r="S90" s="303"/>
      <c r="T90" s="303"/>
      <c r="U90" s="303"/>
      <c r="V90" s="303"/>
      <c r="W90" s="303"/>
      <c r="X90" s="303"/>
      <c r="Y90" s="303"/>
      <c r="Z90" s="303"/>
      <c r="AA90" s="303"/>
      <c r="AB90" s="303"/>
      <c r="AC90" s="303"/>
      <c r="AD90" s="303"/>
      <c r="AE90" s="303"/>
      <c r="AF90" s="303"/>
      <c r="AG90" s="303"/>
      <c r="AH90" s="303"/>
      <c r="AI90" s="303"/>
      <c r="AJ90" s="303"/>
      <c r="AK90" s="303"/>
      <c r="AL90" s="303"/>
      <c r="AM90" s="303"/>
    </row>
    <row r="91" spans="1:95" ht="15" customHeight="1" x14ac:dyDescent="0.25">
      <c r="A91" s="324" t="s">
        <v>66</v>
      </c>
      <c r="B91" s="327" t="s">
        <v>67</v>
      </c>
      <c r="C91" s="287" t="s">
        <v>6</v>
      </c>
      <c r="D91" s="288"/>
      <c r="E91" s="284"/>
      <c r="F91" s="297" t="s">
        <v>7</v>
      </c>
      <c r="G91" s="302"/>
      <c r="H91" s="302"/>
      <c r="I91" s="302"/>
      <c r="J91" s="302"/>
      <c r="K91" s="302"/>
      <c r="L91" s="302"/>
      <c r="M91" s="302"/>
      <c r="N91" s="302"/>
      <c r="O91" s="302"/>
      <c r="P91" s="302"/>
      <c r="Q91" s="302"/>
      <c r="R91" s="302"/>
      <c r="S91" s="302"/>
      <c r="T91" s="302"/>
      <c r="U91" s="302"/>
      <c r="V91" s="302"/>
      <c r="W91" s="302"/>
      <c r="X91" s="302"/>
      <c r="Y91" s="302"/>
      <c r="Z91" s="302"/>
      <c r="AA91" s="302"/>
      <c r="AB91" s="302"/>
      <c r="AC91" s="302"/>
      <c r="AD91" s="302"/>
      <c r="AE91" s="302"/>
      <c r="AF91" s="302"/>
      <c r="AG91" s="302"/>
      <c r="AH91" s="302"/>
      <c r="AI91" s="302"/>
      <c r="AJ91" s="302"/>
      <c r="AK91" s="302"/>
      <c r="AL91" s="302"/>
      <c r="AM91" s="323"/>
      <c r="AN91" s="288" t="s">
        <v>9</v>
      </c>
      <c r="AO91" s="284"/>
      <c r="AP91" s="317" t="s">
        <v>10</v>
      </c>
      <c r="AQ91" s="320" t="s">
        <v>11</v>
      </c>
      <c r="AR91" s="320" t="s">
        <v>13</v>
      </c>
      <c r="AS91" s="284" t="s">
        <v>14</v>
      </c>
    </row>
    <row r="92" spans="1:95" x14ac:dyDescent="0.25">
      <c r="A92" s="325"/>
      <c r="B92" s="328"/>
      <c r="C92" s="289"/>
      <c r="D92" s="290"/>
      <c r="E92" s="286"/>
      <c r="F92" s="295" t="s">
        <v>15</v>
      </c>
      <c r="G92" s="296"/>
      <c r="H92" s="295" t="s">
        <v>16</v>
      </c>
      <c r="I92" s="296"/>
      <c r="J92" s="295" t="s">
        <v>17</v>
      </c>
      <c r="K92" s="296"/>
      <c r="L92" s="295" t="s">
        <v>18</v>
      </c>
      <c r="M92" s="296"/>
      <c r="N92" s="295" t="s">
        <v>19</v>
      </c>
      <c r="O92" s="296"/>
      <c r="P92" s="295" t="s">
        <v>20</v>
      </c>
      <c r="Q92" s="296"/>
      <c r="R92" s="295" t="s">
        <v>21</v>
      </c>
      <c r="S92" s="296"/>
      <c r="T92" s="295" t="s">
        <v>22</v>
      </c>
      <c r="U92" s="296"/>
      <c r="V92" s="295" t="s">
        <v>23</v>
      </c>
      <c r="W92" s="296"/>
      <c r="X92" s="295" t="s">
        <v>24</v>
      </c>
      <c r="Y92" s="296"/>
      <c r="Z92" s="295" t="s">
        <v>25</v>
      </c>
      <c r="AA92" s="296"/>
      <c r="AB92" s="295" t="s">
        <v>26</v>
      </c>
      <c r="AC92" s="296"/>
      <c r="AD92" s="295" t="s">
        <v>27</v>
      </c>
      <c r="AE92" s="296"/>
      <c r="AF92" s="295" t="s">
        <v>28</v>
      </c>
      <c r="AG92" s="296"/>
      <c r="AH92" s="295" t="s">
        <v>29</v>
      </c>
      <c r="AI92" s="296"/>
      <c r="AJ92" s="295" t="s">
        <v>30</v>
      </c>
      <c r="AK92" s="296"/>
      <c r="AL92" s="297" t="s">
        <v>31</v>
      </c>
      <c r="AM92" s="323"/>
      <c r="AN92" s="290"/>
      <c r="AO92" s="286"/>
      <c r="AP92" s="318"/>
      <c r="AQ92" s="321"/>
      <c r="AR92" s="321"/>
      <c r="AS92" s="285"/>
    </row>
    <row r="93" spans="1:95" x14ac:dyDescent="0.25">
      <c r="A93" s="326"/>
      <c r="B93" s="329"/>
      <c r="C93" s="5" t="s">
        <v>32</v>
      </c>
      <c r="D93" s="6" t="s">
        <v>33</v>
      </c>
      <c r="E93" s="7" t="s">
        <v>34</v>
      </c>
      <c r="F93" s="5" t="s">
        <v>33</v>
      </c>
      <c r="G93" s="7" t="s">
        <v>34</v>
      </c>
      <c r="H93" s="5" t="s">
        <v>33</v>
      </c>
      <c r="I93" s="7" t="s">
        <v>34</v>
      </c>
      <c r="J93" s="5" t="s">
        <v>33</v>
      </c>
      <c r="K93" s="7" t="s">
        <v>34</v>
      </c>
      <c r="L93" s="5" t="s">
        <v>33</v>
      </c>
      <c r="M93" s="7" t="s">
        <v>34</v>
      </c>
      <c r="N93" s="5" t="s">
        <v>33</v>
      </c>
      <c r="O93" s="7" t="s">
        <v>34</v>
      </c>
      <c r="P93" s="5" t="s">
        <v>33</v>
      </c>
      <c r="Q93" s="7" t="s">
        <v>34</v>
      </c>
      <c r="R93" s="5" t="s">
        <v>33</v>
      </c>
      <c r="S93" s="7" t="s">
        <v>34</v>
      </c>
      <c r="T93" s="5" t="s">
        <v>33</v>
      </c>
      <c r="U93" s="7" t="s">
        <v>34</v>
      </c>
      <c r="V93" s="5" t="s">
        <v>33</v>
      </c>
      <c r="W93" s="7" t="s">
        <v>34</v>
      </c>
      <c r="X93" s="5" t="s">
        <v>33</v>
      </c>
      <c r="Y93" s="7" t="s">
        <v>34</v>
      </c>
      <c r="Z93" s="5" t="s">
        <v>33</v>
      </c>
      <c r="AA93" s="7" t="s">
        <v>34</v>
      </c>
      <c r="AB93" s="5" t="s">
        <v>33</v>
      </c>
      <c r="AC93" s="7" t="s">
        <v>34</v>
      </c>
      <c r="AD93" s="5" t="s">
        <v>33</v>
      </c>
      <c r="AE93" s="7" t="s">
        <v>34</v>
      </c>
      <c r="AF93" s="5" t="s">
        <v>33</v>
      </c>
      <c r="AG93" s="7" t="s">
        <v>34</v>
      </c>
      <c r="AH93" s="5" t="s">
        <v>33</v>
      </c>
      <c r="AI93" s="7" t="s">
        <v>34</v>
      </c>
      <c r="AJ93" s="5" t="s">
        <v>33</v>
      </c>
      <c r="AK93" s="7" t="s">
        <v>34</v>
      </c>
      <c r="AL93" s="5" t="s">
        <v>33</v>
      </c>
      <c r="AM93" s="148" t="s">
        <v>34</v>
      </c>
      <c r="AN93" s="149" t="s">
        <v>35</v>
      </c>
      <c r="AO93" s="150" t="s">
        <v>68</v>
      </c>
      <c r="AP93" s="319"/>
      <c r="AQ93" s="322"/>
      <c r="AR93" s="322"/>
      <c r="AS93" s="286"/>
    </row>
    <row r="94" spans="1:95" ht="21" x14ac:dyDescent="0.25">
      <c r="A94" s="299" t="s">
        <v>69</v>
      </c>
      <c r="B94" s="151" t="s">
        <v>70</v>
      </c>
      <c r="C94" s="11">
        <f t="shared" ref="C94:C105" si="41">SUM(D94+E94)</f>
        <v>4144</v>
      </c>
      <c r="D94" s="12">
        <f>+L94+N94+P94+R94+T94+V94+X94+Z94+AB94+AD94+AF94+AH94</f>
        <v>2060</v>
      </c>
      <c r="E94" s="152">
        <f>+M94+O94+Q94+S94+U94+W94+Y94+AA94+AC94+AE94+AG94+AI94</f>
        <v>2084</v>
      </c>
      <c r="F94" s="14">
        <f>SUM(ENERO:DICIEMBRE!F94)</f>
        <v>0</v>
      </c>
      <c r="G94" s="14">
        <f>SUM(ENERO:DICIEMBRE!G94)</f>
        <v>0</v>
      </c>
      <c r="H94" s="14">
        <f>SUM(ENERO:DICIEMBRE!H94)</f>
        <v>0</v>
      </c>
      <c r="I94" s="14">
        <f>SUM(ENERO:DICIEMBRE!I94)</f>
        <v>0</v>
      </c>
      <c r="J94" s="14">
        <f>SUM(ENERO:DICIEMBRE!J94)</f>
        <v>0</v>
      </c>
      <c r="K94" s="14">
        <f>SUM(ENERO:DICIEMBRE!K94)</f>
        <v>0</v>
      </c>
      <c r="L94" s="14">
        <f>SUM(ENERO:DICIEMBRE!L94)</f>
        <v>61</v>
      </c>
      <c r="M94" s="14">
        <f>SUM(ENERO:DICIEMBRE!M94)</f>
        <v>77</v>
      </c>
      <c r="N94" s="14">
        <f>SUM(ENERO:DICIEMBRE!N94)</f>
        <v>201</v>
      </c>
      <c r="O94" s="14">
        <f>SUM(ENERO:DICIEMBRE!O94)</f>
        <v>220</v>
      </c>
      <c r="P94" s="14">
        <f>SUM(ENERO:DICIEMBRE!P94)</f>
        <v>216</v>
      </c>
      <c r="Q94" s="14">
        <f>SUM(ENERO:DICIEMBRE!Q94)</f>
        <v>317</v>
      </c>
      <c r="R94" s="14">
        <f>SUM(ENERO:DICIEMBRE!R94)</f>
        <v>295</v>
      </c>
      <c r="S94" s="14">
        <f>SUM(ENERO:DICIEMBRE!S94)</f>
        <v>299</v>
      </c>
      <c r="T94" s="14">
        <f>SUM(ENERO:DICIEMBRE!T94)</f>
        <v>294</v>
      </c>
      <c r="U94" s="14">
        <f>SUM(ENERO:DICIEMBRE!U94)</f>
        <v>311</v>
      </c>
      <c r="V94" s="14">
        <f>SUM(ENERO:DICIEMBRE!V94)</f>
        <v>289</v>
      </c>
      <c r="W94" s="14">
        <f>SUM(ENERO:DICIEMBRE!W94)</f>
        <v>256</v>
      </c>
      <c r="X94" s="14">
        <f>SUM(ENERO:DICIEMBRE!X94)</f>
        <v>251</v>
      </c>
      <c r="Y94" s="14">
        <f>SUM(ENERO:DICIEMBRE!Y94)</f>
        <v>204</v>
      </c>
      <c r="Z94" s="14">
        <f>SUM(ENERO:DICIEMBRE!Z94)</f>
        <v>201</v>
      </c>
      <c r="AA94" s="14">
        <f>SUM(ENERO:DICIEMBRE!AA94)</f>
        <v>206</v>
      </c>
      <c r="AB94" s="14">
        <f>SUM(ENERO:DICIEMBRE!AB94)</f>
        <v>165</v>
      </c>
      <c r="AC94" s="14">
        <f>SUM(ENERO:DICIEMBRE!AC94)</f>
        <v>130</v>
      </c>
      <c r="AD94" s="14">
        <f>SUM(ENERO:DICIEMBRE!AD94)</f>
        <v>84</v>
      </c>
      <c r="AE94" s="14">
        <f>SUM(ENERO:DICIEMBRE!AE94)</f>
        <v>60</v>
      </c>
      <c r="AF94" s="14">
        <f>SUM(ENERO:DICIEMBRE!AF94)</f>
        <v>3</v>
      </c>
      <c r="AG94" s="14">
        <f>SUM(ENERO:DICIEMBRE!AG94)</f>
        <v>4</v>
      </c>
      <c r="AH94" s="14">
        <f>SUM(ENERO:DICIEMBRE!AH94)</f>
        <v>0</v>
      </c>
      <c r="AI94" s="14">
        <f>SUM(ENERO:DICIEMBRE!AI94)</f>
        <v>0</v>
      </c>
      <c r="AJ94" s="14">
        <f>SUM(ENERO:DICIEMBRE!AJ94)</f>
        <v>0</v>
      </c>
      <c r="AK94" s="14">
        <f>SUM(ENERO:DICIEMBRE!AK94)</f>
        <v>0</v>
      </c>
      <c r="AL94" s="14">
        <f>SUM(ENERO:DICIEMBRE!AL94)</f>
        <v>0</v>
      </c>
      <c r="AM94" s="14">
        <f>SUM(ENERO:DICIEMBRE!AM94)</f>
        <v>0</v>
      </c>
      <c r="AN94" s="14">
        <f>SUM(ENERO:DICIEMBRE!AN94)</f>
        <v>0</v>
      </c>
      <c r="AO94" s="14">
        <f>SUM(ENERO:DICIEMBRE!AO94)</f>
        <v>0</v>
      </c>
      <c r="AP94" s="14">
        <f>SUM(ENERO:DICIEMBRE!AP94)</f>
        <v>0</v>
      </c>
      <c r="AQ94" s="14">
        <f>SUM(ENERO:DICIEMBRE!AQ94)</f>
        <v>0</v>
      </c>
      <c r="AR94" s="14">
        <f>SUM(ENERO:DICIEMBRE!AR94)</f>
        <v>0</v>
      </c>
      <c r="AS94" s="14">
        <f>SUM(ENERO:DICIEMBRE!AS94)</f>
        <v>0</v>
      </c>
      <c r="AT94" s="25" t="str">
        <f>$CA94&amp;CB94&amp;$CC94&amp;CD94&amp;CE94&amp;CF94</f>
        <v/>
      </c>
      <c r="CA94" s="26" t="str">
        <f>IF(AND(E94&gt;0,OR(AN94="")),"No olvide digitar los campos *TRANS Masculino (Digite CERO si no tiene).",IF(AN94&gt;$E94,"* El Número de TRANS Masculino no puede superar el Total Mujeres. ",""))</f>
        <v/>
      </c>
      <c r="CB94" s="26" t="str">
        <f>IF(AND(D94&gt;0,OR(AO94="")),"No olvide digitar los campos *TRANS Femenino (Digite CERO si no tiene).",IF(AO94&gt;D94,"* El Número de TRANS Femenino no puede superar el Total Hombres. ",""))</f>
        <v/>
      </c>
      <c r="CC94" s="26" t="str">
        <f>IF(AND($C94&lt;&gt;0,AP94=""),"* No olvide ingresar la columna Pueblos Originarios (Digite CERO si no tiene).  ",IF(AP94&gt;$C94,"* El Número de Pueblos Originarios no puede superar el Total. ",""))</f>
        <v/>
      </c>
      <c r="CD94" s="26" t="str">
        <f>IF(AND($C94&lt;&gt;0,AQ94=""),"* No olvide ingresar la columna Migrantes (Digite CERO si no tiene).  ",IF(AQ94&gt;$C94,"* El Número de Migrantes no puede superar el Total. ",""))</f>
        <v/>
      </c>
      <c r="CE94" s="26" t="str">
        <f>IF(AND($C94&lt;&gt;0,AR94=""),"* No olvide ingresar la columna Niños, Niñas, Adolescentes y Jóvenes SENAME (Digite CERO si no tiene).  ",IF(AR94&gt;$C94,"* El Número de Niños, Niñas, Adolescentes y Jóvenes SENAME no puede superar el Total. ",""))</f>
        <v/>
      </c>
      <c r="CF94" s="26" t="str">
        <f>IF(AND($C94&lt;&gt;0,AS94=""),"* No olvide ingresar la columna Niños, Niñas, Adolescentes y Jóvenes Mejor Niñez (Digite CERO si no tiene). ",IF(AS94&gt;$C94,"* El Número de Niños, Niñas, Adolescentes y Jóvenes Mejor Niñez no puede superar el Total. ",""))</f>
        <v/>
      </c>
      <c r="CJ94" s="29">
        <f>IF(AND($E94&lt;&gt;0,AN94=""),1,IF(AN94&gt;$E94,1,0))</f>
        <v>0</v>
      </c>
      <c r="CK94" s="29">
        <f>IF(AND($D94&lt;&gt;0,AO94=""),1,IF(AO94&gt;$D94,1,0))</f>
        <v>0</v>
      </c>
      <c r="CL94" s="29">
        <f>IF(AND($C94&lt;&gt;0,AP94=""),1,IF(AP94&gt;$C94,1,0))</f>
        <v>0</v>
      </c>
      <c r="CM94" s="29">
        <f>IF(AND($C94&lt;&gt;0,AQ94=""),1,IF(AQ94&gt;$C94,1,0))</f>
        <v>0</v>
      </c>
      <c r="CN94" s="29">
        <f>IF(AND($C94&lt;&gt;0,AR94=""),1,IF(AR94&gt;$C94,1,0))</f>
        <v>0</v>
      </c>
      <c r="CO94" s="29">
        <f>IF(AND($C94&lt;&gt;0,AS94=""),1,IF(AS94&gt;$C94,1,0))</f>
        <v>0</v>
      </c>
    </row>
    <row r="95" spans="1:95" x14ac:dyDescent="0.25">
      <c r="A95" s="300"/>
      <c r="B95" s="31" t="s">
        <v>71</v>
      </c>
      <c r="C95" s="32">
        <f t="shared" si="41"/>
        <v>232</v>
      </c>
      <c r="D95" s="33">
        <f t="shared" ref="D95:E97" si="42">SUM(F95+H95+J95+L95+N95+P95+R95+T95+V95+X95+Z95+AB95+AD95+AF95+AH95+AJ95+AL95)</f>
        <v>153</v>
      </c>
      <c r="E95" s="163">
        <f t="shared" si="42"/>
        <v>79</v>
      </c>
      <c r="F95" s="14">
        <f>SUM(ENERO:DICIEMBRE!F95)</f>
        <v>0</v>
      </c>
      <c r="G95" s="14">
        <f>SUM(ENERO:DICIEMBRE!G95)</f>
        <v>0</v>
      </c>
      <c r="H95" s="14">
        <f>SUM(ENERO:DICIEMBRE!H95)</f>
        <v>0</v>
      </c>
      <c r="I95" s="14">
        <f>SUM(ENERO:DICIEMBRE!I95)</f>
        <v>0</v>
      </c>
      <c r="J95" s="14">
        <f>SUM(ENERO:DICIEMBRE!J95)</f>
        <v>0</v>
      </c>
      <c r="K95" s="14">
        <f>SUM(ENERO:DICIEMBRE!K95)</f>
        <v>0</v>
      </c>
      <c r="L95" s="14">
        <f>SUM(ENERO:DICIEMBRE!L95)</f>
        <v>2</v>
      </c>
      <c r="M95" s="14">
        <f>SUM(ENERO:DICIEMBRE!M95)</f>
        <v>8</v>
      </c>
      <c r="N95" s="14">
        <f>SUM(ENERO:DICIEMBRE!N95)</f>
        <v>7</v>
      </c>
      <c r="O95" s="14">
        <f>SUM(ENERO:DICIEMBRE!O95)</f>
        <v>6</v>
      </c>
      <c r="P95" s="14">
        <f>SUM(ENERO:DICIEMBRE!P95)</f>
        <v>13</v>
      </c>
      <c r="Q95" s="14">
        <f>SUM(ENERO:DICIEMBRE!Q95)</f>
        <v>1</v>
      </c>
      <c r="R95" s="14">
        <f>SUM(ENERO:DICIEMBRE!R95)</f>
        <v>3</v>
      </c>
      <c r="S95" s="14">
        <f>SUM(ENERO:DICIEMBRE!S95)</f>
        <v>5</v>
      </c>
      <c r="T95" s="14">
        <f>SUM(ENERO:DICIEMBRE!T95)</f>
        <v>9</v>
      </c>
      <c r="U95" s="14">
        <f>SUM(ENERO:DICIEMBRE!U95)</f>
        <v>7</v>
      </c>
      <c r="V95" s="14">
        <f>SUM(ENERO:DICIEMBRE!V95)</f>
        <v>8</v>
      </c>
      <c r="W95" s="14">
        <f>SUM(ENERO:DICIEMBRE!W95)</f>
        <v>5</v>
      </c>
      <c r="X95" s="14">
        <f>SUM(ENERO:DICIEMBRE!X95)</f>
        <v>5</v>
      </c>
      <c r="Y95" s="14">
        <f>SUM(ENERO:DICIEMBRE!Y95)</f>
        <v>2</v>
      </c>
      <c r="Z95" s="14">
        <f>SUM(ENERO:DICIEMBRE!Z95)</f>
        <v>11</v>
      </c>
      <c r="AA95" s="14">
        <f>SUM(ENERO:DICIEMBRE!AA95)</f>
        <v>2</v>
      </c>
      <c r="AB95" s="14">
        <f>SUM(ENERO:DICIEMBRE!AB95)</f>
        <v>17</v>
      </c>
      <c r="AC95" s="14">
        <f>SUM(ENERO:DICIEMBRE!AC95)</f>
        <v>5</v>
      </c>
      <c r="AD95" s="14">
        <f>SUM(ENERO:DICIEMBRE!AD95)</f>
        <v>19</v>
      </c>
      <c r="AE95" s="14">
        <f>SUM(ENERO:DICIEMBRE!AE95)</f>
        <v>4</v>
      </c>
      <c r="AF95" s="14">
        <f>SUM(ENERO:DICIEMBRE!AF95)</f>
        <v>26</v>
      </c>
      <c r="AG95" s="14">
        <f>SUM(ENERO:DICIEMBRE!AG95)</f>
        <v>9</v>
      </c>
      <c r="AH95" s="14">
        <f>SUM(ENERO:DICIEMBRE!AH95)</f>
        <v>16</v>
      </c>
      <c r="AI95" s="14">
        <f>SUM(ENERO:DICIEMBRE!AI95)</f>
        <v>9</v>
      </c>
      <c r="AJ95" s="14">
        <f>SUM(ENERO:DICIEMBRE!AJ95)</f>
        <v>9</v>
      </c>
      <c r="AK95" s="14">
        <f>SUM(ENERO:DICIEMBRE!AK95)</f>
        <v>10</v>
      </c>
      <c r="AL95" s="14">
        <f>SUM(ENERO:DICIEMBRE!AL95)</f>
        <v>8</v>
      </c>
      <c r="AM95" s="14">
        <f>SUM(ENERO:DICIEMBRE!AM95)</f>
        <v>6</v>
      </c>
      <c r="AN95" s="14">
        <f>SUM(ENERO:DICIEMBRE!AN95)</f>
        <v>0</v>
      </c>
      <c r="AO95" s="14">
        <f>SUM(ENERO:DICIEMBRE!AO95)</f>
        <v>0</v>
      </c>
      <c r="AP95" s="14">
        <f>SUM(ENERO:DICIEMBRE!AP95)</f>
        <v>0</v>
      </c>
      <c r="AQ95" s="14">
        <f>SUM(ENERO:DICIEMBRE!AQ95)</f>
        <v>1</v>
      </c>
      <c r="AR95" s="14">
        <f>SUM(ENERO:DICIEMBRE!AR95)</f>
        <v>0</v>
      </c>
      <c r="AS95" s="14">
        <f>SUM(ENERO:DICIEMBRE!AS95)</f>
        <v>0</v>
      </c>
      <c r="AT95" s="25" t="str">
        <f t="shared" ref="AT95:AT105" si="43">$CA95&amp;CB95&amp;$CC95&amp;CD95&amp;CE95&amp;CF95</f>
        <v/>
      </c>
      <c r="CA95" s="26" t="str">
        <f t="shared" ref="CA95:CA105" si="44">IF(AND(E95&gt;0,OR(AN95="")),"No olvide digitar los campos *TRANS Masculino (Digite CERO si no tiene).",IF(AN95&gt;$E95,"* El Número de TRANS Masculino no puede superar el Total Mujeres. ",""))</f>
        <v/>
      </c>
      <c r="CB95" s="26" t="str">
        <f t="shared" ref="CB95:CB105" si="45">IF(AND(D95&gt;0,OR(AO95="")),"No olvide digitar los campos *TRANS Femenino (Digite CERO si no tiene).",IF(AO95&gt;D95,"* El Número de TRANS Femenino no puede superar el Total Hombres. ",""))</f>
        <v/>
      </c>
      <c r="CC95" s="26" t="str">
        <f t="shared" ref="CC95:CC105" si="46">IF(AND($C95&lt;&gt;0,AP95=""),"* No olvide ingresar la columna Pueblos Originarios (Digite CERO si no tiene).  ",IF(AP95&gt;$C95,"* El Número de Pueblos Originarios no puede superar el Total. ",""))</f>
        <v/>
      </c>
      <c r="CD95" s="26" t="str">
        <f t="shared" ref="CD95:CD105" si="47">IF(AND($C95&lt;&gt;0,AQ95=""),"* No olvide ingresar la columna Migrantes (Digite CERO si no tiene).  ",IF(AQ95&gt;$C95,"* El Número de Migrantes no puede superar el Total. ",""))</f>
        <v/>
      </c>
      <c r="CE95" s="26" t="str">
        <f t="shared" ref="CE95:CE105" si="48">IF(AND($C95&lt;&gt;0,AR95=""),"* No olvide ingresar la columna Niños, Niñas, Adolescentes y Jóvenes SENAME (Digite CERO si no tiene).  ",IF(AR95&gt;$C95,"* El Número de Niños, Niñas, Adolescentes y Jóvenes SENAME no puede superar el Total. ",""))</f>
        <v/>
      </c>
      <c r="CF95" s="26" t="str">
        <f t="shared" ref="CF95:CF105" si="49">IF(AND($C95&lt;&gt;0,AS95=""),"* No olvide ingresar la columna Niños, Niñas, Adolescentes y Jóvenes Mejor Niñez (Digite CERO si no tiene). ",IF(AS95&gt;$C95,"* El Número de Niños, Niñas, Adolescentes y Jóvenes Mejor Niñez no puede superar el Total. ",""))</f>
        <v/>
      </c>
      <c r="CJ95" s="29">
        <f t="shared" ref="CJ95:CJ105" si="50">IF(AND($E95&lt;&gt;0,AN95=""),1,IF(AN95&gt;$E95,1,0))</f>
        <v>0</v>
      </c>
      <c r="CK95" s="29">
        <f t="shared" ref="CK95:CK105" si="51">IF(AND($D95&lt;&gt;0,AO95=""),1,IF(AO95&gt;$D95,1,0))</f>
        <v>0</v>
      </c>
      <c r="CL95" s="29">
        <f t="shared" ref="CL95:CO105" si="52">IF(AND($C95&lt;&gt;0,AP95=""),1,IF(AP95&gt;$C95,1,0))</f>
        <v>0</v>
      </c>
      <c r="CM95" s="29">
        <f t="shared" si="52"/>
        <v>0</v>
      </c>
      <c r="CN95" s="29">
        <f t="shared" si="52"/>
        <v>0</v>
      </c>
      <c r="CO95" s="29">
        <f t="shared" si="52"/>
        <v>0</v>
      </c>
    </row>
    <row r="96" spans="1:95" x14ac:dyDescent="0.25">
      <c r="A96" s="300"/>
      <c r="B96" s="31" t="s">
        <v>72</v>
      </c>
      <c r="C96" s="32">
        <f t="shared" si="41"/>
        <v>91</v>
      </c>
      <c r="D96" s="33">
        <f t="shared" si="42"/>
        <v>55</v>
      </c>
      <c r="E96" s="163">
        <f t="shared" si="42"/>
        <v>36</v>
      </c>
      <c r="F96" s="14">
        <f>SUM(ENERO:DICIEMBRE!F96)</f>
        <v>0</v>
      </c>
      <c r="G96" s="14">
        <f>SUM(ENERO:DICIEMBRE!G96)</f>
        <v>0</v>
      </c>
      <c r="H96" s="14">
        <f>SUM(ENERO:DICIEMBRE!H96)</f>
        <v>0</v>
      </c>
      <c r="I96" s="14">
        <f>SUM(ENERO:DICIEMBRE!I96)</f>
        <v>0</v>
      </c>
      <c r="J96" s="14">
        <f>SUM(ENERO:DICIEMBRE!J96)</f>
        <v>0</v>
      </c>
      <c r="K96" s="14">
        <f>SUM(ENERO:DICIEMBRE!K96)</f>
        <v>3</v>
      </c>
      <c r="L96" s="14">
        <f>SUM(ENERO:DICIEMBRE!L96)</f>
        <v>3</v>
      </c>
      <c r="M96" s="14">
        <f>SUM(ENERO:DICIEMBRE!M96)</f>
        <v>4</v>
      </c>
      <c r="N96" s="14">
        <f>SUM(ENERO:DICIEMBRE!N96)</f>
        <v>12</v>
      </c>
      <c r="O96" s="14">
        <f>SUM(ENERO:DICIEMBRE!O96)</f>
        <v>6</v>
      </c>
      <c r="P96" s="14">
        <f>SUM(ENERO:DICIEMBRE!P96)</f>
        <v>11</v>
      </c>
      <c r="Q96" s="14">
        <f>SUM(ENERO:DICIEMBRE!Q96)</f>
        <v>7</v>
      </c>
      <c r="R96" s="14">
        <f>SUM(ENERO:DICIEMBRE!R96)</f>
        <v>13</v>
      </c>
      <c r="S96" s="14">
        <f>SUM(ENERO:DICIEMBRE!S96)</f>
        <v>5</v>
      </c>
      <c r="T96" s="14">
        <f>SUM(ENERO:DICIEMBRE!T96)</f>
        <v>5</v>
      </c>
      <c r="U96" s="14">
        <f>SUM(ENERO:DICIEMBRE!U96)</f>
        <v>1</v>
      </c>
      <c r="V96" s="14">
        <f>SUM(ENERO:DICIEMBRE!V96)</f>
        <v>2</v>
      </c>
      <c r="W96" s="14">
        <f>SUM(ENERO:DICIEMBRE!W96)</f>
        <v>4</v>
      </c>
      <c r="X96" s="14">
        <f>SUM(ENERO:DICIEMBRE!X96)</f>
        <v>5</v>
      </c>
      <c r="Y96" s="14">
        <f>SUM(ENERO:DICIEMBRE!Y96)</f>
        <v>2</v>
      </c>
      <c r="Z96" s="14">
        <f>SUM(ENERO:DICIEMBRE!Z96)</f>
        <v>2</v>
      </c>
      <c r="AA96" s="14">
        <f>SUM(ENERO:DICIEMBRE!AA96)</f>
        <v>2</v>
      </c>
      <c r="AB96" s="14">
        <f>SUM(ENERO:DICIEMBRE!AB96)</f>
        <v>1</v>
      </c>
      <c r="AC96" s="14">
        <f>SUM(ENERO:DICIEMBRE!AC96)</f>
        <v>1</v>
      </c>
      <c r="AD96" s="14">
        <f>SUM(ENERO:DICIEMBRE!AD96)</f>
        <v>0</v>
      </c>
      <c r="AE96" s="14">
        <f>SUM(ENERO:DICIEMBRE!AE96)</f>
        <v>0</v>
      </c>
      <c r="AF96" s="14">
        <f>SUM(ENERO:DICIEMBRE!AF96)</f>
        <v>0</v>
      </c>
      <c r="AG96" s="14">
        <f>SUM(ENERO:DICIEMBRE!AG96)</f>
        <v>0</v>
      </c>
      <c r="AH96" s="14">
        <f>SUM(ENERO:DICIEMBRE!AH96)</f>
        <v>0</v>
      </c>
      <c r="AI96" s="14">
        <f>SUM(ENERO:DICIEMBRE!AI96)</f>
        <v>1</v>
      </c>
      <c r="AJ96" s="14">
        <f>SUM(ENERO:DICIEMBRE!AJ96)</f>
        <v>1</v>
      </c>
      <c r="AK96" s="14">
        <f>SUM(ENERO:DICIEMBRE!AK96)</f>
        <v>0</v>
      </c>
      <c r="AL96" s="14">
        <f>SUM(ENERO:DICIEMBRE!AL96)</f>
        <v>0</v>
      </c>
      <c r="AM96" s="14">
        <f>SUM(ENERO:DICIEMBRE!AM96)</f>
        <v>0</v>
      </c>
      <c r="AN96" s="14">
        <f>SUM(ENERO:DICIEMBRE!AN96)</f>
        <v>0</v>
      </c>
      <c r="AO96" s="14">
        <f>SUM(ENERO:DICIEMBRE!AO96)</f>
        <v>3</v>
      </c>
      <c r="AP96" s="14">
        <f>SUM(ENERO:DICIEMBRE!AP96)</f>
        <v>0</v>
      </c>
      <c r="AQ96" s="14">
        <f>SUM(ENERO:DICIEMBRE!AQ96)</f>
        <v>8</v>
      </c>
      <c r="AR96" s="14">
        <f>SUM(ENERO:DICIEMBRE!AR96)</f>
        <v>0</v>
      </c>
      <c r="AS96" s="14">
        <f>SUM(ENERO:DICIEMBRE!AS96)</f>
        <v>0</v>
      </c>
      <c r="AT96" s="25" t="str">
        <f t="shared" si="43"/>
        <v/>
      </c>
      <c r="CA96" s="26" t="str">
        <f t="shared" si="44"/>
        <v/>
      </c>
      <c r="CB96" s="26" t="str">
        <f t="shared" si="45"/>
        <v/>
      </c>
      <c r="CC96" s="26" t="str">
        <f t="shared" si="46"/>
        <v/>
      </c>
      <c r="CD96" s="26" t="str">
        <f t="shared" si="47"/>
        <v/>
      </c>
      <c r="CE96" s="26" t="str">
        <f t="shared" si="48"/>
        <v/>
      </c>
      <c r="CF96" s="26" t="str">
        <f t="shared" si="49"/>
        <v/>
      </c>
      <c r="CJ96" s="29">
        <f t="shared" si="50"/>
        <v>0</v>
      </c>
      <c r="CK96" s="29">
        <f t="shared" si="51"/>
        <v>0</v>
      </c>
      <c r="CL96" s="29">
        <f t="shared" si="52"/>
        <v>0</v>
      </c>
      <c r="CM96" s="29">
        <f t="shared" si="52"/>
        <v>0</v>
      </c>
      <c r="CN96" s="29">
        <f t="shared" si="52"/>
        <v>0</v>
      </c>
      <c r="CO96" s="29">
        <f t="shared" si="52"/>
        <v>0</v>
      </c>
    </row>
    <row r="97" spans="1:93" x14ac:dyDescent="0.25">
      <c r="A97" s="300"/>
      <c r="B97" s="31" t="s">
        <v>73</v>
      </c>
      <c r="C97" s="32">
        <f t="shared" si="41"/>
        <v>0</v>
      </c>
      <c r="D97" s="33">
        <f t="shared" si="42"/>
        <v>0</v>
      </c>
      <c r="E97" s="163">
        <f t="shared" si="42"/>
        <v>0</v>
      </c>
      <c r="F97" s="14">
        <f>SUM(ENERO:DICIEMBRE!F97)</f>
        <v>0</v>
      </c>
      <c r="G97" s="14">
        <f>SUM(ENERO:DICIEMBRE!G97)</f>
        <v>0</v>
      </c>
      <c r="H97" s="14">
        <f>SUM(ENERO:DICIEMBRE!H97)</f>
        <v>0</v>
      </c>
      <c r="I97" s="14">
        <f>SUM(ENERO:DICIEMBRE!I97)</f>
        <v>0</v>
      </c>
      <c r="J97" s="14">
        <f>SUM(ENERO:DICIEMBRE!J97)</f>
        <v>0</v>
      </c>
      <c r="K97" s="14">
        <f>SUM(ENERO:DICIEMBRE!K97)</f>
        <v>0</v>
      </c>
      <c r="L97" s="14">
        <f>SUM(ENERO:DICIEMBRE!L97)</f>
        <v>0</v>
      </c>
      <c r="M97" s="14">
        <f>SUM(ENERO:DICIEMBRE!M97)</f>
        <v>0</v>
      </c>
      <c r="N97" s="14">
        <f>SUM(ENERO:DICIEMBRE!N97)</f>
        <v>0</v>
      </c>
      <c r="O97" s="14">
        <f>SUM(ENERO:DICIEMBRE!O97)</f>
        <v>0</v>
      </c>
      <c r="P97" s="14">
        <f>SUM(ENERO:DICIEMBRE!P97)</f>
        <v>0</v>
      </c>
      <c r="Q97" s="14">
        <f>SUM(ENERO:DICIEMBRE!Q97)</f>
        <v>0</v>
      </c>
      <c r="R97" s="14">
        <f>SUM(ENERO:DICIEMBRE!R97)</f>
        <v>0</v>
      </c>
      <c r="S97" s="14">
        <f>SUM(ENERO:DICIEMBRE!S97)</f>
        <v>0</v>
      </c>
      <c r="T97" s="14">
        <f>SUM(ENERO:DICIEMBRE!T97)</f>
        <v>0</v>
      </c>
      <c r="U97" s="14">
        <f>SUM(ENERO:DICIEMBRE!U97)</f>
        <v>0</v>
      </c>
      <c r="V97" s="14">
        <f>SUM(ENERO:DICIEMBRE!V97)</f>
        <v>0</v>
      </c>
      <c r="W97" s="14">
        <f>SUM(ENERO:DICIEMBRE!W97)</f>
        <v>0</v>
      </c>
      <c r="X97" s="14">
        <f>SUM(ENERO:DICIEMBRE!X97)</f>
        <v>0</v>
      </c>
      <c r="Y97" s="14">
        <f>SUM(ENERO:DICIEMBRE!Y97)</f>
        <v>0</v>
      </c>
      <c r="Z97" s="14">
        <f>SUM(ENERO:DICIEMBRE!Z97)</f>
        <v>0</v>
      </c>
      <c r="AA97" s="14">
        <f>SUM(ENERO:DICIEMBRE!AA97)</f>
        <v>0</v>
      </c>
      <c r="AB97" s="14">
        <f>SUM(ENERO:DICIEMBRE!AB97)</f>
        <v>0</v>
      </c>
      <c r="AC97" s="14">
        <f>SUM(ENERO:DICIEMBRE!AC97)</f>
        <v>0</v>
      </c>
      <c r="AD97" s="14">
        <f>SUM(ENERO:DICIEMBRE!AD97)</f>
        <v>0</v>
      </c>
      <c r="AE97" s="14">
        <f>SUM(ENERO:DICIEMBRE!AE97)</f>
        <v>0</v>
      </c>
      <c r="AF97" s="14">
        <f>SUM(ENERO:DICIEMBRE!AF97)</f>
        <v>0</v>
      </c>
      <c r="AG97" s="14">
        <f>SUM(ENERO:DICIEMBRE!AG97)</f>
        <v>0</v>
      </c>
      <c r="AH97" s="14">
        <f>SUM(ENERO:DICIEMBRE!AH97)</f>
        <v>0</v>
      </c>
      <c r="AI97" s="14">
        <f>SUM(ENERO:DICIEMBRE!AI97)</f>
        <v>0</v>
      </c>
      <c r="AJ97" s="14">
        <f>SUM(ENERO:DICIEMBRE!AJ97)</f>
        <v>0</v>
      </c>
      <c r="AK97" s="14">
        <f>SUM(ENERO:DICIEMBRE!AK97)</f>
        <v>0</v>
      </c>
      <c r="AL97" s="14">
        <f>SUM(ENERO:DICIEMBRE!AL97)</f>
        <v>0</v>
      </c>
      <c r="AM97" s="14">
        <f>SUM(ENERO:DICIEMBRE!AM97)</f>
        <v>0</v>
      </c>
      <c r="AN97" s="14">
        <f>SUM(ENERO:DICIEMBRE!AN97)</f>
        <v>0</v>
      </c>
      <c r="AO97" s="14">
        <f>SUM(ENERO:DICIEMBRE!AO97)</f>
        <v>0</v>
      </c>
      <c r="AP97" s="14">
        <f>SUM(ENERO:DICIEMBRE!AP97)</f>
        <v>0</v>
      </c>
      <c r="AQ97" s="14">
        <f>SUM(ENERO:DICIEMBRE!AQ97)</f>
        <v>0</v>
      </c>
      <c r="AR97" s="14">
        <f>SUM(ENERO:DICIEMBRE!AR97)</f>
        <v>0</v>
      </c>
      <c r="AS97" s="14">
        <f>SUM(ENERO:DICIEMBRE!AS97)</f>
        <v>0</v>
      </c>
      <c r="AT97" s="25" t="str">
        <f t="shared" si="43"/>
        <v/>
      </c>
      <c r="CA97" s="26" t="str">
        <f t="shared" si="44"/>
        <v/>
      </c>
      <c r="CB97" s="26" t="str">
        <f t="shared" si="45"/>
        <v/>
      </c>
      <c r="CC97" s="26" t="str">
        <f t="shared" si="46"/>
        <v/>
      </c>
      <c r="CD97" s="26" t="str">
        <f t="shared" si="47"/>
        <v/>
      </c>
      <c r="CE97" s="26" t="str">
        <f t="shared" si="48"/>
        <v/>
      </c>
      <c r="CF97" s="26" t="str">
        <f t="shared" si="49"/>
        <v/>
      </c>
      <c r="CJ97" s="29">
        <f t="shared" si="50"/>
        <v>0</v>
      </c>
      <c r="CK97" s="29">
        <f t="shared" si="51"/>
        <v>0</v>
      </c>
      <c r="CL97" s="29">
        <f t="shared" si="52"/>
        <v>0</v>
      </c>
      <c r="CM97" s="29">
        <f t="shared" si="52"/>
        <v>0</v>
      </c>
      <c r="CN97" s="29">
        <f t="shared" si="52"/>
        <v>0</v>
      </c>
      <c r="CO97" s="29">
        <f t="shared" si="52"/>
        <v>0</v>
      </c>
    </row>
    <row r="98" spans="1:93" x14ac:dyDescent="0.25">
      <c r="A98" s="300"/>
      <c r="B98" s="124" t="s">
        <v>74</v>
      </c>
      <c r="C98" s="122">
        <f t="shared" si="41"/>
        <v>0</v>
      </c>
      <c r="D98" s="167">
        <f>+J98+L98+N98</f>
        <v>0</v>
      </c>
      <c r="E98" s="168">
        <f>+K98+M98+O98</f>
        <v>0</v>
      </c>
      <c r="F98" s="14">
        <f>SUM(ENERO:DICIEMBRE!F98)</f>
        <v>0</v>
      </c>
      <c r="G98" s="14">
        <f>SUM(ENERO:DICIEMBRE!G98)</f>
        <v>0</v>
      </c>
      <c r="H98" s="14">
        <f>SUM(ENERO:DICIEMBRE!H98)</f>
        <v>0</v>
      </c>
      <c r="I98" s="14">
        <f>SUM(ENERO:DICIEMBRE!I98)</f>
        <v>0</v>
      </c>
      <c r="J98" s="14">
        <f>SUM(ENERO:DICIEMBRE!J98)</f>
        <v>0</v>
      </c>
      <c r="K98" s="14">
        <f>SUM(ENERO:DICIEMBRE!K98)</f>
        <v>0</v>
      </c>
      <c r="L98" s="14">
        <f>SUM(ENERO:DICIEMBRE!L98)</f>
        <v>0</v>
      </c>
      <c r="M98" s="14">
        <f>SUM(ENERO:DICIEMBRE!M98)</f>
        <v>0</v>
      </c>
      <c r="N98" s="14">
        <f>SUM(ENERO:DICIEMBRE!N98)</f>
        <v>0</v>
      </c>
      <c r="O98" s="14">
        <f>SUM(ENERO:DICIEMBRE!O98)</f>
        <v>0</v>
      </c>
      <c r="P98" s="14">
        <f>SUM(ENERO:DICIEMBRE!P98)</f>
        <v>0</v>
      </c>
      <c r="Q98" s="14">
        <f>SUM(ENERO:DICIEMBRE!Q98)</f>
        <v>0</v>
      </c>
      <c r="R98" s="14">
        <f>SUM(ENERO:DICIEMBRE!R98)</f>
        <v>0</v>
      </c>
      <c r="S98" s="14">
        <f>SUM(ENERO:DICIEMBRE!S98)</f>
        <v>0</v>
      </c>
      <c r="T98" s="14">
        <f>SUM(ENERO:DICIEMBRE!T98)</f>
        <v>0</v>
      </c>
      <c r="U98" s="14">
        <f>SUM(ENERO:DICIEMBRE!U98)</f>
        <v>0</v>
      </c>
      <c r="V98" s="14">
        <f>SUM(ENERO:DICIEMBRE!V98)</f>
        <v>0</v>
      </c>
      <c r="W98" s="14">
        <f>SUM(ENERO:DICIEMBRE!W98)</f>
        <v>0</v>
      </c>
      <c r="X98" s="14">
        <f>SUM(ENERO:DICIEMBRE!X98)</f>
        <v>0</v>
      </c>
      <c r="Y98" s="14">
        <f>SUM(ENERO:DICIEMBRE!Y98)</f>
        <v>0</v>
      </c>
      <c r="Z98" s="14">
        <f>SUM(ENERO:DICIEMBRE!Z98)</f>
        <v>0</v>
      </c>
      <c r="AA98" s="14">
        <f>SUM(ENERO:DICIEMBRE!AA98)</f>
        <v>0</v>
      </c>
      <c r="AB98" s="14">
        <f>SUM(ENERO:DICIEMBRE!AB98)</f>
        <v>0</v>
      </c>
      <c r="AC98" s="14">
        <f>SUM(ENERO:DICIEMBRE!AC98)</f>
        <v>0</v>
      </c>
      <c r="AD98" s="14">
        <f>SUM(ENERO:DICIEMBRE!AD98)</f>
        <v>0</v>
      </c>
      <c r="AE98" s="14">
        <f>SUM(ENERO:DICIEMBRE!AE98)</f>
        <v>0</v>
      </c>
      <c r="AF98" s="14">
        <f>SUM(ENERO:DICIEMBRE!AF98)</f>
        <v>0</v>
      </c>
      <c r="AG98" s="14">
        <f>SUM(ENERO:DICIEMBRE!AG98)</f>
        <v>0</v>
      </c>
      <c r="AH98" s="14">
        <f>SUM(ENERO:DICIEMBRE!AH98)</f>
        <v>0</v>
      </c>
      <c r="AI98" s="14">
        <f>SUM(ENERO:DICIEMBRE!AI98)</f>
        <v>0</v>
      </c>
      <c r="AJ98" s="14">
        <f>SUM(ENERO:DICIEMBRE!AJ98)</f>
        <v>0</v>
      </c>
      <c r="AK98" s="14">
        <f>SUM(ENERO:DICIEMBRE!AK98)</f>
        <v>0</v>
      </c>
      <c r="AL98" s="14">
        <f>SUM(ENERO:DICIEMBRE!AL98)</f>
        <v>0</v>
      </c>
      <c r="AM98" s="14">
        <f>SUM(ENERO:DICIEMBRE!AM98)</f>
        <v>0</v>
      </c>
      <c r="AN98" s="14">
        <f>SUM(ENERO:DICIEMBRE!AN98)</f>
        <v>0</v>
      </c>
      <c r="AO98" s="14">
        <f>SUM(ENERO:DICIEMBRE!AO98)</f>
        <v>0</v>
      </c>
      <c r="AP98" s="14">
        <f>SUM(ENERO:DICIEMBRE!AP98)</f>
        <v>0</v>
      </c>
      <c r="AQ98" s="14">
        <f>SUM(ENERO:DICIEMBRE!AQ98)</f>
        <v>0</v>
      </c>
      <c r="AR98" s="14">
        <f>SUM(ENERO:DICIEMBRE!AR98)</f>
        <v>0</v>
      </c>
      <c r="AS98" s="14">
        <f>SUM(ENERO:DICIEMBRE!AS98)</f>
        <v>0</v>
      </c>
      <c r="AT98" s="25" t="str">
        <f t="shared" si="43"/>
        <v/>
      </c>
      <c r="CA98" s="26" t="str">
        <f t="shared" si="44"/>
        <v/>
      </c>
      <c r="CB98" s="26" t="str">
        <f t="shared" si="45"/>
        <v/>
      </c>
      <c r="CC98" s="26" t="str">
        <f t="shared" si="46"/>
        <v/>
      </c>
      <c r="CD98" s="26" t="str">
        <f t="shared" si="47"/>
        <v/>
      </c>
      <c r="CE98" s="26" t="str">
        <f t="shared" si="48"/>
        <v/>
      </c>
      <c r="CF98" s="26" t="str">
        <f t="shared" si="49"/>
        <v/>
      </c>
      <c r="CJ98" s="29">
        <f t="shared" si="50"/>
        <v>0</v>
      </c>
      <c r="CK98" s="29">
        <f t="shared" si="51"/>
        <v>0</v>
      </c>
      <c r="CL98" s="29">
        <f t="shared" si="52"/>
        <v>0</v>
      </c>
      <c r="CM98" s="29">
        <f t="shared" si="52"/>
        <v>0</v>
      </c>
      <c r="CN98" s="29">
        <f t="shared" si="52"/>
        <v>0</v>
      </c>
      <c r="CO98" s="29">
        <f t="shared" si="52"/>
        <v>0</v>
      </c>
    </row>
    <row r="99" spans="1:93" x14ac:dyDescent="0.25">
      <c r="A99" s="301"/>
      <c r="B99" s="57" t="s">
        <v>75</v>
      </c>
      <c r="C99" s="58">
        <f t="shared" si="41"/>
        <v>0</v>
      </c>
      <c r="D99" s="59">
        <f>SUM(F99+H99+J99+L99+N99+P99+R99+T99+V99+X99+Z99+AB99+AD99+AF99+AH99+AJ99+AL99)</f>
        <v>0</v>
      </c>
      <c r="E99" s="173">
        <f>SUM(G99+I99+K99+M99+O99+Q99+S99+U99+W99+Y99+AA99+AC99+AE99+AG99+AI99+AK99+AM99)</f>
        <v>0</v>
      </c>
      <c r="F99" s="14">
        <f>SUM(ENERO:DICIEMBRE!F99)</f>
        <v>0</v>
      </c>
      <c r="G99" s="14">
        <f>SUM(ENERO:DICIEMBRE!G99)</f>
        <v>0</v>
      </c>
      <c r="H99" s="14">
        <f>SUM(ENERO:DICIEMBRE!H99)</f>
        <v>0</v>
      </c>
      <c r="I99" s="14">
        <f>SUM(ENERO:DICIEMBRE!I99)</f>
        <v>0</v>
      </c>
      <c r="J99" s="14">
        <f>SUM(ENERO:DICIEMBRE!J99)</f>
        <v>0</v>
      </c>
      <c r="K99" s="14">
        <f>SUM(ENERO:DICIEMBRE!K99)</f>
        <v>0</v>
      </c>
      <c r="L99" s="14">
        <f>SUM(ENERO:DICIEMBRE!L99)</f>
        <v>0</v>
      </c>
      <c r="M99" s="14">
        <f>SUM(ENERO:DICIEMBRE!M99)</f>
        <v>0</v>
      </c>
      <c r="N99" s="14">
        <f>SUM(ENERO:DICIEMBRE!N99)</f>
        <v>0</v>
      </c>
      <c r="O99" s="14">
        <f>SUM(ENERO:DICIEMBRE!O99)</f>
        <v>0</v>
      </c>
      <c r="P99" s="14">
        <f>SUM(ENERO:DICIEMBRE!P99)</f>
        <v>0</v>
      </c>
      <c r="Q99" s="14">
        <f>SUM(ENERO:DICIEMBRE!Q99)</f>
        <v>0</v>
      </c>
      <c r="R99" s="14">
        <f>SUM(ENERO:DICIEMBRE!R99)</f>
        <v>0</v>
      </c>
      <c r="S99" s="14">
        <f>SUM(ENERO:DICIEMBRE!S99)</f>
        <v>0</v>
      </c>
      <c r="T99" s="14">
        <f>SUM(ENERO:DICIEMBRE!T99)</f>
        <v>0</v>
      </c>
      <c r="U99" s="14">
        <f>SUM(ENERO:DICIEMBRE!U99)</f>
        <v>0</v>
      </c>
      <c r="V99" s="14">
        <f>SUM(ENERO:DICIEMBRE!V99)</f>
        <v>0</v>
      </c>
      <c r="W99" s="14">
        <f>SUM(ENERO:DICIEMBRE!W99)</f>
        <v>0</v>
      </c>
      <c r="X99" s="14">
        <f>SUM(ENERO:DICIEMBRE!X99)</f>
        <v>0</v>
      </c>
      <c r="Y99" s="14">
        <f>SUM(ENERO:DICIEMBRE!Y99)</f>
        <v>0</v>
      </c>
      <c r="Z99" s="14">
        <f>SUM(ENERO:DICIEMBRE!Z99)</f>
        <v>0</v>
      </c>
      <c r="AA99" s="14">
        <f>SUM(ENERO:DICIEMBRE!AA99)</f>
        <v>0</v>
      </c>
      <c r="AB99" s="14">
        <f>SUM(ENERO:DICIEMBRE!AB99)</f>
        <v>0</v>
      </c>
      <c r="AC99" s="14">
        <f>SUM(ENERO:DICIEMBRE!AC99)</f>
        <v>0</v>
      </c>
      <c r="AD99" s="14">
        <f>SUM(ENERO:DICIEMBRE!AD99)</f>
        <v>0</v>
      </c>
      <c r="AE99" s="14">
        <f>SUM(ENERO:DICIEMBRE!AE99)</f>
        <v>0</v>
      </c>
      <c r="AF99" s="14">
        <f>SUM(ENERO:DICIEMBRE!AF99)</f>
        <v>0</v>
      </c>
      <c r="AG99" s="14">
        <f>SUM(ENERO:DICIEMBRE!AG99)</f>
        <v>0</v>
      </c>
      <c r="AH99" s="14">
        <f>SUM(ENERO:DICIEMBRE!AH99)</f>
        <v>0</v>
      </c>
      <c r="AI99" s="14">
        <f>SUM(ENERO:DICIEMBRE!AI99)</f>
        <v>0</v>
      </c>
      <c r="AJ99" s="14">
        <f>SUM(ENERO:DICIEMBRE!AJ99)</f>
        <v>0</v>
      </c>
      <c r="AK99" s="14">
        <f>SUM(ENERO:DICIEMBRE!AK99)</f>
        <v>0</v>
      </c>
      <c r="AL99" s="14">
        <f>SUM(ENERO:DICIEMBRE!AL99)</f>
        <v>0</v>
      </c>
      <c r="AM99" s="14">
        <f>SUM(ENERO:DICIEMBRE!AM99)</f>
        <v>0</v>
      </c>
      <c r="AN99" s="14">
        <f>SUM(ENERO:DICIEMBRE!AN99)</f>
        <v>0</v>
      </c>
      <c r="AO99" s="14">
        <f>SUM(ENERO:DICIEMBRE!AO99)</f>
        <v>0</v>
      </c>
      <c r="AP99" s="14">
        <f>SUM(ENERO:DICIEMBRE!AP99)</f>
        <v>0</v>
      </c>
      <c r="AQ99" s="14">
        <f>SUM(ENERO:DICIEMBRE!AQ99)</f>
        <v>0</v>
      </c>
      <c r="AR99" s="14">
        <f>SUM(ENERO:DICIEMBRE!AR99)</f>
        <v>0</v>
      </c>
      <c r="AS99" s="14">
        <f>SUM(ENERO:DICIEMBRE!AS99)</f>
        <v>0</v>
      </c>
      <c r="AT99" s="25" t="str">
        <f t="shared" si="43"/>
        <v/>
      </c>
      <c r="CA99" s="26" t="str">
        <f t="shared" si="44"/>
        <v/>
      </c>
      <c r="CB99" s="26" t="str">
        <f t="shared" si="45"/>
        <v/>
      </c>
      <c r="CC99" s="26" t="str">
        <f t="shared" si="46"/>
        <v/>
      </c>
      <c r="CD99" s="26" t="str">
        <f t="shared" si="47"/>
        <v/>
      </c>
      <c r="CE99" s="26" t="str">
        <f t="shared" si="48"/>
        <v/>
      </c>
      <c r="CF99" s="26" t="str">
        <f t="shared" si="49"/>
        <v/>
      </c>
      <c r="CJ99" s="29">
        <f t="shared" si="50"/>
        <v>0</v>
      </c>
      <c r="CK99" s="29">
        <f t="shared" si="51"/>
        <v>0</v>
      </c>
      <c r="CL99" s="29">
        <f t="shared" si="52"/>
        <v>0</v>
      </c>
      <c r="CM99" s="29">
        <f t="shared" si="52"/>
        <v>0</v>
      </c>
      <c r="CN99" s="29">
        <f t="shared" si="52"/>
        <v>0</v>
      </c>
      <c r="CO99" s="29">
        <f t="shared" si="52"/>
        <v>0</v>
      </c>
    </row>
    <row r="100" spans="1:93" ht="21" x14ac:dyDescent="0.25">
      <c r="A100" s="299" t="s">
        <v>76</v>
      </c>
      <c r="B100" s="151" t="s">
        <v>70</v>
      </c>
      <c r="C100" s="11">
        <f t="shared" si="41"/>
        <v>0</v>
      </c>
      <c r="D100" s="12">
        <f>+L100+N100+P100+R100+T100+V100+X100+Z100+AB100+AD100+AF100+AH100</f>
        <v>0</v>
      </c>
      <c r="E100" s="152">
        <f>+M100+O100+Q100+S100+U100+W100+Y100+AA100+AC100+AE100+AG100+AI100</f>
        <v>0</v>
      </c>
      <c r="F100" s="14">
        <f>SUM(ENERO:DICIEMBRE!F100)</f>
        <v>0</v>
      </c>
      <c r="G100" s="14">
        <f>SUM(ENERO:DICIEMBRE!G100)</f>
        <v>0</v>
      </c>
      <c r="H100" s="14">
        <f>SUM(ENERO:DICIEMBRE!H100)</f>
        <v>0</v>
      </c>
      <c r="I100" s="14">
        <f>SUM(ENERO:DICIEMBRE!I100)</f>
        <v>0</v>
      </c>
      <c r="J100" s="14">
        <f>SUM(ENERO:DICIEMBRE!J100)</f>
        <v>0</v>
      </c>
      <c r="K100" s="14">
        <f>SUM(ENERO:DICIEMBRE!K100)</f>
        <v>0</v>
      </c>
      <c r="L100" s="14">
        <f>SUM(ENERO:DICIEMBRE!L100)</f>
        <v>0</v>
      </c>
      <c r="M100" s="14">
        <f>SUM(ENERO:DICIEMBRE!M100)</f>
        <v>0</v>
      </c>
      <c r="N100" s="14">
        <f>SUM(ENERO:DICIEMBRE!N100)</f>
        <v>0</v>
      </c>
      <c r="O100" s="14">
        <f>SUM(ENERO:DICIEMBRE!O100)</f>
        <v>0</v>
      </c>
      <c r="P100" s="14">
        <f>SUM(ENERO:DICIEMBRE!P100)</f>
        <v>0</v>
      </c>
      <c r="Q100" s="14">
        <f>SUM(ENERO:DICIEMBRE!Q100)</f>
        <v>0</v>
      </c>
      <c r="R100" s="14">
        <f>SUM(ENERO:DICIEMBRE!R100)</f>
        <v>0</v>
      </c>
      <c r="S100" s="14">
        <f>SUM(ENERO:DICIEMBRE!S100)</f>
        <v>0</v>
      </c>
      <c r="T100" s="14">
        <f>SUM(ENERO:DICIEMBRE!T100)</f>
        <v>0</v>
      </c>
      <c r="U100" s="14">
        <f>SUM(ENERO:DICIEMBRE!U100)</f>
        <v>0</v>
      </c>
      <c r="V100" s="14">
        <f>SUM(ENERO:DICIEMBRE!V100)</f>
        <v>0</v>
      </c>
      <c r="W100" s="14">
        <f>SUM(ENERO:DICIEMBRE!W100)</f>
        <v>0</v>
      </c>
      <c r="X100" s="14">
        <f>SUM(ENERO:DICIEMBRE!X100)</f>
        <v>0</v>
      </c>
      <c r="Y100" s="14">
        <f>SUM(ENERO:DICIEMBRE!Y100)</f>
        <v>0</v>
      </c>
      <c r="Z100" s="14">
        <f>SUM(ENERO:DICIEMBRE!Z100)</f>
        <v>0</v>
      </c>
      <c r="AA100" s="14">
        <f>SUM(ENERO:DICIEMBRE!AA100)</f>
        <v>0</v>
      </c>
      <c r="AB100" s="14">
        <f>SUM(ENERO:DICIEMBRE!AB100)</f>
        <v>0</v>
      </c>
      <c r="AC100" s="14">
        <f>SUM(ENERO:DICIEMBRE!AC100)</f>
        <v>0</v>
      </c>
      <c r="AD100" s="14">
        <f>SUM(ENERO:DICIEMBRE!AD100)</f>
        <v>0</v>
      </c>
      <c r="AE100" s="14">
        <f>SUM(ENERO:DICIEMBRE!AE100)</f>
        <v>0</v>
      </c>
      <c r="AF100" s="14">
        <f>SUM(ENERO:DICIEMBRE!AF100)</f>
        <v>0</v>
      </c>
      <c r="AG100" s="14">
        <f>SUM(ENERO:DICIEMBRE!AG100)</f>
        <v>0</v>
      </c>
      <c r="AH100" s="14">
        <f>SUM(ENERO:DICIEMBRE!AH100)</f>
        <v>0</v>
      </c>
      <c r="AI100" s="14">
        <f>SUM(ENERO:DICIEMBRE!AI100)</f>
        <v>0</v>
      </c>
      <c r="AJ100" s="14">
        <f>SUM(ENERO:DICIEMBRE!AJ100)</f>
        <v>0</v>
      </c>
      <c r="AK100" s="14">
        <f>SUM(ENERO:DICIEMBRE!AK100)</f>
        <v>0</v>
      </c>
      <c r="AL100" s="14">
        <f>SUM(ENERO:DICIEMBRE!AL100)</f>
        <v>0</v>
      </c>
      <c r="AM100" s="14">
        <f>SUM(ENERO:DICIEMBRE!AM100)</f>
        <v>0</v>
      </c>
      <c r="AN100" s="14">
        <f>SUM(ENERO:DICIEMBRE!AN100)</f>
        <v>0</v>
      </c>
      <c r="AO100" s="14">
        <f>SUM(ENERO:DICIEMBRE!AO100)</f>
        <v>0</v>
      </c>
      <c r="AP100" s="14">
        <f>SUM(ENERO:DICIEMBRE!AP100)</f>
        <v>0</v>
      </c>
      <c r="AQ100" s="14">
        <f>SUM(ENERO:DICIEMBRE!AQ100)</f>
        <v>0</v>
      </c>
      <c r="AR100" s="14">
        <f>SUM(ENERO:DICIEMBRE!AR100)</f>
        <v>0</v>
      </c>
      <c r="AS100" s="14">
        <f>SUM(ENERO:DICIEMBRE!AS100)</f>
        <v>0</v>
      </c>
      <c r="AT100" s="25" t="str">
        <f t="shared" si="43"/>
        <v/>
      </c>
      <c r="CA100" s="26" t="str">
        <f t="shared" si="44"/>
        <v/>
      </c>
      <c r="CB100" s="26" t="str">
        <f t="shared" si="45"/>
        <v/>
      </c>
      <c r="CC100" s="26" t="str">
        <f t="shared" si="46"/>
        <v/>
      </c>
      <c r="CD100" s="26" t="str">
        <f t="shared" si="47"/>
        <v/>
      </c>
      <c r="CE100" s="26" t="str">
        <f t="shared" si="48"/>
        <v/>
      </c>
      <c r="CF100" s="26" t="str">
        <f t="shared" si="49"/>
        <v/>
      </c>
      <c r="CJ100" s="29">
        <f t="shared" si="50"/>
        <v>0</v>
      </c>
      <c r="CK100" s="29">
        <f t="shared" si="51"/>
        <v>0</v>
      </c>
      <c r="CL100" s="29">
        <f t="shared" si="52"/>
        <v>0</v>
      </c>
      <c r="CM100" s="29">
        <f t="shared" si="52"/>
        <v>0</v>
      </c>
      <c r="CN100" s="29">
        <f t="shared" si="52"/>
        <v>0</v>
      </c>
      <c r="CO100" s="29">
        <f t="shared" si="52"/>
        <v>0</v>
      </c>
    </row>
    <row r="101" spans="1:93" x14ac:dyDescent="0.25">
      <c r="A101" s="300"/>
      <c r="B101" s="31" t="s">
        <v>71</v>
      </c>
      <c r="C101" s="32">
        <f t="shared" si="41"/>
        <v>232</v>
      </c>
      <c r="D101" s="33">
        <f t="shared" ref="D101:E103" si="53">SUM(F101+H101+J101+L101+N101+P101+R101+T101+V101+X101+Z101+AB101+AD101+AF101+AH101+AJ101+AL101)</f>
        <v>153</v>
      </c>
      <c r="E101" s="163">
        <f t="shared" si="53"/>
        <v>79</v>
      </c>
      <c r="F101" s="14">
        <f>SUM(ENERO:DICIEMBRE!F101)</f>
        <v>0</v>
      </c>
      <c r="G101" s="14">
        <f>SUM(ENERO:DICIEMBRE!G101)</f>
        <v>0</v>
      </c>
      <c r="H101" s="14">
        <f>SUM(ENERO:DICIEMBRE!H101)</f>
        <v>0</v>
      </c>
      <c r="I101" s="14">
        <f>SUM(ENERO:DICIEMBRE!I101)</f>
        <v>0</v>
      </c>
      <c r="J101" s="14">
        <f>SUM(ENERO:DICIEMBRE!J101)</f>
        <v>0</v>
      </c>
      <c r="K101" s="14">
        <f>SUM(ENERO:DICIEMBRE!K101)</f>
        <v>0</v>
      </c>
      <c r="L101" s="14">
        <f>SUM(ENERO:DICIEMBRE!L101)</f>
        <v>2</v>
      </c>
      <c r="M101" s="14">
        <f>SUM(ENERO:DICIEMBRE!M101)</f>
        <v>8</v>
      </c>
      <c r="N101" s="14">
        <f>SUM(ENERO:DICIEMBRE!N101)</f>
        <v>7</v>
      </c>
      <c r="O101" s="14">
        <f>SUM(ENERO:DICIEMBRE!O101)</f>
        <v>6</v>
      </c>
      <c r="P101" s="14">
        <f>SUM(ENERO:DICIEMBRE!P101)</f>
        <v>13</v>
      </c>
      <c r="Q101" s="14">
        <f>SUM(ENERO:DICIEMBRE!Q101)</f>
        <v>1</v>
      </c>
      <c r="R101" s="14">
        <f>SUM(ENERO:DICIEMBRE!R101)</f>
        <v>3</v>
      </c>
      <c r="S101" s="14">
        <f>SUM(ENERO:DICIEMBRE!S101)</f>
        <v>5</v>
      </c>
      <c r="T101" s="14">
        <f>SUM(ENERO:DICIEMBRE!T101)</f>
        <v>9</v>
      </c>
      <c r="U101" s="14">
        <f>SUM(ENERO:DICIEMBRE!U101)</f>
        <v>7</v>
      </c>
      <c r="V101" s="14">
        <f>SUM(ENERO:DICIEMBRE!V101)</f>
        <v>8</v>
      </c>
      <c r="W101" s="14">
        <f>SUM(ENERO:DICIEMBRE!W101)</f>
        <v>5</v>
      </c>
      <c r="X101" s="14">
        <f>SUM(ENERO:DICIEMBRE!X101)</f>
        <v>5</v>
      </c>
      <c r="Y101" s="14">
        <f>SUM(ENERO:DICIEMBRE!Y101)</f>
        <v>2</v>
      </c>
      <c r="Z101" s="14">
        <f>SUM(ENERO:DICIEMBRE!Z101)</f>
        <v>11</v>
      </c>
      <c r="AA101" s="14">
        <f>SUM(ENERO:DICIEMBRE!AA101)</f>
        <v>2</v>
      </c>
      <c r="AB101" s="14">
        <f>SUM(ENERO:DICIEMBRE!AB101)</f>
        <v>17</v>
      </c>
      <c r="AC101" s="14">
        <f>SUM(ENERO:DICIEMBRE!AC101)</f>
        <v>5</v>
      </c>
      <c r="AD101" s="14">
        <f>SUM(ENERO:DICIEMBRE!AD101)</f>
        <v>19</v>
      </c>
      <c r="AE101" s="14">
        <f>SUM(ENERO:DICIEMBRE!AE101)</f>
        <v>4</v>
      </c>
      <c r="AF101" s="14">
        <f>SUM(ENERO:DICIEMBRE!AF101)</f>
        <v>26</v>
      </c>
      <c r="AG101" s="14">
        <f>SUM(ENERO:DICIEMBRE!AG101)</f>
        <v>9</v>
      </c>
      <c r="AH101" s="14">
        <f>SUM(ENERO:DICIEMBRE!AH101)</f>
        <v>16</v>
      </c>
      <c r="AI101" s="14">
        <f>SUM(ENERO:DICIEMBRE!AI101)</f>
        <v>9</v>
      </c>
      <c r="AJ101" s="14">
        <f>SUM(ENERO:DICIEMBRE!AJ101)</f>
        <v>9</v>
      </c>
      <c r="AK101" s="14">
        <f>SUM(ENERO:DICIEMBRE!AK101)</f>
        <v>10</v>
      </c>
      <c r="AL101" s="14">
        <f>SUM(ENERO:DICIEMBRE!AL101)</f>
        <v>8</v>
      </c>
      <c r="AM101" s="14">
        <f>SUM(ENERO:DICIEMBRE!AM101)</f>
        <v>6</v>
      </c>
      <c r="AN101" s="14">
        <f>SUM(ENERO:DICIEMBRE!AN101)</f>
        <v>0</v>
      </c>
      <c r="AO101" s="14">
        <f>SUM(ENERO:DICIEMBRE!AO101)</f>
        <v>0</v>
      </c>
      <c r="AP101" s="14">
        <f>SUM(ENERO:DICIEMBRE!AP101)</f>
        <v>0</v>
      </c>
      <c r="AQ101" s="14">
        <f>SUM(ENERO:DICIEMBRE!AQ101)</f>
        <v>1</v>
      </c>
      <c r="AR101" s="14">
        <f>SUM(ENERO:DICIEMBRE!AR101)</f>
        <v>0</v>
      </c>
      <c r="AS101" s="14">
        <f>SUM(ENERO:DICIEMBRE!AS101)</f>
        <v>0</v>
      </c>
      <c r="AT101" s="25" t="str">
        <f t="shared" si="43"/>
        <v/>
      </c>
      <c r="CA101" s="26" t="str">
        <f t="shared" si="44"/>
        <v/>
      </c>
      <c r="CB101" s="26" t="str">
        <f t="shared" si="45"/>
        <v/>
      </c>
      <c r="CC101" s="26" t="str">
        <f t="shared" si="46"/>
        <v/>
      </c>
      <c r="CD101" s="26" t="str">
        <f t="shared" si="47"/>
        <v/>
      </c>
      <c r="CE101" s="26" t="str">
        <f t="shared" si="48"/>
        <v/>
      </c>
      <c r="CF101" s="26" t="str">
        <f t="shared" si="49"/>
        <v/>
      </c>
      <c r="CJ101" s="29">
        <f t="shared" si="50"/>
        <v>0</v>
      </c>
      <c r="CK101" s="29">
        <f t="shared" si="51"/>
        <v>0</v>
      </c>
      <c r="CL101" s="29">
        <f t="shared" si="52"/>
        <v>0</v>
      </c>
      <c r="CM101" s="29">
        <f t="shared" si="52"/>
        <v>0</v>
      </c>
      <c r="CN101" s="29">
        <f t="shared" si="52"/>
        <v>0</v>
      </c>
      <c r="CO101" s="29">
        <f t="shared" si="52"/>
        <v>0</v>
      </c>
    </row>
    <row r="102" spans="1:93" x14ac:dyDescent="0.25">
      <c r="A102" s="300"/>
      <c r="B102" s="31" t="s">
        <v>72</v>
      </c>
      <c r="C102" s="32">
        <f t="shared" si="41"/>
        <v>91</v>
      </c>
      <c r="D102" s="33">
        <f t="shared" si="53"/>
        <v>55</v>
      </c>
      <c r="E102" s="163">
        <f t="shared" si="53"/>
        <v>36</v>
      </c>
      <c r="F102" s="14">
        <f>SUM(ENERO:DICIEMBRE!F102)</f>
        <v>0</v>
      </c>
      <c r="G102" s="14">
        <f>SUM(ENERO:DICIEMBRE!G102)</f>
        <v>0</v>
      </c>
      <c r="H102" s="14">
        <f>SUM(ENERO:DICIEMBRE!H102)</f>
        <v>0</v>
      </c>
      <c r="I102" s="14">
        <f>SUM(ENERO:DICIEMBRE!I102)</f>
        <v>0</v>
      </c>
      <c r="J102" s="14">
        <f>SUM(ENERO:DICIEMBRE!J102)</f>
        <v>0</v>
      </c>
      <c r="K102" s="14">
        <f>SUM(ENERO:DICIEMBRE!K102)</f>
        <v>3</v>
      </c>
      <c r="L102" s="14">
        <f>SUM(ENERO:DICIEMBRE!L102)</f>
        <v>3</v>
      </c>
      <c r="M102" s="14">
        <f>SUM(ENERO:DICIEMBRE!M102)</f>
        <v>4</v>
      </c>
      <c r="N102" s="14">
        <f>SUM(ENERO:DICIEMBRE!N102)</f>
        <v>12</v>
      </c>
      <c r="O102" s="14">
        <f>SUM(ENERO:DICIEMBRE!O102)</f>
        <v>6</v>
      </c>
      <c r="P102" s="14">
        <f>SUM(ENERO:DICIEMBRE!P102)</f>
        <v>11</v>
      </c>
      <c r="Q102" s="14">
        <f>SUM(ENERO:DICIEMBRE!Q102)</f>
        <v>7</v>
      </c>
      <c r="R102" s="14">
        <f>SUM(ENERO:DICIEMBRE!R102)</f>
        <v>13</v>
      </c>
      <c r="S102" s="14">
        <f>SUM(ENERO:DICIEMBRE!S102)</f>
        <v>5</v>
      </c>
      <c r="T102" s="14">
        <f>SUM(ENERO:DICIEMBRE!T102)</f>
        <v>5</v>
      </c>
      <c r="U102" s="14">
        <f>SUM(ENERO:DICIEMBRE!U102)</f>
        <v>1</v>
      </c>
      <c r="V102" s="14">
        <f>SUM(ENERO:DICIEMBRE!V102)</f>
        <v>2</v>
      </c>
      <c r="W102" s="14">
        <f>SUM(ENERO:DICIEMBRE!W102)</f>
        <v>4</v>
      </c>
      <c r="X102" s="14">
        <f>SUM(ENERO:DICIEMBRE!X102)</f>
        <v>5</v>
      </c>
      <c r="Y102" s="14">
        <f>SUM(ENERO:DICIEMBRE!Y102)</f>
        <v>2</v>
      </c>
      <c r="Z102" s="14">
        <f>SUM(ENERO:DICIEMBRE!Z102)</f>
        <v>2</v>
      </c>
      <c r="AA102" s="14">
        <f>SUM(ENERO:DICIEMBRE!AA102)</f>
        <v>2</v>
      </c>
      <c r="AB102" s="14">
        <f>SUM(ENERO:DICIEMBRE!AB102)</f>
        <v>1</v>
      </c>
      <c r="AC102" s="14">
        <f>SUM(ENERO:DICIEMBRE!AC102)</f>
        <v>1</v>
      </c>
      <c r="AD102" s="14">
        <f>SUM(ENERO:DICIEMBRE!AD102)</f>
        <v>0</v>
      </c>
      <c r="AE102" s="14">
        <f>SUM(ENERO:DICIEMBRE!AE102)</f>
        <v>0</v>
      </c>
      <c r="AF102" s="14">
        <f>SUM(ENERO:DICIEMBRE!AF102)</f>
        <v>0</v>
      </c>
      <c r="AG102" s="14">
        <f>SUM(ENERO:DICIEMBRE!AG102)</f>
        <v>0</v>
      </c>
      <c r="AH102" s="14">
        <f>SUM(ENERO:DICIEMBRE!AH102)</f>
        <v>0</v>
      </c>
      <c r="AI102" s="14">
        <f>SUM(ENERO:DICIEMBRE!AI102)</f>
        <v>1</v>
      </c>
      <c r="AJ102" s="14">
        <f>SUM(ENERO:DICIEMBRE!AJ102)</f>
        <v>1</v>
      </c>
      <c r="AK102" s="14">
        <f>SUM(ENERO:DICIEMBRE!AK102)</f>
        <v>0</v>
      </c>
      <c r="AL102" s="14">
        <f>SUM(ENERO:DICIEMBRE!AL102)</f>
        <v>0</v>
      </c>
      <c r="AM102" s="14">
        <f>SUM(ENERO:DICIEMBRE!AM102)</f>
        <v>0</v>
      </c>
      <c r="AN102" s="14">
        <f>SUM(ENERO:DICIEMBRE!AN102)</f>
        <v>0</v>
      </c>
      <c r="AO102" s="14">
        <f>SUM(ENERO:DICIEMBRE!AO102)</f>
        <v>3</v>
      </c>
      <c r="AP102" s="14">
        <f>SUM(ENERO:DICIEMBRE!AP102)</f>
        <v>0</v>
      </c>
      <c r="AQ102" s="14">
        <f>SUM(ENERO:DICIEMBRE!AQ102)</f>
        <v>8</v>
      </c>
      <c r="AR102" s="14">
        <f>SUM(ENERO:DICIEMBRE!AR102)</f>
        <v>0</v>
      </c>
      <c r="AS102" s="14">
        <f>SUM(ENERO:DICIEMBRE!AS102)</f>
        <v>0</v>
      </c>
      <c r="AT102" s="25" t="str">
        <f t="shared" si="43"/>
        <v/>
      </c>
      <c r="CA102" s="26" t="str">
        <f t="shared" si="44"/>
        <v/>
      </c>
      <c r="CB102" s="26" t="str">
        <f t="shared" si="45"/>
        <v/>
      </c>
      <c r="CC102" s="26" t="str">
        <f t="shared" si="46"/>
        <v/>
      </c>
      <c r="CD102" s="26" t="str">
        <f t="shared" si="47"/>
        <v/>
      </c>
      <c r="CE102" s="26" t="str">
        <f t="shared" si="48"/>
        <v/>
      </c>
      <c r="CF102" s="26" t="str">
        <f t="shared" si="49"/>
        <v/>
      </c>
      <c r="CJ102" s="29">
        <f t="shared" si="50"/>
        <v>0</v>
      </c>
      <c r="CK102" s="29">
        <f t="shared" si="51"/>
        <v>0</v>
      </c>
      <c r="CL102" s="29">
        <f t="shared" si="52"/>
        <v>0</v>
      </c>
      <c r="CM102" s="29">
        <f t="shared" si="52"/>
        <v>0</v>
      </c>
      <c r="CN102" s="29">
        <f t="shared" si="52"/>
        <v>0</v>
      </c>
      <c r="CO102" s="29">
        <f t="shared" si="52"/>
        <v>0</v>
      </c>
    </row>
    <row r="103" spans="1:93" x14ac:dyDescent="0.25">
      <c r="A103" s="300"/>
      <c r="B103" s="31" t="s">
        <v>73</v>
      </c>
      <c r="C103" s="32">
        <f t="shared" si="41"/>
        <v>0</v>
      </c>
      <c r="D103" s="33">
        <f t="shared" si="53"/>
        <v>0</v>
      </c>
      <c r="E103" s="163">
        <f t="shared" si="53"/>
        <v>0</v>
      </c>
      <c r="F103" s="14">
        <f>SUM(ENERO:DICIEMBRE!F103)</f>
        <v>0</v>
      </c>
      <c r="G103" s="14">
        <f>SUM(ENERO:DICIEMBRE!G103)</f>
        <v>0</v>
      </c>
      <c r="H103" s="14">
        <f>SUM(ENERO:DICIEMBRE!H103)</f>
        <v>0</v>
      </c>
      <c r="I103" s="14">
        <f>SUM(ENERO:DICIEMBRE!I103)</f>
        <v>0</v>
      </c>
      <c r="J103" s="14">
        <f>SUM(ENERO:DICIEMBRE!J103)</f>
        <v>0</v>
      </c>
      <c r="K103" s="14">
        <f>SUM(ENERO:DICIEMBRE!K103)</f>
        <v>0</v>
      </c>
      <c r="L103" s="14">
        <f>SUM(ENERO:DICIEMBRE!L103)</f>
        <v>0</v>
      </c>
      <c r="M103" s="14">
        <f>SUM(ENERO:DICIEMBRE!M103)</f>
        <v>0</v>
      </c>
      <c r="N103" s="14">
        <f>SUM(ENERO:DICIEMBRE!N103)</f>
        <v>0</v>
      </c>
      <c r="O103" s="14">
        <f>SUM(ENERO:DICIEMBRE!O103)</f>
        <v>0</v>
      </c>
      <c r="P103" s="14">
        <f>SUM(ENERO:DICIEMBRE!P103)</f>
        <v>0</v>
      </c>
      <c r="Q103" s="14">
        <f>SUM(ENERO:DICIEMBRE!Q103)</f>
        <v>0</v>
      </c>
      <c r="R103" s="14">
        <f>SUM(ENERO:DICIEMBRE!R103)</f>
        <v>0</v>
      </c>
      <c r="S103" s="14">
        <f>SUM(ENERO:DICIEMBRE!S103)</f>
        <v>0</v>
      </c>
      <c r="T103" s="14">
        <f>SUM(ENERO:DICIEMBRE!T103)</f>
        <v>0</v>
      </c>
      <c r="U103" s="14">
        <f>SUM(ENERO:DICIEMBRE!U103)</f>
        <v>0</v>
      </c>
      <c r="V103" s="14">
        <f>SUM(ENERO:DICIEMBRE!V103)</f>
        <v>0</v>
      </c>
      <c r="W103" s="14">
        <f>SUM(ENERO:DICIEMBRE!W103)</f>
        <v>0</v>
      </c>
      <c r="X103" s="14">
        <f>SUM(ENERO:DICIEMBRE!X103)</f>
        <v>0</v>
      </c>
      <c r="Y103" s="14">
        <f>SUM(ENERO:DICIEMBRE!Y103)</f>
        <v>0</v>
      </c>
      <c r="Z103" s="14">
        <f>SUM(ENERO:DICIEMBRE!Z103)</f>
        <v>0</v>
      </c>
      <c r="AA103" s="14">
        <f>SUM(ENERO:DICIEMBRE!AA103)</f>
        <v>0</v>
      </c>
      <c r="AB103" s="14">
        <f>SUM(ENERO:DICIEMBRE!AB103)</f>
        <v>0</v>
      </c>
      <c r="AC103" s="14">
        <f>SUM(ENERO:DICIEMBRE!AC103)</f>
        <v>0</v>
      </c>
      <c r="AD103" s="14">
        <f>SUM(ENERO:DICIEMBRE!AD103)</f>
        <v>0</v>
      </c>
      <c r="AE103" s="14">
        <f>SUM(ENERO:DICIEMBRE!AE103)</f>
        <v>0</v>
      </c>
      <c r="AF103" s="14">
        <f>SUM(ENERO:DICIEMBRE!AF103)</f>
        <v>0</v>
      </c>
      <c r="AG103" s="14">
        <f>SUM(ENERO:DICIEMBRE!AG103)</f>
        <v>0</v>
      </c>
      <c r="AH103" s="14">
        <f>SUM(ENERO:DICIEMBRE!AH103)</f>
        <v>0</v>
      </c>
      <c r="AI103" s="14">
        <f>SUM(ENERO:DICIEMBRE!AI103)</f>
        <v>0</v>
      </c>
      <c r="AJ103" s="14">
        <f>SUM(ENERO:DICIEMBRE!AJ103)</f>
        <v>0</v>
      </c>
      <c r="AK103" s="14">
        <f>SUM(ENERO:DICIEMBRE!AK103)</f>
        <v>0</v>
      </c>
      <c r="AL103" s="14">
        <f>SUM(ENERO:DICIEMBRE!AL103)</f>
        <v>0</v>
      </c>
      <c r="AM103" s="14">
        <f>SUM(ENERO:DICIEMBRE!AM103)</f>
        <v>0</v>
      </c>
      <c r="AN103" s="14">
        <f>SUM(ENERO:DICIEMBRE!AN103)</f>
        <v>0</v>
      </c>
      <c r="AO103" s="14">
        <f>SUM(ENERO:DICIEMBRE!AO103)</f>
        <v>0</v>
      </c>
      <c r="AP103" s="14">
        <f>SUM(ENERO:DICIEMBRE!AP103)</f>
        <v>0</v>
      </c>
      <c r="AQ103" s="14">
        <f>SUM(ENERO:DICIEMBRE!AQ103)</f>
        <v>0</v>
      </c>
      <c r="AR103" s="14">
        <f>SUM(ENERO:DICIEMBRE!AR103)</f>
        <v>0</v>
      </c>
      <c r="AS103" s="14">
        <f>SUM(ENERO:DICIEMBRE!AS103)</f>
        <v>0</v>
      </c>
      <c r="AT103" s="25" t="str">
        <f t="shared" si="43"/>
        <v/>
      </c>
      <c r="CA103" s="26" t="str">
        <f t="shared" si="44"/>
        <v/>
      </c>
      <c r="CB103" s="26" t="str">
        <f t="shared" si="45"/>
        <v/>
      </c>
      <c r="CC103" s="26" t="str">
        <f t="shared" si="46"/>
        <v/>
      </c>
      <c r="CD103" s="26" t="str">
        <f t="shared" si="47"/>
        <v/>
      </c>
      <c r="CE103" s="26" t="str">
        <f t="shared" si="48"/>
        <v/>
      </c>
      <c r="CF103" s="26" t="str">
        <f t="shared" si="49"/>
        <v/>
      </c>
      <c r="CJ103" s="29">
        <f t="shared" si="50"/>
        <v>0</v>
      </c>
      <c r="CK103" s="29">
        <f t="shared" si="51"/>
        <v>0</v>
      </c>
      <c r="CL103" s="29">
        <f t="shared" si="52"/>
        <v>0</v>
      </c>
      <c r="CM103" s="29">
        <f t="shared" si="52"/>
        <v>0</v>
      </c>
      <c r="CN103" s="29">
        <f t="shared" si="52"/>
        <v>0</v>
      </c>
      <c r="CO103" s="29">
        <f t="shared" si="52"/>
        <v>0</v>
      </c>
    </row>
    <row r="104" spans="1:93" x14ac:dyDescent="0.25">
      <c r="A104" s="300"/>
      <c r="B104" s="124" t="s">
        <v>74</v>
      </c>
      <c r="C104" s="122">
        <f t="shared" si="41"/>
        <v>0</v>
      </c>
      <c r="D104" s="167">
        <f>+J104+L104+N104</f>
        <v>0</v>
      </c>
      <c r="E104" s="168">
        <f>+K104+M104+O104</f>
        <v>0</v>
      </c>
      <c r="F104" s="14">
        <f>SUM(ENERO:DICIEMBRE!F104)</f>
        <v>0</v>
      </c>
      <c r="G104" s="14">
        <f>SUM(ENERO:DICIEMBRE!G104)</f>
        <v>0</v>
      </c>
      <c r="H104" s="14">
        <f>SUM(ENERO:DICIEMBRE!H104)</f>
        <v>0</v>
      </c>
      <c r="I104" s="14">
        <f>SUM(ENERO:DICIEMBRE!I104)</f>
        <v>0</v>
      </c>
      <c r="J104" s="14">
        <f>SUM(ENERO:DICIEMBRE!J104)</f>
        <v>0</v>
      </c>
      <c r="K104" s="14">
        <f>SUM(ENERO:DICIEMBRE!K104)</f>
        <v>0</v>
      </c>
      <c r="L104" s="14">
        <f>SUM(ENERO:DICIEMBRE!L104)</f>
        <v>0</v>
      </c>
      <c r="M104" s="14">
        <f>SUM(ENERO:DICIEMBRE!M104)</f>
        <v>0</v>
      </c>
      <c r="N104" s="14">
        <f>SUM(ENERO:DICIEMBRE!N104)</f>
        <v>0</v>
      </c>
      <c r="O104" s="14">
        <f>SUM(ENERO:DICIEMBRE!O104)</f>
        <v>0</v>
      </c>
      <c r="P104" s="14">
        <f>SUM(ENERO:DICIEMBRE!P104)</f>
        <v>0</v>
      </c>
      <c r="Q104" s="14">
        <f>SUM(ENERO:DICIEMBRE!Q104)</f>
        <v>0</v>
      </c>
      <c r="R104" s="14">
        <f>SUM(ENERO:DICIEMBRE!R104)</f>
        <v>0</v>
      </c>
      <c r="S104" s="14">
        <f>SUM(ENERO:DICIEMBRE!S104)</f>
        <v>0</v>
      </c>
      <c r="T104" s="14">
        <f>SUM(ENERO:DICIEMBRE!T104)</f>
        <v>0</v>
      </c>
      <c r="U104" s="14">
        <f>SUM(ENERO:DICIEMBRE!U104)</f>
        <v>0</v>
      </c>
      <c r="V104" s="14">
        <f>SUM(ENERO:DICIEMBRE!V104)</f>
        <v>0</v>
      </c>
      <c r="W104" s="14">
        <f>SUM(ENERO:DICIEMBRE!W104)</f>
        <v>0</v>
      </c>
      <c r="X104" s="14">
        <f>SUM(ENERO:DICIEMBRE!X104)</f>
        <v>0</v>
      </c>
      <c r="Y104" s="14">
        <f>SUM(ENERO:DICIEMBRE!Y104)</f>
        <v>0</v>
      </c>
      <c r="Z104" s="14">
        <f>SUM(ENERO:DICIEMBRE!Z104)</f>
        <v>0</v>
      </c>
      <c r="AA104" s="14">
        <f>SUM(ENERO:DICIEMBRE!AA104)</f>
        <v>0</v>
      </c>
      <c r="AB104" s="14">
        <f>SUM(ENERO:DICIEMBRE!AB104)</f>
        <v>0</v>
      </c>
      <c r="AC104" s="14">
        <f>SUM(ENERO:DICIEMBRE!AC104)</f>
        <v>0</v>
      </c>
      <c r="AD104" s="14">
        <f>SUM(ENERO:DICIEMBRE!AD104)</f>
        <v>0</v>
      </c>
      <c r="AE104" s="14">
        <f>SUM(ENERO:DICIEMBRE!AE104)</f>
        <v>0</v>
      </c>
      <c r="AF104" s="14">
        <f>SUM(ENERO:DICIEMBRE!AF104)</f>
        <v>0</v>
      </c>
      <c r="AG104" s="14">
        <f>SUM(ENERO:DICIEMBRE!AG104)</f>
        <v>0</v>
      </c>
      <c r="AH104" s="14">
        <f>SUM(ENERO:DICIEMBRE!AH104)</f>
        <v>0</v>
      </c>
      <c r="AI104" s="14">
        <f>SUM(ENERO:DICIEMBRE!AI104)</f>
        <v>0</v>
      </c>
      <c r="AJ104" s="14">
        <f>SUM(ENERO:DICIEMBRE!AJ104)</f>
        <v>0</v>
      </c>
      <c r="AK104" s="14">
        <f>SUM(ENERO:DICIEMBRE!AK104)</f>
        <v>0</v>
      </c>
      <c r="AL104" s="14">
        <f>SUM(ENERO:DICIEMBRE!AL104)</f>
        <v>0</v>
      </c>
      <c r="AM104" s="14">
        <f>SUM(ENERO:DICIEMBRE!AM104)</f>
        <v>0</v>
      </c>
      <c r="AN104" s="14">
        <f>SUM(ENERO:DICIEMBRE!AN104)</f>
        <v>0</v>
      </c>
      <c r="AO104" s="14">
        <f>SUM(ENERO:DICIEMBRE!AO104)</f>
        <v>0</v>
      </c>
      <c r="AP104" s="14">
        <f>SUM(ENERO:DICIEMBRE!AP104)</f>
        <v>0</v>
      </c>
      <c r="AQ104" s="14">
        <f>SUM(ENERO:DICIEMBRE!AQ104)</f>
        <v>0</v>
      </c>
      <c r="AR104" s="14">
        <f>SUM(ENERO:DICIEMBRE!AR104)</f>
        <v>0</v>
      </c>
      <c r="AS104" s="14">
        <f>SUM(ENERO:DICIEMBRE!AS104)</f>
        <v>0</v>
      </c>
      <c r="AT104" s="25" t="str">
        <f t="shared" si="43"/>
        <v/>
      </c>
      <c r="CA104" s="26" t="str">
        <f t="shared" si="44"/>
        <v/>
      </c>
      <c r="CB104" s="26" t="str">
        <f t="shared" si="45"/>
        <v/>
      </c>
      <c r="CC104" s="26" t="str">
        <f t="shared" si="46"/>
        <v/>
      </c>
      <c r="CD104" s="26" t="str">
        <f t="shared" si="47"/>
        <v/>
      </c>
      <c r="CE104" s="26" t="str">
        <f t="shared" si="48"/>
        <v/>
      </c>
      <c r="CF104" s="26" t="str">
        <f t="shared" si="49"/>
        <v/>
      </c>
      <c r="CJ104" s="29">
        <f t="shared" si="50"/>
        <v>0</v>
      </c>
      <c r="CK104" s="29">
        <f t="shared" si="51"/>
        <v>0</v>
      </c>
      <c r="CL104" s="29">
        <f t="shared" si="52"/>
        <v>0</v>
      </c>
      <c r="CM104" s="29">
        <f t="shared" si="52"/>
        <v>0</v>
      </c>
      <c r="CN104" s="29">
        <f t="shared" si="52"/>
        <v>0</v>
      </c>
      <c r="CO104" s="29">
        <f t="shared" si="52"/>
        <v>0</v>
      </c>
    </row>
    <row r="105" spans="1:93" x14ac:dyDescent="0.25">
      <c r="A105" s="301"/>
      <c r="B105" s="57" t="s">
        <v>75</v>
      </c>
      <c r="C105" s="58">
        <f t="shared" si="41"/>
        <v>0</v>
      </c>
      <c r="D105" s="59">
        <f>SUM(F105+H105+J105+L105+N105+P105+R105+T105+V105+X105+Z105+AB105+AD105+AF105+AH105+AJ105+AL105)</f>
        <v>0</v>
      </c>
      <c r="E105" s="173">
        <f>SUM(G105+I105+K105+M105+O105+Q105+S105+U105+W105+Y105+AA105+AC105+AE105+AG105+AI105+AK105+AM105)</f>
        <v>0</v>
      </c>
      <c r="F105" s="14">
        <f>SUM(ENERO:DICIEMBRE!F105)</f>
        <v>0</v>
      </c>
      <c r="G105" s="14">
        <f>SUM(ENERO:DICIEMBRE!G105)</f>
        <v>0</v>
      </c>
      <c r="H105" s="14">
        <f>SUM(ENERO:DICIEMBRE!H105)</f>
        <v>0</v>
      </c>
      <c r="I105" s="14">
        <f>SUM(ENERO:DICIEMBRE!I105)</f>
        <v>0</v>
      </c>
      <c r="J105" s="14">
        <f>SUM(ENERO:DICIEMBRE!J105)</f>
        <v>0</v>
      </c>
      <c r="K105" s="14">
        <f>SUM(ENERO:DICIEMBRE!K105)</f>
        <v>0</v>
      </c>
      <c r="L105" s="14">
        <f>SUM(ENERO:DICIEMBRE!L105)</f>
        <v>0</v>
      </c>
      <c r="M105" s="14">
        <f>SUM(ENERO:DICIEMBRE!M105)</f>
        <v>0</v>
      </c>
      <c r="N105" s="14">
        <f>SUM(ENERO:DICIEMBRE!N105)</f>
        <v>0</v>
      </c>
      <c r="O105" s="14">
        <f>SUM(ENERO:DICIEMBRE!O105)</f>
        <v>0</v>
      </c>
      <c r="P105" s="14">
        <f>SUM(ENERO:DICIEMBRE!P105)</f>
        <v>0</v>
      </c>
      <c r="Q105" s="14">
        <f>SUM(ENERO:DICIEMBRE!Q105)</f>
        <v>0</v>
      </c>
      <c r="R105" s="14">
        <f>SUM(ENERO:DICIEMBRE!R105)</f>
        <v>0</v>
      </c>
      <c r="S105" s="14">
        <f>SUM(ENERO:DICIEMBRE!S105)</f>
        <v>0</v>
      </c>
      <c r="T105" s="14">
        <f>SUM(ENERO:DICIEMBRE!T105)</f>
        <v>0</v>
      </c>
      <c r="U105" s="14">
        <f>SUM(ENERO:DICIEMBRE!U105)</f>
        <v>0</v>
      </c>
      <c r="V105" s="14">
        <f>SUM(ENERO:DICIEMBRE!V105)</f>
        <v>0</v>
      </c>
      <c r="W105" s="14">
        <f>SUM(ENERO:DICIEMBRE!W105)</f>
        <v>0</v>
      </c>
      <c r="X105" s="14">
        <f>SUM(ENERO:DICIEMBRE!X105)</f>
        <v>0</v>
      </c>
      <c r="Y105" s="14">
        <f>SUM(ENERO:DICIEMBRE!Y105)</f>
        <v>0</v>
      </c>
      <c r="Z105" s="14">
        <f>SUM(ENERO:DICIEMBRE!Z105)</f>
        <v>0</v>
      </c>
      <c r="AA105" s="14">
        <f>SUM(ENERO:DICIEMBRE!AA105)</f>
        <v>0</v>
      </c>
      <c r="AB105" s="14">
        <f>SUM(ENERO:DICIEMBRE!AB105)</f>
        <v>0</v>
      </c>
      <c r="AC105" s="14">
        <f>SUM(ENERO:DICIEMBRE!AC105)</f>
        <v>0</v>
      </c>
      <c r="AD105" s="14">
        <f>SUM(ENERO:DICIEMBRE!AD105)</f>
        <v>0</v>
      </c>
      <c r="AE105" s="14">
        <f>SUM(ENERO:DICIEMBRE!AE105)</f>
        <v>0</v>
      </c>
      <c r="AF105" s="14">
        <f>SUM(ENERO:DICIEMBRE!AF105)</f>
        <v>0</v>
      </c>
      <c r="AG105" s="14">
        <f>SUM(ENERO:DICIEMBRE!AG105)</f>
        <v>0</v>
      </c>
      <c r="AH105" s="14">
        <f>SUM(ENERO:DICIEMBRE!AH105)</f>
        <v>0</v>
      </c>
      <c r="AI105" s="14">
        <f>SUM(ENERO:DICIEMBRE!AI105)</f>
        <v>0</v>
      </c>
      <c r="AJ105" s="14">
        <f>SUM(ENERO:DICIEMBRE!AJ105)</f>
        <v>0</v>
      </c>
      <c r="AK105" s="14">
        <f>SUM(ENERO:DICIEMBRE!AK105)</f>
        <v>0</v>
      </c>
      <c r="AL105" s="14">
        <f>SUM(ENERO:DICIEMBRE!AL105)</f>
        <v>0</v>
      </c>
      <c r="AM105" s="14">
        <f>SUM(ENERO:DICIEMBRE!AM105)</f>
        <v>0</v>
      </c>
      <c r="AN105" s="14">
        <f>SUM(ENERO:DICIEMBRE!AN105)</f>
        <v>0</v>
      </c>
      <c r="AO105" s="14">
        <f>SUM(ENERO:DICIEMBRE!AO105)</f>
        <v>0</v>
      </c>
      <c r="AP105" s="14">
        <f>SUM(ENERO:DICIEMBRE!AP105)</f>
        <v>0</v>
      </c>
      <c r="AQ105" s="14">
        <f>SUM(ENERO:DICIEMBRE!AQ105)</f>
        <v>0</v>
      </c>
      <c r="AR105" s="14">
        <f>SUM(ENERO:DICIEMBRE!AR105)</f>
        <v>0</v>
      </c>
      <c r="AS105" s="14">
        <f>SUM(ENERO:DICIEMBRE!AS105)</f>
        <v>0</v>
      </c>
      <c r="AT105" s="25" t="str">
        <f t="shared" si="43"/>
        <v/>
      </c>
      <c r="CA105" s="26" t="str">
        <f t="shared" si="44"/>
        <v/>
      </c>
      <c r="CB105" s="26" t="str">
        <f t="shared" si="45"/>
        <v/>
      </c>
      <c r="CC105" s="26" t="str">
        <f t="shared" si="46"/>
        <v/>
      </c>
      <c r="CD105" s="26" t="str">
        <f t="shared" si="47"/>
        <v/>
      </c>
      <c r="CE105" s="26" t="str">
        <f t="shared" si="48"/>
        <v/>
      </c>
      <c r="CF105" s="26" t="str">
        <f t="shared" si="49"/>
        <v/>
      </c>
      <c r="CJ105" s="29">
        <f t="shared" si="50"/>
        <v>0</v>
      </c>
      <c r="CK105" s="29">
        <f t="shared" si="51"/>
        <v>0</v>
      </c>
      <c r="CL105" s="29">
        <f t="shared" si="52"/>
        <v>0</v>
      </c>
      <c r="CM105" s="29">
        <f t="shared" si="52"/>
        <v>0</v>
      </c>
      <c r="CN105" s="29">
        <f t="shared" si="52"/>
        <v>0</v>
      </c>
      <c r="CO105" s="29">
        <f t="shared" si="52"/>
        <v>0</v>
      </c>
    </row>
    <row r="106" spans="1:93" x14ac:dyDescent="0.25">
      <c r="A106" s="282" t="s">
        <v>77</v>
      </c>
      <c r="B106" s="282"/>
      <c r="C106" s="282"/>
      <c r="D106" s="282"/>
    </row>
    <row r="107" spans="1:93" x14ac:dyDescent="0.25">
      <c r="A107" s="299" t="s">
        <v>78</v>
      </c>
      <c r="B107" s="188" t="s">
        <v>79</v>
      </c>
      <c r="C107" s="7" t="s">
        <v>80</v>
      </c>
      <c r="D107" s="7" t="s">
        <v>81</v>
      </c>
    </row>
    <row r="108" spans="1:93" x14ac:dyDescent="0.25">
      <c r="A108" s="300"/>
      <c r="B108" s="189" t="s">
        <v>82</v>
      </c>
      <c r="C108" s="14">
        <f>SUM(ENERO:DICIEMBRE!C108)</f>
        <v>0</v>
      </c>
      <c r="D108" s="14">
        <f>SUM(ENERO:DICIEMBRE!D108)</f>
        <v>0</v>
      </c>
      <c r="E108" s="25" t="str">
        <f>$CA108</f>
        <v/>
      </c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  <c r="P108" s="190"/>
      <c r="Q108" s="191"/>
      <c r="R108" s="191"/>
      <c r="S108" s="191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3"/>
      <c r="BY108" s="3"/>
      <c r="BZ108" s="3"/>
      <c r="CA108" s="192" t="str">
        <f>IF(D108&lt;=C108,"","* Las consejerías realizadas en Espacios Amigables NO DEBEN ser mayor al Total de Actividades. ")</f>
        <v/>
      </c>
      <c r="CB108" s="4"/>
      <c r="CC108" s="4"/>
      <c r="CD108" s="4"/>
      <c r="CE108" s="4"/>
      <c r="CF108" s="4"/>
      <c r="CJ108" s="193">
        <f>IF(D108&lt;=C108,0,1)</f>
        <v>0</v>
      </c>
    </row>
    <row r="109" spans="1:93" x14ac:dyDescent="0.25">
      <c r="A109" s="300"/>
      <c r="B109" s="194" t="s">
        <v>83</v>
      </c>
      <c r="C109" s="14">
        <f>SUM(ENERO:DICIEMBRE!C109)</f>
        <v>0</v>
      </c>
      <c r="D109" s="14">
        <f>SUM(ENERO:DICIEMBRE!D109)</f>
        <v>0</v>
      </c>
      <c r="E109" s="25" t="str">
        <f t="shared" ref="E109:E110" si="54">$CA109</f>
        <v/>
      </c>
      <c r="F109" s="190"/>
      <c r="G109" s="190"/>
      <c r="H109" s="190"/>
      <c r="I109" s="190"/>
      <c r="J109" s="190"/>
      <c r="K109" s="190"/>
      <c r="L109" s="190"/>
      <c r="M109" s="190"/>
      <c r="N109" s="190"/>
      <c r="O109" s="190"/>
      <c r="P109" s="190"/>
      <c r="Q109" s="191"/>
      <c r="R109" s="191"/>
      <c r="S109" s="191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3"/>
      <c r="BY109" s="3"/>
      <c r="BZ109" s="3"/>
      <c r="CA109" s="192" t="str">
        <f t="shared" ref="CA109:CA110" si="55">IF(D109&lt;=C109,"","* Las consejerías realizadas en Espacios Amigables NO DEBEN ser mayor al Total de Actividades. ")</f>
        <v/>
      </c>
      <c r="CB109" s="4"/>
      <c r="CC109" s="4"/>
      <c r="CD109" s="4"/>
      <c r="CE109" s="4"/>
      <c r="CF109" s="4"/>
      <c r="CJ109" s="193">
        <f>IF(D109&lt;=C109,0,1)</f>
        <v>0</v>
      </c>
    </row>
    <row r="110" spans="1:93" ht="21" x14ac:dyDescent="0.25">
      <c r="A110" s="300"/>
      <c r="B110" s="194" t="s">
        <v>84</v>
      </c>
      <c r="C110" s="14">
        <f>SUM(ENERO:DICIEMBRE!C110)</f>
        <v>0</v>
      </c>
      <c r="D110" s="14">
        <f>SUM(ENERO:DICIEMBRE!D110)</f>
        <v>0</v>
      </c>
      <c r="E110" s="25" t="str">
        <f t="shared" si="54"/>
        <v/>
      </c>
      <c r="F110" s="190"/>
      <c r="G110" s="190"/>
      <c r="H110" s="190"/>
      <c r="I110" s="190"/>
      <c r="J110" s="190"/>
      <c r="K110" s="190"/>
      <c r="L110" s="190"/>
      <c r="M110" s="190"/>
      <c r="N110" s="190"/>
      <c r="O110" s="190"/>
      <c r="P110" s="190"/>
      <c r="Q110" s="191"/>
      <c r="R110" s="191"/>
      <c r="S110" s="191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3"/>
      <c r="BY110" s="3"/>
      <c r="BZ110" s="3"/>
      <c r="CA110" s="192" t="str">
        <f t="shared" si="55"/>
        <v/>
      </c>
      <c r="CB110" s="4"/>
      <c r="CC110" s="4"/>
      <c r="CD110" s="4"/>
      <c r="CE110" s="4"/>
      <c r="CF110" s="4"/>
      <c r="CJ110" s="193">
        <f>IF(D110&lt;=C110,0,1)</f>
        <v>0</v>
      </c>
    </row>
    <row r="111" spans="1:93" x14ac:dyDescent="0.25">
      <c r="A111" s="300"/>
      <c r="B111" s="194" t="s">
        <v>85</v>
      </c>
      <c r="C111" s="14">
        <f>SUM(ENERO:DICIEMBRE!C111)</f>
        <v>0</v>
      </c>
      <c r="D111" s="14">
        <f>SUM(ENERO:DICIEMBRE!D111)</f>
        <v>0</v>
      </c>
    </row>
    <row r="112" spans="1:93" x14ac:dyDescent="0.25">
      <c r="A112" s="300"/>
      <c r="B112" s="196" t="s">
        <v>86</v>
      </c>
      <c r="C112" s="14">
        <f>SUM(ENERO:DICIEMBRE!C112)</f>
        <v>0</v>
      </c>
      <c r="D112" s="14">
        <f>SUM(ENERO:DICIEMBRE!D112)</f>
        <v>0</v>
      </c>
    </row>
    <row r="113" spans="1:111" ht="21" x14ac:dyDescent="0.25">
      <c r="A113" s="300"/>
      <c r="B113" s="196" t="s">
        <v>87</v>
      </c>
      <c r="C113" s="14">
        <f>SUM(ENERO:DICIEMBRE!C113)</f>
        <v>0</v>
      </c>
      <c r="D113" s="14">
        <f>SUM(ENERO:DICIEMBRE!D113)</f>
        <v>0</v>
      </c>
      <c r="E113" s="25" t="str">
        <f t="shared" ref="E113:E117" si="56">$CA113</f>
        <v/>
      </c>
      <c r="F113" s="190"/>
      <c r="G113" s="190"/>
      <c r="H113" s="190"/>
      <c r="I113" s="190"/>
      <c r="J113" s="190"/>
      <c r="K113" s="190"/>
      <c r="L113" s="190"/>
      <c r="M113" s="190"/>
      <c r="N113" s="190"/>
      <c r="O113" s="190"/>
      <c r="P113" s="190"/>
      <c r="Q113" s="191"/>
      <c r="R113" s="191"/>
      <c r="S113" s="191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3"/>
      <c r="BY113" s="3"/>
      <c r="BZ113" s="3"/>
      <c r="CA113" s="192" t="str">
        <f>IF(D113&lt;=C113,"","* Las consejerías realizadas en Espacios Amigables NO DEBEN ser mayor al Total de Actividades. ")</f>
        <v/>
      </c>
      <c r="CB113" s="4"/>
      <c r="CC113" s="4"/>
      <c r="CD113" s="4"/>
      <c r="CE113" s="4"/>
      <c r="CF113" s="4"/>
      <c r="CJ113" s="193">
        <f>IF(D113&lt;=C113,0,1)</f>
        <v>0</v>
      </c>
    </row>
    <row r="114" spans="1:111" x14ac:dyDescent="0.25">
      <c r="A114" s="300"/>
      <c r="B114" s="196" t="s">
        <v>88</v>
      </c>
      <c r="C114" s="14">
        <f>SUM(ENERO:DICIEMBRE!C114)</f>
        <v>0</v>
      </c>
      <c r="D114" s="14">
        <f>SUM(ENERO:DICIEMBRE!D114)</f>
        <v>0</v>
      </c>
      <c r="E114" s="25" t="str">
        <f t="shared" si="56"/>
        <v/>
      </c>
      <c r="F114" s="190"/>
      <c r="G114" s="190"/>
      <c r="H114" s="190"/>
      <c r="I114" s="190"/>
      <c r="J114" s="190"/>
      <c r="K114" s="190"/>
      <c r="L114" s="190"/>
      <c r="M114" s="190"/>
      <c r="N114" s="190"/>
      <c r="O114" s="190"/>
      <c r="P114" s="190"/>
      <c r="Q114" s="191"/>
      <c r="R114" s="191"/>
      <c r="S114" s="191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3"/>
      <c r="BY114" s="3"/>
      <c r="BZ114" s="3"/>
      <c r="CA114" s="192" t="str">
        <f t="shared" ref="CA114:CA117" si="57">IF(D114&lt;=C114,"","* Las consejerías realizadas en Espacios Amigables NO DEBEN ser mayor al Total de Actividades. ")</f>
        <v/>
      </c>
      <c r="CB114" s="4"/>
      <c r="CC114" s="4"/>
      <c r="CD114" s="4"/>
      <c r="CE114" s="4"/>
      <c r="CF114" s="4"/>
      <c r="CJ114" s="193">
        <f>IF(D114&lt;=C114,0,1)</f>
        <v>0</v>
      </c>
    </row>
    <row r="115" spans="1:111" x14ac:dyDescent="0.25">
      <c r="A115" s="300"/>
      <c r="B115" s="196" t="s">
        <v>89</v>
      </c>
      <c r="C115" s="14">
        <f>SUM(ENERO:DICIEMBRE!C115)</f>
        <v>0</v>
      </c>
      <c r="D115" s="14">
        <f>SUM(ENERO:DICIEMBRE!D115)</f>
        <v>0</v>
      </c>
      <c r="E115" s="25" t="str">
        <f t="shared" si="56"/>
        <v/>
      </c>
      <c r="F115" s="190"/>
      <c r="G115" s="190"/>
      <c r="H115" s="190"/>
      <c r="I115" s="190"/>
      <c r="J115" s="190"/>
      <c r="K115" s="190"/>
      <c r="L115" s="190"/>
      <c r="M115" s="190"/>
      <c r="N115" s="190"/>
      <c r="O115" s="190"/>
      <c r="P115" s="190"/>
      <c r="Q115" s="191"/>
      <c r="R115" s="191"/>
      <c r="S115" s="191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3"/>
      <c r="BY115" s="3"/>
      <c r="BZ115" s="3"/>
      <c r="CA115" s="192" t="str">
        <f t="shared" si="57"/>
        <v/>
      </c>
      <c r="CB115" s="4"/>
      <c r="CC115" s="4"/>
      <c r="CD115" s="4"/>
      <c r="CE115" s="4"/>
      <c r="CF115" s="4"/>
      <c r="CJ115" s="193">
        <f>IF(D115&lt;=C115,0,1)</f>
        <v>0</v>
      </c>
    </row>
    <row r="116" spans="1:111" x14ac:dyDescent="0.25">
      <c r="A116" s="300"/>
      <c r="B116" s="197" t="s">
        <v>90</v>
      </c>
      <c r="C116" s="14">
        <f>SUM(ENERO:DICIEMBRE!C116)</f>
        <v>0</v>
      </c>
      <c r="D116" s="14">
        <f>SUM(ENERO:DICIEMBRE!D116)</f>
        <v>0</v>
      </c>
      <c r="E116" s="25"/>
      <c r="F116" s="190"/>
      <c r="G116" s="190"/>
      <c r="H116" s="190"/>
      <c r="I116" s="190"/>
      <c r="J116" s="190"/>
      <c r="K116" s="190"/>
      <c r="L116" s="190"/>
      <c r="M116" s="190"/>
      <c r="N116" s="190"/>
      <c r="O116" s="190"/>
      <c r="P116" s="190"/>
      <c r="Q116" s="191"/>
      <c r="R116" s="191"/>
      <c r="S116" s="191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3"/>
      <c r="BY116" s="3"/>
      <c r="BZ116" s="3"/>
      <c r="CA116" s="192"/>
      <c r="CB116" s="4"/>
      <c r="CC116" s="4"/>
      <c r="CD116" s="4"/>
      <c r="CE116" s="4"/>
      <c r="CF116" s="4"/>
      <c r="CJ116" s="193"/>
    </row>
    <row r="117" spans="1:111" x14ac:dyDescent="0.25">
      <c r="A117" s="301"/>
      <c r="B117" s="198" t="s">
        <v>91</v>
      </c>
      <c r="C117" s="14">
        <f>SUM(ENERO:DICIEMBRE!C117)</f>
        <v>0</v>
      </c>
      <c r="D117" s="14">
        <f>SUM(ENERO:DICIEMBRE!D117)</f>
        <v>0</v>
      </c>
      <c r="E117" s="25" t="str">
        <f t="shared" si="56"/>
        <v/>
      </c>
      <c r="F117" s="190"/>
      <c r="G117" s="190"/>
      <c r="H117" s="190"/>
      <c r="I117" s="190"/>
      <c r="J117" s="190"/>
      <c r="K117" s="190"/>
      <c r="L117" s="190"/>
      <c r="M117" s="190"/>
      <c r="N117" s="190"/>
      <c r="O117" s="190"/>
      <c r="P117" s="190"/>
      <c r="Q117" s="191"/>
      <c r="R117" s="191"/>
      <c r="S117" s="191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3"/>
      <c r="BY117" s="3"/>
      <c r="BZ117" s="3"/>
      <c r="CA117" s="192" t="str">
        <f t="shared" si="57"/>
        <v/>
      </c>
      <c r="CB117" s="4"/>
      <c r="CC117" s="4"/>
      <c r="CD117" s="4"/>
      <c r="CE117" s="4"/>
      <c r="CF117" s="4"/>
      <c r="CJ117" s="193">
        <f>IF(D117&lt;=C117,0,1)</f>
        <v>0</v>
      </c>
    </row>
    <row r="118" spans="1:111" ht="18" customHeight="1" x14ac:dyDescent="0.25">
      <c r="A118" s="304" t="s">
        <v>92</v>
      </c>
      <c r="B118" s="304"/>
      <c r="C118" s="304"/>
      <c r="D118" s="304"/>
      <c r="E118" s="304"/>
      <c r="F118" s="304"/>
      <c r="G118" s="304"/>
      <c r="H118" s="304"/>
      <c r="I118" s="304"/>
      <c r="J118" s="304"/>
      <c r="K118" s="304"/>
      <c r="L118" s="304"/>
      <c r="M118" s="304"/>
      <c r="N118" s="304"/>
      <c r="O118" s="304"/>
      <c r="P118" s="304"/>
      <c r="Q118" s="304"/>
      <c r="R118" s="304"/>
      <c r="S118" s="304"/>
      <c r="T118" s="304"/>
      <c r="U118" s="304"/>
      <c r="V118" s="304"/>
      <c r="W118" s="304"/>
      <c r="X118" s="304"/>
      <c r="Y118" s="304"/>
      <c r="Z118" s="304"/>
      <c r="AA118" s="304"/>
      <c r="AB118" s="304"/>
      <c r="AC118" s="304"/>
      <c r="AD118" s="304"/>
      <c r="AE118" s="304"/>
      <c r="AF118" s="304"/>
      <c r="AG118" s="304"/>
      <c r="AH118" s="304"/>
      <c r="AI118" s="304"/>
      <c r="AJ118" s="304"/>
      <c r="AK118" s="304"/>
    </row>
    <row r="119" spans="1:111" ht="15" customHeight="1" x14ac:dyDescent="0.25">
      <c r="A119" s="287" t="s">
        <v>93</v>
      </c>
      <c r="B119" s="284"/>
      <c r="C119" s="287" t="s">
        <v>94</v>
      </c>
      <c r="D119" s="288"/>
      <c r="E119" s="284"/>
      <c r="F119" s="291" t="s">
        <v>7</v>
      </c>
      <c r="G119" s="292"/>
      <c r="H119" s="292"/>
      <c r="I119" s="292"/>
      <c r="J119" s="292"/>
      <c r="K119" s="292"/>
      <c r="L119" s="292"/>
      <c r="M119" s="292"/>
      <c r="N119" s="292"/>
      <c r="O119" s="292"/>
      <c r="P119" s="292"/>
      <c r="Q119" s="292"/>
      <c r="R119" s="292"/>
      <c r="S119" s="292"/>
      <c r="T119" s="292"/>
      <c r="U119" s="292"/>
      <c r="V119" s="292"/>
      <c r="W119" s="292"/>
      <c r="X119" s="292"/>
      <c r="Y119" s="292"/>
      <c r="Z119" s="292"/>
      <c r="AA119" s="292"/>
      <c r="AB119" s="292"/>
      <c r="AC119" s="292"/>
      <c r="AD119" s="292"/>
      <c r="AE119" s="292"/>
      <c r="AF119" s="292"/>
      <c r="AG119" s="292"/>
      <c r="AH119" s="292"/>
      <c r="AI119" s="292"/>
      <c r="AJ119" s="313" t="s">
        <v>95</v>
      </c>
      <c r="AK119" s="314"/>
      <c r="AL119" s="309" t="s">
        <v>96</v>
      </c>
    </row>
    <row r="120" spans="1:111" x14ac:dyDescent="0.25">
      <c r="A120" s="312"/>
      <c r="B120" s="285"/>
      <c r="C120" s="289"/>
      <c r="D120" s="290"/>
      <c r="E120" s="286"/>
      <c r="F120" s="295" t="s">
        <v>17</v>
      </c>
      <c r="G120" s="296"/>
      <c r="H120" s="295" t="s">
        <v>97</v>
      </c>
      <c r="I120" s="296"/>
      <c r="J120" s="295" t="s">
        <v>19</v>
      </c>
      <c r="K120" s="296"/>
      <c r="L120" s="295" t="s">
        <v>20</v>
      </c>
      <c r="M120" s="296"/>
      <c r="N120" s="295" t="s">
        <v>21</v>
      </c>
      <c r="O120" s="296"/>
      <c r="P120" s="295" t="s">
        <v>22</v>
      </c>
      <c r="Q120" s="296"/>
      <c r="R120" s="295" t="s">
        <v>23</v>
      </c>
      <c r="S120" s="296"/>
      <c r="T120" s="295" t="s">
        <v>24</v>
      </c>
      <c r="U120" s="296"/>
      <c r="V120" s="295" t="s">
        <v>25</v>
      </c>
      <c r="W120" s="296"/>
      <c r="X120" s="295" t="s">
        <v>26</v>
      </c>
      <c r="Y120" s="296"/>
      <c r="Z120" s="295" t="s">
        <v>27</v>
      </c>
      <c r="AA120" s="296"/>
      <c r="AB120" s="295" t="s">
        <v>28</v>
      </c>
      <c r="AC120" s="296"/>
      <c r="AD120" s="295" t="s">
        <v>29</v>
      </c>
      <c r="AE120" s="296"/>
      <c r="AF120" s="295" t="s">
        <v>30</v>
      </c>
      <c r="AG120" s="296"/>
      <c r="AH120" s="297" t="s">
        <v>31</v>
      </c>
      <c r="AI120" s="302"/>
      <c r="AJ120" s="315"/>
      <c r="AK120" s="316"/>
      <c r="AL120" s="310"/>
    </row>
    <row r="121" spans="1:111" x14ac:dyDescent="0.25">
      <c r="A121" s="289"/>
      <c r="B121" s="286"/>
      <c r="C121" s="5" t="s">
        <v>32</v>
      </c>
      <c r="D121" s="6" t="s">
        <v>33</v>
      </c>
      <c r="E121" s="7" t="s">
        <v>34</v>
      </c>
      <c r="F121" s="5" t="s">
        <v>33</v>
      </c>
      <c r="G121" s="7" t="s">
        <v>34</v>
      </c>
      <c r="H121" s="5" t="s">
        <v>33</v>
      </c>
      <c r="I121" s="7" t="s">
        <v>34</v>
      </c>
      <c r="J121" s="5" t="s">
        <v>33</v>
      </c>
      <c r="K121" s="7" t="s">
        <v>34</v>
      </c>
      <c r="L121" s="5" t="s">
        <v>33</v>
      </c>
      <c r="M121" s="7" t="s">
        <v>34</v>
      </c>
      <c r="N121" s="5" t="s">
        <v>33</v>
      </c>
      <c r="O121" s="7" t="s">
        <v>34</v>
      </c>
      <c r="P121" s="5" t="s">
        <v>33</v>
      </c>
      <c r="Q121" s="7" t="s">
        <v>34</v>
      </c>
      <c r="R121" s="5" t="s">
        <v>33</v>
      </c>
      <c r="S121" s="7" t="s">
        <v>34</v>
      </c>
      <c r="T121" s="5" t="s">
        <v>33</v>
      </c>
      <c r="U121" s="7" t="s">
        <v>34</v>
      </c>
      <c r="V121" s="5" t="s">
        <v>33</v>
      </c>
      <c r="W121" s="7" t="s">
        <v>34</v>
      </c>
      <c r="X121" s="5" t="s">
        <v>33</v>
      </c>
      <c r="Y121" s="7" t="s">
        <v>34</v>
      </c>
      <c r="Z121" s="5" t="s">
        <v>33</v>
      </c>
      <c r="AA121" s="7" t="s">
        <v>34</v>
      </c>
      <c r="AB121" s="5" t="s">
        <v>33</v>
      </c>
      <c r="AC121" s="7" t="s">
        <v>34</v>
      </c>
      <c r="AD121" s="5" t="s">
        <v>33</v>
      </c>
      <c r="AE121" s="7" t="s">
        <v>34</v>
      </c>
      <c r="AF121" s="5" t="s">
        <v>33</v>
      </c>
      <c r="AG121" s="7" t="s">
        <v>34</v>
      </c>
      <c r="AH121" s="5" t="s">
        <v>33</v>
      </c>
      <c r="AI121" s="148" t="s">
        <v>34</v>
      </c>
      <c r="AJ121" s="6" t="s">
        <v>33</v>
      </c>
      <c r="AK121" s="200" t="s">
        <v>34</v>
      </c>
      <c r="AL121" s="311"/>
    </row>
    <row r="122" spans="1:111" x14ac:dyDescent="0.25">
      <c r="A122" s="299" t="s">
        <v>98</v>
      </c>
      <c r="B122" s="10" t="s">
        <v>99</v>
      </c>
      <c r="C122" s="11">
        <f>SUM(D122:E122)</f>
        <v>31</v>
      </c>
      <c r="D122" s="12">
        <f>+F122+H122+J122+L122+N122+P122+R122+T122+V122+X122+Z122+AB122+AD122+AF122+AH122</f>
        <v>27</v>
      </c>
      <c r="E122" s="13">
        <f>+G122+I122+K122+M122+O122+Q122+S122+U122+W122+Y122+AA122+AC122+AE122+AG122+AI122</f>
        <v>4</v>
      </c>
      <c r="F122" s="14">
        <f>SUM(ENERO:DICIEMBRE!F122)</f>
        <v>0</v>
      </c>
      <c r="G122" s="14">
        <f>SUM(ENERO:DICIEMBRE!G122)</f>
        <v>0</v>
      </c>
      <c r="H122" s="14">
        <f>SUM(ENERO:DICIEMBRE!H122)</f>
        <v>0</v>
      </c>
      <c r="I122" s="14">
        <f>SUM(ENERO:DICIEMBRE!I122)</f>
        <v>0</v>
      </c>
      <c r="J122" s="14">
        <f>SUM(ENERO:DICIEMBRE!J122)</f>
        <v>1</v>
      </c>
      <c r="K122" s="14">
        <f>SUM(ENERO:DICIEMBRE!K122)</f>
        <v>2</v>
      </c>
      <c r="L122" s="14">
        <f>SUM(ENERO:DICIEMBRE!L122)</f>
        <v>13</v>
      </c>
      <c r="M122" s="14">
        <f>SUM(ENERO:DICIEMBRE!M122)</f>
        <v>1</v>
      </c>
      <c r="N122" s="14">
        <f>SUM(ENERO:DICIEMBRE!N122)</f>
        <v>5</v>
      </c>
      <c r="O122" s="14">
        <f>SUM(ENERO:DICIEMBRE!O122)</f>
        <v>0</v>
      </c>
      <c r="P122" s="14">
        <f>SUM(ENERO:DICIEMBRE!P122)</f>
        <v>4</v>
      </c>
      <c r="Q122" s="14">
        <f>SUM(ENERO:DICIEMBRE!Q122)</f>
        <v>0</v>
      </c>
      <c r="R122" s="14">
        <f>SUM(ENERO:DICIEMBRE!R122)</f>
        <v>3</v>
      </c>
      <c r="S122" s="14">
        <f>SUM(ENERO:DICIEMBRE!S122)</f>
        <v>0</v>
      </c>
      <c r="T122" s="14">
        <f>SUM(ENERO:DICIEMBRE!T122)</f>
        <v>1</v>
      </c>
      <c r="U122" s="14">
        <f>SUM(ENERO:DICIEMBRE!U122)</f>
        <v>1</v>
      </c>
      <c r="V122" s="14">
        <f>SUM(ENERO:DICIEMBRE!V122)</f>
        <v>0</v>
      </c>
      <c r="W122" s="14">
        <f>SUM(ENERO:DICIEMBRE!W122)</f>
        <v>0</v>
      </c>
      <c r="X122" s="14">
        <f>SUM(ENERO:DICIEMBRE!X122)</f>
        <v>0</v>
      </c>
      <c r="Y122" s="14">
        <f>SUM(ENERO:DICIEMBRE!Y122)</f>
        <v>0</v>
      </c>
      <c r="Z122" s="14">
        <f>SUM(ENERO:DICIEMBRE!Z122)</f>
        <v>0</v>
      </c>
      <c r="AA122" s="14">
        <f>SUM(ENERO:DICIEMBRE!AA122)</f>
        <v>0</v>
      </c>
      <c r="AB122" s="14">
        <f>SUM(ENERO:DICIEMBRE!AB122)</f>
        <v>0</v>
      </c>
      <c r="AC122" s="14">
        <f>SUM(ENERO:DICIEMBRE!AC122)</f>
        <v>0</v>
      </c>
      <c r="AD122" s="14">
        <f>SUM(ENERO:DICIEMBRE!AD122)</f>
        <v>0</v>
      </c>
      <c r="AE122" s="14">
        <f>SUM(ENERO:DICIEMBRE!AE122)</f>
        <v>0</v>
      </c>
      <c r="AF122" s="14">
        <f>SUM(ENERO:DICIEMBRE!AF122)</f>
        <v>0</v>
      </c>
      <c r="AG122" s="14">
        <f>SUM(ENERO:DICIEMBRE!AG122)</f>
        <v>0</v>
      </c>
      <c r="AH122" s="14">
        <f>SUM(ENERO:DICIEMBRE!AH122)</f>
        <v>0</v>
      </c>
      <c r="AI122" s="14">
        <f>SUM(ENERO:DICIEMBRE!AI122)</f>
        <v>0</v>
      </c>
      <c r="AJ122" s="14">
        <f>SUM(ENERO:DICIEMBRE!AJ122)</f>
        <v>0</v>
      </c>
      <c r="AK122" s="14">
        <f>SUM(ENERO:DICIEMBRE!AK122)</f>
        <v>0</v>
      </c>
      <c r="AL122" s="14">
        <f>SUM(ENERO:DICIEMBRE!AL122)</f>
        <v>0</v>
      </c>
      <c r="AM122" s="25" t="str">
        <f>CA122&amp;CB122&amp;CC122</f>
        <v/>
      </c>
      <c r="AN122" s="190"/>
      <c r="AO122" s="190"/>
      <c r="AP122" s="190"/>
      <c r="AQ122" s="190"/>
      <c r="AR122" s="190"/>
      <c r="AS122" s="190"/>
      <c r="AT122" s="190"/>
      <c r="AU122" s="190"/>
      <c r="AV122" s="190"/>
      <c r="AW122" s="190"/>
      <c r="AX122" s="190"/>
      <c r="AY122" s="191"/>
      <c r="AZ122" s="191"/>
      <c r="BA122" s="191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CA122" s="26" t="str">
        <f>IF(AND(SUM(F122+H122)&gt;0,(AJ122=""))," * No olvide digitar la variable 14-18 años Hombres. Si no tiene Digite CERO .",IF(AJ122&gt;F122+H122,"* La suma del grupo de 14 a 18 años Hombres no puede superar el Total Hombres Grupo Etario de 10 a 19 años. ",""))</f>
        <v/>
      </c>
      <c r="CB122" s="26" t="str">
        <f>IF(AND(SUM(G122+I122)&gt;0,(AK122="")),"* No olvide digitar la variable 14-18 años Mujeres. Si no tiene Digite CERO.",IF(AK122&gt;(G122+I122),"* La suma del grupo de 14 a 18 años Mujeres no puede superar el Total Mujeres Grupo Etario de 10 a 19 años. ",""))</f>
        <v/>
      </c>
      <c r="CC122" s="26" t="str">
        <f>IF(AND($C122&lt;&gt;0,AL122=""),"* No olvide ingresar la columna Espacios Amigables/Adolescentes (Digite CERO si no tiene).  ",IF(AL122&gt;$C122,"* El Número de Espacios Amigables/Adolescentes no puede superar el Total. ",""))</f>
        <v/>
      </c>
      <c r="CD122" s="4"/>
      <c r="CE122" s="4"/>
      <c r="CF122" s="4"/>
      <c r="CJ122" s="29">
        <f>IF(AND(SUM(F122+H122)&gt;0,(AJ122="")),1,IF(AJ122&gt;F122+H122,1,0))</f>
        <v>0</v>
      </c>
      <c r="CK122" s="29">
        <f>IF(AND(SUM(G122+I122)&gt;0,(AK122="")),1,IF(AK122&gt;(G122+I122),1,0))</f>
        <v>0</v>
      </c>
      <c r="CL122" s="29">
        <f>IF(AND($C122&lt;&gt;0,AL122=""),1,IF(AL122&gt;$C122,1,0))</f>
        <v>0</v>
      </c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3"/>
      <c r="DF122" s="3"/>
      <c r="DG122" s="3"/>
    </row>
    <row r="123" spans="1:111" x14ac:dyDescent="0.25">
      <c r="A123" s="300"/>
      <c r="B123" s="31" t="s">
        <v>100</v>
      </c>
      <c r="C123" s="32">
        <f>SUM(D123:E123)</f>
        <v>0</v>
      </c>
      <c r="D123" s="33">
        <f t="shared" ref="D123:E124" si="58">+F123+H123+J123+L123+N123+P123+R123+T123+V123+X123+Z123+AB123+AD123+AF123+AH123</f>
        <v>0</v>
      </c>
      <c r="E123" s="34">
        <f t="shared" si="58"/>
        <v>0</v>
      </c>
      <c r="F123" s="14">
        <f>SUM(ENERO:DICIEMBRE!F123)</f>
        <v>0</v>
      </c>
      <c r="G123" s="14">
        <f>SUM(ENERO:DICIEMBRE!G123)</f>
        <v>0</v>
      </c>
      <c r="H123" s="14">
        <f>SUM(ENERO:DICIEMBRE!H123)</f>
        <v>0</v>
      </c>
      <c r="I123" s="14">
        <f>SUM(ENERO:DICIEMBRE!I123)</f>
        <v>0</v>
      </c>
      <c r="J123" s="14">
        <f>SUM(ENERO:DICIEMBRE!J123)</f>
        <v>0</v>
      </c>
      <c r="K123" s="14">
        <f>SUM(ENERO:DICIEMBRE!K123)</f>
        <v>0</v>
      </c>
      <c r="L123" s="14">
        <f>SUM(ENERO:DICIEMBRE!L123)</f>
        <v>0</v>
      </c>
      <c r="M123" s="14">
        <f>SUM(ENERO:DICIEMBRE!M123)</f>
        <v>0</v>
      </c>
      <c r="N123" s="14">
        <f>SUM(ENERO:DICIEMBRE!N123)</f>
        <v>0</v>
      </c>
      <c r="O123" s="14">
        <f>SUM(ENERO:DICIEMBRE!O123)</f>
        <v>0</v>
      </c>
      <c r="P123" s="14">
        <f>SUM(ENERO:DICIEMBRE!P123)</f>
        <v>0</v>
      </c>
      <c r="Q123" s="14">
        <f>SUM(ENERO:DICIEMBRE!Q123)</f>
        <v>0</v>
      </c>
      <c r="R123" s="14">
        <f>SUM(ENERO:DICIEMBRE!R123)</f>
        <v>0</v>
      </c>
      <c r="S123" s="14">
        <f>SUM(ENERO:DICIEMBRE!S123)</f>
        <v>0</v>
      </c>
      <c r="T123" s="14">
        <f>SUM(ENERO:DICIEMBRE!T123)</f>
        <v>0</v>
      </c>
      <c r="U123" s="14">
        <f>SUM(ENERO:DICIEMBRE!U123)</f>
        <v>0</v>
      </c>
      <c r="V123" s="14">
        <f>SUM(ENERO:DICIEMBRE!V123)</f>
        <v>0</v>
      </c>
      <c r="W123" s="14">
        <f>SUM(ENERO:DICIEMBRE!W123)</f>
        <v>0</v>
      </c>
      <c r="X123" s="14">
        <f>SUM(ENERO:DICIEMBRE!X123)</f>
        <v>0</v>
      </c>
      <c r="Y123" s="14">
        <f>SUM(ENERO:DICIEMBRE!Y123)</f>
        <v>0</v>
      </c>
      <c r="Z123" s="14">
        <f>SUM(ENERO:DICIEMBRE!Z123)</f>
        <v>0</v>
      </c>
      <c r="AA123" s="14">
        <f>SUM(ENERO:DICIEMBRE!AA123)</f>
        <v>0</v>
      </c>
      <c r="AB123" s="14">
        <f>SUM(ENERO:DICIEMBRE!AB123)</f>
        <v>0</v>
      </c>
      <c r="AC123" s="14">
        <f>SUM(ENERO:DICIEMBRE!AC123)</f>
        <v>0</v>
      </c>
      <c r="AD123" s="14">
        <f>SUM(ENERO:DICIEMBRE!AD123)</f>
        <v>0</v>
      </c>
      <c r="AE123" s="14">
        <f>SUM(ENERO:DICIEMBRE!AE123)</f>
        <v>0</v>
      </c>
      <c r="AF123" s="14">
        <f>SUM(ENERO:DICIEMBRE!AF123)</f>
        <v>0</v>
      </c>
      <c r="AG123" s="14">
        <f>SUM(ENERO:DICIEMBRE!AG123)</f>
        <v>0</v>
      </c>
      <c r="AH123" s="14">
        <f>SUM(ENERO:DICIEMBRE!AH123)</f>
        <v>0</v>
      </c>
      <c r="AI123" s="14">
        <f>SUM(ENERO:DICIEMBRE!AI123)</f>
        <v>0</v>
      </c>
      <c r="AJ123" s="14">
        <f>SUM(ENERO:DICIEMBRE!AJ123)</f>
        <v>0</v>
      </c>
      <c r="AK123" s="14">
        <f>SUM(ENERO:DICIEMBRE!AK123)</f>
        <v>0</v>
      </c>
      <c r="AL123" s="14">
        <f>SUM(ENERO:DICIEMBRE!AL123)</f>
        <v>0</v>
      </c>
      <c r="AM123" s="25" t="str">
        <f>CA123&amp;CB123&amp;CC123</f>
        <v/>
      </c>
      <c r="AN123" s="190"/>
      <c r="AO123" s="190"/>
      <c r="AP123" s="190"/>
      <c r="AQ123" s="190"/>
      <c r="AR123" s="190"/>
      <c r="AS123" s="190"/>
      <c r="AT123" s="190"/>
      <c r="AU123" s="190"/>
      <c r="AV123" s="190"/>
      <c r="AW123" s="190"/>
      <c r="AX123" s="190"/>
      <c r="AY123" s="191"/>
      <c r="AZ123" s="191"/>
      <c r="BA123" s="191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CA123" s="26" t="str">
        <f>IF(AND(SUM(F123+H123)&gt;0,(AJ123=""))," * No olvide digitar la variable 14-18 años Hombres. Si no tiene Digite CERO .",IF(AJ123&gt;F123+H123,"* La suma del grupo de 14 a 18 años Hombres no puede superar el Total Hombres Grupo Etario de 10 a 19 años. ",""))</f>
        <v/>
      </c>
      <c r="CB123" s="26" t="str">
        <f>IF(AND(SUM(G123+I123)&gt;0,(AK123="")),"* No olvide digitar la variable 14-18 años Mujeres. Si no tiene Digite CERO.",IF(AK123&gt;(G123+I123),"* La suma del grupo de 14 a 18 años Mujeres no puede superar el Total Mujeres Grupo Etario de 10 a 19 años. ",""))</f>
        <v/>
      </c>
      <c r="CC123" s="26" t="str">
        <f>IF(AND($C123&lt;&gt;0,AL123=""),"* No olvide ingresar la columna Espacios Amigables/Adolescentes (Digite CERO si no tiene).  ",IF(AL123&gt;$C123,"* El Número de Espacios Amigables/Adolescentes no puede superar el Total. ",""))</f>
        <v/>
      </c>
      <c r="CD123" s="4"/>
      <c r="CE123" s="4"/>
      <c r="CF123" s="4"/>
      <c r="CJ123" s="29">
        <f>IF(AND(SUM(F123+H123)&gt;0,(AJ123="")),1,IF(AJ123&gt;F123+H123,1,0))</f>
        <v>0</v>
      </c>
      <c r="CK123" s="29">
        <f>IF(AND(SUM(G123+I123)&gt;0,(AK123="")),1,IF(AK123&gt;(G123+I123),1,0))</f>
        <v>0</v>
      </c>
      <c r="CL123" s="29">
        <f>IF(AND($C123&lt;&gt;0,AL123=""),1,IF(AL123&gt;$C123,1,0))</f>
        <v>0</v>
      </c>
    </row>
    <row r="124" spans="1:111" x14ac:dyDescent="0.25">
      <c r="A124" s="301"/>
      <c r="B124" s="57" t="s">
        <v>101</v>
      </c>
      <c r="C124" s="58">
        <f>SUM(D124:E124)</f>
        <v>0</v>
      </c>
      <c r="D124" s="59">
        <f t="shared" si="58"/>
        <v>0</v>
      </c>
      <c r="E124" s="60">
        <f t="shared" si="58"/>
        <v>0</v>
      </c>
      <c r="F124" s="14">
        <f>SUM(ENERO:DICIEMBRE!F124)</f>
        <v>0</v>
      </c>
      <c r="G124" s="14">
        <f>SUM(ENERO:DICIEMBRE!G124)</f>
        <v>0</v>
      </c>
      <c r="H124" s="14">
        <f>SUM(ENERO:DICIEMBRE!H124)</f>
        <v>0</v>
      </c>
      <c r="I124" s="14">
        <f>SUM(ENERO:DICIEMBRE!I124)</f>
        <v>0</v>
      </c>
      <c r="J124" s="14">
        <f>SUM(ENERO:DICIEMBRE!J124)</f>
        <v>0</v>
      </c>
      <c r="K124" s="14">
        <f>SUM(ENERO:DICIEMBRE!K124)</f>
        <v>0</v>
      </c>
      <c r="L124" s="14">
        <f>SUM(ENERO:DICIEMBRE!L124)</f>
        <v>0</v>
      </c>
      <c r="M124" s="14">
        <f>SUM(ENERO:DICIEMBRE!M124)</f>
        <v>0</v>
      </c>
      <c r="N124" s="14">
        <f>SUM(ENERO:DICIEMBRE!N124)</f>
        <v>0</v>
      </c>
      <c r="O124" s="14">
        <f>SUM(ENERO:DICIEMBRE!O124)</f>
        <v>0</v>
      </c>
      <c r="P124" s="14">
        <f>SUM(ENERO:DICIEMBRE!P124)</f>
        <v>0</v>
      </c>
      <c r="Q124" s="14">
        <f>SUM(ENERO:DICIEMBRE!Q124)</f>
        <v>0</v>
      </c>
      <c r="R124" s="14">
        <f>SUM(ENERO:DICIEMBRE!R124)</f>
        <v>0</v>
      </c>
      <c r="S124" s="14">
        <f>SUM(ENERO:DICIEMBRE!S124)</f>
        <v>0</v>
      </c>
      <c r="T124" s="14">
        <f>SUM(ENERO:DICIEMBRE!T124)</f>
        <v>0</v>
      </c>
      <c r="U124" s="14">
        <f>SUM(ENERO:DICIEMBRE!U124)</f>
        <v>0</v>
      </c>
      <c r="V124" s="14">
        <f>SUM(ENERO:DICIEMBRE!V124)</f>
        <v>0</v>
      </c>
      <c r="W124" s="14">
        <f>SUM(ENERO:DICIEMBRE!W124)</f>
        <v>0</v>
      </c>
      <c r="X124" s="14">
        <f>SUM(ENERO:DICIEMBRE!X124)</f>
        <v>0</v>
      </c>
      <c r="Y124" s="14">
        <f>SUM(ENERO:DICIEMBRE!Y124)</f>
        <v>0</v>
      </c>
      <c r="Z124" s="14">
        <f>SUM(ENERO:DICIEMBRE!Z124)</f>
        <v>0</v>
      </c>
      <c r="AA124" s="14">
        <f>SUM(ENERO:DICIEMBRE!AA124)</f>
        <v>0</v>
      </c>
      <c r="AB124" s="14">
        <f>SUM(ENERO:DICIEMBRE!AB124)</f>
        <v>0</v>
      </c>
      <c r="AC124" s="14">
        <f>SUM(ENERO:DICIEMBRE!AC124)</f>
        <v>0</v>
      </c>
      <c r="AD124" s="14">
        <f>SUM(ENERO:DICIEMBRE!AD124)</f>
        <v>0</v>
      </c>
      <c r="AE124" s="14">
        <f>SUM(ENERO:DICIEMBRE!AE124)</f>
        <v>0</v>
      </c>
      <c r="AF124" s="14">
        <f>SUM(ENERO:DICIEMBRE!AF124)</f>
        <v>0</v>
      </c>
      <c r="AG124" s="14">
        <f>SUM(ENERO:DICIEMBRE!AG124)</f>
        <v>0</v>
      </c>
      <c r="AH124" s="14">
        <f>SUM(ENERO:DICIEMBRE!AH124)</f>
        <v>0</v>
      </c>
      <c r="AI124" s="14">
        <f>SUM(ENERO:DICIEMBRE!AI124)</f>
        <v>0</v>
      </c>
      <c r="AJ124" s="14">
        <f>SUM(ENERO:DICIEMBRE!AJ124)</f>
        <v>0</v>
      </c>
      <c r="AK124" s="14">
        <f>SUM(ENERO:DICIEMBRE!AK124)</f>
        <v>0</v>
      </c>
      <c r="AL124" s="14">
        <f>SUM(ENERO:DICIEMBRE!AL124)</f>
        <v>0</v>
      </c>
      <c r="AM124" s="25" t="str">
        <f>CA124&amp;CB124&amp;CC124</f>
        <v/>
      </c>
      <c r="AN124" s="190"/>
      <c r="AO124" s="190"/>
      <c r="AP124" s="190"/>
      <c r="AQ124" s="190"/>
      <c r="AR124" s="190"/>
      <c r="AS124" s="190"/>
      <c r="AT124" s="190"/>
      <c r="AU124" s="190"/>
      <c r="AV124" s="190"/>
      <c r="AW124" s="190"/>
      <c r="AX124" s="190"/>
      <c r="AY124" s="191"/>
      <c r="AZ124" s="191"/>
      <c r="BA124" s="191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CA124" s="26" t="str">
        <f>IF(AND(SUM(F124+H124)&gt;0,(AJ124=""))," * No olvide digitar la variable 14-18 años Hombres. Si no tiene Digite CERO .",IF(AJ124&gt;F124+H124,"* La suma del grupo de 14 a 18 años Hombres no puede superar el Total Hombres Grupo Etario de 10 a 19 años. ",""))</f>
        <v/>
      </c>
      <c r="CB124" s="26" t="str">
        <f>IF(AND(SUM(G124+I124)&gt;0,(AK124="")),"* No olvide digitar la variable 14-18 años Mujeres. Si no tiene Digite CERO.",IF(AK124&gt;(G124+I124),"* La suma del grupo de 14 a 18 años Mujeres no puede superar el Total Mujeres Grupo Etario de 10 a 19 años. ",""))</f>
        <v/>
      </c>
      <c r="CC124" s="26" t="str">
        <f>IF(AND($C124&lt;&gt;0,AL124=""),"* No olvide ingresar la columna Espacios Amigables/Adolescentes (Digite CERO si no tiene).  ",IF(AL124&gt;$C124,"* El Número de Espacios Amigables/Adolescentes no puede superar el Total. ",""))</f>
        <v/>
      </c>
      <c r="CD124" s="4"/>
      <c r="CE124" s="4"/>
      <c r="CF124" s="4"/>
      <c r="CJ124" s="29">
        <f>IF(AND(SUM(F124+H124)&gt;0,(AJ124="")),1,IF(AJ124&gt;F124+H124,1,0))</f>
        <v>0</v>
      </c>
      <c r="CK124" s="29">
        <f>IF(AND(SUM(G124+I124)&gt;0,(AK124="")),1,IF(AK124&gt;(G124+I124),1,0))</f>
        <v>0</v>
      </c>
      <c r="CL124" s="29">
        <f>IF(AND($C124&lt;&gt;0,AL124=""),1,IF(AL124&gt;$C124,1,0))</f>
        <v>0</v>
      </c>
    </row>
    <row r="125" spans="1:111" ht="18" customHeight="1" x14ac:dyDescent="0.25">
      <c r="A125" s="283" t="s">
        <v>102</v>
      </c>
      <c r="B125" s="283"/>
      <c r="C125" s="283"/>
      <c r="D125" s="283"/>
      <c r="E125" s="283"/>
      <c r="F125" s="283"/>
      <c r="G125" s="283"/>
      <c r="H125" s="283"/>
      <c r="I125" s="283"/>
      <c r="J125" s="283"/>
    </row>
    <row r="126" spans="1:111" ht="18" customHeight="1" x14ac:dyDescent="0.25">
      <c r="A126" s="303" t="s">
        <v>103</v>
      </c>
      <c r="B126" s="303"/>
      <c r="C126" s="303"/>
      <c r="D126" s="304"/>
      <c r="E126" s="304"/>
      <c r="F126" s="304"/>
      <c r="G126" s="304"/>
      <c r="H126" s="304"/>
      <c r="I126" s="304"/>
      <c r="J126" s="304"/>
    </row>
    <row r="127" spans="1:111" ht="15" customHeight="1" x14ac:dyDescent="0.25">
      <c r="A127" s="294" t="s">
        <v>104</v>
      </c>
      <c r="B127" s="294" t="s">
        <v>105</v>
      </c>
      <c r="C127" s="295" t="s">
        <v>106</v>
      </c>
      <c r="D127" s="295" t="s">
        <v>107</v>
      </c>
      <c r="E127" s="305"/>
      <c r="F127" s="305"/>
      <c r="G127" s="305"/>
      <c r="H127" s="305"/>
      <c r="I127" s="305"/>
      <c r="J127" s="305"/>
      <c r="K127" s="305"/>
      <c r="L127" s="305"/>
      <c r="M127" s="306"/>
      <c r="N127" s="307" t="s">
        <v>108</v>
      </c>
      <c r="O127" s="284" t="s">
        <v>109</v>
      </c>
    </row>
    <row r="128" spans="1:111" ht="50.1" customHeight="1" x14ac:dyDescent="0.25">
      <c r="A128" s="294"/>
      <c r="B128" s="294"/>
      <c r="C128" s="294"/>
      <c r="D128" s="203" t="s">
        <v>37</v>
      </c>
      <c r="E128" s="204" t="s">
        <v>110</v>
      </c>
      <c r="F128" s="204" t="s">
        <v>111</v>
      </c>
      <c r="G128" s="204" t="s">
        <v>112</v>
      </c>
      <c r="H128" s="204" t="s">
        <v>113</v>
      </c>
      <c r="I128" s="205" t="s">
        <v>114</v>
      </c>
      <c r="J128" s="205" t="s">
        <v>115</v>
      </c>
      <c r="K128" s="206" t="s">
        <v>116</v>
      </c>
      <c r="L128" s="207" t="s">
        <v>117</v>
      </c>
      <c r="M128" s="208" t="s">
        <v>118</v>
      </c>
      <c r="N128" s="308"/>
      <c r="O128" s="286"/>
    </row>
    <row r="129" spans="1:88" x14ac:dyDescent="0.25">
      <c r="A129" s="299" t="s">
        <v>119</v>
      </c>
      <c r="B129" s="209" t="s">
        <v>120</v>
      </c>
      <c r="C129" s="210">
        <f>SUM(D129:M129)</f>
        <v>0</v>
      </c>
      <c r="D129" s="14"/>
      <c r="E129" s="211"/>
      <c r="F129" s="211"/>
      <c r="G129" s="211"/>
      <c r="H129" s="211"/>
      <c r="I129" s="202"/>
      <c r="J129" s="16"/>
      <c r="K129" s="15"/>
      <c r="L129" s="87"/>
      <c r="M129" s="212"/>
      <c r="N129" s="20"/>
      <c r="O129" s="87"/>
      <c r="P129" s="28" t="str">
        <f>CA129</f>
        <v/>
      </c>
      <c r="CA129" s="26" t="str">
        <f>IF(AND(C129&gt;0,O129="")," * No olvide digitar la variable Total Participantes. Digite CERO si no tiene. ","")</f>
        <v/>
      </c>
      <c r="CJ129" s="213">
        <f t="shared" ref="CJ129:CJ148" si="59">IF(AND(C129&gt;0,O129=""),1,0)</f>
        <v>0</v>
      </c>
    </row>
    <row r="130" spans="1:88" x14ac:dyDescent="0.25">
      <c r="A130" s="300"/>
      <c r="B130" s="196" t="s">
        <v>121</v>
      </c>
      <c r="C130" s="214">
        <f t="shared" ref="C130:C148" si="60">SUM(D130:M130)</f>
        <v>0</v>
      </c>
      <c r="D130" s="35"/>
      <c r="E130" s="166"/>
      <c r="F130" s="166"/>
      <c r="G130" s="166"/>
      <c r="H130" s="166"/>
      <c r="I130" s="86"/>
      <c r="J130" s="37"/>
      <c r="K130" s="36"/>
      <c r="L130" s="24"/>
      <c r="M130" s="215"/>
      <c r="N130" s="41"/>
      <c r="O130" s="24"/>
      <c r="P130" s="28" t="str">
        <f t="shared" ref="P130:P148" si="61">CA130</f>
        <v/>
      </c>
      <c r="CA130" s="26" t="str">
        <f t="shared" ref="CA130:CA148" si="62">IF(AND(C130&gt;0,O130="")," * No olvide digitar la variable Total Participantes. Digite CERO si no tiene. ","")</f>
        <v/>
      </c>
      <c r="CJ130" s="213">
        <f t="shared" si="59"/>
        <v>0</v>
      </c>
    </row>
    <row r="131" spans="1:88" x14ac:dyDescent="0.25">
      <c r="A131" s="300"/>
      <c r="B131" s="196" t="s">
        <v>122</v>
      </c>
      <c r="C131" s="214">
        <f t="shared" si="60"/>
        <v>0</v>
      </c>
      <c r="D131" s="35"/>
      <c r="E131" s="166"/>
      <c r="F131" s="166"/>
      <c r="G131" s="166"/>
      <c r="H131" s="166"/>
      <c r="I131" s="86"/>
      <c r="J131" s="37"/>
      <c r="K131" s="36"/>
      <c r="L131" s="24"/>
      <c r="M131" s="215"/>
      <c r="N131" s="41"/>
      <c r="O131" s="24"/>
      <c r="P131" s="28" t="str">
        <f t="shared" si="61"/>
        <v/>
      </c>
      <c r="CA131" s="26" t="str">
        <f t="shared" si="62"/>
        <v/>
      </c>
      <c r="CJ131" s="213">
        <f t="shared" si="59"/>
        <v>0</v>
      </c>
    </row>
    <row r="132" spans="1:88" x14ac:dyDescent="0.25">
      <c r="A132" s="300"/>
      <c r="B132" s="196" t="s">
        <v>123</v>
      </c>
      <c r="C132" s="216">
        <f t="shared" si="60"/>
        <v>0</v>
      </c>
      <c r="D132" s="217"/>
      <c r="E132" s="166"/>
      <c r="F132" s="166"/>
      <c r="G132" s="166"/>
      <c r="H132" s="218"/>
      <c r="I132" s="166"/>
      <c r="J132" s="37"/>
      <c r="K132" s="36"/>
      <c r="L132" s="116"/>
      <c r="M132" s="215"/>
      <c r="N132" s="36"/>
      <c r="O132" s="116"/>
      <c r="P132" s="28" t="str">
        <f t="shared" si="61"/>
        <v/>
      </c>
      <c r="CA132" s="26" t="str">
        <f t="shared" si="62"/>
        <v/>
      </c>
      <c r="CJ132" s="213">
        <f t="shared" si="59"/>
        <v>0</v>
      </c>
    </row>
    <row r="133" spans="1:88" x14ac:dyDescent="0.25">
      <c r="A133" s="301"/>
      <c r="B133" s="219" t="s">
        <v>124</v>
      </c>
      <c r="C133" s="220">
        <f t="shared" si="60"/>
        <v>0</v>
      </c>
      <c r="D133" s="64"/>
      <c r="E133" s="221"/>
      <c r="F133" s="221"/>
      <c r="G133" s="221"/>
      <c r="H133" s="187"/>
      <c r="I133" s="222"/>
      <c r="J133" s="63"/>
      <c r="K133" s="62"/>
      <c r="L133" s="69"/>
      <c r="M133" s="223"/>
      <c r="N133" s="67"/>
      <c r="O133" s="69"/>
      <c r="P133" s="28" t="str">
        <f t="shared" si="61"/>
        <v/>
      </c>
      <c r="CA133" s="26" t="str">
        <f t="shared" si="62"/>
        <v/>
      </c>
      <c r="CJ133" s="213">
        <f t="shared" si="59"/>
        <v>0</v>
      </c>
    </row>
    <row r="134" spans="1:88" x14ac:dyDescent="0.25">
      <c r="A134" s="299" t="s">
        <v>125</v>
      </c>
      <c r="B134" s="209" t="s">
        <v>120</v>
      </c>
      <c r="C134" s="210">
        <f t="shared" si="60"/>
        <v>0</v>
      </c>
      <c r="D134" s="156"/>
      <c r="E134" s="162"/>
      <c r="F134" s="162"/>
      <c r="G134" s="162"/>
      <c r="H134" s="162"/>
      <c r="I134" s="158"/>
      <c r="J134" s="157"/>
      <c r="K134" s="21"/>
      <c r="L134" s="22"/>
      <c r="M134" s="224"/>
      <c r="N134" s="104"/>
      <c r="O134" s="22"/>
      <c r="P134" s="28" t="str">
        <f t="shared" si="61"/>
        <v/>
      </c>
      <c r="CA134" s="26" t="str">
        <f t="shared" si="62"/>
        <v/>
      </c>
      <c r="CJ134" s="213">
        <f t="shared" si="59"/>
        <v>0</v>
      </c>
    </row>
    <row r="135" spans="1:88" x14ac:dyDescent="0.25">
      <c r="A135" s="300"/>
      <c r="B135" s="196" t="s">
        <v>121</v>
      </c>
      <c r="C135" s="216">
        <f t="shared" si="60"/>
        <v>0</v>
      </c>
      <c r="D135" s="217"/>
      <c r="E135" s="218"/>
      <c r="F135" s="218"/>
      <c r="G135" s="218"/>
      <c r="H135" s="218"/>
      <c r="I135" s="225"/>
      <c r="J135" s="226"/>
      <c r="K135" s="115"/>
      <c r="L135" s="116"/>
      <c r="M135" s="227"/>
      <c r="N135" s="114"/>
      <c r="O135" s="116"/>
      <c r="P135" s="28" t="str">
        <f t="shared" si="61"/>
        <v/>
      </c>
      <c r="CA135" s="26" t="str">
        <f t="shared" si="62"/>
        <v/>
      </c>
      <c r="CJ135" s="213">
        <f t="shared" si="59"/>
        <v>0</v>
      </c>
    </row>
    <row r="136" spans="1:88" x14ac:dyDescent="0.25">
      <c r="A136" s="300"/>
      <c r="B136" s="196" t="s">
        <v>122</v>
      </c>
      <c r="C136" s="220">
        <f t="shared" si="60"/>
        <v>0</v>
      </c>
      <c r="D136" s="35"/>
      <c r="E136" s="166"/>
      <c r="F136" s="166"/>
      <c r="G136" s="166"/>
      <c r="H136" s="166"/>
      <c r="I136" s="86"/>
      <c r="J136" s="37"/>
      <c r="K136" s="36"/>
      <c r="L136" s="24"/>
      <c r="M136" s="215"/>
      <c r="N136" s="41"/>
      <c r="O136" s="24"/>
      <c r="P136" s="28" t="str">
        <f t="shared" si="61"/>
        <v/>
      </c>
      <c r="CA136" s="26" t="str">
        <f t="shared" si="62"/>
        <v/>
      </c>
      <c r="CJ136" s="213">
        <f t="shared" si="59"/>
        <v>0</v>
      </c>
    </row>
    <row r="137" spans="1:88" x14ac:dyDescent="0.25">
      <c r="A137" s="300"/>
      <c r="B137" s="196" t="s">
        <v>123</v>
      </c>
      <c r="C137" s="216">
        <f t="shared" si="60"/>
        <v>0</v>
      </c>
      <c r="D137" s="217"/>
      <c r="E137" s="166"/>
      <c r="F137" s="166"/>
      <c r="G137" s="166"/>
      <c r="H137" s="218"/>
      <c r="I137" s="166"/>
      <c r="J137" s="37"/>
      <c r="K137" s="36"/>
      <c r="L137" s="116"/>
      <c r="M137" s="215"/>
      <c r="N137" s="36"/>
      <c r="O137" s="116"/>
      <c r="P137" s="28" t="str">
        <f t="shared" si="61"/>
        <v/>
      </c>
      <c r="CA137" s="26" t="str">
        <f t="shared" si="62"/>
        <v/>
      </c>
      <c r="CJ137" s="213">
        <f t="shared" si="59"/>
        <v>0</v>
      </c>
    </row>
    <row r="138" spans="1:88" x14ac:dyDescent="0.25">
      <c r="A138" s="301"/>
      <c r="B138" s="219" t="s">
        <v>124</v>
      </c>
      <c r="C138" s="220">
        <f t="shared" si="60"/>
        <v>0</v>
      </c>
      <c r="D138" s="64"/>
      <c r="E138" s="221"/>
      <c r="F138" s="221"/>
      <c r="G138" s="221"/>
      <c r="H138" s="187"/>
      <c r="I138" s="222"/>
      <c r="J138" s="63"/>
      <c r="K138" s="62"/>
      <c r="L138" s="69"/>
      <c r="M138" s="223"/>
      <c r="N138" s="67"/>
      <c r="O138" s="69"/>
      <c r="P138" s="28" t="str">
        <f t="shared" si="61"/>
        <v/>
      </c>
      <c r="CA138" s="26" t="str">
        <f t="shared" si="62"/>
        <v/>
      </c>
      <c r="CJ138" s="213">
        <f t="shared" si="59"/>
        <v>0</v>
      </c>
    </row>
    <row r="139" spans="1:88" x14ac:dyDescent="0.25">
      <c r="A139" s="299" t="s">
        <v>126</v>
      </c>
      <c r="B139" s="209" t="s">
        <v>120</v>
      </c>
      <c r="C139" s="228">
        <f t="shared" si="60"/>
        <v>0</v>
      </c>
      <c r="D139" s="156"/>
      <c r="E139" s="162"/>
      <c r="F139" s="162"/>
      <c r="G139" s="162"/>
      <c r="H139" s="162"/>
      <c r="I139" s="158"/>
      <c r="J139" s="157"/>
      <c r="K139" s="21"/>
      <c r="L139" s="22"/>
      <c r="M139" s="224"/>
      <c r="N139" s="104"/>
      <c r="O139" s="22"/>
      <c r="P139" s="28" t="str">
        <f t="shared" si="61"/>
        <v/>
      </c>
      <c r="CA139" s="26" t="str">
        <f t="shared" si="62"/>
        <v/>
      </c>
      <c r="CJ139" s="213">
        <f t="shared" si="59"/>
        <v>0</v>
      </c>
    </row>
    <row r="140" spans="1:88" x14ac:dyDescent="0.25">
      <c r="A140" s="300"/>
      <c r="B140" s="196" t="s">
        <v>121</v>
      </c>
      <c r="C140" s="220">
        <f t="shared" si="60"/>
        <v>0</v>
      </c>
      <c r="D140" s="217"/>
      <c r="E140" s="218"/>
      <c r="F140" s="218"/>
      <c r="G140" s="218"/>
      <c r="H140" s="218"/>
      <c r="I140" s="225"/>
      <c r="J140" s="226"/>
      <c r="K140" s="115"/>
      <c r="L140" s="116"/>
      <c r="M140" s="227"/>
      <c r="N140" s="114"/>
      <c r="O140" s="116"/>
      <c r="P140" s="28" t="str">
        <f t="shared" si="61"/>
        <v/>
      </c>
      <c r="CA140" s="26" t="str">
        <f t="shared" si="62"/>
        <v/>
      </c>
      <c r="CJ140" s="213">
        <f t="shared" si="59"/>
        <v>0</v>
      </c>
    </row>
    <row r="141" spans="1:88" x14ac:dyDescent="0.25">
      <c r="A141" s="300"/>
      <c r="B141" s="196" t="s">
        <v>122</v>
      </c>
      <c r="C141" s="214">
        <f t="shared" si="60"/>
        <v>0</v>
      </c>
      <c r="D141" s="35"/>
      <c r="E141" s="166"/>
      <c r="F141" s="166"/>
      <c r="G141" s="166"/>
      <c r="H141" s="166"/>
      <c r="I141" s="86"/>
      <c r="J141" s="37"/>
      <c r="K141" s="36"/>
      <c r="L141" s="24"/>
      <c r="M141" s="215"/>
      <c r="N141" s="41"/>
      <c r="O141" s="24"/>
      <c r="P141" s="28" t="str">
        <f t="shared" si="61"/>
        <v/>
      </c>
      <c r="CA141" s="26" t="str">
        <f t="shared" si="62"/>
        <v/>
      </c>
      <c r="CJ141" s="213">
        <f t="shared" si="59"/>
        <v>0</v>
      </c>
    </row>
    <row r="142" spans="1:88" x14ac:dyDescent="0.25">
      <c r="A142" s="300"/>
      <c r="B142" s="196" t="s">
        <v>123</v>
      </c>
      <c r="C142" s="216">
        <f t="shared" si="60"/>
        <v>0</v>
      </c>
      <c r="D142" s="47"/>
      <c r="E142" s="172"/>
      <c r="F142" s="172"/>
      <c r="G142" s="172"/>
      <c r="H142" s="172"/>
      <c r="I142" s="170"/>
      <c r="J142" s="49"/>
      <c r="K142" s="48"/>
      <c r="L142" s="92"/>
      <c r="M142" s="229"/>
      <c r="N142" s="52"/>
      <c r="O142" s="92"/>
      <c r="P142" s="28" t="str">
        <f t="shared" si="61"/>
        <v/>
      </c>
      <c r="CA142" s="26" t="str">
        <f t="shared" si="62"/>
        <v/>
      </c>
      <c r="CJ142" s="213">
        <f t="shared" si="59"/>
        <v>0</v>
      </c>
    </row>
    <row r="143" spans="1:88" x14ac:dyDescent="0.25">
      <c r="A143" s="301"/>
      <c r="B143" s="219" t="s">
        <v>124</v>
      </c>
      <c r="C143" s="220">
        <f t="shared" si="60"/>
        <v>0</v>
      </c>
      <c r="D143" s="64"/>
      <c r="E143" s="187"/>
      <c r="F143" s="187"/>
      <c r="G143" s="187"/>
      <c r="H143" s="187"/>
      <c r="I143" s="175"/>
      <c r="J143" s="94"/>
      <c r="K143" s="68"/>
      <c r="L143" s="69"/>
      <c r="M143" s="230"/>
      <c r="N143" s="97"/>
      <c r="O143" s="69"/>
      <c r="P143" s="28" t="str">
        <f t="shared" si="61"/>
        <v/>
      </c>
      <c r="CA143" s="26" t="str">
        <f t="shared" si="62"/>
        <v/>
      </c>
      <c r="CJ143" s="213">
        <f t="shared" si="59"/>
        <v>0</v>
      </c>
    </row>
    <row r="144" spans="1:88" x14ac:dyDescent="0.25">
      <c r="A144" s="299" t="s">
        <v>127</v>
      </c>
      <c r="B144" s="209" t="s">
        <v>120</v>
      </c>
      <c r="C144" s="210">
        <f t="shared" si="60"/>
        <v>0</v>
      </c>
      <c r="D144" s="156"/>
      <c r="E144" s="162"/>
      <c r="F144" s="162"/>
      <c r="G144" s="162"/>
      <c r="H144" s="162"/>
      <c r="I144" s="158"/>
      <c r="J144" s="157"/>
      <c r="K144" s="21"/>
      <c r="L144" s="22"/>
      <c r="M144" s="224"/>
      <c r="N144" s="104"/>
      <c r="O144" s="22"/>
      <c r="P144" s="28" t="str">
        <f t="shared" si="61"/>
        <v/>
      </c>
      <c r="CA144" s="26" t="str">
        <f t="shared" si="62"/>
        <v/>
      </c>
      <c r="CJ144" s="213">
        <f t="shared" si="59"/>
        <v>0</v>
      </c>
    </row>
    <row r="145" spans="1:88" x14ac:dyDescent="0.25">
      <c r="A145" s="300"/>
      <c r="B145" s="196" t="s">
        <v>121</v>
      </c>
      <c r="C145" s="214">
        <f t="shared" si="60"/>
        <v>0</v>
      </c>
      <c r="D145" s="217"/>
      <c r="E145" s="218"/>
      <c r="F145" s="218"/>
      <c r="G145" s="218"/>
      <c r="H145" s="218"/>
      <c r="I145" s="225"/>
      <c r="J145" s="226"/>
      <c r="K145" s="115"/>
      <c r="L145" s="116"/>
      <c r="M145" s="227"/>
      <c r="N145" s="114"/>
      <c r="O145" s="116"/>
      <c r="P145" s="28" t="str">
        <f t="shared" si="61"/>
        <v/>
      </c>
      <c r="CA145" s="26" t="str">
        <f t="shared" si="62"/>
        <v/>
      </c>
      <c r="CJ145" s="213">
        <f t="shared" si="59"/>
        <v>0</v>
      </c>
    </row>
    <row r="146" spans="1:88" x14ac:dyDescent="0.25">
      <c r="A146" s="300"/>
      <c r="B146" s="196" t="s">
        <v>122</v>
      </c>
      <c r="C146" s="214">
        <f t="shared" si="60"/>
        <v>0</v>
      </c>
      <c r="D146" s="35"/>
      <c r="E146" s="166"/>
      <c r="F146" s="166"/>
      <c r="G146" s="166"/>
      <c r="H146" s="166"/>
      <c r="I146" s="86"/>
      <c r="J146" s="37"/>
      <c r="K146" s="36"/>
      <c r="L146" s="24"/>
      <c r="M146" s="215"/>
      <c r="N146" s="41"/>
      <c r="O146" s="24"/>
      <c r="P146" s="28" t="str">
        <f t="shared" si="61"/>
        <v/>
      </c>
      <c r="CA146" s="26" t="str">
        <f t="shared" si="62"/>
        <v/>
      </c>
      <c r="CJ146" s="213">
        <f t="shared" si="59"/>
        <v>0</v>
      </c>
    </row>
    <row r="147" spans="1:88" x14ac:dyDescent="0.25">
      <c r="A147" s="300"/>
      <c r="B147" s="196" t="s">
        <v>123</v>
      </c>
      <c r="C147" s="214">
        <f t="shared" si="60"/>
        <v>0</v>
      </c>
      <c r="D147" s="47"/>
      <c r="E147" s="172"/>
      <c r="F147" s="172"/>
      <c r="G147" s="172"/>
      <c r="H147" s="172"/>
      <c r="I147" s="170"/>
      <c r="J147" s="49"/>
      <c r="K147" s="48"/>
      <c r="L147" s="92"/>
      <c r="M147" s="229"/>
      <c r="N147" s="52"/>
      <c r="O147" s="92"/>
      <c r="P147" s="28" t="str">
        <f t="shared" si="61"/>
        <v/>
      </c>
      <c r="CA147" s="26" t="str">
        <f t="shared" si="62"/>
        <v/>
      </c>
      <c r="CJ147" s="213">
        <f t="shared" si="59"/>
        <v>0</v>
      </c>
    </row>
    <row r="148" spans="1:88" x14ac:dyDescent="0.25">
      <c r="A148" s="301"/>
      <c r="B148" s="219" t="s">
        <v>124</v>
      </c>
      <c r="C148" s="231">
        <f t="shared" si="60"/>
        <v>0</v>
      </c>
      <c r="D148" s="64"/>
      <c r="E148" s="187"/>
      <c r="F148" s="187"/>
      <c r="G148" s="187"/>
      <c r="H148" s="187"/>
      <c r="I148" s="175"/>
      <c r="J148" s="94"/>
      <c r="K148" s="68"/>
      <c r="L148" s="69"/>
      <c r="M148" s="230"/>
      <c r="N148" s="97"/>
      <c r="O148" s="69"/>
      <c r="P148" s="28" t="str">
        <f t="shared" si="61"/>
        <v/>
      </c>
      <c r="CA148" s="26" t="str">
        <f t="shared" si="62"/>
        <v/>
      </c>
      <c r="CJ148" s="213">
        <f t="shared" si="59"/>
        <v>0</v>
      </c>
    </row>
    <row r="149" spans="1:88" x14ac:dyDescent="0.25">
      <c r="A149" s="282" t="s">
        <v>128</v>
      </c>
      <c r="B149" s="282"/>
      <c r="C149" s="282"/>
      <c r="D149" s="282"/>
      <c r="E149" s="282"/>
      <c r="F149" s="282"/>
      <c r="G149" s="282"/>
      <c r="H149" s="282"/>
    </row>
    <row r="150" spans="1:88" ht="21" x14ac:dyDescent="0.25">
      <c r="A150" s="188" t="s">
        <v>129</v>
      </c>
      <c r="B150" s="206" t="s">
        <v>130</v>
      </c>
      <c r="C150" s="5" t="s">
        <v>131</v>
      </c>
      <c r="D150" s="232" t="s">
        <v>132</v>
      </c>
      <c r="E150" s="232" t="s">
        <v>133</v>
      </c>
      <c r="F150" s="232" t="s">
        <v>134</v>
      </c>
      <c r="G150" s="232" t="s">
        <v>135</v>
      </c>
      <c r="H150" s="150" t="s">
        <v>136</v>
      </c>
    </row>
    <row r="151" spans="1:88" x14ac:dyDescent="0.25">
      <c r="A151" s="209" t="s">
        <v>120</v>
      </c>
      <c r="B151" s="228">
        <f>SUM(C151:H151)</f>
        <v>0</v>
      </c>
      <c r="C151" s="156"/>
      <c r="D151" s="233"/>
      <c r="E151" s="234"/>
      <c r="F151" s="234"/>
      <c r="G151" s="234"/>
      <c r="H151" s="235"/>
    </row>
    <row r="152" spans="1:88" x14ac:dyDescent="0.25">
      <c r="A152" s="196" t="s">
        <v>121</v>
      </c>
      <c r="B152" s="216">
        <f t="shared" ref="B152:B155" si="63">SUM(C152:H152)</f>
        <v>0</v>
      </c>
      <c r="C152" s="217"/>
      <c r="D152" s="218"/>
      <c r="E152" s="218"/>
      <c r="F152" s="218"/>
      <c r="G152" s="218"/>
      <c r="H152" s="226"/>
    </row>
    <row r="153" spans="1:88" x14ac:dyDescent="0.25">
      <c r="A153" s="196" t="s">
        <v>122</v>
      </c>
      <c r="B153" s="216">
        <f t="shared" si="63"/>
        <v>0</v>
      </c>
      <c r="C153" s="35"/>
      <c r="D153" s="166"/>
      <c r="E153" s="166"/>
      <c r="F153" s="166"/>
      <c r="G153" s="166"/>
      <c r="H153" s="37"/>
    </row>
    <row r="154" spans="1:88" x14ac:dyDescent="0.25">
      <c r="A154" s="196" t="s">
        <v>137</v>
      </c>
      <c r="B154" s="216">
        <f t="shared" si="63"/>
        <v>0</v>
      </c>
      <c r="C154" s="35"/>
      <c r="D154" s="166"/>
      <c r="E154" s="166"/>
      <c r="F154" s="166"/>
      <c r="G154" s="166"/>
      <c r="H154" s="37"/>
    </row>
    <row r="155" spans="1:88" x14ac:dyDescent="0.25">
      <c r="A155" s="198" t="s">
        <v>124</v>
      </c>
      <c r="B155" s="214">
        <f t="shared" si="63"/>
        <v>0</v>
      </c>
      <c r="C155" s="64"/>
      <c r="D155" s="187"/>
      <c r="E155" s="187"/>
      <c r="F155" s="187"/>
      <c r="G155" s="187"/>
      <c r="H155" s="94"/>
    </row>
    <row r="156" spans="1:88" x14ac:dyDescent="0.25">
      <c r="A156" s="282" t="s">
        <v>138</v>
      </c>
      <c r="B156" s="282"/>
      <c r="C156" s="282"/>
      <c r="D156" s="282"/>
      <c r="E156" s="282"/>
      <c r="F156" s="282"/>
      <c r="G156" s="282"/>
      <c r="H156" s="282"/>
    </row>
    <row r="157" spans="1:88" ht="31.5" x14ac:dyDescent="0.25">
      <c r="A157" s="188" t="s">
        <v>129</v>
      </c>
      <c r="B157" s="206" t="s">
        <v>106</v>
      </c>
      <c r="C157" s="5" t="s">
        <v>139</v>
      </c>
      <c r="D157" s="232" t="s">
        <v>140</v>
      </c>
      <c r="E157" s="232" t="s">
        <v>141</v>
      </c>
      <c r="F157" s="232" t="s">
        <v>142</v>
      </c>
      <c r="G157" s="232" t="s">
        <v>143</v>
      </c>
      <c r="H157" s="150" t="s">
        <v>144</v>
      </c>
    </row>
    <row r="158" spans="1:88" x14ac:dyDescent="0.25">
      <c r="A158" s="209" t="s">
        <v>120</v>
      </c>
      <c r="B158" s="228">
        <f>SUM(C158:H158)</f>
        <v>0</v>
      </c>
      <c r="C158" s="156"/>
      <c r="D158" s="234"/>
      <c r="E158" s="234"/>
      <c r="F158" s="234"/>
      <c r="G158" s="234"/>
      <c r="H158" s="235"/>
    </row>
    <row r="159" spans="1:88" x14ac:dyDescent="0.25">
      <c r="A159" s="196" t="s">
        <v>121</v>
      </c>
      <c r="B159" s="216">
        <f t="shared" ref="B159:B164" si="64">SUM(C159:H159)</f>
        <v>0</v>
      </c>
      <c r="C159" s="35"/>
      <c r="D159" s="166"/>
      <c r="E159" s="166"/>
      <c r="F159" s="166"/>
      <c r="G159" s="166"/>
      <c r="H159" s="37"/>
    </row>
    <row r="160" spans="1:88" x14ac:dyDescent="0.25">
      <c r="A160" s="196" t="s">
        <v>122</v>
      </c>
      <c r="B160" s="216">
        <f t="shared" si="64"/>
        <v>0</v>
      </c>
      <c r="C160" s="35"/>
      <c r="D160" s="166"/>
      <c r="E160" s="166"/>
      <c r="F160" s="166"/>
      <c r="G160" s="166"/>
      <c r="H160" s="37"/>
    </row>
    <row r="161" spans="1:38" x14ac:dyDescent="0.25">
      <c r="A161" s="236" t="s">
        <v>137</v>
      </c>
      <c r="B161" s="216">
        <f t="shared" si="64"/>
        <v>0</v>
      </c>
      <c r="C161" s="35"/>
      <c r="D161" s="166"/>
      <c r="E161" s="166"/>
      <c r="F161" s="166"/>
      <c r="G161" s="166"/>
      <c r="H161" s="37"/>
    </row>
    <row r="162" spans="1:38" x14ac:dyDescent="0.25">
      <c r="A162" s="237" t="s">
        <v>124</v>
      </c>
      <c r="B162" s="214">
        <f t="shared" si="64"/>
        <v>0</v>
      </c>
      <c r="C162" s="47"/>
      <c r="D162" s="172"/>
      <c r="E162" s="172"/>
      <c r="F162" s="172"/>
      <c r="G162" s="172"/>
      <c r="H162" s="49"/>
    </row>
    <row r="163" spans="1:38" x14ac:dyDescent="0.25">
      <c r="A163" s="237" t="s">
        <v>145</v>
      </c>
      <c r="B163" s="214">
        <f t="shared" si="64"/>
        <v>0</v>
      </c>
      <c r="C163" s="47"/>
      <c r="D163" s="172"/>
      <c r="E163" s="172"/>
      <c r="F163" s="172"/>
      <c r="G163" s="172"/>
      <c r="H163" s="49"/>
    </row>
    <row r="164" spans="1:38" x14ac:dyDescent="0.25">
      <c r="A164" s="238" t="s">
        <v>146</v>
      </c>
      <c r="B164" s="231">
        <f t="shared" si="64"/>
        <v>0</v>
      </c>
      <c r="C164" s="64"/>
      <c r="D164" s="187"/>
      <c r="E164" s="187"/>
      <c r="F164" s="187"/>
      <c r="G164" s="187"/>
      <c r="H164" s="94"/>
    </row>
    <row r="165" spans="1:38" s="242" customFormat="1" ht="12" x14ac:dyDescent="0.2">
      <c r="A165" s="239" t="s">
        <v>147</v>
      </c>
      <c r="B165" s="240"/>
      <c r="C165" s="240"/>
      <c r="D165" s="240"/>
      <c r="E165" s="240"/>
      <c r="F165" s="240"/>
      <c r="G165" s="240"/>
      <c r="H165" s="240"/>
      <c r="I165" s="241"/>
      <c r="J165" s="241"/>
    </row>
    <row r="166" spans="1:38" ht="52.5" x14ac:dyDescent="0.25">
      <c r="A166" s="188" t="s">
        <v>129</v>
      </c>
      <c r="B166" s="188" t="s">
        <v>130</v>
      </c>
      <c r="C166" s="200" t="s">
        <v>109</v>
      </c>
      <c r="D166" s="5" t="s">
        <v>148</v>
      </c>
      <c r="E166" s="232" t="s">
        <v>149</v>
      </c>
      <c r="F166" s="232" t="s">
        <v>150</v>
      </c>
      <c r="G166" s="232" t="s">
        <v>151</v>
      </c>
      <c r="H166" s="232" t="s">
        <v>152</v>
      </c>
      <c r="I166" s="232" t="s">
        <v>153</v>
      </c>
      <c r="J166" s="7" t="s">
        <v>154</v>
      </c>
    </row>
    <row r="167" spans="1:38" x14ac:dyDescent="0.25">
      <c r="A167" s="209" t="s">
        <v>155</v>
      </c>
      <c r="B167" s="228">
        <f>SUM(D167:J167)</f>
        <v>0</v>
      </c>
      <c r="C167" s="243"/>
      <c r="D167" s="244"/>
      <c r="E167" s="245"/>
      <c r="F167" s="245"/>
      <c r="G167" s="245"/>
      <c r="H167" s="245"/>
      <c r="I167" s="245"/>
      <c r="J167" s="246"/>
    </row>
    <row r="168" spans="1:38" x14ac:dyDescent="0.25">
      <c r="A168" s="196" t="s">
        <v>156</v>
      </c>
      <c r="B168" s="216">
        <f>SUM(D168:J168)</f>
        <v>0</v>
      </c>
      <c r="C168" s="247"/>
      <c r="D168" s="140"/>
      <c r="E168" s="248"/>
      <c r="F168" s="248"/>
      <c r="G168" s="248"/>
      <c r="H168" s="248"/>
      <c r="I168" s="248"/>
      <c r="J168" s="141"/>
    </row>
    <row r="169" spans="1:38" x14ac:dyDescent="0.25">
      <c r="A169" s="196" t="s">
        <v>157</v>
      </c>
      <c r="B169" s="216">
        <f>SUM(D169:J169)</f>
        <v>0</v>
      </c>
      <c r="C169" s="247"/>
      <c r="D169" s="140"/>
      <c r="E169" s="248"/>
      <c r="F169" s="248"/>
      <c r="G169" s="248"/>
      <c r="H169" s="248"/>
      <c r="I169" s="248"/>
      <c r="J169" s="141"/>
    </row>
    <row r="170" spans="1:38" x14ac:dyDescent="0.25">
      <c r="A170" s="249" t="s">
        <v>124</v>
      </c>
      <c r="B170" s="216">
        <f>SUM(D170:J170)</f>
        <v>0</v>
      </c>
      <c r="C170" s="250"/>
      <c r="D170" s="146"/>
      <c r="E170" s="251"/>
      <c r="F170" s="251"/>
      <c r="G170" s="251"/>
      <c r="H170" s="251"/>
      <c r="I170" s="251"/>
      <c r="J170" s="147"/>
    </row>
    <row r="171" spans="1:38" x14ac:dyDescent="0.25">
      <c r="A171" s="283" t="s">
        <v>158</v>
      </c>
      <c r="B171" s="283"/>
      <c r="C171" s="283"/>
      <c r="D171" s="283"/>
      <c r="E171" s="283"/>
      <c r="F171" s="283"/>
      <c r="G171" s="283"/>
      <c r="H171" s="283"/>
      <c r="I171" s="283"/>
      <c r="J171" s="283"/>
    </row>
    <row r="172" spans="1:38" ht="15" customHeight="1" x14ac:dyDescent="0.25">
      <c r="A172" s="284" t="s">
        <v>104</v>
      </c>
      <c r="B172" s="287" t="s">
        <v>94</v>
      </c>
      <c r="C172" s="288"/>
      <c r="D172" s="284"/>
      <c r="E172" s="291" t="s">
        <v>7</v>
      </c>
      <c r="F172" s="292"/>
      <c r="G172" s="292"/>
      <c r="H172" s="292"/>
      <c r="I172" s="292"/>
      <c r="J172" s="292"/>
      <c r="K172" s="292"/>
      <c r="L172" s="292"/>
      <c r="M172" s="292"/>
      <c r="N172" s="292"/>
      <c r="O172" s="292"/>
      <c r="P172" s="292"/>
      <c r="Q172" s="292"/>
      <c r="R172" s="292"/>
      <c r="S172" s="292"/>
      <c r="T172" s="292"/>
      <c r="U172" s="292"/>
      <c r="V172" s="292"/>
      <c r="W172" s="292"/>
      <c r="X172" s="292"/>
      <c r="Y172" s="292"/>
      <c r="Z172" s="292"/>
      <c r="AA172" s="292"/>
      <c r="AB172" s="292"/>
      <c r="AC172" s="292"/>
      <c r="AD172" s="292"/>
      <c r="AE172" s="292"/>
      <c r="AF172" s="292"/>
      <c r="AG172" s="292"/>
      <c r="AH172" s="292"/>
      <c r="AI172" s="292"/>
      <c r="AJ172" s="292"/>
      <c r="AK172" s="292"/>
      <c r="AL172" s="293"/>
    </row>
    <row r="173" spans="1:38" x14ac:dyDescent="0.25">
      <c r="A173" s="285"/>
      <c r="B173" s="289"/>
      <c r="C173" s="290"/>
      <c r="D173" s="286"/>
      <c r="E173" s="294" t="s">
        <v>15</v>
      </c>
      <c r="F173" s="294"/>
      <c r="G173" s="295" t="s">
        <v>16</v>
      </c>
      <c r="H173" s="296"/>
      <c r="I173" s="295" t="s">
        <v>17</v>
      </c>
      <c r="J173" s="296"/>
      <c r="K173" s="295" t="s">
        <v>18</v>
      </c>
      <c r="L173" s="296"/>
      <c r="M173" s="295" t="s">
        <v>19</v>
      </c>
      <c r="N173" s="296"/>
      <c r="O173" s="295" t="s">
        <v>20</v>
      </c>
      <c r="P173" s="296"/>
      <c r="Q173" s="295" t="s">
        <v>21</v>
      </c>
      <c r="R173" s="296"/>
      <c r="S173" s="295" t="s">
        <v>22</v>
      </c>
      <c r="T173" s="296"/>
      <c r="U173" s="295" t="s">
        <v>23</v>
      </c>
      <c r="V173" s="296"/>
      <c r="W173" s="295" t="s">
        <v>24</v>
      </c>
      <c r="X173" s="296"/>
      <c r="Y173" s="295" t="s">
        <v>25</v>
      </c>
      <c r="Z173" s="296"/>
      <c r="AA173" s="295" t="s">
        <v>26</v>
      </c>
      <c r="AB173" s="296"/>
      <c r="AC173" s="295" t="s">
        <v>27</v>
      </c>
      <c r="AD173" s="296"/>
      <c r="AE173" s="295" t="s">
        <v>28</v>
      </c>
      <c r="AF173" s="296"/>
      <c r="AG173" s="295" t="s">
        <v>29</v>
      </c>
      <c r="AH173" s="296"/>
      <c r="AI173" s="295" t="s">
        <v>30</v>
      </c>
      <c r="AJ173" s="296"/>
      <c r="AK173" s="297" t="s">
        <v>31</v>
      </c>
      <c r="AL173" s="298"/>
    </row>
    <row r="174" spans="1:38" x14ac:dyDescent="0.25">
      <c r="A174" s="286"/>
      <c r="B174" s="5" t="s">
        <v>32</v>
      </c>
      <c r="C174" s="6" t="s">
        <v>33</v>
      </c>
      <c r="D174" s="7" t="s">
        <v>34</v>
      </c>
      <c r="E174" s="5" t="s">
        <v>33</v>
      </c>
      <c r="F174" s="7" t="s">
        <v>34</v>
      </c>
      <c r="G174" s="5" t="s">
        <v>33</v>
      </c>
      <c r="H174" s="7" t="s">
        <v>34</v>
      </c>
      <c r="I174" s="5" t="s">
        <v>33</v>
      </c>
      <c r="J174" s="7" t="s">
        <v>34</v>
      </c>
      <c r="K174" s="5" t="s">
        <v>33</v>
      </c>
      <c r="L174" s="7" t="s">
        <v>34</v>
      </c>
      <c r="M174" s="5" t="s">
        <v>33</v>
      </c>
      <c r="N174" s="7" t="s">
        <v>34</v>
      </c>
      <c r="O174" s="5" t="s">
        <v>33</v>
      </c>
      <c r="P174" s="7" t="s">
        <v>34</v>
      </c>
      <c r="Q174" s="5" t="s">
        <v>33</v>
      </c>
      <c r="R174" s="7" t="s">
        <v>34</v>
      </c>
      <c r="S174" s="5" t="s">
        <v>33</v>
      </c>
      <c r="T174" s="7" t="s">
        <v>34</v>
      </c>
      <c r="U174" s="5" t="s">
        <v>33</v>
      </c>
      <c r="V174" s="7" t="s">
        <v>34</v>
      </c>
      <c r="W174" s="5" t="s">
        <v>33</v>
      </c>
      <c r="X174" s="7" t="s">
        <v>34</v>
      </c>
      <c r="Y174" s="5" t="s">
        <v>33</v>
      </c>
      <c r="Z174" s="7" t="s">
        <v>34</v>
      </c>
      <c r="AA174" s="5" t="s">
        <v>33</v>
      </c>
      <c r="AB174" s="7" t="s">
        <v>34</v>
      </c>
      <c r="AC174" s="5" t="s">
        <v>33</v>
      </c>
      <c r="AD174" s="7" t="s">
        <v>34</v>
      </c>
      <c r="AE174" s="5" t="s">
        <v>33</v>
      </c>
      <c r="AF174" s="7" t="s">
        <v>34</v>
      </c>
      <c r="AG174" s="5" t="s">
        <v>33</v>
      </c>
      <c r="AH174" s="7" t="s">
        <v>34</v>
      </c>
      <c r="AI174" s="5" t="s">
        <v>33</v>
      </c>
      <c r="AJ174" s="7" t="s">
        <v>34</v>
      </c>
      <c r="AK174" s="5" t="s">
        <v>33</v>
      </c>
      <c r="AL174" s="7" t="s">
        <v>34</v>
      </c>
    </row>
    <row r="175" spans="1:38" x14ac:dyDescent="0.25">
      <c r="A175" s="252" t="s">
        <v>159</v>
      </c>
      <c r="B175" s="11">
        <f>SUM(C175:D175)</f>
        <v>0</v>
      </c>
      <c r="C175" s="12">
        <f>+E175+G175+I175+K175+M175+O175+Q175+S175+U175+W175+Y175+AA175+AC175+AE175+AG175+AI175+AK175</f>
        <v>0</v>
      </c>
      <c r="D175" s="253">
        <f>+F175+H175+J175+L175+N175+P175+R175+T175+V175+X175+Z175+AB175+AD175+AF175+AH175+AJ175+AL175</f>
        <v>0</v>
      </c>
      <c r="E175" s="14"/>
      <c r="F175" s="15"/>
      <c r="G175" s="14"/>
      <c r="H175" s="15"/>
      <c r="I175" s="14"/>
      <c r="J175" s="16"/>
      <c r="K175" s="14"/>
      <c r="L175" s="16"/>
      <c r="M175" s="14"/>
      <c r="N175" s="16"/>
      <c r="O175" s="14"/>
      <c r="P175" s="16"/>
      <c r="Q175" s="14"/>
      <c r="R175" s="16"/>
      <c r="S175" s="14"/>
      <c r="T175" s="16"/>
      <c r="U175" s="14"/>
      <c r="V175" s="16"/>
      <c r="W175" s="14"/>
      <c r="X175" s="16"/>
      <c r="Y175" s="14"/>
      <c r="Z175" s="16"/>
      <c r="AA175" s="14"/>
      <c r="AB175" s="16"/>
      <c r="AC175" s="14"/>
      <c r="AD175" s="16"/>
      <c r="AE175" s="14"/>
      <c r="AF175" s="16"/>
      <c r="AG175" s="14"/>
      <c r="AH175" s="16"/>
      <c r="AI175" s="14"/>
      <c r="AJ175" s="16"/>
      <c r="AK175" s="17"/>
      <c r="AL175" s="16"/>
    </row>
    <row r="176" spans="1:38" x14ac:dyDescent="0.25">
      <c r="A176" s="254" t="s">
        <v>160</v>
      </c>
      <c r="B176" s="32">
        <f>SUM(C176:D176)</f>
        <v>0</v>
      </c>
      <c r="C176" s="33">
        <f t="shared" ref="C176:D179" si="65">+E176+G176+I176+K176+M176+O176+Q176+S176+U176+W176+Y176+AA176+AC176+AE176+AG176+AI176+AK176</f>
        <v>0</v>
      </c>
      <c r="D176" s="255">
        <f t="shared" si="65"/>
        <v>0</v>
      </c>
      <c r="E176" s="35"/>
      <c r="F176" s="36"/>
      <c r="G176" s="35"/>
      <c r="H176" s="36"/>
      <c r="I176" s="35"/>
      <c r="J176" s="37"/>
      <c r="K176" s="35"/>
      <c r="L176" s="37"/>
      <c r="M176" s="35"/>
      <c r="N176" s="37"/>
      <c r="O176" s="35"/>
      <c r="P176" s="37"/>
      <c r="Q176" s="35"/>
      <c r="R176" s="37"/>
      <c r="S176" s="35"/>
      <c r="T176" s="37"/>
      <c r="U176" s="35"/>
      <c r="V176" s="37"/>
      <c r="W176" s="35"/>
      <c r="X176" s="37"/>
      <c r="Y176" s="35"/>
      <c r="Z176" s="37"/>
      <c r="AA176" s="35"/>
      <c r="AB176" s="37"/>
      <c r="AC176" s="35"/>
      <c r="AD176" s="37"/>
      <c r="AE176" s="35"/>
      <c r="AF176" s="37"/>
      <c r="AG176" s="35"/>
      <c r="AH176" s="37"/>
      <c r="AI176" s="35"/>
      <c r="AJ176" s="37"/>
      <c r="AK176" s="38"/>
      <c r="AL176" s="37"/>
    </row>
    <row r="177" spans="1:38" ht="21" x14ac:dyDescent="0.25">
      <c r="A177" s="254" t="s">
        <v>161</v>
      </c>
      <c r="B177" s="32">
        <f>SUM(C177:D177)</f>
        <v>0</v>
      </c>
      <c r="C177" s="33">
        <f t="shared" si="65"/>
        <v>0</v>
      </c>
      <c r="D177" s="256">
        <f t="shared" si="65"/>
        <v>0</v>
      </c>
      <c r="E177" s="47"/>
      <c r="F177" s="48"/>
      <c r="G177" s="47"/>
      <c r="H177" s="48"/>
      <c r="I177" s="35"/>
      <c r="J177" s="49"/>
      <c r="K177" s="35"/>
      <c r="L177" s="37"/>
      <c r="M177" s="35"/>
      <c r="N177" s="37"/>
      <c r="O177" s="35"/>
      <c r="P177" s="37"/>
      <c r="Q177" s="35"/>
      <c r="R177" s="37"/>
      <c r="S177" s="35"/>
      <c r="T177" s="37"/>
      <c r="U177" s="35"/>
      <c r="V177" s="37"/>
      <c r="W177" s="35"/>
      <c r="X177" s="37"/>
      <c r="Y177" s="35"/>
      <c r="Z177" s="37"/>
      <c r="AA177" s="35"/>
      <c r="AB177" s="37"/>
      <c r="AC177" s="35"/>
      <c r="AD177" s="37"/>
      <c r="AE177" s="35"/>
      <c r="AF177" s="37"/>
      <c r="AG177" s="35"/>
      <c r="AH177" s="37"/>
      <c r="AI177" s="35"/>
      <c r="AJ177" s="37"/>
      <c r="AK177" s="38"/>
      <c r="AL177" s="37"/>
    </row>
    <row r="178" spans="1:38" ht="21" x14ac:dyDescent="0.25">
      <c r="A178" s="257" t="s">
        <v>162</v>
      </c>
      <c r="B178" s="91">
        <f>SUM(C178:D178)</f>
        <v>0</v>
      </c>
      <c r="C178" s="54">
        <f t="shared" si="65"/>
        <v>0</v>
      </c>
      <c r="D178" s="256">
        <f t="shared" si="65"/>
        <v>0</v>
      </c>
      <c r="E178" s="35"/>
      <c r="F178" s="37"/>
      <c r="G178" s="47"/>
      <c r="H178" s="37"/>
      <c r="I178" s="217"/>
      <c r="J178" s="37"/>
      <c r="K178" s="79"/>
      <c r="L178" s="81"/>
      <c r="M178" s="79"/>
      <c r="N178" s="81"/>
      <c r="O178" s="79"/>
      <c r="P178" s="37"/>
      <c r="Q178" s="35"/>
      <c r="R178" s="37"/>
      <c r="S178" s="35"/>
      <c r="T178" s="37"/>
      <c r="U178" s="35"/>
      <c r="V178" s="37"/>
      <c r="W178" s="35"/>
      <c r="X178" s="37"/>
      <c r="Y178" s="35"/>
      <c r="Z178" s="37"/>
      <c r="AA178" s="35"/>
      <c r="AB178" s="37"/>
      <c r="AC178" s="35"/>
      <c r="AD178" s="37"/>
      <c r="AE178" s="35"/>
      <c r="AF178" s="37"/>
      <c r="AG178" s="35"/>
      <c r="AH178" s="37"/>
      <c r="AI178" s="35"/>
      <c r="AJ178" s="37"/>
      <c r="AK178" s="38"/>
      <c r="AL178" s="37"/>
    </row>
    <row r="179" spans="1:38" ht="21" x14ac:dyDescent="0.25">
      <c r="A179" s="258" t="s">
        <v>163</v>
      </c>
      <c r="B179" s="58">
        <f>SUM(C179:D179)</f>
        <v>0</v>
      </c>
      <c r="C179" s="59">
        <f t="shared" si="65"/>
        <v>0</v>
      </c>
      <c r="D179" s="173">
        <f t="shared" si="65"/>
        <v>0</v>
      </c>
      <c r="E179" s="64"/>
      <c r="F179" s="62"/>
      <c r="G179" s="64"/>
      <c r="H179" s="62"/>
      <c r="I179" s="64"/>
      <c r="J179" s="63"/>
      <c r="K179" s="61"/>
      <c r="L179" s="63"/>
      <c r="M179" s="61"/>
      <c r="N179" s="63"/>
      <c r="O179" s="61"/>
      <c r="P179" s="63"/>
      <c r="Q179" s="61"/>
      <c r="R179" s="63"/>
      <c r="S179" s="61"/>
      <c r="T179" s="63"/>
      <c r="U179" s="61"/>
      <c r="V179" s="63"/>
      <c r="W179" s="61"/>
      <c r="X179" s="63"/>
      <c r="Y179" s="61"/>
      <c r="Z179" s="63"/>
      <c r="AA179" s="61"/>
      <c r="AB179" s="63"/>
      <c r="AC179" s="61"/>
      <c r="AD179" s="63"/>
      <c r="AE179" s="61"/>
      <c r="AF179" s="63"/>
      <c r="AG179" s="61"/>
      <c r="AH179" s="63"/>
      <c r="AI179" s="61"/>
      <c r="AJ179" s="63"/>
      <c r="AK179" s="84"/>
      <c r="AL179" s="63"/>
    </row>
    <row r="180" spans="1:38" x14ac:dyDescent="0.25">
      <c r="A180" s="259" t="s">
        <v>94</v>
      </c>
      <c r="B180" s="58">
        <f>SUM(B175:B179)</f>
        <v>0</v>
      </c>
      <c r="C180" s="260">
        <f t="shared" ref="C180:AL180" si="66">SUM(C175:C179)</f>
        <v>0</v>
      </c>
      <c r="D180" s="261">
        <f t="shared" si="66"/>
        <v>0</v>
      </c>
      <c r="E180" s="262">
        <f t="shared" si="66"/>
        <v>0</v>
      </c>
      <c r="F180" s="263">
        <f t="shared" si="66"/>
        <v>0</v>
      </c>
      <c r="G180" s="262">
        <f t="shared" si="66"/>
        <v>0</v>
      </c>
      <c r="H180" s="263">
        <f t="shared" si="66"/>
        <v>0</v>
      </c>
      <c r="I180" s="262">
        <f t="shared" si="66"/>
        <v>0</v>
      </c>
      <c r="J180" s="263">
        <f t="shared" si="66"/>
        <v>0</v>
      </c>
      <c r="K180" s="262">
        <f t="shared" si="66"/>
        <v>0</v>
      </c>
      <c r="L180" s="263">
        <f t="shared" si="66"/>
        <v>0</v>
      </c>
      <c r="M180" s="262">
        <f t="shared" si="66"/>
        <v>0</v>
      </c>
      <c r="N180" s="263">
        <f t="shared" si="66"/>
        <v>0</v>
      </c>
      <c r="O180" s="262">
        <f t="shared" si="66"/>
        <v>0</v>
      </c>
      <c r="P180" s="263">
        <f t="shared" si="66"/>
        <v>0</v>
      </c>
      <c r="Q180" s="262">
        <f t="shared" si="66"/>
        <v>0</v>
      </c>
      <c r="R180" s="263">
        <f t="shared" si="66"/>
        <v>0</v>
      </c>
      <c r="S180" s="262">
        <f t="shared" si="66"/>
        <v>0</v>
      </c>
      <c r="T180" s="263">
        <f t="shared" si="66"/>
        <v>0</v>
      </c>
      <c r="U180" s="262">
        <f t="shared" si="66"/>
        <v>0</v>
      </c>
      <c r="V180" s="263">
        <f t="shared" si="66"/>
        <v>0</v>
      </c>
      <c r="W180" s="262">
        <f t="shared" si="66"/>
        <v>0</v>
      </c>
      <c r="X180" s="263">
        <f t="shared" si="66"/>
        <v>0</v>
      </c>
      <c r="Y180" s="262">
        <f t="shared" si="66"/>
        <v>0</v>
      </c>
      <c r="Z180" s="263">
        <f t="shared" si="66"/>
        <v>0</v>
      </c>
      <c r="AA180" s="264">
        <f t="shared" si="66"/>
        <v>0</v>
      </c>
      <c r="AB180" s="173">
        <f t="shared" si="66"/>
        <v>0</v>
      </c>
      <c r="AC180" s="262">
        <f t="shared" si="66"/>
        <v>0</v>
      </c>
      <c r="AD180" s="263">
        <f t="shared" si="66"/>
        <v>0</v>
      </c>
      <c r="AE180" s="262">
        <f t="shared" si="66"/>
        <v>0</v>
      </c>
      <c r="AF180" s="263">
        <f t="shared" si="66"/>
        <v>0</v>
      </c>
      <c r="AG180" s="264">
        <f t="shared" si="66"/>
        <v>0</v>
      </c>
      <c r="AH180" s="173">
        <f t="shared" si="66"/>
        <v>0</v>
      </c>
      <c r="AI180" s="262">
        <f t="shared" si="66"/>
        <v>0</v>
      </c>
      <c r="AJ180" s="263">
        <f t="shared" si="66"/>
        <v>0</v>
      </c>
      <c r="AK180" s="262">
        <f t="shared" si="66"/>
        <v>0</v>
      </c>
      <c r="AL180" s="263">
        <f t="shared" si="66"/>
        <v>0</v>
      </c>
    </row>
    <row r="181" spans="1:38" x14ac:dyDescent="0.25">
      <c r="A181" s="265" t="s">
        <v>164</v>
      </c>
      <c r="B181" s="266"/>
      <c r="C181" s="266"/>
      <c r="D181" s="266"/>
    </row>
    <row r="182" spans="1:38" x14ac:dyDescent="0.25">
      <c r="A182" s="267" t="s">
        <v>165</v>
      </c>
      <c r="B182" s="268" t="s">
        <v>94</v>
      </c>
      <c r="C182" s="269" t="s">
        <v>166</v>
      </c>
      <c r="D182" s="150" t="s">
        <v>167</v>
      </c>
    </row>
    <row r="183" spans="1:38" x14ac:dyDescent="0.25">
      <c r="A183" s="270" t="s">
        <v>168</v>
      </c>
      <c r="B183" s="271">
        <f>SUM(C183:D183)</f>
        <v>0</v>
      </c>
      <c r="C183" s="135"/>
      <c r="D183" s="272"/>
    </row>
    <row r="184" spans="1:38" x14ac:dyDescent="0.25">
      <c r="A184" s="273" t="s">
        <v>169</v>
      </c>
      <c r="B184" s="274">
        <f>SUM(C184:D184)</f>
        <v>0</v>
      </c>
      <c r="C184" s="135"/>
      <c r="D184" s="272"/>
    </row>
    <row r="185" spans="1:38" ht="21" x14ac:dyDescent="0.25">
      <c r="A185" s="275" t="s">
        <v>170</v>
      </c>
      <c r="B185" s="276">
        <f>SUM(C185:D185)</f>
        <v>0</v>
      </c>
      <c r="C185" s="140"/>
      <c r="D185" s="277"/>
    </row>
    <row r="186" spans="1:38" x14ac:dyDescent="0.25">
      <c r="A186" s="278" t="s">
        <v>171</v>
      </c>
      <c r="B186" s="279">
        <f>SUM(C186:D186)</f>
        <v>0</v>
      </c>
      <c r="C186" s="146"/>
      <c r="D186" s="280"/>
    </row>
    <row r="202" spans="1:2" x14ac:dyDescent="0.25">
      <c r="A202" s="281">
        <f>SUM(C13:C89,C94:C105,C108:D117,C122:C124,C129:C148,B151:B155,B158:B164,B167:B170,C167:C170,B175:B179,B183:B186)</f>
        <v>24921</v>
      </c>
      <c r="B202" s="281">
        <f>SUM(CJ13:CQ148)</f>
        <v>0</v>
      </c>
    </row>
  </sheetData>
  <mergeCells count="128">
    <mergeCell ref="A6:T6"/>
    <mergeCell ref="A8:AM8"/>
    <mergeCell ref="A9:AM9"/>
    <mergeCell ref="A10:A12"/>
    <mergeCell ref="B10:B12"/>
    <mergeCell ref="C10:E11"/>
    <mergeCell ref="F10:AM10"/>
    <mergeCell ref="X11:Y11"/>
    <mergeCell ref="Z11:AA11"/>
    <mergeCell ref="AB11:AC11"/>
    <mergeCell ref="AJ11:AK11"/>
    <mergeCell ref="AL11:AM11"/>
    <mergeCell ref="AU10:AU12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AN10:AN12"/>
    <mergeCell ref="AO10:AP11"/>
    <mergeCell ref="AQ10:AQ12"/>
    <mergeCell ref="AR10:AR12"/>
    <mergeCell ref="AS10:AS12"/>
    <mergeCell ref="AT10:AT12"/>
    <mergeCell ref="A24:A34"/>
    <mergeCell ref="A35:A45"/>
    <mergeCell ref="A46:A56"/>
    <mergeCell ref="A57:A62"/>
    <mergeCell ref="A63:A66"/>
    <mergeCell ref="A67:A73"/>
    <mergeCell ref="AD11:AE11"/>
    <mergeCell ref="AF11:AG11"/>
    <mergeCell ref="AH11:AI11"/>
    <mergeCell ref="A13:A23"/>
    <mergeCell ref="A74:A78"/>
    <mergeCell ref="A79:A89"/>
    <mergeCell ref="A90:AM90"/>
    <mergeCell ref="A91:A93"/>
    <mergeCell ref="B91:B93"/>
    <mergeCell ref="C91:E92"/>
    <mergeCell ref="F91:AM91"/>
    <mergeCell ref="P92:Q92"/>
    <mergeCell ref="R92:S92"/>
    <mergeCell ref="T92:U92"/>
    <mergeCell ref="AN91:AO92"/>
    <mergeCell ref="AP91:AP93"/>
    <mergeCell ref="AQ91:AQ93"/>
    <mergeCell ref="AR91:AR93"/>
    <mergeCell ref="AS91:AS93"/>
    <mergeCell ref="F92:G92"/>
    <mergeCell ref="H92:I92"/>
    <mergeCell ref="J92:K92"/>
    <mergeCell ref="L92:M92"/>
    <mergeCell ref="N92:O92"/>
    <mergeCell ref="AH92:AI92"/>
    <mergeCell ref="AJ92:AK92"/>
    <mergeCell ref="AL92:AM92"/>
    <mergeCell ref="A94:A99"/>
    <mergeCell ref="A100:A105"/>
    <mergeCell ref="A106:D106"/>
    <mergeCell ref="V92:W92"/>
    <mergeCell ref="X92:Y92"/>
    <mergeCell ref="Z92:AA92"/>
    <mergeCell ref="AB92:AC92"/>
    <mergeCell ref="AD92:AE92"/>
    <mergeCell ref="AF92:AG92"/>
    <mergeCell ref="A107:A117"/>
    <mergeCell ref="A118:AK118"/>
    <mergeCell ref="A119:B121"/>
    <mergeCell ref="C119:E120"/>
    <mergeCell ref="F119:AI119"/>
    <mergeCell ref="AJ119:AK120"/>
    <mergeCell ref="X120:Y120"/>
    <mergeCell ref="Z120:AA120"/>
    <mergeCell ref="AB120:AC120"/>
    <mergeCell ref="AD120:AE120"/>
    <mergeCell ref="AL119:AL121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V120:W120"/>
    <mergeCell ref="O127:O128"/>
    <mergeCell ref="A129:A133"/>
    <mergeCell ref="A134:A138"/>
    <mergeCell ref="A139:A143"/>
    <mergeCell ref="A144:A148"/>
    <mergeCell ref="A149:H149"/>
    <mergeCell ref="AF120:AG120"/>
    <mergeCell ref="AH120:AI120"/>
    <mergeCell ref="A122:A124"/>
    <mergeCell ref="A125:J125"/>
    <mergeCell ref="A126:J126"/>
    <mergeCell ref="A127:A128"/>
    <mergeCell ref="B127:B128"/>
    <mergeCell ref="C127:C128"/>
    <mergeCell ref="D127:M127"/>
    <mergeCell ref="N127:N128"/>
    <mergeCell ref="A156:H156"/>
    <mergeCell ref="A171:J171"/>
    <mergeCell ref="A172:A174"/>
    <mergeCell ref="B172:D173"/>
    <mergeCell ref="E172:AL172"/>
    <mergeCell ref="E173:F173"/>
    <mergeCell ref="G173:H173"/>
    <mergeCell ref="I173:J173"/>
    <mergeCell ref="K173:L173"/>
    <mergeCell ref="M173:N173"/>
    <mergeCell ref="AA173:AB173"/>
    <mergeCell ref="AC173:AD173"/>
    <mergeCell ref="AE173:AF173"/>
    <mergeCell ref="AG173:AH173"/>
    <mergeCell ref="AI173:AJ173"/>
    <mergeCell ref="AK173:AL173"/>
    <mergeCell ref="O173:P173"/>
    <mergeCell ref="Q173:R173"/>
    <mergeCell ref="S173:T173"/>
    <mergeCell ref="U173:V173"/>
    <mergeCell ref="W173:X173"/>
    <mergeCell ref="Y173:Z173"/>
  </mergeCells>
  <dataValidations count="6">
    <dataValidation type="whole" allowBlank="1" showInputMessage="1" showErrorMessage="1" sqref="C183:D186" xr:uid="{00000000-0002-0000-0000-000000000000}">
      <formula1>0</formula1>
      <formula2>9.99999999999999E+40</formula2>
    </dataValidation>
    <dataValidation type="whole" allowBlank="1" showInputMessage="1" showErrorMessage="1" sqref="F13:AU89 F94:AS105 C108:D117 F122:AL124" xr:uid="{00000000-0002-0000-0000-000001000000}">
      <formula1>0</formula1>
      <formula2>9.99999999999999E+35</formula2>
    </dataValidation>
    <dataValidation type="whole" operator="equal" allowBlank="1" showInputMessage="1" showErrorMessage="1" sqref="D74:D78" xr:uid="{00000000-0002-0000-0000-000002000000}">
      <formula1>0</formula1>
    </dataValidation>
    <dataValidation allowBlank="1" showInputMessage="1" showErrorMessage="1" error="Valor no Permitido" sqref="A79:A89" xr:uid="{00000000-0002-0000-0000-000003000000}"/>
    <dataValidation type="whole" allowBlank="1" showInputMessage="1" showErrorMessage="1" error="Valor no Permitido" sqref="B122:E124 A118:A119 A122 C119:E120 B175:D179 B172:D173 C79:E89" xr:uid="{00000000-0002-0000-0000-000004000000}">
      <formula1>0</formula1>
      <formula2>1E+30</formula2>
    </dataValidation>
    <dataValidation type="whole" operator="greaterThanOrEqual" allowBlank="1" showInputMessage="1" showErrorMessage="1" sqref="D129:O148 E175:AL179 C167:J170 C158:H164 C151:H155" xr:uid="{00000000-0002-0000-0000-000005000000}">
      <formula1>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G202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3.140625" customWidth="1"/>
    <col min="2" max="2" width="31.7109375" customWidth="1"/>
    <col min="3" max="3" width="18.85546875" bestFit="1" customWidth="1"/>
    <col min="4" max="4" width="17.140625" bestFit="1" customWidth="1"/>
    <col min="5" max="5" width="14" bestFit="1" customWidth="1"/>
    <col min="6" max="6" width="14.5703125" bestFit="1" customWidth="1"/>
    <col min="7" max="7" width="11.5703125" bestFit="1" customWidth="1"/>
    <col min="8" max="8" width="14" bestFit="1" customWidth="1"/>
    <col min="9" max="9" width="13.28515625" customWidth="1"/>
    <col min="10" max="10" width="15.42578125" customWidth="1"/>
    <col min="11" max="11" width="17" customWidth="1"/>
    <col min="12" max="12" width="14.85546875" customWidth="1"/>
    <col min="14" max="14" width="13.5703125" customWidth="1"/>
    <col min="38" max="38" width="13.7109375" customWidth="1"/>
    <col min="40" max="40" width="12.7109375" customWidth="1"/>
    <col min="41" max="41" width="13" customWidth="1"/>
    <col min="42" max="42" width="13.140625" customWidth="1"/>
    <col min="44" max="44" width="12.42578125" customWidth="1"/>
    <col min="75" max="76" width="11.7109375" customWidth="1"/>
    <col min="77" max="77" width="11.42578125" customWidth="1"/>
    <col min="78" max="96" width="11.42578125" hidden="1" customWidth="1"/>
    <col min="97" max="105" width="11.42578125" customWidth="1"/>
  </cols>
  <sheetData>
    <row r="1" spans="1:104" x14ac:dyDescent="0.25">
      <c r="A1" s="1" t="s">
        <v>0</v>
      </c>
    </row>
    <row r="2" spans="1:104" x14ac:dyDescent="0.25">
      <c r="A2" s="1" t="str">
        <f>CONCATENATE("COMUNA: ",[2]NOMBRE!B2, " (",[2]NOMBRE!C2,[2]NOMBRE!D2,[2]NOMBRE!E2,[2]NOMBRE!F2,[2]NOMBRE!G2,")")</f>
        <v>COMUNA: LINARES (07401)</v>
      </c>
    </row>
    <row r="3" spans="1:104" x14ac:dyDescent="0.25">
      <c r="A3" s="1" t="str">
        <f>CONCATENATE("ESTABLECIMIENTO/ESTRATEGIA: ", [2]NOMBRE!B3, " (",[2]NOMBRE!C3,[2]NOMBRE!D3,[2]NOMBRE!E3,[2]NOMBRE!F3,[2]NOMBRE!G3,[2]NOMBRE!H3,")")</f>
        <v>ESTABLECIMIENTO/ESTRATEGIA: HOSPITAL PRESIDENTE CARLOS IBAÑEZ DEL CAMPO (116108)</v>
      </c>
    </row>
    <row r="4" spans="1:104" x14ac:dyDescent="0.25">
      <c r="A4" s="1" t="str">
        <f>CONCATENATE("MES: ",[2]NOMBRE!B6, " (",[2]NOMBRE!C6,[2]NOMBRE!D6,")")</f>
        <v>MES: ENERO (01)</v>
      </c>
    </row>
    <row r="5" spans="1:104" x14ac:dyDescent="0.25">
      <c r="A5" s="1" t="str">
        <f>CONCATENATE("AÑO: ",[2]NOMBRE!B7)</f>
        <v>AÑO: 2025</v>
      </c>
    </row>
    <row r="6" spans="1:104" s="2" customFormat="1" ht="15" customHeight="1" x14ac:dyDescent="0.25">
      <c r="A6" s="330" t="s">
        <v>1</v>
      </c>
      <c r="B6" s="330"/>
      <c r="C6" s="330"/>
      <c r="D6" s="330"/>
      <c r="E6" s="330"/>
      <c r="F6" s="330"/>
      <c r="G6" s="330"/>
      <c r="H6" s="330"/>
      <c r="I6" s="330"/>
      <c r="J6" s="330"/>
      <c r="K6" s="330"/>
      <c r="L6" s="330"/>
      <c r="M6" s="330"/>
      <c r="N6" s="330"/>
      <c r="O6" s="330"/>
      <c r="P6" s="330"/>
      <c r="Q6" s="330"/>
      <c r="R6" s="330"/>
      <c r="S6" s="330"/>
      <c r="T6" s="330"/>
      <c r="BX6" s="3"/>
      <c r="BY6" s="3"/>
      <c r="BZ6" s="3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</row>
    <row r="8" spans="1:104" x14ac:dyDescent="0.25">
      <c r="A8" s="331" t="s">
        <v>2</v>
      </c>
      <c r="B8" s="331"/>
      <c r="C8" s="331"/>
      <c r="D8" s="331"/>
      <c r="E8" s="331"/>
      <c r="F8" s="331"/>
      <c r="G8" s="331"/>
      <c r="H8" s="331"/>
      <c r="I8" s="331"/>
      <c r="J8" s="331"/>
      <c r="K8" s="331"/>
      <c r="L8" s="331"/>
      <c r="M8" s="331"/>
      <c r="N8" s="331"/>
      <c r="O8" s="331"/>
      <c r="P8" s="331"/>
      <c r="Q8" s="331"/>
      <c r="R8" s="331"/>
      <c r="S8" s="331"/>
      <c r="T8" s="331"/>
      <c r="U8" s="331"/>
      <c r="V8" s="331"/>
      <c r="W8" s="331"/>
      <c r="X8" s="331"/>
      <c r="Y8" s="331"/>
      <c r="Z8" s="331"/>
      <c r="AA8" s="331"/>
      <c r="AB8" s="331"/>
      <c r="AC8" s="331"/>
      <c r="AD8" s="331"/>
      <c r="AE8" s="331"/>
      <c r="AF8" s="331"/>
      <c r="AG8" s="331"/>
      <c r="AH8" s="331"/>
      <c r="AI8" s="331"/>
      <c r="AJ8" s="331"/>
      <c r="AK8" s="331"/>
      <c r="AL8" s="331"/>
      <c r="AM8" s="331"/>
    </row>
    <row r="9" spans="1:104" x14ac:dyDescent="0.25">
      <c r="A9" s="303" t="s">
        <v>3</v>
      </c>
      <c r="B9" s="303"/>
      <c r="C9" s="303"/>
      <c r="D9" s="303"/>
      <c r="E9" s="303"/>
      <c r="F9" s="303"/>
      <c r="G9" s="303"/>
      <c r="H9" s="303"/>
      <c r="I9" s="303"/>
      <c r="J9" s="303"/>
      <c r="K9" s="303"/>
      <c r="L9" s="303"/>
      <c r="M9" s="303"/>
      <c r="N9" s="303"/>
      <c r="O9" s="303"/>
      <c r="P9" s="303"/>
      <c r="Q9" s="303"/>
      <c r="R9" s="303"/>
      <c r="S9" s="303"/>
      <c r="T9" s="303"/>
      <c r="U9" s="303"/>
      <c r="V9" s="303"/>
      <c r="W9" s="303"/>
      <c r="X9" s="303"/>
      <c r="Y9" s="303"/>
      <c r="Z9" s="303"/>
      <c r="AA9" s="303"/>
      <c r="AB9" s="303"/>
      <c r="AC9" s="303"/>
      <c r="AD9" s="303"/>
      <c r="AE9" s="303"/>
      <c r="AF9" s="303"/>
      <c r="AG9" s="303"/>
      <c r="AH9" s="303"/>
      <c r="AI9" s="303"/>
      <c r="AJ9" s="303"/>
      <c r="AK9" s="303"/>
      <c r="AL9" s="303"/>
      <c r="AM9" s="303"/>
    </row>
    <row r="10" spans="1:104" ht="15" customHeight="1" x14ac:dyDescent="0.25">
      <c r="A10" s="332" t="s">
        <v>4</v>
      </c>
      <c r="B10" s="327" t="s">
        <v>5</v>
      </c>
      <c r="C10" s="287" t="s">
        <v>6</v>
      </c>
      <c r="D10" s="288"/>
      <c r="E10" s="284"/>
      <c r="F10" s="333" t="s">
        <v>7</v>
      </c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4"/>
      <c r="AF10" s="334"/>
      <c r="AG10" s="334"/>
      <c r="AH10" s="334"/>
      <c r="AI10" s="334"/>
      <c r="AJ10" s="334"/>
      <c r="AK10" s="334"/>
      <c r="AL10" s="334"/>
      <c r="AM10" s="314"/>
      <c r="AN10" s="309" t="s">
        <v>8</v>
      </c>
      <c r="AO10" s="288" t="s">
        <v>9</v>
      </c>
      <c r="AP10" s="284"/>
      <c r="AQ10" s="324" t="s">
        <v>10</v>
      </c>
      <c r="AR10" s="324" t="s">
        <v>11</v>
      </c>
      <c r="AS10" s="324" t="s">
        <v>12</v>
      </c>
      <c r="AT10" s="324" t="s">
        <v>13</v>
      </c>
      <c r="AU10" s="324" t="s">
        <v>14</v>
      </c>
    </row>
    <row r="11" spans="1:104" x14ac:dyDescent="0.25">
      <c r="A11" s="332"/>
      <c r="B11" s="328"/>
      <c r="C11" s="289"/>
      <c r="D11" s="290"/>
      <c r="E11" s="286"/>
      <c r="F11" s="294" t="s">
        <v>15</v>
      </c>
      <c r="G11" s="294"/>
      <c r="H11" s="295" t="s">
        <v>16</v>
      </c>
      <c r="I11" s="296"/>
      <c r="J11" s="295" t="s">
        <v>17</v>
      </c>
      <c r="K11" s="296"/>
      <c r="L11" s="295" t="s">
        <v>18</v>
      </c>
      <c r="M11" s="296"/>
      <c r="N11" s="295" t="s">
        <v>19</v>
      </c>
      <c r="O11" s="296"/>
      <c r="P11" s="295" t="s">
        <v>20</v>
      </c>
      <c r="Q11" s="296"/>
      <c r="R11" s="295" t="s">
        <v>21</v>
      </c>
      <c r="S11" s="296"/>
      <c r="T11" s="295" t="s">
        <v>22</v>
      </c>
      <c r="U11" s="296"/>
      <c r="V11" s="295" t="s">
        <v>23</v>
      </c>
      <c r="W11" s="296"/>
      <c r="X11" s="295" t="s">
        <v>24</v>
      </c>
      <c r="Y11" s="296"/>
      <c r="Z11" s="295" t="s">
        <v>25</v>
      </c>
      <c r="AA11" s="296"/>
      <c r="AB11" s="295" t="s">
        <v>26</v>
      </c>
      <c r="AC11" s="296"/>
      <c r="AD11" s="295" t="s">
        <v>27</v>
      </c>
      <c r="AE11" s="296"/>
      <c r="AF11" s="295" t="s">
        <v>28</v>
      </c>
      <c r="AG11" s="296"/>
      <c r="AH11" s="295" t="s">
        <v>29</v>
      </c>
      <c r="AI11" s="296"/>
      <c r="AJ11" s="295" t="s">
        <v>30</v>
      </c>
      <c r="AK11" s="296"/>
      <c r="AL11" s="297" t="s">
        <v>31</v>
      </c>
      <c r="AM11" s="323"/>
      <c r="AN11" s="310"/>
      <c r="AO11" s="290"/>
      <c r="AP11" s="286"/>
      <c r="AQ11" s="325"/>
      <c r="AR11" s="325"/>
      <c r="AS11" s="325"/>
      <c r="AT11" s="325"/>
      <c r="AU11" s="325"/>
    </row>
    <row r="12" spans="1:104" x14ac:dyDescent="0.25">
      <c r="A12" s="332"/>
      <c r="B12" s="329"/>
      <c r="C12" s="5" t="s">
        <v>32</v>
      </c>
      <c r="D12" s="6" t="s">
        <v>33</v>
      </c>
      <c r="E12" s="7" t="s">
        <v>34</v>
      </c>
      <c r="F12" s="5" t="s">
        <v>33</v>
      </c>
      <c r="G12" s="7" t="s">
        <v>34</v>
      </c>
      <c r="H12" s="5" t="s">
        <v>33</v>
      </c>
      <c r="I12" s="7" t="s">
        <v>34</v>
      </c>
      <c r="J12" s="5" t="s">
        <v>33</v>
      </c>
      <c r="K12" s="7" t="s">
        <v>34</v>
      </c>
      <c r="L12" s="5" t="s">
        <v>33</v>
      </c>
      <c r="M12" s="7" t="s">
        <v>34</v>
      </c>
      <c r="N12" s="5" t="s">
        <v>33</v>
      </c>
      <c r="O12" s="7" t="s">
        <v>34</v>
      </c>
      <c r="P12" s="5" t="s">
        <v>33</v>
      </c>
      <c r="Q12" s="7" t="s">
        <v>34</v>
      </c>
      <c r="R12" s="5" t="s">
        <v>33</v>
      </c>
      <c r="S12" s="7" t="s">
        <v>34</v>
      </c>
      <c r="T12" s="5" t="s">
        <v>33</v>
      </c>
      <c r="U12" s="7" t="s">
        <v>34</v>
      </c>
      <c r="V12" s="5" t="s">
        <v>33</v>
      </c>
      <c r="W12" s="7" t="s">
        <v>34</v>
      </c>
      <c r="X12" s="5" t="s">
        <v>33</v>
      </c>
      <c r="Y12" s="7" t="s">
        <v>34</v>
      </c>
      <c r="Z12" s="5" t="s">
        <v>33</v>
      </c>
      <c r="AA12" s="7" t="s">
        <v>34</v>
      </c>
      <c r="AB12" s="5" t="s">
        <v>33</v>
      </c>
      <c r="AC12" s="7" t="s">
        <v>34</v>
      </c>
      <c r="AD12" s="5" t="s">
        <v>33</v>
      </c>
      <c r="AE12" s="7" t="s">
        <v>34</v>
      </c>
      <c r="AF12" s="5" t="s">
        <v>33</v>
      </c>
      <c r="AG12" s="7" t="s">
        <v>34</v>
      </c>
      <c r="AH12" s="5" t="s">
        <v>33</v>
      </c>
      <c r="AI12" s="7" t="s">
        <v>34</v>
      </c>
      <c r="AJ12" s="5" t="s">
        <v>33</v>
      </c>
      <c r="AK12" s="7" t="s">
        <v>34</v>
      </c>
      <c r="AL12" s="5" t="s">
        <v>33</v>
      </c>
      <c r="AM12" s="7" t="s">
        <v>34</v>
      </c>
      <c r="AN12" s="311"/>
      <c r="AO12" s="8" t="s">
        <v>35</v>
      </c>
      <c r="AP12" s="9" t="s">
        <v>36</v>
      </c>
      <c r="AQ12" s="326"/>
      <c r="AR12" s="326"/>
      <c r="AS12" s="326"/>
      <c r="AT12" s="326"/>
      <c r="AU12" s="326"/>
    </row>
    <row r="13" spans="1:104" x14ac:dyDescent="0.25">
      <c r="A13" s="299" t="s">
        <v>37</v>
      </c>
      <c r="B13" s="10" t="s">
        <v>38</v>
      </c>
      <c r="C13" s="11">
        <f t="shared" ref="C13:C75" si="0">SUM(D13+E13)</f>
        <v>29</v>
      </c>
      <c r="D13" s="12">
        <f>+F13+H13+J13+L13+N13+P13+R13+T13+V13+X13+Z13+AB13+AD13+AF13+AH13+AJ13+AL13</f>
        <v>20</v>
      </c>
      <c r="E13" s="13">
        <f>+G13+I13+K13+M13+O13+Q13+S13+U13+W13+Y13+AA13+AC13+AE13+AG13+AI13+AK13+AM13</f>
        <v>9</v>
      </c>
      <c r="F13" s="14"/>
      <c r="G13" s="15"/>
      <c r="H13" s="14"/>
      <c r="I13" s="15"/>
      <c r="J13" s="14"/>
      <c r="K13" s="16"/>
      <c r="L13" s="14"/>
      <c r="M13" s="16"/>
      <c r="N13" s="14">
        <v>1</v>
      </c>
      <c r="O13" s="16"/>
      <c r="P13" s="14"/>
      <c r="Q13" s="16"/>
      <c r="R13" s="14">
        <v>4</v>
      </c>
      <c r="S13" s="16">
        <v>1</v>
      </c>
      <c r="T13" s="14">
        <v>3</v>
      </c>
      <c r="U13" s="16">
        <v>6</v>
      </c>
      <c r="V13" s="14">
        <v>1</v>
      </c>
      <c r="W13" s="16">
        <v>1</v>
      </c>
      <c r="X13" s="14">
        <v>5</v>
      </c>
      <c r="Y13" s="16"/>
      <c r="Z13" s="14">
        <v>3</v>
      </c>
      <c r="AA13" s="16">
        <v>1</v>
      </c>
      <c r="AB13" s="14">
        <v>2</v>
      </c>
      <c r="AC13" s="16"/>
      <c r="AD13" s="14"/>
      <c r="AE13" s="16"/>
      <c r="AF13" s="14"/>
      <c r="AG13" s="16"/>
      <c r="AH13" s="14"/>
      <c r="AI13" s="16"/>
      <c r="AJ13" s="14">
        <v>1</v>
      </c>
      <c r="AK13" s="16"/>
      <c r="AL13" s="17"/>
      <c r="AM13" s="18"/>
      <c r="AN13" s="19">
        <v>0</v>
      </c>
      <c r="AO13" s="20">
        <v>0</v>
      </c>
      <c r="AP13" s="21">
        <v>1</v>
      </c>
      <c r="AQ13" s="22">
        <v>0</v>
      </c>
      <c r="AR13" s="22">
        <v>4</v>
      </c>
      <c r="AS13" s="23"/>
      <c r="AT13" s="24">
        <v>0</v>
      </c>
      <c r="AU13" s="24">
        <v>0</v>
      </c>
      <c r="AV13" s="25" t="str">
        <f>$CA13&amp;$CB13&amp;CC13&amp;CD13&amp;CE13&amp;CG13&amp;CH13</f>
        <v/>
      </c>
      <c r="CA13" s="26" t="str">
        <f>IF(AND($C13&lt;&gt;0,AN13=""),"* No olvide ingresar la columna Espacios Amigables /adolescentes (Digite CERO si no tiene). ",IF(AN13&gt;$C13,"* El Número de Espacios Amigables no puede superar el Total. ",""))</f>
        <v/>
      </c>
      <c r="CB13" s="26" t="str">
        <f>IF(AND(E13&gt;0,OR(AO13="")),"No olvide digitar los campos *TRANS Masculino (Digite CERO si no tiene).",IF(AO13&gt;E13,"* El Número de TRANS Masculino no puede superar el Total Mujeres. ",""))</f>
        <v/>
      </c>
      <c r="CC13" s="26" t="str">
        <f>IF(AND(D13&gt;0,OR(AP13="")),"No olvide digitar los campos *TRANS Femenino (Digite CERO si no tiene).",IF(AP13&gt;$D13,"* El Número de TRANS Femenino no puede superar el Total Hombres. ",""))</f>
        <v/>
      </c>
      <c r="CD13" s="26" t="str">
        <f>IF(AND($C13&lt;&gt;0,AQ13=""),"* No olvide ingresar la columna Pueblos Originarios (Digite CERO si no tiene).  ",IF(AQ13&gt;$C13,"* El Número de Pueblos Originarios no puede superar el Total. ",""))</f>
        <v/>
      </c>
      <c r="CE13" s="26" t="str">
        <f>IF(AND($C13&lt;&gt;0,AR13=""),"* No olvide ingresar la columna Migrantes (Digite CERO si no tiene).  ",IF(AR13&gt;$C13,"* El Número de Migrantes no puede superar el Total. ",""))</f>
        <v/>
      </c>
      <c r="CF13" s="27"/>
      <c r="CG13" s="26" t="str">
        <f>IF(AND($C13&lt;&gt;0,AT13=""),"* No olvide ingresar la columna Niños, Niñas, Adolescentes y Jóvenes SENAME (Digite CERO si no tiene).  ",IF(AT13&gt;$C13,"* El Número de Niños, Niñas, Adolescentes y Jóvenes SENAME no puede superar el Total. ",""))</f>
        <v/>
      </c>
      <c r="CH13" s="26" t="str">
        <f>IF(AND($C13&lt;&gt;0,AU13=""),"* No olvide ingresar la columna Niños, Niñas, Adolescentes y Jóvenes Mejor Niñez (Digite CERO si no tiene). ",IF(AU13&gt;$C13,"* El Número de Niños, Niñas, Adolescentes y Jóvenes Mejor Niñez no puede superar el Total. ",""))</f>
        <v/>
      </c>
      <c r="CI13" s="28"/>
      <c r="CJ13" s="29">
        <f>IF(AND($C13&lt;&gt;0,AN13=""),1,IF(AN13&gt;$C13,1,0))</f>
        <v>0</v>
      </c>
      <c r="CK13" s="29">
        <f>IF(AND(E13&gt;0,OR(AO13="")),1,IF(AO13&gt;E13,1,0))</f>
        <v>0</v>
      </c>
      <c r="CL13" s="29">
        <f>IF(AND(D13&gt;0,OR(AP13="")),1,IF(AP13&gt;D13,1,0))</f>
        <v>0</v>
      </c>
      <c r="CM13" s="29">
        <f>IF(AND($C13&lt;&gt;0,AQ13=""),1,IF(AQ13&gt;$C13,1,0))</f>
        <v>0</v>
      </c>
      <c r="CN13" s="29">
        <f>IF(AND($C13&lt;&gt;0,AR13=""),1,IF(AR13&gt;$C13,1,0))</f>
        <v>0</v>
      </c>
      <c r="CO13" s="30"/>
      <c r="CP13" s="29">
        <f>IF(AND($C13&lt;&gt;0,AT13=""),1,IF(AT13&gt;$C13,1,0))</f>
        <v>0</v>
      </c>
      <c r="CQ13" s="29">
        <f>IF(AND($C13&lt;&gt;0,AU13=""),1,IF(AU13&gt;$C13,1,0))</f>
        <v>0</v>
      </c>
      <c r="CR13" s="28"/>
      <c r="CS13" s="28"/>
      <c r="CT13" s="28"/>
      <c r="CU13" s="28"/>
    </row>
    <row r="14" spans="1:104" x14ac:dyDescent="0.25">
      <c r="A14" s="300"/>
      <c r="B14" s="31" t="s">
        <v>39</v>
      </c>
      <c r="C14" s="32">
        <f t="shared" si="0"/>
        <v>0</v>
      </c>
      <c r="D14" s="33">
        <f t="shared" ref="D14:E23" si="1">+F14+H14+J14+L14+N14+P14+R14+T14+V14+X14+Z14+AB14+AD14+AF14+AH14+AJ14+AL14</f>
        <v>0</v>
      </c>
      <c r="E14" s="34">
        <f>+G14+I14+K14+M14+O14+Q14+S14+U14+W14+Y14+AA14+AC14+AE14+AG14+AI14+AK14+AM14</f>
        <v>0</v>
      </c>
      <c r="F14" s="35"/>
      <c r="G14" s="36"/>
      <c r="H14" s="35"/>
      <c r="I14" s="36"/>
      <c r="J14" s="35"/>
      <c r="K14" s="37"/>
      <c r="L14" s="35"/>
      <c r="M14" s="37"/>
      <c r="N14" s="35"/>
      <c r="O14" s="37"/>
      <c r="P14" s="35"/>
      <c r="Q14" s="37"/>
      <c r="R14" s="35"/>
      <c r="S14" s="37"/>
      <c r="T14" s="35"/>
      <c r="U14" s="37"/>
      <c r="V14" s="35"/>
      <c r="W14" s="37"/>
      <c r="X14" s="35"/>
      <c r="Y14" s="37"/>
      <c r="Z14" s="35"/>
      <c r="AA14" s="37"/>
      <c r="AB14" s="35"/>
      <c r="AC14" s="37"/>
      <c r="AD14" s="35"/>
      <c r="AE14" s="37"/>
      <c r="AF14" s="35"/>
      <c r="AG14" s="37"/>
      <c r="AH14" s="35"/>
      <c r="AI14" s="37"/>
      <c r="AJ14" s="35"/>
      <c r="AK14" s="37"/>
      <c r="AL14" s="38"/>
      <c r="AM14" s="39"/>
      <c r="AN14" s="40"/>
      <c r="AO14" s="41"/>
      <c r="AP14" s="36"/>
      <c r="AQ14" s="24"/>
      <c r="AR14" s="24"/>
      <c r="AS14" s="42"/>
      <c r="AT14" s="24"/>
      <c r="AU14" s="24"/>
      <c r="AV14" s="25" t="str">
        <f t="shared" ref="AV14:AV56" si="2">$CA14&amp;$CB14&amp;CC14&amp;CD14&amp;CE14&amp;CG14&amp;CH14</f>
        <v/>
      </c>
      <c r="CA14" s="26" t="str">
        <f t="shared" ref="CA14:CA89" si="3">IF(AND($C14&lt;&gt;0,AN14=""),"* No olvide ingresar la columna Espacios Amigables /adolescentes (Digite CERO si no tiene). ",IF(AN14&gt;$C14,"* El Número de Espacios Amigables no puede superar el Total. ",""))</f>
        <v/>
      </c>
      <c r="CB14" s="26" t="str">
        <f t="shared" ref="CB14:CB89" si="4">IF(AND(E14&gt;0,OR(AO14="")),"No olvide digitar los campos *TRANS Masculino (Digite CERO si no tiene).",IF(AO14&gt;E14,"* El Número de TRANS Masculino no puede superar el Total Mujeres. ",""))</f>
        <v/>
      </c>
      <c r="CC14" s="26" t="str">
        <f t="shared" ref="CC14:CC89" si="5">IF(AND(D14&gt;0,OR(AP14="")),"No olvide digitar los campos *TRANS Femenino (Digite CERO si no tiene).",IF(AP14&gt;$D14,"* El Número de TRANS Femenino no puede superar el Total Hombres. ",""))</f>
        <v/>
      </c>
      <c r="CD14" s="26" t="str">
        <f t="shared" ref="CD14:CD89" si="6">IF(AND($C14&lt;&gt;0,AQ14=""),"* No olvide ingresar la columna Pueblos Originarios (Digite CERO si no tiene).  ",IF(AQ14&gt;$C14,"* El Número de Pueblos Originarios no puede superar el Total. ",""))</f>
        <v/>
      </c>
      <c r="CE14" s="26" t="str">
        <f t="shared" ref="CE14:CE89" si="7">IF(AND($C14&lt;&gt;0,AR14=""),"* No olvide ingresar la columna Migrantes (Digite CERO si no tiene).  ",IF(AR14&gt;$C14,"* El Número de Migrantes no puede superar el Total. ",""))</f>
        <v/>
      </c>
      <c r="CF14" s="27"/>
      <c r="CG14" s="26" t="str">
        <f t="shared" ref="CG14:CG89" si="8">IF(AND($C14&lt;&gt;0,AT14=""),"* No olvide ingresar la columna Niños, Niñas, Adolescentes y Jóvenes SENAME (Digite CERO si no tiene).  ",IF(AT14&gt;$C14,"* El Número de Niños, Niñas, Adolescentes y Jóvenes SENAME no puede superar el Total. ",""))</f>
        <v/>
      </c>
      <c r="CH14" s="26" t="str">
        <f t="shared" ref="CH14:CH89" si="9">IF(AND($C14&lt;&gt;0,AU14=""),"* No olvide ingresar la columna Niños, Niñas, Adolescentes y Jóvenes Mejor Niñez (Digite CERO si no tiene). ",IF(AU14&gt;$C14,"* El Número de Niños, Niñas, Adolescentes y Jóvenes Mejor Niñez no puede superar el Total. ",""))</f>
        <v/>
      </c>
      <c r="CI14" s="28"/>
      <c r="CJ14" s="29">
        <f t="shared" ref="CJ14:CJ89" si="10">IF(AND($C14&lt;&gt;0,AN14=""),1,IF(AN14&gt;$C14,1,0))</f>
        <v>0</v>
      </c>
      <c r="CK14" s="29">
        <f t="shared" ref="CK14:CK89" si="11">IF(AND(E14&gt;0,OR(AO14="")),1,IF(AO14&gt;E14,1,0))</f>
        <v>0</v>
      </c>
      <c r="CL14" s="29">
        <f t="shared" ref="CL14:CL89" si="12">IF(AND(D14&gt;0,OR(AP14="")),1,IF(AP14&gt;D14,1,0))</f>
        <v>0</v>
      </c>
      <c r="CM14" s="29">
        <f t="shared" ref="CM14:CN89" si="13">IF(AND($C14&lt;&gt;0,AQ14=""),1,IF(AQ14&gt;$C14,1,0))</f>
        <v>0</v>
      </c>
      <c r="CN14" s="29">
        <f t="shared" si="13"/>
        <v>0</v>
      </c>
      <c r="CO14" s="30"/>
      <c r="CP14" s="29">
        <f t="shared" ref="CP14:CQ89" si="14">IF(AND($C14&lt;&gt;0,AT14=""),1,IF(AT14&gt;$C14,1,0))</f>
        <v>0</v>
      </c>
      <c r="CQ14" s="29">
        <f t="shared" si="14"/>
        <v>0</v>
      </c>
    </row>
    <row r="15" spans="1:104" x14ac:dyDescent="0.25">
      <c r="A15" s="300"/>
      <c r="B15" s="31" t="s">
        <v>40</v>
      </c>
      <c r="C15" s="32">
        <f t="shared" si="0"/>
        <v>251</v>
      </c>
      <c r="D15" s="33">
        <f t="shared" si="1"/>
        <v>190</v>
      </c>
      <c r="E15" s="34">
        <f t="shared" si="1"/>
        <v>61</v>
      </c>
      <c r="F15" s="35"/>
      <c r="G15" s="36"/>
      <c r="H15" s="35"/>
      <c r="I15" s="36"/>
      <c r="J15" s="35"/>
      <c r="K15" s="37"/>
      <c r="L15" s="35"/>
      <c r="M15" s="37"/>
      <c r="N15" s="35">
        <v>10</v>
      </c>
      <c r="O15" s="37">
        <v>3</v>
      </c>
      <c r="P15" s="35">
        <v>11</v>
      </c>
      <c r="Q15" s="37"/>
      <c r="R15" s="35">
        <v>36</v>
      </c>
      <c r="S15" s="37">
        <v>10</v>
      </c>
      <c r="T15" s="35">
        <v>35</v>
      </c>
      <c r="U15" s="37">
        <v>18</v>
      </c>
      <c r="V15" s="35">
        <v>22</v>
      </c>
      <c r="W15" s="37">
        <v>11</v>
      </c>
      <c r="X15" s="35">
        <v>27</v>
      </c>
      <c r="Y15" s="37">
        <v>6</v>
      </c>
      <c r="Z15" s="35">
        <v>19</v>
      </c>
      <c r="AA15" s="37">
        <v>8</v>
      </c>
      <c r="AB15" s="35">
        <v>17</v>
      </c>
      <c r="AC15" s="37">
        <v>4</v>
      </c>
      <c r="AD15" s="35">
        <v>4</v>
      </c>
      <c r="AE15" s="37"/>
      <c r="AF15" s="35">
        <v>3</v>
      </c>
      <c r="AG15" s="37">
        <v>1</v>
      </c>
      <c r="AH15" s="35">
        <v>4</v>
      </c>
      <c r="AI15" s="37"/>
      <c r="AJ15" s="35">
        <v>1</v>
      </c>
      <c r="AK15" s="37"/>
      <c r="AL15" s="38">
        <v>1</v>
      </c>
      <c r="AM15" s="39"/>
      <c r="AN15" s="40">
        <v>0</v>
      </c>
      <c r="AO15" s="41">
        <v>0</v>
      </c>
      <c r="AP15" s="36">
        <v>4</v>
      </c>
      <c r="AQ15" s="24">
        <v>1</v>
      </c>
      <c r="AR15" s="24">
        <v>22</v>
      </c>
      <c r="AS15" s="42"/>
      <c r="AT15" s="24">
        <v>0</v>
      </c>
      <c r="AU15" s="24">
        <v>0</v>
      </c>
      <c r="AV15" s="25" t="str">
        <f t="shared" si="2"/>
        <v/>
      </c>
      <c r="CA15" s="26" t="str">
        <f t="shared" si="3"/>
        <v/>
      </c>
      <c r="CB15" s="26" t="str">
        <f t="shared" si="4"/>
        <v/>
      </c>
      <c r="CC15" s="26" t="str">
        <f t="shared" si="5"/>
        <v/>
      </c>
      <c r="CD15" s="26" t="str">
        <f t="shared" si="6"/>
        <v/>
      </c>
      <c r="CE15" s="26" t="str">
        <f t="shared" si="7"/>
        <v/>
      </c>
      <c r="CF15" s="27"/>
      <c r="CG15" s="26" t="str">
        <f t="shared" si="8"/>
        <v/>
      </c>
      <c r="CH15" s="26" t="str">
        <f t="shared" si="9"/>
        <v/>
      </c>
      <c r="CI15" s="28"/>
      <c r="CJ15" s="29">
        <f t="shared" si="10"/>
        <v>0</v>
      </c>
      <c r="CK15" s="29">
        <f t="shared" si="11"/>
        <v>0</v>
      </c>
      <c r="CL15" s="29">
        <f t="shared" si="12"/>
        <v>0</v>
      </c>
      <c r="CM15" s="29">
        <f t="shared" si="13"/>
        <v>0</v>
      </c>
      <c r="CN15" s="29">
        <f t="shared" si="13"/>
        <v>0</v>
      </c>
      <c r="CO15" s="30"/>
      <c r="CP15" s="29">
        <f t="shared" si="14"/>
        <v>0</v>
      </c>
      <c r="CQ15" s="29">
        <f t="shared" si="14"/>
        <v>0</v>
      </c>
    </row>
    <row r="16" spans="1:104" x14ac:dyDescent="0.25">
      <c r="A16" s="300"/>
      <c r="B16" s="31" t="s">
        <v>41</v>
      </c>
      <c r="C16" s="32">
        <f t="shared" si="0"/>
        <v>0</v>
      </c>
      <c r="D16" s="33">
        <f t="shared" si="1"/>
        <v>0</v>
      </c>
      <c r="E16" s="34">
        <f t="shared" si="1"/>
        <v>0</v>
      </c>
      <c r="F16" s="35"/>
      <c r="G16" s="36"/>
      <c r="H16" s="35"/>
      <c r="I16" s="36"/>
      <c r="J16" s="35"/>
      <c r="K16" s="37"/>
      <c r="L16" s="35"/>
      <c r="M16" s="37"/>
      <c r="N16" s="35"/>
      <c r="O16" s="37"/>
      <c r="P16" s="35"/>
      <c r="Q16" s="37"/>
      <c r="R16" s="35"/>
      <c r="S16" s="37"/>
      <c r="T16" s="35"/>
      <c r="U16" s="37"/>
      <c r="V16" s="35"/>
      <c r="W16" s="37"/>
      <c r="X16" s="35"/>
      <c r="Y16" s="37"/>
      <c r="Z16" s="35"/>
      <c r="AA16" s="37"/>
      <c r="AB16" s="35"/>
      <c r="AC16" s="37"/>
      <c r="AD16" s="35"/>
      <c r="AE16" s="37"/>
      <c r="AF16" s="35"/>
      <c r="AG16" s="37"/>
      <c r="AH16" s="35"/>
      <c r="AI16" s="37"/>
      <c r="AJ16" s="35"/>
      <c r="AK16" s="37"/>
      <c r="AL16" s="38"/>
      <c r="AM16" s="39"/>
      <c r="AN16" s="40"/>
      <c r="AO16" s="41"/>
      <c r="AP16" s="36"/>
      <c r="AQ16" s="24"/>
      <c r="AR16" s="24"/>
      <c r="AS16" s="42"/>
      <c r="AT16" s="24"/>
      <c r="AU16" s="24"/>
      <c r="AV16" s="25" t="str">
        <f t="shared" si="2"/>
        <v/>
      </c>
      <c r="CA16" s="26" t="str">
        <f t="shared" si="3"/>
        <v/>
      </c>
      <c r="CB16" s="26" t="str">
        <f t="shared" si="4"/>
        <v/>
      </c>
      <c r="CC16" s="26" t="str">
        <f t="shared" si="5"/>
        <v/>
      </c>
      <c r="CD16" s="26" t="str">
        <f t="shared" si="6"/>
        <v/>
      </c>
      <c r="CE16" s="26" t="str">
        <f t="shared" si="7"/>
        <v/>
      </c>
      <c r="CF16" s="27"/>
      <c r="CG16" s="26" t="str">
        <f t="shared" si="8"/>
        <v/>
      </c>
      <c r="CH16" s="26" t="str">
        <f t="shared" si="9"/>
        <v/>
      </c>
      <c r="CI16" s="28"/>
      <c r="CJ16" s="29">
        <f t="shared" si="10"/>
        <v>0</v>
      </c>
      <c r="CK16" s="29">
        <f t="shared" si="11"/>
        <v>0</v>
      </c>
      <c r="CL16" s="29">
        <f t="shared" si="12"/>
        <v>0</v>
      </c>
      <c r="CM16" s="29">
        <f t="shared" si="13"/>
        <v>0</v>
      </c>
      <c r="CN16" s="29">
        <f t="shared" si="13"/>
        <v>0</v>
      </c>
      <c r="CO16" s="30"/>
      <c r="CP16" s="29">
        <f t="shared" si="14"/>
        <v>0</v>
      </c>
      <c r="CQ16" s="29">
        <f t="shared" si="14"/>
        <v>0</v>
      </c>
    </row>
    <row r="17" spans="1:99" x14ac:dyDescent="0.25">
      <c r="A17" s="300"/>
      <c r="B17" s="31" t="s">
        <v>42</v>
      </c>
      <c r="C17" s="32">
        <f t="shared" si="0"/>
        <v>0</v>
      </c>
      <c r="D17" s="33">
        <f t="shared" si="1"/>
        <v>0</v>
      </c>
      <c r="E17" s="34">
        <f t="shared" si="1"/>
        <v>0</v>
      </c>
      <c r="F17" s="35"/>
      <c r="G17" s="36"/>
      <c r="H17" s="35"/>
      <c r="I17" s="36"/>
      <c r="J17" s="35"/>
      <c r="K17" s="37"/>
      <c r="L17" s="35"/>
      <c r="M17" s="37"/>
      <c r="N17" s="35"/>
      <c r="O17" s="37"/>
      <c r="P17" s="35"/>
      <c r="Q17" s="37"/>
      <c r="R17" s="35"/>
      <c r="S17" s="37"/>
      <c r="T17" s="35"/>
      <c r="U17" s="37"/>
      <c r="V17" s="35"/>
      <c r="W17" s="37"/>
      <c r="X17" s="35"/>
      <c r="Y17" s="37"/>
      <c r="Z17" s="35"/>
      <c r="AA17" s="37"/>
      <c r="AB17" s="35"/>
      <c r="AC17" s="37"/>
      <c r="AD17" s="35"/>
      <c r="AE17" s="37"/>
      <c r="AF17" s="35"/>
      <c r="AG17" s="37"/>
      <c r="AH17" s="35"/>
      <c r="AI17" s="37"/>
      <c r="AJ17" s="35"/>
      <c r="AK17" s="37"/>
      <c r="AL17" s="38"/>
      <c r="AM17" s="39"/>
      <c r="AN17" s="40"/>
      <c r="AO17" s="41"/>
      <c r="AP17" s="36"/>
      <c r="AQ17" s="24"/>
      <c r="AR17" s="24"/>
      <c r="AS17" s="42"/>
      <c r="AT17" s="24"/>
      <c r="AU17" s="24"/>
      <c r="AV17" s="25" t="str">
        <f t="shared" si="2"/>
        <v/>
      </c>
      <c r="CA17" s="26" t="str">
        <f t="shared" si="3"/>
        <v/>
      </c>
      <c r="CB17" s="26" t="str">
        <f t="shared" si="4"/>
        <v/>
      </c>
      <c r="CC17" s="26" t="str">
        <f t="shared" si="5"/>
        <v/>
      </c>
      <c r="CD17" s="26" t="str">
        <f t="shared" si="6"/>
        <v/>
      </c>
      <c r="CE17" s="26" t="str">
        <f t="shared" si="7"/>
        <v/>
      </c>
      <c r="CF17" s="27"/>
      <c r="CG17" s="26" t="str">
        <f t="shared" si="8"/>
        <v/>
      </c>
      <c r="CH17" s="26" t="str">
        <f t="shared" si="9"/>
        <v/>
      </c>
      <c r="CI17" s="28"/>
      <c r="CJ17" s="29">
        <f t="shared" si="10"/>
        <v>0</v>
      </c>
      <c r="CK17" s="29">
        <f t="shared" si="11"/>
        <v>0</v>
      </c>
      <c r="CL17" s="29">
        <f t="shared" si="12"/>
        <v>0</v>
      </c>
      <c r="CM17" s="29">
        <f t="shared" si="13"/>
        <v>0</v>
      </c>
      <c r="CN17" s="29">
        <f t="shared" si="13"/>
        <v>0</v>
      </c>
      <c r="CO17" s="30"/>
      <c r="CP17" s="29">
        <f t="shared" si="14"/>
        <v>0</v>
      </c>
      <c r="CQ17" s="29">
        <f t="shared" si="14"/>
        <v>0</v>
      </c>
    </row>
    <row r="18" spans="1:99" x14ac:dyDescent="0.25">
      <c r="A18" s="300"/>
      <c r="B18" s="31" t="s">
        <v>43</v>
      </c>
      <c r="C18" s="32">
        <f t="shared" si="0"/>
        <v>0</v>
      </c>
      <c r="D18" s="33">
        <f t="shared" si="1"/>
        <v>0</v>
      </c>
      <c r="E18" s="34">
        <f t="shared" si="1"/>
        <v>0</v>
      </c>
      <c r="F18" s="35"/>
      <c r="G18" s="36"/>
      <c r="H18" s="35"/>
      <c r="I18" s="36"/>
      <c r="J18" s="35"/>
      <c r="K18" s="37"/>
      <c r="L18" s="35"/>
      <c r="M18" s="37"/>
      <c r="N18" s="35"/>
      <c r="O18" s="37"/>
      <c r="P18" s="35"/>
      <c r="Q18" s="37"/>
      <c r="R18" s="35"/>
      <c r="S18" s="37"/>
      <c r="T18" s="35"/>
      <c r="U18" s="37"/>
      <c r="V18" s="35"/>
      <c r="W18" s="37"/>
      <c r="X18" s="35"/>
      <c r="Y18" s="37"/>
      <c r="Z18" s="35"/>
      <c r="AA18" s="37"/>
      <c r="AB18" s="35"/>
      <c r="AC18" s="37"/>
      <c r="AD18" s="35"/>
      <c r="AE18" s="37"/>
      <c r="AF18" s="35"/>
      <c r="AG18" s="37"/>
      <c r="AH18" s="35"/>
      <c r="AI18" s="37"/>
      <c r="AJ18" s="35"/>
      <c r="AK18" s="37"/>
      <c r="AL18" s="38"/>
      <c r="AM18" s="39"/>
      <c r="AN18" s="40"/>
      <c r="AO18" s="41"/>
      <c r="AP18" s="36"/>
      <c r="AQ18" s="24"/>
      <c r="AR18" s="24"/>
      <c r="AS18" s="42"/>
      <c r="AT18" s="24"/>
      <c r="AU18" s="24"/>
      <c r="AV18" s="25" t="str">
        <f t="shared" si="2"/>
        <v/>
      </c>
      <c r="CA18" s="26" t="str">
        <f t="shared" si="3"/>
        <v/>
      </c>
      <c r="CB18" s="26" t="str">
        <f t="shared" si="4"/>
        <v/>
      </c>
      <c r="CC18" s="26" t="str">
        <f t="shared" si="5"/>
        <v/>
      </c>
      <c r="CD18" s="26" t="str">
        <f t="shared" si="6"/>
        <v/>
      </c>
      <c r="CE18" s="26" t="str">
        <f t="shared" si="7"/>
        <v/>
      </c>
      <c r="CF18" s="27"/>
      <c r="CG18" s="26" t="str">
        <f t="shared" si="8"/>
        <v/>
      </c>
      <c r="CH18" s="26" t="str">
        <f t="shared" si="9"/>
        <v/>
      </c>
      <c r="CI18" s="28"/>
      <c r="CJ18" s="29">
        <f t="shared" si="10"/>
        <v>0</v>
      </c>
      <c r="CK18" s="29">
        <f t="shared" si="11"/>
        <v>0</v>
      </c>
      <c r="CL18" s="29">
        <f t="shared" si="12"/>
        <v>0</v>
      </c>
      <c r="CM18" s="29">
        <f t="shared" si="13"/>
        <v>0</v>
      </c>
      <c r="CN18" s="29">
        <f t="shared" si="13"/>
        <v>0</v>
      </c>
      <c r="CO18" s="30"/>
      <c r="CP18" s="29">
        <f t="shared" si="14"/>
        <v>0</v>
      </c>
      <c r="CQ18" s="29">
        <f t="shared" si="14"/>
        <v>0</v>
      </c>
    </row>
    <row r="19" spans="1:99" x14ac:dyDescent="0.25">
      <c r="A19" s="300"/>
      <c r="B19" s="31" t="s">
        <v>44</v>
      </c>
      <c r="C19" s="32">
        <f t="shared" si="0"/>
        <v>0</v>
      </c>
      <c r="D19" s="33">
        <f t="shared" si="1"/>
        <v>0</v>
      </c>
      <c r="E19" s="34">
        <f t="shared" si="1"/>
        <v>0</v>
      </c>
      <c r="F19" s="35"/>
      <c r="G19" s="36"/>
      <c r="H19" s="35"/>
      <c r="I19" s="36"/>
      <c r="J19" s="35"/>
      <c r="K19" s="37"/>
      <c r="L19" s="35"/>
      <c r="M19" s="37"/>
      <c r="N19" s="35"/>
      <c r="O19" s="37"/>
      <c r="P19" s="35"/>
      <c r="Q19" s="37"/>
      <c r="R19" s="35"/>
      <c r="S19" s="37"/>
      <c r="T19" s="35"/>
      <c r="U19" s="37"/>
      <c r="V19" s="35"/>
      <c r="W19" s="37"/>
      <c r="X19" s="35"/>
      <c r="Y19" s="37"/>
      <c r="Z19" s="35"/>
      <c r="AA19" s="37"/>
      <c r="AB19" s="35"/>
      <c r="AC19" s="37"/>
      <c r="AD19" s="35"/>
      <c r="AE19" s="37"/>
      <c r="AF19" s="35"/>
      <c r="AG19" s="37"/>
      <c r="AH19" s="35"/>
      <c r="AI19" s="37"/>
      <c r="AJ19" s="35"/>
      <c r="AK19" s="37"/>
      <c r="AL19" s="38"/>
      <c r="AM19" s="39"/>
      <c r="AN19" s="40"/>
      <c r="AO19" s="41"/>
      <c r="AP19" s="36"/>
      <c r="AQ19" s="24"/>
      <c r="AR19" s="24"/>
      <c r="AS19" s="42"/>
      <c r="AT19" s="24"/>
      <c r="AU19" s="24"/>
      <c r="AV19" s="25" t="str">
        <f t="shared" si="2"/>
        <v/>
      </c>
      <c r="CA19" s="26" t="str">
        <f t="shared" si="3"/>
        <v/>
      </c>
      <c r="CB19" s="26" t="str">
        <f t="shared" si="4"/>
        <v/>
      </c>
      <c r="CC19" s="26" t="str">
        <f t="shared" si="5"/>
        <v/>
      </c>
      <c r="CD19" s="26" t="str">
        <f t="shared" si="6"/>
        <v/>
      </c>
      <c r="CE19" s="26" t="str">
        <f t="shared" si="7"/>
        <v/>
      </c>
      <c r="CF19" s="27"/>
      <c r="CG19" s="26" t="str">
        <f t="shared" si="8"/>
        <v/>
      </c>
      <c r="CH19" s="26" t="str">
        <f t="shared" si="9"/>
        <v/>
      </c>
      <c r="CI19" s="28"/>
      <c r="CJ19" s="29">
        <f t="shared" si="10"/>
        <v>0</v>
      </c>
      <c r="CK19" s="29">
        <f t="shared" si="11"/>
        <v>0</v>
      </c>
      <c r="CL19" s="29">
        <f t="shared" si="12"/>
        <v>0</v>
      </c>
      <c r="CM19" s="29">
        <f t="shared" si="13"/>
        <v>0</v>
      </c>
      <c r="CN19" s="29">
        <f t="shared" si="13"/>
        <v>0</v>
      </c>
      <c r="CO19" s="30"/>
      <c r="CP19" s="29">
        <f t="shared" si="14"/>
        <v>0</v>
      </c>
      <c r="CQ19" s="29">
        <f t="shared" si="14"/>
        <v>0</v>
      </c>
    </row>
    <row r="20" spans="1:99" x14ac:dyDescent="0.25">
      <c r="A20" s="300"/>
      <c r="B20" s="43" t="s">
        <v>45</v>
      </c>
      <c r="C20" s="44">
        <f t="shared" si="0"/>
        <v>0</v>
      </c>
      <c r="D20" s="45">
        <f t="shared" si="1"/>
        <v>0</v>
      </c>
      <c r="E20" s="46">
        <f t="shared" si="1"/>
        <v>0</v>
      </c>
      <c r="F20" s="47"/>
      <c r="G20" s="48"/>
      <c r="H20" s="47"/>
      <c r="I20" s="48"/>
      <c r="J20" s="47"/>
      <c r="K20" s="49"/>
      <c r="L20" s="47"/>
      <c r="M20" s="49"/>
      <c r="N20" s="47"/>
      <c r="O20" s="49"/>
      <c r="P20" s="47"/>
      <c r="Q20" s="49"/>
      <c r="R20" s="47"/>
      <c r="S20" s="49"/>
      <c r="T20" s="47"/>
      <c r="U20" s="49"/>
      <c r="V20" s="47"/>
      <c r="W20" s="49"/>
      <c r="X20" s="47"/>
      <c r="Y20" s="49"/>
      <c r="Z20" s="47"/>
      <c r="AA20" s="49"/>
      <c r="AB20" s="47"/>
      <c r="AC20" s="49"/>
      <c r="AD20" s="47"/>
      <c r="AE20" s="49"/>
      <c r="AF20" s="47"/>
      <c r="AG20" s="49"/>
      <c r="AH20" s="47"/>
      <c r="AI20" s="49"/>
      <c r="AJ20" s="47"/>
      <c r="AK20" s="49"/>
      <c r="AL20" s="50"/>
      <c r="AM20" s="51"/>
      <c r="AN20" s="40"/>
      <c r="AO20" s="52"/>
      <c r="AP20" s="36"/>
      <c r="AQ20" s="24"/>
      <c r="AR20" s="24"/>
      <c r="AS20" s="42"/>
      <c r="AT20" s="24"/>
      <c r="AU20" s="24"/>
      <c r="AV20" s="25" t="str">
        <f t="shared" si="2"/>
        <v/>
      </c>
      <c r="CA20" s="26" t="str">
        <f t="shared" si="3"/>
        <v/>
      </c>
      <c r="CB20" s="26" t="str">
        <f t="shared" si="4"/>
        <v/>
      </c>
      <c r="CC20" s="26" t="str">
        <f t="shared" si="5"/>
        <v/>
      </c>
      <c r="CD20" s="26" t="str">
        <f t="shared" si="6"/>
        <v/>
      </c>
      <c r="CE20" s="26" t="str">
        <f t="shared" si="7"/>
        <v/>
      </c>
      <c r="CF20" s="27"/>
      <c r="CG20" s="26" t="str">
        <f t="shared" si="8"/>
        <v/>
      </c>
      <c r="CH20" s="26" t="str">
        <f t="shared" si="9"/>
        <v/>
      </c>
      <c r="CI20" s="28"/>
      <c r="CJ20" s="29">
        <f t="shared" si="10"/>
        <v>0</v>
      </c>
      <c r="CK20" s="29">
        <f t="shared" si="11"/>
        <v>0</v>
      </c>
      <c r="CL20" s="29">
        <f t="shared" si="12"/>
        <v>0</v>
      </c>
      <c r="CM20" s="29">
        <f t="shared" si="13"/>
        <v>0</v>
      </c>
      <c r="CN20" s="29">
        <f t="shared" si="13"/>
        <v>0</v>
      </c>
      <c r="CO20" s="30"/>
      <c r="CP20" s="29">
        <f t="shared" si="14"/>
        <v>0</v>
      </c>
      <c r="CQ20" s="29">
        <f t="shared" si="14"/>
        <v>0</v>
      </c>
    </row>
    <row r="21" spans="1:99" x14ac:dyDescent="0.25">
      <c r="A21" s="300"/>
      <c r="B21" s="31" t="s">
        <v>46</v>
      </c>
      <c r="C21" s="32">
        <f t="shared" si="0"/>
        <v>0</v>
      </c>
      <c r="D21" s="33">
        <f t="shared" si="1"/>
        <v>0</v>
      </c>
      <c r="E21" s="34">
        <f t="shared" si="1"/>
        <v>0</v>
      </c>
      <c r="F21" s="35"/>
      <c r="G21" s="36"/>
      <c r="H21" s="35"/>
      <c r="I21" s="36"/>
      <c r="J21" s="35"/>
      <c r="K21" s="37"/>
      <c r="L21" s="35"/>
      <c r="M21" s="37"/>
      <c r="N21" s="35"/>
      <c r="O21" s="37"/>
      <c r="P21" s="35"/>
      <c r="Q21" s="37"/>
      <c r="R21" s="35"/>
      <c r="S21" s="37"/>
      <c r="T21" s="35"/>
      <c r="U21" s="37"/>
      <c r="V21" s="35"/>
      <c r="W21" s="37"/>
      <c r="X21" s="35"/>
      <c r="Y21" s="37"/>
      <c r="Z21" s="35"/>
      <c r="AA21" s="37"/>
      <c r="AB21" s="35"/>
      <c r="AC21" s="37"/>
      <c r="AD21" s="35"/>
      <c r="AE21" s="37"/>
      <c r="AF21" s="35"/>
      <c r="AG21" s="37"/>
      <c r="AH21" s="35"/>
      <c r="AI21" s="37"/>
      <c r="AJ21" s="35"/>
      <c r="AK21" s="37"/>
      <c r="AL21" s="38"/>
      <c r="AM21" s="39"/>
      <c r="AN21" s="40"/>
      <c r="AO21" s="41"/>
      <c r="AP21" s="36"/>
      <c r="AQ21" s="24"/>
      <c r="AR21" s="24"/>
      <c r="AS21" s="42"/>
      <c r="AT21" s="24"/>
      <c r="AU21" s="24"/>
      <c r="AV21" s="25" t="str">
        <f t="shared" si="2"/>
        <v/>
      </c>
      <c r="CA21" s="26" t="str">
        <f t="shared" si="3"/>
        <v/>
      </c>
      <c r="CB21" s="26" t="str">
        <f t="shared" si="4"/>
        <v/>
      </c>
      <c r="CC21" s="26" t="str">
        <f t="shared" si="5"/>
        <v/>
      </c>
      <c r="CD21" s="26" t="str">
        <f t="shared" si="6"/>
        <v/>
      </c>
      <c r="CE21" s="26" t="str">
        <f t="shared" si="7"/>
        <v/>
      </c>
      <c r="CF21" s="27"/>
      <c r="CG21" s="26" t="str">
        <f t="shared" si="8"/>
        <v/>
      </c>
      <c r="CH21" s="26" t="str">
        <f t="shared" si="9"/>
        <v/>
      </c>
      <c r="CI21" s="28"/>
      <c r="CJ21" s="29">
        <f t="shared" si="10"/>
        <v>0</v>
      </c>
      <c r="CK21" s="29">
        <f t="shared" si="11"/>
        <v>0</v>
      </c>
      <c r="CL21" s="29">
        <f t="shared" si="12"/>
        <v>0</v>
      </c>
      <c r="CM21" s="29">
        <f t="shared" si="13"/>
        <v>0</v>
      </c>
      <c r="CN21" s="29">
        <f t="shared" si="13"/>
        <v>0</v>
      </c>
      <c r="CO21" s="30"/>
      <c r="CP21" s="29">
        <f t="shared" si="14"/>
        <v>0</v>
      </c>
      <c r="CQ21" s="29">
        <f t="shared" si="14"/>
        <v>0</v>
      </c>
    </row>
    <row r="22" spans="1:99" x14ac:dyDescent="0.25">
      <c r="A22" s="300"/>
      <c r="B22" s="53" t="s">
        <v>47</v>
      </c>
      <c r="C22" s="32">
        <f t="shared" si="0"/>
        <v>0</v>
      </c>
      <c r="D22" s="54">
        <f t="shared" si="1"/>
        <v>0</v>
      </c>
      <c r="E22" s="55">
        <f t="shared" si="1"/>
        <v>0</v>
      </c>
      <c r="F22" s="35"/>
      <c r="G22" s="36"/>
      <c r="H22" s="35"/>
      <c r="I22" s="36"/>
      <c r="J22" s="35"/>
      <c r="K22" s="37"/>
      <c r="L22" s="35"/>
      <c r="M22" s="37"/>
      <c r="N22" s="35"/>
      <c r="O22" s="37"/>
      <c r="P22" s="35"/>
      <c r="Q22" s="37"/>
      <c r="R22" s="35"/>
      <c r="S22" s="37"/>
      <c r="T22" s="35"/>
      <c r="U22" s="37"/>
      <c r="V22" s="35"/>
      <c r="W22" s="37"/>
      <c r="X22" s="35"/>
      <c r="Y22" s="37"/>
      <c r="Z22" s="35"/>
      <c r="AA22" s="37"/>
      <c r="AB22" s="35"/>
      <c r="AC22" s="37"/>
      <c r="AD22" s="35"/>
      <c r="AE22" s="37"/>
      <c r="AF22" s="35"/>
      <c r="AG22" s="37"/>
      <c r="AH22" s="35"/>
      <c r="AI22" s="37"/>
      <c r="AJ22" s="35"/>
      <c r="AK22" s="37"/>
      <c r="AL22" s="56"/>
      <c r="AM22" s="39"/>
      <c r="AN22" s="40"/>
      <c r="AO22" s="41"/>
      <c r="AP22" s="36"/>
      <c r="AQ22" s="24"/>
      <c r="AR22" s="24"/>
      <c r="AS22" s="42"/>
      <c r="AT22" s="24"/>
      <c r="AU22" s="24"/>
      <c r="AV22" s="25" t="str">
        <f t="shared" si="2"/>
        <v/>
      </c>
      <c r="CA22" s="26" t="str">
        <f t="shared" si="3"/>
        <v/>
      </c>
      <c r="CB22" s="26" t="str">
        <f t="shared" si="4"/>
        <v/>
      </c>
      <c r="CC22" s="26" t="str">
        <f t="shared" si="5"/>
        <v/>
      </c>
      <c r="CD22" s="26" t="str">
        <f t="shared" si="6"/>
        <v/>
      </c>
      <c r="CE22" s="26" t="str">
        <f t="shared" si="7"/>
        <v/>
      </c>
      <c r="CF22" s="27"/>
      <c r="CG22" s="26" t="str">
        <f t="shared" si="8"/>
        <v/>
      </c>
      <c r="CH22" s="26" t="str">
        <f t="shared" si="9"/>
        <v/>
      </c>
      <c r="CI22" s="28"/>
      <c r="CJ22" s="29">
        <f t="shared" si="10"/>
        <v>0</v>
      </c>
      <c r="CK22" s="29">
        <f t="shared" si="11"/>
        <v>0</v>
      </c>
      <c r="CL22" s="29">
        <f t="shared" si="12"/>
        <v>0</v>
      </c>
      <c r="CM22" s="29">
        <f t="shared" si="13"/>
        <v>0</v>
      </c>
      <c r="CN22" s="29">
        <f t="shared" si="13"/>
        <v>0</v>
      </c>
      <c r="CO22" s="30"/>
      <c r="CP22" s="29">
        <f t="shared" si="14"/>
        <v>0</v>
      </c>
      <c r="CQ22" s="29">
        <f t="shared" si="14"/>
        <v>0</v>
      </c>
    </row>
    <row r="23" spans="1:99" x14ac:dyDescent="0.25">
      <c r="A23" s="301"/>
      <c r="B23" s="57" t="s">
        <v>48</v>
      </c>
      <c r="C23" s="58">
        <f t="shared" si="0"/>
        <v>0</v>
      </c>
      <c r="D23" s="59">
        <f t="shared" si="1"/>
        <v>0</v>
      </c>
      <c r="E23" s="60">
        <f t="shared" si="1"/>
        <v>0</v>
      </c>
      <c r="F23" s="61"/>
      <c r="G23" s="62"/>
      <c r="H23" s="61"/>
      <c r="I23" s="62"/>
      <c r="J23" s="61"/>
      <c r="K23" s="63"/>
      <c r="L23" s="61"/>
      <c r="M23" s="63"/>
      <c r="N23" s="61"/>
      <c r="O23" s="63"/>
      <c r="P23" s="61"/>
      <c r="Q23" s="63"/>
      <c r="R23" s="61"/>
      <c r="S23" s="63"/>
      <c r="T23" s="61"/>
      <c r="U23" s="63"/>
      <c r="V23" s="61"/>
      <c r="W23" s="63"/>
      <c r="X23" s="61"/>
      <c r="Y23" s="63"/>
      <c r="Z23" s="61"/>
      <c r="AA23" s="63"/>
      <c r="AB23" s="61"/>
      <c r="AC23" s="63"/>
      <c r="AD23" s="61"/>
      <c r="AE23" s="63"/>
      <c r="AF23" s="61"/>
      <c r="AG23" s="63"/>
      <c r="AH23" s="61"/>
      <c r="AI23" s="63"/>
      <c r="AJ23" s="61"/>
      <c r="AK23" s="63"/>
      <c r="AL23" s="64"/>
      <c r="AM23" s="65"/>
      <c r="AN23" s="66"/>
      <c r="AO23" s="67"/>
      <c r="AP23" s="68"/>
      <c r="AQ23" s="69"/>
      <c r="AR23" s="69"/>
      <c r="AS23" s="70"/>
      <c r="AT23" s="69"/>
      <c r="AU23" s="69"/>
      <c r="AV23" s="25" t="str">
        <f t="shared" si="2"/>
        <v/>
      </c>
      <c r="CA23" s="26" t="str">
        <f t="shared" si="3"/>
        <v/>
      </c>
      <c r="CB23" s="26" t="str">
        <f t="shared" si="4"/>
        <v/>
      </c>
      <c r="CC23" s="26" t="str">
        <f t="shared" si="5"/>
        <v/>
      </c>
      <c r="CD23" s="26" t="str">
        <f t="shared" si="6"/>
        <v/>
      </c>
      <c r="CE23" s="26" t="str">
        <f t="shared" si="7"/>
        <v/>
      </c>
      <c r="CF23" s="27"/>
      <c r="CG23" s="26" t="str">
        <f t="shared" si="8"/>
        <v/>
      </c>
      <c r="CH23" s="26" t="str">
        <f t="shared" si="9"/>
        <v/>
      </c>
      <c r="CI23" s="28"/>
      <c r="CJ23" s="29">
        <f t="shared" si="10"/>
        <v>0</v>
      </c>
      <c r="CK23" s="29">
        <f t="shared" si="11"/>
        <v>0</v>
      </c>
      <c r="CL23" s="29">
        <f t="shared" si="12"/>
        <v>0</v>
      </c>
      <c r="CM23" s="29">
        <f t="shared" si="13"/>
        <v>0</v>
      </c>
      <c r="CN23" s="29">
        <f t="shared" si="13"/>
        <v>0</v>
      </c>
      <c r="CO23" s="30"/>
      <c r="CP23" s="29">
        <f t="shared" si="14"/>
        <v>0</v>
      </c>
      <c r="CQ23" s="29">
        <f t="shared" si="14"/>
        <v>0</v>
      </c>
    </row>
    <row r="24" spans="1:99" x14ac:dyDescent="0.25">
      <c r="A24" s="299" t="s">
        <v>49</v>
      </c>
      <c r="B24" s="10" t="s">
        <v>38</v>
      </c>
      <c r="C24" s="11">
        <f t="shared" ref="C24:C34" si="15">SUM(D24+E24)</f>
        <v>29</v>
      </c>
      <c r="D24" s="12">
        <f>+F24+H24+J24+L24+N24+P24+R24+T24+V24+X24+Z24+AB24+AD24+AF24+AH24+AJ24+AL24</f>
        <v>20</v>
      </c>
      <c r="E24" s="13">
        <f>+G24+I24+K24+M24+O24+Q24+S24+U24+W24+Y24+AA24+AC24+AE24+AG24+AI24+AK24+AM24</f>
        <v>9</v>
      </c>
      <c r="F24" s="14"/>
      <c r="G24" s="15"/>
      <c r="H24" s="14"/>
      <c r="I24" s="15"/>
      <c r="J24" s="14"/>
      <c r="K24" s="16"/>
      <c r="L24" s="14"/>
      <c r="M24" s="16"/>
      <c r="N24" s="14">
        <v>1</v>
      </c>
      <c r="O24" s="16"/>
      <c r="P24" s="14"/>
      <c r="Q24" s="16"/>
      <c r="R24" s="14">
        <v>4</v>
      </c>
      <c r="S24" s="16">
        <v>1</v>
      </c>
      <c r="T24" s="14">
        <v>3</v>
      </c>
      <c r="U24" s="16">
        <v>6</v>
      </c>
      <c r="V24" s="14">
        <v>1</v>
      </c>
      <c r="W24" s="16">
        <v>1</v>
      </c>
      <c r="X24" s="14">
        <v>5</v>
      </c>
      <c r="Y24" s="16"/>
      <c r="Z24" s="14">
        <v>3</v>
      </c>
      <c r="AA24" s="16">
        <v>1</v>
      </c>
      <c r="AB24" s="14">
        <v>2</v>
      </c>
      <c r="AC24" s="16"/>
      <c r="AD24" s="14"/>
      <c r="AE24" s="16"/>
      <c r="AF24" s="14"/>
      <c r="AG24" s="16"/>
      <c r="AH24" s="14"/>
      <c r="AI24" s="16"/>
      <c r="AJ24" s="14">
        <v>1</v>
      </c>
      <c r="AK24" s="16"/>
      <c r="AL24" s="17"/>
      <c r="AM24" s="18"/>
      <c r="AN24" s="19">
        <v>0</v>
      </c>
      <c r="AO24" s="20">
        <v>0</v>
      </c>
      <c r="AP24" s="21">
        <v>1</v>
      </c>
      <c r="AQ24" s="22">
        <v>0</v>
      </c>
      <c r="AR24" s="22">
        <v>4</v>
      </c>
      <c r="AS24" s="23"/>
      <c r="AT24" s="24">
        <v>0</v>
      </c>
      <c r="AU24" s="24">
        <v>0</v>
      </c>
      <c r="AV24" s="25" t="str">
        <f>$CA24&amp;$CB24&amp;CC24&amp;CD24&amp;CE24&amp;CG24&amp;CH24</f>
        <v/>
      </c>
      <c r="CA24" s="26" t="str">
        <f>IF(AND($C24&lt;&gt;0,AN24=""),"* No olvide ingresar la columna Espacios Amigables /adolescentes (Digite CERO si no tiene). ",IF(AN24&gt;$C24,"* El Número de Espacios Amigables no puede superar el Total. ",""))</f>
        <v/>
      </c>
      <c r="CB24" s="26" t="str">
        <f>IF(AND(E24&gt;0,OR(AO24="")),"No olvide digitar los campos *TRANS Masculino (Digite CERO si no tiene).",IF(AO24&gt;E24,"* El Número de TRANS Masculino no puede superar el Total Mujeres. ",""))</f>
        <v/>
      </c>
      <c r="CC24" s="26" t="str">
        <f>IF(AND(D24&gt;0,OR(AP24="")),"No olvide digitar los campos *TRANS Femenino (Digite CERO si no tiene).",IF(AP24&gt;$D24,"* El Número de TRANS Femenino no puede superar el Total Hombres. ",""))</f>
        <v/>
      </c>
      <c r="CD24" s="26" t="str">
        <f>IF(AND($C24&lt;&gt;0,AQ24=""),"* No olvide ingresar la columna Pueblos Originarios (Digite CERO si no tiene).  ",IF(AQ24&gt;$C24,"* El Número de Pueblos Originarios no puede superar el Total. ",""))</f>
        <v/>
      </c>
      <c r="CE24" s="26" t="str">
        <f>IF(AND($C24&lt;&gt;0,AR24=""),"* No olvide ingresar la columna Migrantes (Digite CERO si no tiene).  ",IF(AR24&gt;$C24,"* El Número de Migrantes no puede superar el Total. ",""))</f>
        <v/>
      </c>
      <c r="CF24" s="27"/>
      <c r="CG24" s="26" t="str">
        <f>IF(AND($C24&lt;&gt;0,AT24=""),"* No olvide ingresar la columna Niños, Niñas, Adolescentes y Jóvenes SENAME (Digite CERO si no tiene).  ",IF(AT24&gt;$C24,"* El Número de Niños, Niñas, Adolescentes y Jóvenes SENAME no puede superar el Total. ",""))</f>
        <v/>
      </c>
      <c r="CH24" s="26" t="str">
        <f>IF(AND($C24&lt;&gt;0,AU24=""),"* No olvide ingresar la columna Niños, Niñas, Adolescentes y Jóvenes Mejor Niñez (Digite CERO si no tiene). ",IF(AU24&gt;$C24,"* El Número de Niños, Niñas, Adolescentes y Jóvenes Mejor Niñez no puede superar el Total. ",""))</f>
        <v/>
      </c>
      <c r="CI24" s="28"/>
      <c r="CJ24" s="29">
        <f>IF(AND($C24&lt;&gt;0,AN24=""),1,IF(AN24&gt;$C24,1,0))</f>
        <v>0</v>
      </c>
      <c r="CK24" s="29">
        <f>IF(AND(E24&gt;0,OR(AO24="")),1,IF(AO24&gt;E24,1,0))</f>
        <v>0</v>
      </c>
      <c r="CL24" s="29">
        <f>IF(AND(D24&gt;0,OR(AP24="")),1,IF(AP24&gt;D24,1,0))</f>
        <v>0</v>
      </c>
      <c r="CM24" s="29">
        <f>IF(AND($C24&lt;&gt;0,AQ24=""),1,IF(AQ24&gt;$C24,1,0))</f>
        <v>0</v>
      </c>
      <c r="CN24" s="29">
        <f>IF(AND($C24&lt;&gt;0,AR24=""),1,IF(AR24&gt;$C24,1,0))</f>
        <v>0</v>
      </c>
      <c r="CO24" s="30"/>
      <c r="CP24" s="29">
        <f>IF(AND($C24&lt;&gt;0,AT24=""),1,IF(AT24&gt;$C24,1,0))</f>
        <v>0</v>
      </c>
      <c r="CQ24" s="29">
        <f>IF(AND($C24&lt;&gt;0,AU24=""),1,IF(AU24&gt;$C24,1,0))</f>
        <v>0</v>
      </c>
      <c r="CR24" s="28"/>
      <c r="CS24" s="28"/>
      <c r="CT24" s="28"/>
      <c r="CU24" s="28"/>
    </row>
    <row r="25" spans="1:99" x14ac:dyDescent="0.25">
      <c r="A25" s="300"/>
      <c r="B25" s="31" t="s">
        <v>39</v>
      </c>
      <c r="C25" s="32">
        <f t="shared" si="15"/>
        <v>0</v>
      </c>
      <c r="D25" s="33">
        <f t="shared" ref="D25:E34" si="16">+F25+H25+J25+L25+N25+P25+R25+T25+V25+X25+Z25+AB25+AD25+AF25+AH25+AJ25+AL25</f>
        <v>0</v>
      </c>
      <c r="E25" s="34">
        <f>+G25+I25+K25+M25+O25+Q25+S25+U25+W25+Y25+AA25+AC25+AE25+AG25+AI25+AK25+AM25</f>
        <v>0</v>
      </c>
      <c r="F25" s="35"/>
      <c r="G25" s="36"/>
      <c r="H25" s="35"/>
      <c r="I25" s="36"/>
      <c r="J25" s="35"/>
      <c r="K25" s="37"/>
      <c r="L25" s="35"/>
      <c r="M25" s="37"/>
      <c r="N25" s="35"/>
      <c r="O25" s="37"/>
      <c r="P25" s="35"/>
      <c r="Q25" s="37"/>
      <c r="R25" s="35"/>
      <c r="S25" s="37"/>
      <c r="T25" s="35"/>
      <c r="U25" s="37"/>
      <c r="V25" s="35"/>
      <c r="W25" s="37"/>
      <c r="X25" s="35"/>
      <c r="Y25" s="37"/>
      <c r="Z25" s="35"/>
      <c r="AA25" s="37"/>
      <c r="AB25" s="35"/>
      <c r="AC25" s="37"/>
      <c r="AD25" s="35"/>
      <c r="AE25" s="37"/>
      <c r="AF25" s="35"/>
      <c r="AG25" s="37"/>
      <c r="AH25" s="35"/>
      <c r="AI25" s="37"/>
      <c r="AJ25" s="35"/>
      <c r="AK25" s="37"/>
      <c r="AL25" s="38"/>
      <c r="AM25" s="39"/>
      <c r="AN25" s="40"/>
      <c r="AO25" s="41"/>
      <c r="AP25" s="36"/>
      <c r="AQ25" s="24"/>
      <c r="AR25" s="24"/>
      <c r="AS25" s="42"/>
      <c r="AT25" s="24"/>
      <c r="AU25" s="24"/>
      <c r="AV25" s="25" t="str">
        <f t="shared" ref="AV25:AV34" si="17">$CA25&amp;$CB25&amp;CC25&amp;CD25&amp;CE25&amp;CG25&amp;CH25</f>
        <v/>
      </c>
      <c r="CA25" s="26" t="str">
        <f t="shared" ref="CA25:CA34" si="18">IF(AND($C25&lt;&gt;0,AN25=""),"* No olvide ingresar la columna Espacios Amigables /adolescentes (Digite CERO si no tiene). ",IF(AN25&gt;$C25,"* El Número de Espacios Amigables no puede superar el Total. ",""))</f>
        <v/>
      </c>
      <c r="CB25" s="26" t="str">
        <f t="shared" ref="CB25:CB34" si="19">IF(AND(E25&gt;0,OR(AO25="")),"No olvide digitar los campos *TRANS Masculino (Digite CERO si no tiene).",IF(AO25&gt;E25,"* El Número de TRANS Masculino no puede superar el Total Mujeres. ",""))</f>
        <v/>
      </c>
      <c r="CC25" s="26" t="str">
        <f t="shared" ref="CC25:CC34" si="20">IF(AND(D25&gt;0,OR(AP25="")),"No olvide digitar los campos *TRANS Femenino (Digite CERO si no tiene).",IF(AP25&gt;$D25,"* El Número de TRANS Femenino no puede superar el Total Hombres. ",""))</f>
        <v/>
      </c>
      <c r="CD25" s="26" t="str">
        <f t="shared" ref="CD25:CD34" si="21">IF(AND($C25&lt;&gt;0,AQ25=""),"* No olvide ingresar la columna Pueblos Originarios (Digite CERO si no tiene).  ",IF(AQ25&gt;$C25,"* El Número de Pueblos Originarios no puede superar el Total. ",""))</f>
        <v/>
      </c>
      <c r="CE25" s="26" t="str">
        <f t="shared" ref="CE25:CE34" si="22">IF(AND($C25&lt;&gt;0,AR25=""),"* No olvide ingresar la columna Migrantes (Digite CERO si no tiene).  ",IF(AR25&gt;$C25,"* El Número de Migrantes no puede superar el Total. ",""))</f>
        <v/>
      </c>
      <c r="CF25" s="27"/>
      <c r="CG25" s="26" t="str">
        <f t="shared" ref="CG25:CG34" si="23">IF(AND($C25&lt;&gt;0,AT25=""),"* No olvide ingresar la columna Niños, Niñas, Adolescentes y Jóvenes SENAME (Digite CERO si no tiene).  ",IF(AT25&gt;$C25,"* El Número de Niños, Niñas, Adolescentes y Jóvenes SENAME no puede superar el Total. ",""))</f>
        <v/>
      </c>
      <c r="CH25" s="26" t="str">
        <f t="shared" ref="CH25:CH34" si="24">IF(AND($C25&lt;&gt;0,AU25=""),"* No olvide ingresar la columna Niños, Niñas, Adolescentes y Jóvenes Mejor Niñez (Digite CERO si no tiene). ",IF(AU25&gt;$C25,"* El Número de Niños, Niñas, Adolescentes y Jóvenes Mejor Niñez no puede superar el Total. ",""))</f>
        <v/>
      </c>
      <c r="CI25" s="28"/>
      <c r="CJ25" s="29">
        <f t="shared" ref="CJ25:CJ34" si="25">IF(AND($C25&lt;&gt;0,AN25=""),1,IF(AN25&gt;$C25,1,0))</f>
        <v>0</v>
      </c>
      <c r="CK25" s="29">
        <f t="shared" ref="CK25:CK34" si="26">IF(AND(E25&gt;0,OR(AO25="")),1,IF(AO25&gt;E25,1,0))</f>
        <v>0</v>
      </c>
      <c r="CL25" s="29">
        <f t="shared" ref="CL25:CL34" si="27">IF(AND(D25&gt;0,OR(AP25="")),1,IF(AP25&gt;D25,1,0))</f>
        <v>0</v>
      </c>
      <c r="CM25" s="29">
        <f t="shared" ref="CM25:CN34" si="28">IF(AND($C25&lt;&gt;0,AQ25=""),1,IF(AQ25&gt;$C25,1,0))</f>
        <v>0</v>
      </c>
      <c r="CN25" s="29">
        <f t="shared" si="28"/>
        <v>0</v>
      </c>
      <c r="CO25" s="30"/>
      <c r="CP25" s="29">
        <f t="shared" ref="CP25:CQ34" si="29">IF(AND($C25&lt;&gt;0,AT25=""),1,IF(AT25&gt;$C25,1,0))</f>
        <v>0</v>
      </c>
      <c r="CQ25" s="29">
        <f t="shared" si="29"/>
        <v>0</v>
      </c>
    </row>
    <row r="26" spans="1:99" x14ac:dyDescent="0.25">
      <c r="A26" s="300"/>
      <c r="B26" s="31" t="s">
        <v>40</v>
      </c>
      <c r="C26" s="32">
        <f t="shared" si="15"/>
        <v>251</v>
      </c>
      <c r="D26" s="33">
        <f t="shared" si="16"/>
        <v>190</v>
      </c>
      <c r="E26" s="34">
        <f t="shared" si="16"/>
        <v>61</v>
      </c>
      <c r="F26" s="35"/>
      <c r="G26" s="36"/>
      <c r="H26" s="35"/>
      <c r="I26" s="36"/>
      <c r="J26" s="35"/>
      <c r="K26" s="37"/>
      <c r="L26" s="35"/>
      <c r="M26" s="37"/>
      <c r="N26" s="35">
        <v>10</v>
      </c>
      <c r="O26" s="37">
        <v>3</v>
      </c>
      <c r="P26" s="35">
        <v>11</v>
      </c>
      <c r="Q26" s="37"/>
      <c r="R26" s="35">
        <v>36</v>
      </c>
      <c r="S26" s="37">
        <v>10</v>
      </c>
      <c r="T26" s="35">
        <v>35</v>
      </c>
      <c r="U26" s="37">
        <v>18</v>
      </c>
      <c r="V26" s="35">
        <v>22</v>
      </c>
      <c r="W26" s="37">
        <v>11</v>
      </c>
      <c r="X26" s="35">
        <v>27</v>
      </c>
      <c r="Y26" s="37">
        <v>6</v>
      </c>
      <c r="Z26" s="35">
        <v>19</v>
      </c>
      <c r="AA26" s="37">
        <v>8</v>
      </c>
      <c r="AB26" s="35">
        <v>17</v>
      </c>
      <c r="AC26" s="37">
        <v>4</v>
      </c>
      <c r="AD26" s="35">
        <v>4</v>
      </c>
      <c r="AE26" s="37"/>
      <c r="AF26" s="35">
        <v>3</v>
      </c>
      <c r="AG26" s="37">
        <v>1</v>
      </c>
      <c r="AH26" s="35">
        <v>4</v>
      </c>
      <c r="AI26" s="37"/>
      <c r="AJ26" s="35">
        <v>1</v>
      </c>
      <c r="AK26" s="37"/>
      <c r="AL26" s="38">
        <v>1</v>
      </c>
      <c r="AM26" s="39"/>
      <c r="AN26" s="40">
        <v>0</v>
      </c>
      <c r="AO26" s="41">
        <v>0</v>
      </c>
      <c r="AP26" s="36">
        <v>4</v>
      </c>
      <c r="AQ26" s="24">
        <v>1</v>
      </c>
      <c r="AR26" s="24">
        <v>22</v>
      </c>
      <c r="AS26" s="42"/>
      <c r="AT26" s="24">
        <v>0</v>
      </c>
      <c r="AU26" s="24">
        <v>0</v>
      </c>
      <c r="AV26" s="25" t="str">
        <f t="shared" si="17"/>
        <v/>
      </c>
      <c r="CA26" s="26" t="str">
        <f t="shared" si="18"/>
        <v/>
      </c>
      <c r="CB26" s="26" t="str">
        <f t="shared" si="19"/>
        <v/>
      </c>
      <c r="CC26" s="26" t="str">
        <f t="shared" si="20"/>
        <v/>
      </c>
      <c r="CD26" s="26" t="str">
        <f t="shared" si="21"/>
        <v/>
      </c>
      <c r="CE26" s="26" t="str">
        <f t="shared" si="22"/>
        <v/>
      </c>
      <c r="CF26" s="27"/>
      <c r="CG26" s="26" t="str">
        <f t="shared" si="23"/>
        <v/>
      </c>
      <c r="CH26" s="26" t="str">
        <f t="shared" si="24"/>
        <v/>
      </c>
      <c r="CI26" s="28"/>
      <c r="CJ26" s="29">
        <f t="shared" si="25"/>
        <v>0</v>
      </c>
      <c r="CK26" s="29">
        <f t="shared" si="26"/>
        <v>0</v>
      </c>
      <c r="CL26" s="29">
        <f t="shared" si="27"/>
        <v>0</v>
      </c>
      <c r="CM26" s="29">
        <f t="shared" si="28"/>
        <v>0</v>
      </c>
      <c r="CN26" s="29">
        <f t="shared" si="28"/>
        <v>0</v>
      </c>
      <c r="CO26" s="30"/>
      <c r="CP26" s="29">
        <f t="shared" si="29"/>
        <v>0</v>
      </c>
      <c r="CQ26" s="29">
        <f t="shared" si="29"/>
        <v>0</v>
      </c>
    </row>
    <row r="27" spans="1:99" x14ac:dyDescent="0.25">
      <c r="A27" s="300"/>
      <c r="B27" s="31" t="s">
        <v>41</v>
      </c>
      <c r="C27" s="32">
        <f t="shared" si="15"/>
        <v>0</v>
      </c>
      <c r="D27" s="33">
        <f t="shared" si="16"/>
        <v>0</v>
      </c>
      <c r="E27" s="34">
        <f t="shared" si="16"/>
        <v>0</v>
      </c>
      <c r="F27" s="35"/>
      <c r="G27" s="36"/>
      <c r="H27" s="35"/>
      <c r="I27" s="36"/>
      <c r="J27" s="35"/>
      <c r="K27" s="37"/>
      <c r="L27" s="35"/>
      <c r="M27" s="37"/>
      <c r="N27" s="35"/>
      <c r="O27" s="37"/>
      <c r="P27" s="35"/>
      <c r="Q27" s="37"/>
      <c r="R27" s="35"/>
      <c r="S27" s="37"/>
      <c r="T27" s="35"/>
      <c r="U27" s="37"/>
      <c r="V27" s="35"/>
      <c r="W27" s="37"/>
      <c r="X27" s="35"/>
      <c r="Y27" s="37"/>
      <c r="Z27" s="35"/>
      <c r="AA27" s="37"/>
      <c r="AB27" s="35"/>
      <c r="AC27" s="37"/>
      <c r="AD27" s="35"/>
      <c r="AE27" s="37"/>
      <c r="AF27" s="35"/>
      <c r="AG27" s="37"/>
      <c r="AH27" s="35"/>
      <c r="AI27" s="37"/>
      <c r="AJ27" s="35"/>
      <c r="AK27" s="37"/>
      <c r="AL27" s="38"/>
      <c r="AM27" s="39"/>
      <c r="AN27" s="40"/>
      <c r="AO27" s="41"/>
      <c r="AP27" s="36"/>
      <c r="AQ27" s="24"/>
      <c r="AR27" s="24"/>
      <c r="AS27" s="42"/>
      <c r="AT27" s="24"/>
      <c r="AU27" s="24"/>
      <c r="AV27" s="25" t="str">
        <f t="shared" si="17"/>
        <v/>
      </c>
      <c r="CA27" s="26" t="str">
        <f t="shared" si="18"/>
        <v/>
      </c>
      <c r="CB27" s="26" t="str">
        <f t="shared" si="19"/>
        <v/>
      </c>
      <c r="CC27" s="26" t="str">
        <f t="shared" si="20"/>
        <v/>
      </c>
      <c r="CD27" s="26" t="str">
        <f t="shared" si="21"/>
        <v/>
      </c>
      <c r="CE27" s="26" t="str">
        <f t="shared" si="22"/>
        <v/>
      </c>
      <c r="CF27" s="27"/>
      <c r="CG27" s="26" t="str">
        <f t="shared" si="23"/>
        <v/>
      </c>
      <c r="CH27" s="26" t="str">
        <f t="shared" si="24"/>
        <v/>
      </c>
      <c r="CI27" s="28"/>
      <c r="CJ27" s="29">
        <f t="shared" si="25"/>
        <v>0</v>
      </c>
      <c r="CK27" s="29">
        <f t="shared" si="26"/>
        <v>0</v>
      </c>
      <c r="CL27" s="29">
        <f t="shared" si="27"/>
        <v>0</v>
      </c>
      <c r="CM27" s="29">
        <f t="shared" si="28"/>
        <v>0</v>
      </c>
      <c r="CN27" s="29">
        <f t="shared" si="28"/>
        <v>0</v>
      </c>
      <c r="CO27" s="30"/>
      <c r="CP27" s="29">
        <f t="shared" si="29"/>
        <v>0</v>
      </c>
      <c r="CQ27" s="29">
        <f t="shared" si="29"/>
        <v>0</v>
      </c>
    </row>
    <row r="28" spans="1:99" x14ac:dyDescent="0.25">
      <c r="A28" s="300"/>
      <c r="B28" s="31" t="s">
        <v>42</v>
      </c>
      <c r="C28" s="32">
        <f t="shared" si="15"/>
        <v>0</v>
      </c>
      <c r="D28" s="33">
        <f t="shared" si="16"/>
        <v>0</v>
      </c>
      <c r="E28" s="34">
        <f t="shared" si="16"/>
        <v>0</v>
      </c>
      <c r="F28" s="35"/>
      <c r="G28" s="36"/>
      <c r="H28" s="35"/>
      <c r="I28" s="36"/>
      <c r="J28" s="35"/>
      <c r="K28" s="37"/>
      <c r="L28" s="35"/>
      <c r="M28" s="37"/>
      <c r="N28" s="35"/>
      <c r="O28" s="37"/>
      <c r="P28" s="35"/>
      <c r="Q28" s="37"/>
      <c r="R28" s="35"/>
      <c r="S28" s="37"/>
      <c r="T28" s="35"/>
      <c r="U28" s="37"/>
      <c r="V28" s="35"/>
      <c r="W28" s="37"/>
      <c r="X28" s="35"/>
      <c r="Y28" s="37"/>
      <c r="Z28" s="35"/>
      <c r="AA28" s="37"/>
      <c r="AB28" s="35"/>
      <c r="AC28" s="37"/>
      <c r="AD28" s="35"/>
      <c r="AE28" s="37"/>
      <c r="AF28" s="35"/>
      <c r="AG28" s="37"/>
      <c r="AH28" s="35"/>
      <c r="AI28" s="37"/>
      <c r="AJ28" s="35"/>
      <c r="AK28" s="37"/>
      <c r="AL28" s="38"/>
      <c r="AM28" s="39"/>
      <c r="AN28" s="40"/>
      <c r="AO28" s="41"/>
      <c r="AP28" s="36"/>
      <c r="AQ28" s="24"/>
      <c r="AR28" s="24"/>
      <c r="AS28" s="42"/>
      <c r="AT28" s="24"/>
      <c r="AU28" s="24"/>
      <c r="AV28" s="25" t="str">
        <f t="shared" si="17"/>
        <v/>
      </c>
      <c r="CA28" s="26" t="str">
        <f t="shared" si="18"/>
        <v/>
      </c>
      <c r="CB28" s="26" t="str">
        <f t="shared" si="19"/>
        <v/>
      </c>
      <c r="CC28" s="26" t="str">
        <f t="shared" si="20"/>
        <v/>
      </c>
      <c r="CD28" s="26" t="str">
        <f t="shared" si="21"/>
        <v/>
      </c>
      <c r="CE28" s="26" t="str">
        <f t="shared" si="22"/>
        <v/>
      </c>
      <c r="CF28" s="27"/>
      <c r="CG28" s="26" t="str">
        <f t="shared" si="23"/>
        <v/>
      </c>
      <c r="CH28" s="26" t="str">
        <f t="shared" si="24"/>
        <v/>
      </c>
      <c r="CI28" s="28"/>
      <c r="CJ28" s="29">
        <f t="shared" si="25"/>
        <v>0</v>
      </c>
      <c r="CK28" s="29">
        <f t="shared" si="26"/>
        <v>0</v>
      </c>
      <c r="CL28" s="29">
        <f t="shared" si="27"/>
        <v>0</v>
      </c>
      <c r="CM28" s="29">
        <f t="shared" si="28"/>
        <v>0</v>
      </c>
      <c r="CN28" s="29">
        <f t="shared" si="28"/>
        <v>0</v>
      </c>
      <c r="CO28" s="30"/>
      <c r="CP28" s="29">
        <f t="shared" si="29"/>
        <v>0</v>
      </c>
      <c r="CQ28" s="29">
        <f t="shared" si="29"/>
        <v>0</v>
      </c>
    </row>
    <row r="29" spans="1:99" x14ac:dyDescent="0.25">
      <c r="A29" s="300"/>
      <c r="B29" s="31" t="s">
        <v>43</v>
      </c>
      <c r="C29" s="32">
        <f t="shared" si="15"/>
        <v>0</v>
      </c>
      <c r="D29" s="33">
        <f t="shared" si="16"/>
        <v>0</v>
      </c>
      <c r="E29" s="34">
        <f t="shared" si="16"/>
        <v>0</v>
      </c>
      <c r="F29" s="35"/>
      <c r="G29" s="36"/>
      <c r="H29" s="35"/>
      <c r="I29" s="36"/>
      <c r="J29" s="35"/>
      <c r="K29" s="37"/>
      <c r="L29" s="35"/>
      <c r="M29" s="37"/>
      <c r="N29" s="35"/>
      <c r="O29" s="37"/>
      <c r="P29" s="35"/>
      <c r="Q29" s="37"/>
      <c r="R29" s="35"/>
      <c r="S29" s="37"/>
      <c r="T29" s="35"/>
      <c r="U29" s="37"/>
      <c r="V29" s="35"/>
      <c r="W29" s="37"/>
      <c r="X29" s="35"/>
      <c r="Y29" s="37"/>
      <c r="Z29" s="35"/>
      <c r="AA29" s="37"/>
      <c r="AB29" s="35"/>
      <c r="AC29" s="37"/>
      <c r="AD29" s="35"/>
      <c r="AE29" s="37"/>
      <c r="AF29" s="35"/>
      <c r="AG29" s="37"/>
      <c r="AH29" s="35"/>
      <c r="AI29" s="37"/>
      <c r="AJ29" s="35"/>
      <c r="AK29" s="37"/>
      <c r="AL29" s="38"/>
      <c r="AM29" s="39"/>
      <c r="AN29" s="40"/>
      <c r="AO29" s="41"/>
      <c r="AP29" s="36"/>
      <c r="AQ29" s="24"/>
      <c r="AR29" s="24"/>
      <c r="AS29" s="42"/>
      <c r="AT29" s="24"/>
      <c r="AU29" s="24"/>
      <c r="AV29" s="25" t="str">
        <f t="shared" si="17"/>
        <v/>
      </c>
      <c r="CA29" s="26" t="str">
        <f t="shared" si="18"/>
        <v/>
      </c>
      <c r="CB29" s="26" t="str">
        <f t="shared" si="19"/>
        <v/>
      </c>
      <c r="CC29" s="26" t="str">
        <f t="shared" si="20"/>
        <v/>
      </c>
      <c r="CD29" s="26" t="str">
        <f t="shared" si="21"/>
        <v/>
      </c>
      <c r="CE29" s="26" t="str">
        <f t="shared" si="22"/>
        <v/>
      </c>
      <c r="CF29" s="27"/>
      <c r="CG29" s="26" t="str">
        <f t="shared" si="23"/>
        <v/>
      </c>
      <c r="CH29" s="26" t="str">
        <f t="shared" si="24"/>
        <v/>
      </c>
      <c r="CI29" s="28"/>
      <c r="CJ29" s="29">
        <f t="shared" si="25"/>
        <v>0</v>
      </c>
      <c r="CK29" s="29">
        <f t="shared" si="26"/>
        <v>0</v>
      </c>
      <c r="CL29" s="29">
        <f t="shared" si="27"/>
        <v>0</v>
      </c>
      <c r="CM29" s="29">
        <f t="shared" si="28"/>
        <v>0</v>
      </c>
      <c r="CN29" s="29">
        <f t="shared" si="28"/>
        <v>0</v>
      </c>
      <c r="CO29" s="30"/>
      <c r="CP29" s="29">
        <f t="shared" si="29"/>
        <v>0</v>
      </c>
      <c r="CQ29" s="29">
        <f t="shared" si="29"/>
        <v>0</v>
      </c>
    </row>
    <row r="30" spans="1:99" x14ac:dyDescent="0.25">
      <c r="A30" s="300"/>
      <c r="B30" s="31" t="s">
        <v>44</v>
      </c>
      <c r="C30" s="32">
        <f t="shared" si="15"/>
        <v>0</v>
      </c>
      <c r="D30" s="33">
        <f t="shared" si="16"/>
        <v>0</v>
      </c>
      <c r="E30" s="34">
        <f t="shared" si="16"/>
        <v>0</v>
      </c>
      <c r="F30" s="35"/>
      <c r="G30" s="36"/>
      <c r="H30" s="35"/>
      <c r="I30" s="36"/>
      <c r="J30" s="35"/>
      <c r="K30" s="37"/>
      <c r="L30" s="35"/>
      <c r="M30" s="37"/>
      <c r="N30" s="35"/>
      <c r="O30" s="37"/>
      <c r="P30" s="35"/>
      <c r="Q30" s="37"/>
      <c r="R30" s="35"/>
      <c r="S30" s="37"/>
      <c r="T30" s="35"/>
      <c r="U30" s="37"/>
      <c r="V30" s="35"/>
      <c r="W30" s="37"/>
      <c r="X30" s="35"/>
      <c r="Y30" s="37"/>
      <c r="Z30" s="35"/>
      <c r="AA30" s="37"/>
      <c r="AB30" s="35"/>
      <c r="AC30" s="37"/>
      <c r="AD30" s="35"/>
      <c r="AE30" s="37"/>
      <c r="AF30" s="35"/>
      <c r="AG30" s="37"/>
      <c r="AH30" s="35"/>
      <c r="AI30" s="37"/>
      <c r="AJ30" s="35"/>
      <c r="AK30" s="37"/>
      <c r="AL30" s="38"/>
      <c r="AM30" s="39"/>
      <c r="AN30" s="40"/>
      <c r="AO30" s="41"/>
      <c r="AP30" s="36"/>
      <c r="AQ30" s="24"/>
      <c r="AR30" s="24"/>
      <c r="AS30" s="42"/>
      <c r="AT30" s="24"/>
      <c r="AU30" s="24"/>
      <c r="AV30" s="25" t="str">
        <f t="shared" si="17"/>
        <v/>
      </c>
      <c r="CA30" s="26" t="str">
        <f t="shared" si="18"/>
        <v/>
      </c>
      <c r="CB30" s="26" t="str">
        <f t="shared" si="19"/>
        <v/>
      </c>
      <c r="CC30" s="26" t="str">
        <f t="shared" si="20"/>
        <v/>
      </c>
      <c r="CD30" s="26" t="str">
        <f t="shared" si="21"/>
        <v/>
      </c>
      <c r="CE30" s="26" t="str">
        <f t="shared" si="22"/>
        <v/>
      </c>
      <c r="CF30" s="27"/>
      <c r="CG30" s="26" t="str">
        <f t="shared" si="23"/>
        <v/>
      </c>
      <c r="CH30" s="26" t="str">
        <f t="shared" si="24"/>
        <v/>
      </c>
      <c r="CI30" s="28"/>
      <c r="CJ30" s="29">
        <f t="shared" si="25"/>
        <v>0</v>
      </c>
      <c r="CK30" s="29">
        <f t="shared" si="26"/>
        <v>0</v>
      </c>
      <c r="CL30" s="29">
        <f t="shared" si="27"/>
        <v>0</v>
      </c>
      <c r="CM30" s="29">
        <f t="shared" si="28"/>
        <v>0</v>
      </c>
      <c r="CN30" s="29">
        <f t="shared" si="28"/>
        <v>0</v>
      </c>
      <c r="CO30" s="30"/>
      <c r="CP30" s="29">
        <f t="shared" si="29"/>
        <v>0</v>
      </c>
      <c r="CQ30" s="29">
        <f t="shared" si="29"/>
        <v>0</v>
      </c>
    </row>
    <row r="31" spans="1:99" x14ac:dyDescent="0.25">
      <c r="A31" s="300"/>
      <c r="B31" s="43" t="s">
        <v>45</v>
      </c>
      <c r="C31" s="44">
        <f t="shared" si="15"/>
        <v>0</v>
      </c>
      <c r="D31" s="45">
        <f t="shared" si="16"/>
        <v>0</v>
      </c>
      <c r="E31" s="46">
        <f t="shared" si="16"/>
        <v>0</v>
      </c>
      <c r="F31" s="47"/>
      <c r="G31" s="48"/>
      <c r="H31" s="47"/>
      <c r="I31" s="48"/>
      <c r="J31" s="47"/>
      <c r="K31" s="49"/>
      <c r="L31" s="47"/>
      <c r="M31" s="49"/>
      <c r="N31" s="47"/>
      <c r="O31" s="49"/>
      <c r="P31" s="47"/>
      <c r="Q31" s="49"/>
      <c r="R31" s="47"/>
      <c r="S31" s="49"/>
      <c r="T31" s="47"/>
      <c r="U31" s="49"/>
      <c r="V31" s="47"/>
      <c r="W31" s="49"/>
      <c r="X31" s="47"/>
      <c r="Y31" s="49"/>
      <c r="Z31" s="47"/>
      <c r="AA31" s="49"/>
      <c r="AB31" s="47"/>
      <c r="AC31" s="49"/>
      <c r="AD31" s="47"/>
      <c r="AE31" s="49"/>
      <c r="AF31" s="47"/>
      <c r="AG31" s="49"/>
      <c r="AH31" s="47"/>
      <c r="AI31" s="49"/>
      <c r="AJ31" s="47"/>
      <c r="AK31" s="49"/>
      <c r="AL31" s="50"/>
      <c r="AM31" s="51"/>
      <c r="AN31" s="40"/>
      <c r="AO31" s="52"/>
      <c r="AP31" s="36"/>
      <c r="AQ31" s="24"/>
      <c r="AR31" s="24"/>
      <c r="AS31" s="42"/>
      <c r="AT31" s="24"/>
      <c r="AU31" s="24"/>
      <c r="AV31" s="25" t="str">
        <f t="shared" si="17"/>
        <v/>
      </c>
      <c r="CA31" s="26" t="str">
        <f t="shared" si="18"/>
        <v/>
      </c>
      <c r="CB31" s="26" t="str">
        <f t="shared" si="19"/>
        <v/>
      </c>
      <c r="CC31" s="26" t="str">
        <f t="shared" si="20"/>
        <v/>
      </c>
      <c r="CD31" s="26" t="str">
        <f t="shared" si="21"/>
        <v/>
      </c>
      <c r="CE31" s="26" t="str">
        <f t="shared" si="22"/>
        <v/>
      </c>
      <c r="CF31" s="27"/>
      <c r="CG31" s="26" t="str">
        <f t="shared" si="23"/>
        <v/>
      </c>
      <c r="CH31" s="26" t="str">
        <f t="shared" si="24"/>
        <v/>
      </c>
      <c r="CI31" s="28"/>
      <c r="CJ31" s="29">
        <f t="shared" si="25"/>
        <v>0</v>
      </c>
      <c r="CK31" s="29">
        <f t="shared" si="26"/>
        <v>0</v>
      </c>
      <c r="CL31" s="29">
        <f t="shared" si="27"/>
        <v>0</v>
      </c>
      <c r="CM31" s="29">
        <f t="shared" si="28"/>
        <v>0</v>
      </c>
      <c r="CN31" s="29">
        <f t="shared" si="28"/>
        <v>0</v>
      </c>
      <c r="CO31" s="30"/>
      <c r="CP31" s="29">
        <f t="shared" si="29"/>
        <v>0</v>
      </c>
      <c r="CQ31" s="29">
        <f t="shared" si="29"/>
        <v>0</v>
      </c>
    </row>
    <row r="32" spans="1:99" x14ac:dyDescent="0.25">
      <c r="A32" s="300"/>
      <c r="B32" s="31" t="s">
        <v>46</v>
      </c>
      <c r="C32" s="32">
        <f t="shared" si="15"/>
        <v>0</v>
      </c>
      <c r="D32" s="33">
        <f t="shared" si="16"/>
        <v>0</v>
      </c>
      <c r="E32" s="34">
        <f t="shared" si="16"/>
        <v>0</v>
      </c>
      <c r="F32" s="35"/>
      <c r="G32" s="36"/>
      <c r="H32" s="35"/>
      <c r="I32" s="36"/>
      <c r="J32" s="35"/>
      <c r="K32" s="37"/>
      <c r="L32" s="35"/>
      <c r="M32" s="37"/>
      <c r="N32" s="35"/>
      <c r="O32" s="37"/>
      <c r="P32" s="35"/>
      <c r="Q32" s="37"/>
      <c r="R32" s="35"/>
      <c r="S32" s="37"/>
      <c r="T32" s="35"/>
      <c r="U32" s="37"/>
      <c r="V32" s="35"/>
      <c r="W32" s="37"/>
      <c r="X32" s="35"/>
      <c r="Y32" s="37"/>
      <c r="Z32" s="35"/>
      <c r="AA32" s="37"/>
      <c r="AB32" s="35"/>
      <c r="AC32" s="37"/>
      <c r="AD32" s="35"/>
      <c r="AE32" s="37"/>
      <c r="AF32" s="35"/>
      <c r="AG32" s="37"/>
      <c r="AH32" s="35"/>
      <c r="AI32" s="37"/>
      <c r="AJ32" s="35"/>
      <c r="AK32" s="37"/>
      <c r="AL32" s="38"/>
      <c r="AM32" s="39"/>
      <c r="AN32" s="40"/>
      <c r="AO32" s="41"/>
      <c r="AP32" s="36"/>
      <c r="AQ32" s="24"/>
      <c r="AR32" s="24"/>
      <c r="AS32" s="42"/>
      <c r="AT32" s="24"/>
      <c r="AU32" s="24"/>
      <c r="AV32" s="25" t="str">
        <f t="shared" si="17"/>
        <v/>
      </c>
      <c r="CA32" s="26" t="str">
        <f t="shared" si="18"/>
        <v/>
      </c>
      <c r="CB32" s="26" t="str">
        <f t="shared" si="19"/>
        <v/>
      </c>
      <c r="CC32" s="26" t="str">
        <f t="shared" si="20"/>
        <v/>
      </c>
      <c r="CD32" s="26" t="str">
        <f t="shared" si="21"/>
        <v/>
      </c>
      <c r="CE32" s="26" t="str">
        <f t="shared" si="22"/>
        <v/>
      </c>
      <c r="CF32" s="27"/>
      <c r="CG32" s="26" t="str">
        <f t="shared" si="23"/>
        <v/>
      </c>
      <c r="CH32" s="26" t="str">
        <f t="shared" si="24"/>
        <v/>
      </c>
      <c r="CI32" s="28"/>
      <c r="CJ32" s="29">
        <f t="shared" si="25"/>
        <v>0</v>
      </c>
      <c r="CK32" s="29">
        <f t="shared" si="26"/>
        <v>0</v>
      </c>
      <c r="CL32" s="29">
        <f t="shared" si="27"/>
        <v>0</v>
      </c>
      <c r="CM32" s="29">
        <f t="shared" si="28"/>
        <v>0</v>
      </c>
      <c r="CN32" s="29">
        <f t="shared" si="28"/>
        <v>0</v>
      </c>
      <c r="CO32" s="30"/>
      <c r="CP32" s="29">
        <f t="shared" si="29"/>
        <v>0</v>
      </c>
      <c r="CQ32" s="29">
        <f t="shared" si="29"/>
        <v>0</v>
      </c>
    </row>
    <row r="33" spans="1:95" x14ac:dyDescent="0.25">
      <c r="A33" s="300"/>
      <c r="B33" s="53" t="s">
        <v>47</v>
      </c>
      <c r="C33" s="32">
        <f t="shared" si="15"/>
        <v>0</v>
      </c>
      <c r="D33" s="54">
        <f t="shared" si="16"/>
        <v>0</v>
      </c>
      <c r="E33" s="55">
        <f t="shared" si="16"/>
        <v>0</v>
      </c>
      <c r="F33" s="35"/>
      <c r="G33" s="36"/>
      <c r="H33" s="35"/>
      <c r="I33" s="36"/>
      <c r="J33" s="35"/>
      <c r="K33" s="37"/>
      <c r="L33" s="35"/>
      <c r="M33" s="37"/>
      <c r="N33" s="35"/>
      <c r="O33" s="37"/>
      <c r="P33" s="35"/>
      <c r="Q33" s="37"/>
      <c r="R33" s="35"/>
      <c r="S33" s="37"/>
      <c r="T33" s="35"/>
      <c r="U33" s="37"/>
      <c r="V33" s="35"/>
      <c r="W33" s="37"/>
      <c r="X33" s="35"/>
      <c r="Y33" s="37"/>
      <c r="Z33" s="35"/>
      <c r="AA33" s="37"/>
      <c r="AB33" s="35"/>
      <c r="AC33" s="37"/>
      <c r="AD33" s="35"/>
      <c r="AE33" s="37"/>
      <c r="AF33" s="35"/>
      <c r="AG33" s="37"/>
      <c r="AH33" s="35"/>
      <c r="AI33" s="37"/>
      <c r="AJ33" s="35"/>
      <c r="AK33" s="37"/>
      <c r="AL33" s="56"/>
      <c r="AM33" s="39"/>
      <c r="AN33" s="40"/>
      <c r="AO33" s="41"/>
      <c r="AP33" s="36"/>
      <c r="AQ33" s="24"/>
      <c r="AR33" s="24"/>
      <c r="AS33" s="42"/>
      <c r="AT33" s="24"/>
      <c r="AU33" s="24"/>
      <c r="AV33" s="25" t="str">
        <f t="shared" si="17"/>
        <v/>
      </c>
      <c r="CA33" s="26" t="str">
        <f t="shared" si="18"/>
        <v/>
      </c>
      <c r="CB33" s="26" t="str">
        <f t="shared" si="19"/>
        <v/>
      </c>
      <c r="CC33" s="26" t="str">
        <f t="shared" si="20"/>
        <v/>
      </c>
      <c r="CD33" s="26" t="str">
        <f t="shared" si="21"/>
        <v/>
      </c>
      <c r="CE33" s="26" t="str">
        <f t="shared" si="22"/>
        <v/>
      </c>
      <c r="CF33" s="27"/>
      <c r="CG33" s="26" t="str">
        <f t="shared" si="23"/>
        <v/>
      </c>
      <c r="CH33" s="26" t="str">
        <f t="shared" si="24"/>
        <v/>
      </c>
      <c r="CI33" s="28"/>
      <c r="CJ33" s="29">
        <f t="shared" si="25"/>
        <v>0</v>
      </c>
      <c r="CK33" s="29">
        <f t="shared" si="26"/>
        <v>0</v>
      </c>
      <c r="CL33" s="29">
        <f t="shared" si="27"/>
        <v>0</v>
      </c>
      <c r="CM33" s="29">
        <f t="shared" si="28"/>
        <v>0</v>
      </c>
      <c r="CN33" s="29">
        <f t="shared" si="28"/>
        <v>0</v>
      </c>
      <c r="CO33" s="30"/>
      <c r="CP33" s="29">
        <f t="shared" si="29"/>
        <v>0</v>
      </c>
      <c r="CQ33" s="29">
        <f t="shared" si="29"/>
        <v>0</v>
      </c>
    </row>
    <row r="34" spans="1:95" x14ac:dyDescent="0.25">
      <c r="A34" s="301"/>
      <c r="B34" s="57" t="s">
        <v>48</v>
      </c>
      <c r="C34" s="58">
        <f t="shared" si="15"/>
        <v>0</v>
      </c>
      <c r="D34" s="59">
        <f t="shared" si="16"/>
        <v>0</v>
      </c>
      <c r="E34" s="60">
        <f t="shared" si="16"/>
        <v>0</v>
      </c>
      <c r="F34" s="61"/>
      <c r="G34" s="62"/>
      <c r="H34" s="61"/>
      <c r="I34" s="62"/>
      <c r="J34" s="61"/>
      <c r="K34" s="63"/>
      <c r="L34" s="61"/>
      <c r="M34" s="63"/>
      <c r="N34" s="61"/>
      <c r="O34" s="63"/>
      <c r="P34" s="61"/>
      <c r="Q34" s="63"/>
      <c r="R34" s="61"/>
      <c r="S34" s="63"/>
      <c r="T34" s="61"/>
      <c r="U34" s="63"/>
      <c r="V34" s="61"/>
      <c r="W34" s="63"/>
      <c r="X34" s="61"/>
      <c r="Y34" s="63"/>
      <c r="Z34" s="61"/>
      <c r="AA34" s="63"/>
      <c r="AB34" s="61"/>
      <c r="AC34" s="63"/>
      <c r="AD34" s="61"/>
      <c r="AE34" s="63"/>
      <c r="AF34" s="61"/>
      <c r="AG34" s="63"/>
      <c r="AH34" s="61"/>
      <c r="AI34" s="63"/>
      <c r="AJ34" s="61"/>
      <c r="AK34" s="63"/>
      <c r="AL34" s="64"/>
      <c r="AM34" s="65"/>
      <c r="AN34" s="66"/>
      <c r="AO34" s="67"/>
      <c r="AP34" s="68"/>
      <c r="AQ34" s="69"/>
      <c r="AR34" s="69"/>
      <c r="AS34" s="70"/>
      <c r="AT34" s="69"/>
      <c r="AU34" s="69"/>
      <c r="AV34" s="25" t="str">
        <f t="shared" si="17"/>
        <v/>
      </c>
      <c r="CA34" s="26" t="str">
        <f t="shared" si="18"/>
        <v/>
      </c>
      <c r="CB34" s="26" t="str">
        <f t="shared" si="19"/>
        <v/>
      </c>
      <c r="CC34" s="26" t="str">
        <f t="shared" si="20"/>
        <v/>
      </c>
      <c r="CD34" s="26" t="str">
        <f t="shared" si="21"/>
        <v/>
      </c>
      <c r="CE34" s="26" t="str">
        <f t="shared" si="22"/>
        <v/>
      </c>
      <c r="CF34" s="27"/>
      <c r="CG34" s="26" t="str">
        <f t="shared" si="23"/>
        <v/>
      </c>
      <c r="CH34" s="26" t="str">
        <f t="shared" si="24"/>
        <v/>
      </c>
      <c r="CI34" s="28"/>
      <c r="CJ34" s="29">
        <f t="shared" si="25"/>
        <v>0</v>
      </c>
      <c r="CK34" s="29">
        <f t="shared" si="26"/>
        <v>0</v>
      </c>
      <c r="CL34" s="29">
        <f t="shared" si="27"/>
        <v>0</v>
      </c>
      <c r="CM34" s="29">
        <f t="shared" si="28"/>
        <v>0</v>
      </c>
      <c r="CN34" s="29">
        <f t="shared" si="28"/>
        <v>0</v>
      </c>
      <c r="CO34" s="30"/>
      <c r="CP34" s="29">
        <f t="shared" si="29"/>
        <v>0</v>
      </c>
      <c r="CQ34" s="29">
        <f t="shared" si="29"/>
        <v>0</v>
      </c>
    </row>
    <row r="35" spans="1:95" x14ac:dyDescent="0.25">
      <c r="A35" s="299" t="s">
        <v>50</v>
      </c>
      <c r="B35" s="10" t="s">
        <v>38</v>
      </c>
      <c r="C35" s="11">
        <f t="shared" si="0"/>
        <v>29</v>
      </c>
      <c r="D35" s="12">
        <f>SUM(H35+J35+L35+N35+P35+R35+T35+V35+X35+Z35+AB35+AD35+AF35+AH35+AJ35+AL35)</f>
        <v>20</v>
      </c>
      <c r="E35" s="13">
        <f>SUM(I35+K35+M35+O35+Q35+S35+U35+W35+Y35+AA35+AC35+AE35+AG35+AI35+AK35+AM35)</f>
        <v>9</v>
      </c>
      <c r="F35" s="71"/>
      <c r="G35" s="72"/>
      <c r="H35" s="14"/>
      <c r="I35" s="15"/>
      <c r="J35" s="14"/>
      <c r="K35" s="16"/>
      <c r="L35" s="14"/>
      <c r="M35" s="16"/>
      <c r="N35" s="14">
        <v>1</v>
      </c>
      <c r="O35" s="16"/>
      <c r="P35" s="14"/>
      <c r="Q35" s="16"/>
      <c r="R35" s="14">
        <v>4</v>
      </c>
      <c r="S35" s="16">
        <v>1</v>
      </c>
      <c r="T35" s="14">
        <v>3</v>
      </c>
      <c r="U35" s="16">
        <v>6</v>
      </c>
      <c r="V35" s="14">
        <v>1</v>
      </c>
      <c r="W35" s="16">
        <v>1</v>
      </c>
      <c r="X35" s="14">
        <v>5</v>
      </c>
      <c r="Y35" s="16"/>
      <c r="Z35" s="14">
        <v>3</v>
      </c>
      <c r="AA35" s="16">
        <v>1</v>
      </c>
      <c r="AB35" s="14">
        <v>2</v>
      </c>
      <c r="AC35" s="16"/>
      <c r="AD35" s="14"/>
      <c r="AE35" s="16"/>
      <c r="AF35" s="14"/>
      <c r="AG35" s="16"/>
      <c r="AH35" s="14"/>
      <c r="AI35" s="16"/>
      <c r="AJ35" s="14">
        <v>1</v>
      </c>
      <c r="AK35" s="16"/>
      <c r="AL35" s="17"/>
      <c r="AM35" s="18"/>
      <c r="AN35" s="73">
        <v>0</v>
      </c>
      <c r="AO35" s="20">
        <v>0</v>
      </c>
      <c r="AP35" s="21">
        <v>1</v>
      </c>
      <c r="AQ35" s="22">
        <v>0</v>
      </c>
      <c r="AR35" s="22">
        <v>4</v>
      </c>
      <c r="AS35" s="23"/>
      <c r="AT35" s="74">
        <v>0</v>
      </c>
      <c r="AU35" s="74">
        <v>0</v>
      </c>
      <c r="AV35" s="25" t="str">
        <f t="shared" si="2"/>
        <v/>
      </c>
      <c r="CA35" s="26" t="str">
        <f t="shared" si="3"/>
        <v/>
      </c>
      <c r="CB35" s="26" t="str">
        <f t="shared" si="4"/>
        <v/>
      </c>
      <c r="CC35" s="26" t="str">
        <f t="shared" si="5"/>
        <v/>
      </c>
      <c r="CD35" s="26" t="str">
        <f t="shared" si="6"/>
        <v/>
      </c>
      <c r="CE35" s="26" t="str">
        <f t="shared" si="7"/>
        <v/>
      </c>
      <c r="CF35" s="27"/>
      <c r="CG35" s="26" t="str">
        <f t="shared" si="8"/>
        <v/>
      </c>
      <c r="CH35" s="26" t="str">
        <f t="shared" si="9"/>
        <v/>
      </c>
      <c r="CI35" s="28"/>
      <c r="CJ35" s="29">
        <f t="shared" si="10"/>
        <v>0</v>
      </c>
      <c r="CK35" s="29">
        <f t="shared" si="11"/>
        <v>0</v>
      </c>
      <c r="CL35" s="29">
        <f t="shared" si="12"/>
        <v>0</v>
      </c>
      <c r="CM35" s="29">
        <f t="shared" si="13"/>
        <v>0</v>
      </c>
      <c r="CN35" s="29">
        <f t="shared" si="13"/>
        <v>0</v>
      </c>
      <c r="CO35" s="30"/>
      <c r="CP35" s="29">
        <f t="shared" si="14"/>
        <v>0</v>
      </c>
      <c r="CQ35" s="29">
        <f t="shared" si="14"/>
        <v>0</v>
      </c>
    </row>
    <row r="36" spans="1:95" x14ac:dyDescent="0.25">
      <c r="A36" s="300"/>
      <c r="B36" s="31" t="s">
        <v>51</v>
      </c>
      <c r="C36" s="32">
        <f t="shared" si="0"/>
        <v>0</v>
      </c>
      <c r="D36" s="33">
        <f t="shared" ref="D36:E51" si="30">SUM(H36+J36+L36+N36+P36+R36+T36+V36+X36+Z36+AB36+AD36+AF36+AH36+AJ36+AL36)</f>
        <v>0</v>
      </c>
      <c r="E36" s="34">
        <f t="shared" si="30"/>
        <v>0</v>
      </c>
      <c r="F36" s="75"/>
      <c r="G36" s="76"/>
      <c r="H36" s="35"/>
      <c r="I36" s="36"/>
      <c r="J36" s="35"/>
      <c r="K36" s="37"/>
      <c r="L36" s="35"/>
      <c r="M36" s="37"/>
      <c r="N36" s="35"/>
      <c r="O36" s="37"/>
      <c r="P36" s="35"/>
      <c r="Q36" s="37"/>
      <c r="R36" s="35"/>
      <c r="S36" s="37"/>
      <c r="T36" s="35"/>
      <c r="U36" s="37"/>
      <c r="V36" s="35"/>
      <c r="W36" s="37"/>
      <c r="X36" s="35"/>
      <c r="Y36" s="37"/>
      <c r="Z36" s="35"/>
      <c r="AA36" s="37"/>
      <c r="AB36" s="35"/>
      <c r="AC36" s="37"/>
      <c r="AD36" s="35"/>
      <c r="AE36" s="37"/>
      <c r="AF36" s="35"/>
      <c r="AG36" s="37"/>
      <c r="AH36" s="35"/>
      <c r="AI36" s="37"/>
      <c r="AJ36" s="35"/>
      <c r="AK36" s="37"/>
      <c r="AL36" s="38"/>
      <c r="AM36" s="39"/>
      <c r="AN36" s="40"/>
      <c r="AO36" s="41"/>
      <c r="AP36" s="36"/>
      <c r="AQ36" s="24"/>
      <c r="AR36" s="24"/>
      <c r="AS36" s="42"/>
      <c r="AT36" s="24"/>
      <c r="AU36" s="24"/>
      <c r="AV36" s="25" t="str">
        <f t="shared" si="2"/>
        <v/>
      </c>
      <c r="CA36" s="26" t="str">
        <f t="shared" si="3"/>
        <v/>
      </c>
      <c r="CB36" s="26" t="str">
        <f t="shared" si="4"/>
        <v/>
      </c>
      <c r="CC36" s="26" t="str">
        <f t="shared" si="5"/>
        <v/>
      </c>
      <c r="CD36" s="26" t="str">
        <f t="shared" si="6"/>
        <v/>
      </c>
      <c r="CE36" s="26" t="str">
        <f t="shared" si="7"/>
        <v/>
      </c>
      <c r="CF36" s="27"/>
      <c r="CG36" s="26" t="str">
        <f t="shared" si="8"/>
        <v/>
      </c>
      <c r="CH36" s="26" t="str">
        <f t="shared" si="9"/>
        <v/>
      </c>
      <c r="CI36" s="28"/>
      <c r="CJ36" s="29">
        <f t="shared" si="10"/>
        <v>0</v>
      </c>
      <c r="CK36" s="29">
        <f t="shared" si="11"/>
        <v>0</v>
      </c>
      <c r="CL36" s="29">
        <f t="shared" si="12"/>
        <v>0</v>
      </c>
      <c r="CM36" s="29">
        <f t="shared" si="13"/>
        <v>0</v>
      </c>
      <c r="CN36" s="29">
        <f t="shared" si="13"/>
        <v>0</v>
      </c>
      <c r="CO36" s="30"/>
      <c r="CP36" s="29">
        <f t="shared" si="14"/>
        <v>0</v>
      </c>
      <c r="CQ36" s="29">
        <f t="shared" si="14"/>
        <v>0</v>
      </c>
    </row>
    <row r="37" spans="1:95" x14ac:dyDescent="0.25">
      <c r="A37" s="300"/>
      <c r="B37" s="31" t="s">
        <v>40</v>
      </c>
      <c r="C37" s="32">
        <f t="shared" si="0"/>
        <v>251</v>
      </c>
      <c r="D37" s="33">
        <f t="shared" si="30"/>
        <v>190</v>
      </c>
      <c r="E37" s="34">
        <f t="shared" si="30"/>
        <v>61</v>
      </c>
      <c r="F37" s="75"/>
      <c r="G37" s="76"/>
      <c r="H37" s="35"/>
      <c r="I37" s="36"/>
      <c r="J37" s="35"/>
      <c r="K37" s="37"/>
      <c r="L37" s="35"/>
      <c r="M37" s="37"/>
      <c r="N37" s="35">
        <v>10</v>
      </c>
      <c r="O37" s="37">
        <v>3</v>
      </c>
      <c r="P37" s="35">
        <v>11</v>
      </c>
      <c r="Q37" s="37"/>
      <c r="R37" s="35">
        <v>36</v>
      </c>
      <c r="S37" s="37">
        <v>10</v>
      </c>
      <c r="T37" s="35">
        <v>35</v>
      </c>
      <c r="U37" s="37">
        <v>18</v>
      </c>
      <c r="V37" s="35">
        <v>22</v>
      </c>
      <c r="W37" s="37">
        <v>11</v>
      </c>
      <c r="X37" s="35">
        <v>27</v>
      </c>
      <c r="Y37" s="37">
        <v>6</v>
      </c>
      <c r="Z37" s="35">
        <v>19</v>
      </c>
      <c r="AA37" s="37">
        <v>8</v>
      </c>
      <c r="AB37" s="35">
        <v>17</v>
      </c>
      <c r="AC37" s="37">
        <v>4</v>
      </c>
      <c r="AD37" s="35">
        <v>4</v>
      </c>
      <c r="AE37" s="37"/>
      <c r="AF37" s="35">
        <v>3</v>
      </c>
      <c r="AG37" s="37">
        <v>1</v>
      </c>
      <c r="AH37" s="35">
        <v>4</v>
      </c>
      <c r="AI37" s="37"/>
      <c r="AJ37" s="35">
        <v>1</v>
      </c>
      <c r="AK37" s="37"/>
      <c r="AL37" s="38">
        <v>1</v>
      </c>
      <c r="AM37" s="39"/>
      <c r="AN37" s="40">
        <v>0</v>
      </c>
      <c r="AO37" s="41">
        <v>0</v>
      </c>
      <c r="AP37" s="36">
        <v>4</v>
      </c>
      <c r="AQ37" s="24">
        <v>1</v>
      </c>
      <c r="AR37" s="24">
        <v>22</v>
      </c>
      <c r="AS37" s="42"/>
      <c r="AT37" s="24">
        <v>0</v>
      </c>
      <c r="AU37" s="24">
        <v>0</v>
      </c>
      <c r="AV37" s="25" t="str">
        <f t="shared" si="2"/>
        <v/>
      </c>
      <c r="CA37" s="26" t="str">
        <f t="shared" si="3"/>
        <v/>
      </c>
      <c r="CB37" s="26" t="str">
        <f t="shared" si="4"/>
        <v/>
      </c>
      <c r="CC37" s="26" t="str">
        <f t="shared" si="5"/>
        <v/>
      </c>
      <c r="CD37" s="26" t="str">
        <f t="shared" si="6"/>
        <v/>
      </c>
      <c r="CE37" s="26" t="str">
        <f t="shared" si="7"/>
        <v/>
      </c>
      <c r="CF37" s="27"/>
      <c r="CG37" s="26" t="str">
        <f t="shared" si="8"/>
        <v/>
      </c>
      <c r="CH37" s="26" t="str">
        <f t="shared" si="9"/>
        <v/>
      </c>
      <c r="CI37" s="28"/>
      <c r="CJ37" s="29">
        <f t="shared" si="10"/>
        <v>0</v>
      </c>
      <c r="CK37" s="29">
        <f t="shared" si="11"/>
        <v>0</v>
      </c>
      <c r="CL37" s="29">
        <f t="shared" si="12"/>
        <v>0</v>
      </c>
      <c r="CM37" s="29">
        <f t="shared" si="13"/>
        <v>0</v>
      </c>
      <c r="CN37" s="29">
        <f t="shared" si="13"/>
        <v>0</v>
      </c>
      <c r="CO37" s="30"/>
      <c r="CP37" s="29">
        <f t="shared" si="14"/>
        <v>0</v>
      </c>
      <c r="CQ37" s="29">
        <f t="shared" si="14"/>
        <v>0</v>
      </c>
    </row>
    <row r="38" spans="1:95" x14ac:dyDescent="0.25">
      <c r="A38" s="300"/>
      <c r="B38" s="31" t="s">
        <v>41</v>
      </c>
      <c r="C38" s="32">
        <f t="shared" si="0"/>
        <v>0</v>
      </c>
      <c r="D38" s="33">
        <f t="shared" si="30"/>
        <v>0</v>
      </c>
      <c r="E38" s="34">
        <f t="shared" si="30"/>
        <v>0</v>
      </c>
      <c r="F38" s="75"/>
      <c r="G38" s="76"/>
      <c r="H38" s="35"/>
      <c r="I38" s="36"/>
      <c r="J38" s="35"/>
      <c r="K38" s="37"/>
      <c r="L38" s="35"/>
      <c r="M38" s="37"/>
      <c r="N38" s="35"/>
      <c r="O38" s="37"/>
      <c r="P38" s="35"/>
      <c r="Q38" s="37"/>
      <c r="R38" s="35"/>
      <c r="S38" s="37"/>
      <c r="T38" s="35"/>
      <c r="U38" s="37"/>
      <c r="V38" s="35"/>
      <c r="W38" s="37"/>
      <c r="X38" s="35"/>
      <c r="Y38" s="37"/>
      <c r="Z38" s="35"/>
      <c r="AA38" s="37"/>
      <c r="AB38" s="35"/>
      <c r="AC38" s="37"/>
      <c r="AD38" s="35"/>
      <c r="AE38" s="37"/>
      <c r="AF38" s="35"/>
      <c r="AG38" s="37"/>
      <c r="AH38" s="35"/>
      <c r="AI38" s="37"/>
      <c r="AJ38" s="35"/>
      <c r="AK38" s="37"/>
      <c r="AL38" s="38"/>
      <c r="AM38" s="39"/>
      <c r="AN38" s="40"/>
      <c r="AO38" s="41"/>
      <c r="AP38" s="36"/>
      <c r="AQ38" s="24"/>
      <c r="AR38" s="24"/>
      <c r="AS38" s="42"/>
      <c r="AT38" s="24"/>
      <c r="AU38" s="24"/>
      <c r="AV38" s="25" t="str">
        <f t="shared" si="2"/>
        <v/>
      </c>
      <c r="CA38" s="26" t="str">
        <f t="shared" si="3"/>
        <v/>
      </c>
      <c r="CB38" s="26" t="str">
        <f t="shared" si="4"/>
        <v/>
      </c>
      <c r="CC38" s="26" t="str">
        <f t="shared" si="5"/>
        <v/>
      </c>
      <c r="CD38" s="26" t="str">
        <f t="shared" si="6"/>
        <v/>
      </c>
      <c r="CE38" s="26" t="str">
        <f t="shared" si="7"/>
        <v/>
      </c>
      <c r="CF38" s="27"/>
      <c r="CG38" s="26" t="str">
        <f t="shared" si="8"/>
        <v/>
      </c>
      <c r="CH38" s="26" t="str">
        <f t="shared" si="9"/>
        <v/>
      </c>
      <c r="CI38" s="28"/>
      <c r="CJ38" s="29">
        <f t="shared" si="10"/>
        <v>0</v>
      </c>
      <c r="CK38" s="29">
        <f t="shared" si="11"/>
        <v>0</v>
      </c>
      <c r="CL38" s="29">
        <f t="shared" si="12"/>
        <v>0</v>
      </c>
      <c r="CM38" s="29">
        <f t="shared" si="13"/>
        <v>0</v>
      </c>
      <c r="CN38" s="29">
        <f t="shared" si="13"/>
        <v>0</v>
      </c>
      <c r="CO38" s="30"/>
      <c r="CP38" s="29">
        <f t="shared" si="14"/>
        <v>0</v>
      </c>
      <c r="CQ38" s="29">
        <f t="shared" si="14"/>
        <v>0</v>
      </c>
    </row>
    <row r="39" spans="1:95" x14ac:dyDescent="0.25">
      <c r="A39" s="300"/>
      <c r="B39" s="31" t="s">
        <v>52</v>
      </c>
      <c r="C39" s="32">
        <f t="shared" si="0"/>
        <v>0</v>
      </c>
      <c r="D39" s="33">
        <f t="shared" si="30"/>
        <v>0</v>
      </c>
      <c r="E39" s="34">
        <f t="shared" si="30"/>
        <v>0</v>
      </c>
      <c r="F39" s="75"/>
      <c r="G39" s="76"/>
      <c r="H39" s="35"/>
      <c r="I39" s="36"/>
      <c r="J39" s="35"/>
      <c r="K39" s="37"/>
      <c r="L39" s="35"/>
      <c r="M39" s="37"/>
      <c r="N39" s="35"/>
      <c r="O39" s="37"/>
      <c r="P39" s="35"/>
      <c r="Q39" s="37"/>
      <c r="R39" s="35"/>
      <c r="S39" s="37"/>
      <c r="T39" s="35"/>
      <c r="U39" s="37"/>
      <c r="V39" s="35"/>
      <c r="W39" s="37"/>
      <c r="X39" s="35"/>
      <c r="Y39" s="37"/>
      <c r="Z39" s="35"/>
      <c r="AA39" s="37"/>
      <c r="AB39" s="35"/>
      <c r="AC39" s="37"/>
      <c r="AD39" s="35"/>
      <c r="AE39" s="37"/>
      <c r="AF39" s="35"/>
      <c r="AG39" s="37"/>
      <c r="AH39" s="35"/>
      <c r="AI39" s="37"/>
      <c r="AJ39" s="35"/>
      <c r="AK39" s="37"/>
      <c r="AL39" s="38"/>
      <c r="AM39" s="39"/>
      <c r="AN39" s="40"/>
      <c r="AO39" s="41"/>
      <c r="AP39" s="36"/>
      <c r="AQ39" s="24"/>
      <c r="AR39" s="24"/>
      <c r="AS39" s="42"/>
      <c r="AT39" s="24"/>
      <c r="AU39" s="24"/>
      <c r="AV39" s="25" t="str">
        <f t="shared" si="2"/>
        <v/>
      </c>
      <c r="CA39" s="26" t="str">
        <f t="shared" si="3"/>
        <v/>
      </c>
      <c r="CB39" s="26" t="str">
        <f t="shared" si="4"/>
        <v/>
      </c>
      <c r="CC39" s="26" t="str">
        <f t="shared" si="5"/>
        <v/>
      </c>
      <c r="CD39" s="26" t="str">
        <f t="shared" si="6"/>
        <v/>
      </c>
      <c r="CE39" s="26" t="str">
        <f t="shared" si="7"/>
        <v/>
      </c>
      <c r="CF39" s="27"/>
      <c r="CG39" s="26" t="str">
        <f t="shared" si="8"/>
        <v/>
      </c>
      <c r="CH39" s="26" t="str">
        <f t="shared" si="9"/>
        <v/>
      </c>
      <c r="CI39" s="28"/>
      <c r="CJ39" s="29">
        <f t="shared" si="10"/>
        <v>0</v>
      </c>
      <c r="CK39" s="29">
        <f t="shared" si="11"/>
        <v>0</v>
      </c>
      <c r="CL39" s="29">
        <f t="shared" si="12"/>
        <v>0</v>
      </c>
      <c r="CM39" s="29">
        <f t="shared" si="13"/>
        <v>0</v>
      </c>
      <c r="CN39" s="29">
        <f t="shared" si="13"/>
        <v>0</v>
      </c>
      <c r="CO39" s="30"/>
      <c r="CP39" s="29">
        <f t="shared" si="14"/>
        <v>0</v>
      </c>
      <c r="CQ39" s="29">
        <f t="shared" si="14"/>
        <v>0</v>
      </c>
    </row>
    <row r="40" spans="1:95" x14ac:dyDescent="0.25">
      <c r="A40" s="300"/>
      <c r="B40" s="31" t="s">
        <v>53</v>
      </c>
      <c r="C40" s="32">
        <f t="shared" si="0"/>
        <v>0</v>
      </c>
      <c r="D40" s="33">
        <f t="shared" si="30"/>
        <v>0</v>
      </c>
      <c r="E40" s="34">
        <f t="shared" si="30"/>
        <v>0</v>
      </c>
      <c r="F40" s="75"/>
      <c r="G40" s="76"/>
      <c r="H40" s="35"/>
      <c r="I40" s="36"/>
      <c r="J40" s="35"/>
      <c r="K40" s="37"/>
      <c r="L40" s="35"/>
      <c r="M40" s="37"/>
      <c r="N40" s="35"/>
      <c r="O40" s="37"/>
      <c r="P40" s="35"/>
      <c r="Q40" s="37"/>
      <c r="R40" s="35"/>
      <c r="S40" s="37"/>
      <c r="T40" s="35"/>
      <c r="U40" s="37"/>
      <c r="V40" s="35"/>
      <c r="W40" s="37"/>
      <c r="X40" s="35"/>
      <c r="Y40" s="37"/>
      <c r="Z40" s="35"/>
      <c r="AA40" s="37"/>
      <c r="AB40" s="35"/>
      <c r="AC40" s="37"/>
      <c r="AD40" s="35"/>
      <c r="AE40" s="37"/>
      <c r="AF40" s="35"/>
      <c r="AG40" s="37"/>
      <c r="AH40" s="35"/>
      <c r="AI40" s="37"/>
      <c r="AJ40" s="35"/>
      <c r="AK40" s="37"/>
      <c r="AL40" s="38"/>
      <c r="AM40" s="39"/>
      <c r="AN40" s="40"/>
      <c r="AO40" s="41"/>
      <c r="AP40" s="36"/>
      <c r="AQ40" s="24"/>
      <c r="AR40" s="24"/>
      <c r="AS40" s="42"/>
      <c r="AT40" s="24"/>
      <c r="AU40" s="24"/>
      <c r="AV40" s="25" t="str">
        <f t="shared" si="2"/>
        <v/>
      </c>
      <c r="CA40" s="26" t="str">
        <f t="shared" si="3"/>
        <v/>
      </c>
      <c r="CB40" s="26" t="str">
        <f t="shared" si="4"/>
        <v/>
      </c>
      <c r="CC40" s="26" t="str">
        <f t="shared" si="5"/>
        <v/>
      </c>
      <c r="CD40" s="26" t="str">
        <f t="shared" si="6"/>
        <v/>
      </c>
      <c r="CE40" s="26" t="str">
        <f t="shared" si="7"/>
        <v/>
      </c>
      <c r="CF40" s="27"/>
      <c r="CG40" s="26" t="str">
        <f t="shared" si="8"/>
        <v/>
      </c>
      <c r="CH40" s="26" t="str">
        <f t="shared" si="9"/>
        <v/>
      </c>
      <c r="CI40" s="28"/>
      <c r="CJ40" s="29">
        <f t="shared" si="10"/>
        <v>0</v>
      </c>
      <c r="CK40" s="29">
        <f t="shared" si="11"/>
        <v>0</v>
      </c>
      <c r="CL40" s="29">
        <f t="shared" si="12"/>
        <v>0</v>
      </c>
      <c r="CM40" s="29">
        <f t="shared" si="13"/>
        <v>0</v>
      </c>
      <c r="CN40" s="29">
        <f t="shared" si="13"/>
        <v>0</v>
      </c>
      <c r="CO40" s="30"/>
      <c r="CP40" s="29">
        <f t="shared" si="14"/>
        <v>0</v>
      </c>
      <c r="CQ40" s="29">
        <f t="shared" si="14"/>
        <v>0</v>
      </c>
    </row>
    <row r="41" spans="1:95" x14ac:dyDescent="0.25">
      <c r="A41" s="300"/>
      <c r="B41" s="31" t="s">
        <v>44</v>
      </c>
      <c r="C41" s="32">
        <f t="shared" si="0"/>
        <v>0</v>
      </c>
      <c r="D41" s="33">
        <f t="shared" si="30"/>
        <v>0</v>
      </c>
      <c r="E41" s="34">
        <f t="shared" si="30"/>
        <v>0</v>
      </c>
      <c r="F41" s="75"/>
      <c r="G41" s="76"/>
      <c r="H41" s="35"/>
      <c r="I41" s="36"/>
      <c r="J41" s="35"/>
      <c r="K41" s="37"/>
      <c r="L41" s="35"/>
      <c r="M41" s="37"/>
      <c r="N41" s="35"/>
      <c r="O41" s="37"/>
      <c r="P41" s="35"/>
      <c r="Q41" s="37"/>
      <c r="R41" s="35"/>
      <c r="S41" s="37"/>
      <c r="T41" s="35"/>
      <c r="U41" s="37"/>
      <c r="V41" s="35"/>
      <c r="W41" s="37"/>
      <c r="X41" s="35"/>
      <c r="Y41" s="37"/>
      <c r="Z41" s="35"/>
      <c r="AA41" s="37"/>
      <c r="AB41" s="35"/>
      <c r="AC41" s="37"/>
      <c r="AD41" s="35"/>
      <c r="AE41" s="37"/>
      <c r="AF41" s="35"/>
      <c r="AG41" s="37"/>
      <c r="AH41" s="35"/>
      <c r="AI41" s="37"/>
      <c r="AJ41" s="35"/>
      <c r="AK41" s="37"/>
      <c r="AL41" s="38"/>
      <c r="AM41" s="39"/>
      <c r="AN41" s="40"/>
      <c r="AO41" s="41"/>
      <c r="AP41" s="36"/>
      <c r="AQ41" s="24"/>
      <c r="AR41" s="24"/>
      <c r="AS41" s="42"/>
      <c r="AT41" s="24"/>
      <c r="AU41" s="24"/>
      <c r="AV41" s="25" t="str">
        <f t="shared" si="2"/>
        <v/>
      </c>
      <c r="CA41" s="26" t="str">
        <f t="shared" si="3"/>
        <v/>
      </c>
      <c r="CB41" s="26" t="str">
        <f t="shared" si="4"/>
        <v/>
      </c>
      <c r="CC41" s="26" t="str">
        <f t="shared" si="5"/>
        <v/>
      </c>
      <c r="CD41" s="26" t="str">
        <f t="shared" si="6"/>
        <v/>
      </c>
      <c r="CE41" s="26" t="str">
        <f t="shared" si="7"/>
        <v/>
      </c>
      <c r="CF41" s="27"/>
      <c r="CG41" s="26" t="str">
        <f t="shared" si="8"/>
        <v/>
      </c>
      <c r="CH41" s="26" t="str">
        <f t="shared" si="9"/>
        <v/>
      </c>
      <c r="CI41" s="28"/>
      <c r="CJ41" s="29">
        <f t="shared" si="10"/>
        <v>0</v>
      </c>
      <c r="CK41" s="29">
        <f t="shared" si="11"/>
        <v>0</v>
      </c>
      <c r="CL41" s="29">
        <f t="shared" si="12"/>
        <v>0</v>
      </c>
      <c r="CM41" s="29">
        <f t="shared" si="13"/>
        <v>0</v>
      </c>
      <c r="CN41" s="29">
        <f t="shared" si="13"/>
        <v>0</v>
      </c>
      <c r="CO41" s="30"/>
      <c r="CP41" s="29">
        <f t="shared" si="14"/>
        <v>0</v>
      </c>
      <c r="CQ41" s="29">
        <f t="shared" si="14"/>
        <v>0</v>
      </c>
    </row>
    <row r="42" spans="1:95" x14ac:dyDescent="0.25">
      <c r="A42" s="300"/>
      <c r="B42" s="43" t="s">
        <v>45</v>
      </c>
      <c r="C42" s="44">
        <f t="shared" si="0"/>
        <v>0</v>
      </c>
      <c r="D42" s="45">
        <f t="shared" si="30"/>
        <v>0</v>
      </c>
      <c r="E42" s="46">
        <f t="shared" si="30"/>
        <v>0</v>
      </c>
      <c r="F42" s="75"/>
      <c r="G42" s="76"/>
      <c r="H42" s="47"/>
      <c r="I42" s="48"/>
      <c r="J42" s="47"/>
      <c r="K42" s="49"/>
      <c r="L42" s="47"/>
      <c r="M42" s="49"/>
      <c r="N42" s="47"/>
      <c r="O42" s="49"/>
      <c r="P42" s="47"/>
      <c r="Q42" s="49"/>
      <c r="R42" s="47"/>
      <c r="S42" s="49"/>
      <c r="T42" s="47"/>
      <c r="U42" s="49"/>
      <c r="V42" s="47"/>
      <c r="W42" s="49"/>
      <c r="X42" s="47"/>
      <c r="Y42" s="49"/>
      <c r="Z42" s="47"/>
      <c r="AA42" s="49"/>
      <c r="AB42" s="47"/>
      <c r="AC42" s="49"/>
      <c r="AD42" s="47"/>
      <c r="AE42" s="49"/>
      <c r="AF42" s="47"/>
      <c r="AG42" s="49"/>
      <c r="AH42" s="47"/>
      <c r="AI42" s="49"/>
      <c r="AJ42" s="47"/>
      <c r="AK42" s="49"/>
      <c r="AL42" s="50"/>
      <c r="AM42" s="51"/>
      <c r="AN42" s="40"/>
      <c r="AO42" s="52"/>
      <c r="AP42" s="36"/>
      <c r="AQ42" s="24"/>
      <c r="AR42" s="24"/>
      <c r="AS42" s="42"/>
      <c r="AT42" s="24"/>
      <c r="AU42" s="24"/>
      <c r="AV42" s="25" t="str">
        <f t="shared" si="2"/>
        <v/>
      </c>
      <c r="CA42" s="26" t="str">
        <f t="shared" si="3"/>
        <v/>
      </c>
      <c r="CB42" s="26" t="str">
        <f t="shared" si="4"/>
        <v/>
      </c>
      <c r="CC42" s="26" t="str">
        <f t="shared" si="5"/>
        <v/>
      </c>
      <c r="CD42" s="26" t="str">
        <f t="shared" si="6"/>
        <v/>
      </c>
      <c r="CE42" s="26" t="str">
        <f t="shared" si="7"/>
        <v/>
      </c>
      <c r="CF42" s="27"/>
      <c r="CG42" s="26" t="str">
        <f t="shared" si="8"/>
        <v/>
      </c>
      <c r="CH42" s="26" t="str">
        <f t="shared" si="9"/>
        <v/>
      </c>
      <c r="CI42" s="28"/>
      <c r="CJ42" s="29">
        <f t="shared" si="10"/>
        <v>0</v>
      </c>
      <c r="CK42" s="29">
        <f t="shared" si="11"/>
        <v>0</v>
      </c>
      <c r="CL42" s="29">
        <f t="shared" si="12"/>
        <v>0</v>
      </c>
      <c r="CM42" s="29">
        <f t="shared" si="13"/>
        <v>0</v>
      </c>
      <c r="CN42" s="29">
        <f t="shared" si="13"/>
        <v>0</v>
      </c>
      <c r="CO42" s="30"/>
      <c r="CP42" s="29">
        <f t="shared" si="14"/>
        <v>0</v>
      </c>
      <c r="CQ42" s="29">
        <f t="shared" si="14"/>
        <v>0</v>
      </c>
    </row>
    <row r="43" spans="1:95" x14ac:dyDescent="0.25">
      <c r="A43" s="300"/>
      <c r="B43" s="31" t="s">
        <v>46</v>
      </c>
      <c r="C43" s="32">
        <f t="shared" si="0"/>
        <v>0</v>
      </c>
      <c r="D43" s="33">
        <f t="shared" si="30"/>
        <v>0</v>
      </c>
      <c r="E43" s="34">
        <f t="shared" si="30"/>
        <v>0</v>
      </c>
      <c r="F43" s="75"/>
      <c r="G43" s="77"/>
      <c r="H43" s="35"/>
      <c r="I43" s="36"/>
      <c r="J43" s="35"/>
      <c r="K43" s="37"/>
      <c r="L43" s="35"/>
      <c r="M43" s="37"/>
      <c r="N43" s="35"/>
      <c r="O43" s="37"/>
      <c r="P43" s="35"/>
      <c r="Q43" s="37"/>
      <c r="R43" s="35"/>
      <c r="S43" s="37"/>
      <c r="T43" s="35"/>
      <c r="U43" s="37"/>
      <c r="V43" s="35"/>
      <c r="W43" s="37"/>
      <c r="X43" s="35"/>
      <c r="Y43" s="37"/>
      <c r="Z43" s="35"/>
      <c r="AA43" s="37"/>
      <c r="AB43" s="35"/>
      <c r="AC43" s="37"/>
      <c r="AD43" s="35"/>
      <c r="AE43" s="37"/>
      <c r="AF43" s="35"/>
      <c r="AG43" s="37"/>
      <c r="AH43" s="35"/>
      <c r="AI43" s="37"/>
      <c r="AJ43" s="35"/>
      <c r="AK43" s="37"/>
      <c r="AL43" s="38"/>
      <c r="AM43" s="39"/>
      <c r="AN43" s="40"/>
      <c r="AO43" s="41"/>
      <c r="AP43" s="36"/>
      <c r="AQ43" s="24"/>
      <c r="AR43" s="24"/>
      <c r="AS43" s="42"/>
      <c r="AT43" s="24"/>
      <c r="AU43" s="24"/>
      <c r="AV43" s="25" t="str">
        <f t="shared" si="2"/>
        <v/>
      </c>
      <c r="CA43" s="26" t="str">
        <f t="shared" si="3"/>
        <v/>
      </c>
      <c r="CB43" s="26" t="str">
        <f t="shared" si="4"/>
        <v/>
      </c>
      <c r="CC43" s="26" t="str">
        <f t="shared" si="5"/>
        <v/>
      </c>
      <c r="CD43" s="26" t="str">
        <f t="shared" si="6"/>
        <v/>
      </c>
      <c r="CE43" s="26" t="str">
        <f t="shared" si="7"/>
        <v/>
      </c>
      <c r="CF43" s="27"/>
      <c r="CG43" s="26" t="str">
        <f t="shared" si="8"/>
        <v/>
      </c>
      <c r="CH43" s="26" t="str">
        <f t="shared" si="9"/>
        <v/>
      </c>
      <c r="CI43" s="28"/>
      <c r="CJ43" s="29">
        <f t="shared" si="10"/>
        <v>0</v>
      </c>
      <c r="CK43" s="29">
        <f t="shared" si="11"/>
        <v>0</v>
      </c>
      <c r="CL43" s="29">
        <f t="shared" si="12"/>
        <v>0</v>
      </c>
      <c r="CM43" s="29">
        <f t="shared" si="13"/>
        <v>0</v>
      </c>
      <c r="CN43" s="29">
        <f t="shared" si="13"/>
        <v>0</v>
      </c>
      <c r="CO43" s="30"/>
      <c r="CP43" s="29">
        <f t="shared" si="14"/>
        <v>0</v>
      </c>
      <c r="CQ43" s="29">
        <f t="shared" si="14"/>
        <v>0</v>
      </c>
    </row>
    <row r="44" spans="1:95" x14ac:dyDescent="0.25">
      <c r="A44" s="300"/>
      <c r="B44" s="53" t="s">
        <v>47</v>
      </c>
      <c r="C44" s="32">
        <f t="shared" si="0"/>
        <v>0</v>
      </c>
      <c r="D44" s="33">
        <f t="shared" si="30"/>
        <v>0</v>
      </c>
      <c r="E44" s="55">
        <f t="shared" si="30"/>
        <v>0</v>
      </c>
      <c r="F44" s="75"/>
      <c r="G44" s="78"/>
      <c r="H44" s="79"/>
      <c r="I44" s="80"/>
      <c r="J44" s="79"/>
      <c r="K44" s="81"/>
      <c r="L44" s="79"/>
      <c r="M44" s="81"/>
      <c r="N44" s="79"/>
      <c r="O44" s="81"/>
      <c r="P44" s="79"/>
      <c r="Q44" s="81"/>
      <c r="R44" s="35"/>
      <c r="S44" s="37"/>
      <c r="T44" s="35"/>
      <c r="U44" s="37"/>
      <c r="V44" s="35"/>
      <c r="W44" s="37"/>
      <c r="X44" s="35"/>
      <c r="Y44" s="37"/>
      <c r="Z44" s="35"/>
      <c r="AA44" s="37"/>
      <c r="AB44" s="35"/>
      <c r="AC44" s="37"/>
      <c r="AD44" s="35"/>
      <c r="AE44" s="37"/>
      <c r="AF44" s="35"/>
      <c r="AG44" s="37"/>
      <c r="AH44" s="35"/>
      <c r="AI44" s="37"/>
      <c r="AJ44" s="35"/>
      <c r="AK44" s="37"/>
      <c r="AL44" s="38"/>
      <c r="AM44" s="39"/>
      <c r="AN44" s="40"/>
      <c r="AO44" s="41"/>
      <c r="AP44" s="36"/>
      <c r="AQ44" s="24"/>
      <c r="AR44" s="24"/>
      <c r="AS44" s="42"/>
      <c r="AT44" s="24"/>
      <c r="AU44" s="24"/>
      <c r="AV44" s="25" t="str">
        <f t="shared" si="2"/>
        <v/>
      </c>
      <c r="CA44" s="26" t="str">
        <f t="shared" si="3"/>
        <v/>
      </c>
      <c r="CB44" s="26" t="str">
        <f t="shared" si="4"/>
        <v/>
      </c>
      <c r="CC44" s="26" t="str">
        <f t="shared" si="5"/>
        <v/>
      </c>
      <c r="CD44" s="26" t="str">
        <f t="shared" si="6"/>
        <v/>
      </c>
      <c r="CE44" s="26" t="str">
        <f t="shared" si="7"/>
        <v/>
      </c>
      <c r="CF44" s="27"/>
      <c r="CG44" s="26" t="str">
        <f t="shared" si="8"/>
        <v/>
      </c>
      <c r="CH44" s="26" t="str">
        <f t="shared" si="9"/>
        <v/>
      </c>
      <c r="CI44" s="28"/>
      <c r="CJ44" s="29">
        <f t="shared" si="10"/>
        <v>0</v>
      </c>
      <c r="CK44" s="29">
        <f t="shared" si="11"/>
        <v>0</v>
      </c>
      <c r="CL44" s="29">
        <f t="shared" si="12"/>
        <v>0</v>
      </c>
      <c r="CM44" s="29">
        <f t="shared" si="13"/>
        <v>0</v>
      </c>
      <c r="CN44" s="29">
        <f t="shared" si="13"/>
        <v>0</v>
      </c>
      <c r="CO44" s="30"/>
      <c r="CP44" s="29">
        <f t="shared" si="14"/>
        <v>0</v>
      </c>
      <c r="CQ44" s="29">
        <f t="shared" si="14"/>
        <v>0</v>
      </c>
    </row>
    <row r="45" spans="1:95" x14ac:dyDescent="0.25">
      <c r="A45" s="301"/>
      <c r="B45" s="57" t="s">
        <v>48</v>
      </c>
      <c r="C45" s="58">
        <f t="shared" si="0"/>
        <v>0</v>
      </c>
      <c r="D45" s="59">
        <f t="shared" si="30"/>
        <v>0</v>
      </c>
      <c r="E45" s="60">
        <f t="shared" si="30"/>
        <v>0</v>
      </c>
      <c r="F45" s="82"/>
      <c r="G45" s="83"/>
      <c r="H45" s="61"/>
      <c r="I45" s="62"/>
      <c r="J45" s="61"/>
      <c r="K45" s="63"/>
      <c r="L45" s="61"/>
      <c r="M45" s="63"/>
      <c r="N45" s="61"/>
      <c r="O45" s="63"/>
      <c r="P45" s="61"/>
      <c r="Q45" s="63"/>
      <c r="R45" s="61"/>
      <c r="S45" s="63"/>
      <c r="T45" s="61"/>
      <c r="U45" s="63"/>
      <c r="V45" s="61"/>
      <c r="W45" s="63"/>
      <c r="X45" s="61"/>
      <c r="Y45" s="63"/>
      <c r="Z45" s="61"/>
      <c r="AA45" s="63"/>
      <c r="AB45" s="61"/>
      <c r="AC45" s="63"/>
      <c r="AD45" s="61"/>
      <c r="AE45" s="63"/>
      <c r="AF45" s="61"/>
      <c r="AG45" s="63"/>
      <c r="AH45" s="61"/>
      <c r="AI45" s="63"/>
      <c r="AJ45" s="61"/>
      <c r="AK45" s="63"/>
      <c r="AL45" s="84"/>
      <c r="AM45" s="65"/>
      <c r="AN45" s="66"/>
      <c r="AO45" s="67"/>
      <c r="AP45" s="68"/>
      <c r="AQ45" s="69"/>
      <c r="AR45" s="69"/>
      <c r="AS45" s="70"/>
      <c r="AT45" s="69"/>
      <c r="AU45" s="69"/>
      <c r="AV45" s="25" t="str">
        <f t="shared" si="2"/>
        <v/>
      </c>
      <c r="CA45" s="26" t="str">
        <f t="shared" si="3"/>
        <v/>
      </c>
      <c r="CB45" s="26" t="str">
        <f t="shared" si="4"/>
        <v/>
      </c>
      <c r="CC45" s="26" t="str">
        <f t="shared" si="5"/>
        <v/>
      </c>
      <c r="CD45" s="26" t="str">
        <f t="shared" si="6"/>
        <v/>
      </c>
      <c r="CE45" s="26" t="str">
        <f t="shared" si="7"/>
        <v/>
      </c>
      <c r="CF45" s="27"/>
      <c r="CG45" s="26" t="str">
        <f t="shared" si="8"/>
        <v/>
      </c>
      <c r="CH45" s="26" t="str">
        <f t="shared" si="9"/>
        <v/>
      </c>
      <c r="CI45" s="28"/>
      <c r="CJ45" s="29">
        <f t="shared" si="10"/>
        <v>0</v>
      </c>
      <c r="CK45" s="29">
        <f t="shared" si="11"/>
        <v>0</v>
      </c>
      <c r="CL45" s="29">
        <f t="shared" si="12"/>
        <v>0</v>
      </c>
      <c r="CM45" s="29">
        <f t="shared" si="13"/>
        <v>0</v>
      </c>
      <c r="CN45" s="29">
        <f t="shared" si="13"/>
        <v>0</v>
      </c>
      <c r="CO45" s="30"/>
      <c r="CP45" s="29">
        <f t="shared" si="14"/>
        <v>0</v>
      </c>
      <c r="CQ45" s="29">
        <f t="shared" si="14"/>
        <v>0</v>
      </c>
    </row>
    <row r="46" spans="1:95" x14ac:dyDescent="0.25">
      <c r="A46" s="299" t="s">
        <v>54</v>
      </c>
      <c r="B46" s="10" t="s">
        <v>38</v>
      </c>
      <c r="C46" s="11">
        <f t="shared" si="0"/>
        <v>29</v>
      </c>
      <c r="D46" s="12">
        <f t="shared" si="30"/>
        <v>20</v>
      </c>
      <c r="E46" s="13">
        <f t="shared" si="30"/>
        <v>9</v>
      </c>
      <c r="F46" s="71"/>
      <c r="G46" s="72"/>
      <c r="H46" s="14"/>
      <c r="I46" s="15"/>
      <c r="J46" s="14"/>
      <c r="K46" s="16"/>
      <c r="L46" s="14"/>
      <c r="M46" s="16"/>
      <c r="N46" s="14">
        <v>1</v>
      </c>
      <c r="O46" s="16"/>
      <c r="P46" s="14"/>
      <c r="Q46" s="16"/>
      <c r="R46" s="14">
        <v>4</v>
      </c>
      <c r="S46" s="16">
        <v>1</v>
      </c>
      <c r="T46" s="14">
        <v>3</v>
      </c>
      <c r="U46" s="16">
        <v>6</v>
      </c>
      <c r="V46" s="14">
        <v>1</v>
      </c>
      <c r="W46" s="16">
        <v>1</v>
      </c>
      <c r="X46" s="14">
        <v>5</v>
      </c>
      <c r="Y46" s="16"/>
      <c r="Z46" s="14">
        <v>3</v>
      </c>
      <c r="AA46" s="16">
        <v>1</v>
      </c>
      <c r="AB46" s="14">
        <v>2</v>
      </c>
      <c r="AC46" s="16"/>
      <c r="AD46" s="14"/>
      <c r="AE46" s="16"/>
      <c r="AF46" s="14"/>
      <c r="AG46" s="16"/>
      <c r="AH46" s="14"/>
      <c r="AI46" s="16"/>
      <c r="AJ46" s="14">
        <v>1</v>
      </c>
      <c r="AK46" s="16"/>
      <c r="AL46" s="17"/>
      <c r="AM46" s="18"/>
      <c r="AN46" s="73">
        <v>0</v>
      </c>
      <c r="AO46" s="20">
        <v>0</v>
      </c>
      <c r="AP46" s="21">
        <v>1</v>
      </c>
      <c r="AQ46" s="74">
        <v>0</v>
      </c>
      <c r="AR46" s="74">
        <v>4</v>
      </c>
      <c r="AS46" s="85"/>
      <c r="AT46" s="74">
        <v>0</v>
      </c>
      <c r="AU46" s="74">
        <v>0</v>
      </c>
      <c r="AV46" s="25" t="str">
        <f t="shared" si="2"/>
        <v/>
      </c>
      <c r="CA46" s="26" t="str">
        <f t="shared" si="3"/>
        <v/>
      </c>
      <c r="CB46" s="26" t="str">
        <f t="shared" si="4"/>
        <v/>
      </c>
      <c r="CC46" s="26" t="str">
        <f t="shared" si="5"/>
        <v/>
      </c>
      <c r="CD46" s="26" t="str">
        <f t="shared" si="6"/>
        <v/>
      </c>
      <c r="CE46" s="26" t="str">
        <f t="shared" si="7"/>
        <v/>
      </c>
      <c r="CF46" s="27"/>
      <c r="CG46" s="26" t="str">
        <f t="shared" si="8"/>
        <v/>
      </c>
      <c r="CH46" s="26" t="str">
        <f t="shared" si="9"/>
        <v/>
      </c>
      <c r="CI46" s="28"/>
      <c r="CJ46" s="29">
        <f t="shared" si="10"/>
        <v>0</v>
      </c>
      <c r="CK46" s="29">
        <f t="shared" si="11"/>
        <v>0</v>
      </c>
      <c r="CL46" s="29">
        <f t="shared" si="12"/>
        <v>0</v>
      </c>
      <c r="CM46" s="29">
        <f t="shared" si="13"/>
        <v>0</v>
      </c>
      <c r="CN46" s="29">
        <f t="shared" si="13"/>
        <v>0</v>
      </c>
      <c r="CO46" s="30"/>
      <c r="CP46" s="29">
        <f t="shared" si="14"/>
        <v>0</v>
      </c>
      <c r="CQ46" s="29">
        <f t="shared" si="14"/>
        <v>0</v>
      </c>
    </row>
    <row r="47" spans="1:95" x14ac:dyDescent="0.25">
      <c r="A47" s="300"/>
      <c r="B47" s="31" t="s">
        <v>39</v>
      </c>
      <c r="C47" s="32">
        <f t="shared" si="0"/>
        <v>0</v>
      </c>
      <c r="D47" s="33">
        <f>SUM(H47+J47+L47+N47+P47+R47+T47+V47+X47+Z47+AB47+AD47+AF47+AH47+AJ47+AL47)</f>
        <v>0</v>
      </c>
      <c r="E47" s="34">
        <f t="shared" si="30"/>
        <v>0</v>
      </c>
      <c r="F47" s="75"/>
      <c r="G47" s="76"/>
      <c r="H47" s="35"/>
      <c r="I47" s="36"/>
      <c r="J47" s="35"/>
      <c r="K47" s="37"/>
      <c r="L47" s="35"/>
      <c r="M47" s="37"/>
      <c r="N47" s="35"/>
      <c r="O47" s="37"/>
      <c r="P47" s="35"/>
      <c r="Q47" s="37"/>
      <c r="R47" s="35"/>
      <c r="S47" s="37"/>
      <c r="T47" s="35"/>
      <c r="U47" s="37"/>
      <c r="V47" s="35"/>
      <c r="W47" s="37"/>
      <c r="X47" s="35"/>
      <c r="Y47" s="37"/>
      <c r="Z47" s="35"/>
      <c r="AA47" s="37"/>
      <c r="AB47" s="35"/>
      <c r="AC47" s="37"/>
      <c r="AD47" s="35"/>
      <c r="AE47" s="37"/>
      <c r="AF47" s="35"/>
      <c r="AG47" s="37"/>
      <c r="AH47" s="35"/>
      <c r="AI47" s="37"/>
      <c r="AJ47" s="35"/>
      <c r="AK47" s="37"/>
      <c r="AL47" s="38"/>
      <c r="AM47" s="39"/>
      <c r="AN47" s="40"/>
      <c r="AO47" s="41"/>
      <c r="AP47" s="36"/>
      <c r="AQ47" s="24"/>
      <c r="AR47" s="24"/>
      <c r="AS47" s="42"/>
      <c r="AT47" s="24"/>
      <c r="AU47" s="24"/>
      <c r="AV47" s="25" t="str">
        <f t="shared" si="2"/>
        <v/>
      </c>
      <c r="CA47" s="26" t="str">
        <f t="shared" si="3"/>
        <v/>
      </c>
      <c r="CB47" s="26" t="str">
        <f t="shared" si="4"/>
        <v/>
      </c>
      <c r="CC47" s="26" t="str">
        <f t="shared" si="5"/>
        <v/>
      </c>
      <c r="CD47" s="26" t="str">
        <f t="shared" si="6"/>
        <v/>
      </c>
      <c r="CE47" s="26" t="str">
        <f t="shared" si="7"/>
        <v/>
      </c>
      <c r="CF47" s="27"/>
      <c r="CG47" s="26" t="str">
        <f t="shared" si="8"/>
        <v/>
      </c>
      <c r="CH47" s="26" t="str">
        <f t="shared" si="9"/>
        <v/>
      </c>
      <c r="CI47" s="28"/>
      <c r="CJ47" s="29">
        <f t="shared" si="10"/>
        <v>0</v>
      </c>
      <c r="CK47" s="29">
        <f t="shared" si="11"/>
        <v>0</v>
      </c>
      <c r="CL47" s="29">
        <f t="shared" si="12"/>
        <v>0</v>
      </c>
      <c r="CM47" s="29">
        <f t="shared" si="13"/>
        <v>0</v>
      </c>
      <c r="CN47" s="29">
        <f t="shared" si="13"/>
        <v>0</v>
      </c>
      <c r="CO47" s="30"/>
      <c r="CP47" s="29">
        <f t="shared" si="14"/>
        <v>0</v>
      </c>
      <c r="CQ47" s="29">
        <f t="shared" si="14"/>
        <v>0</v>
      </c>
    </row>
    <row r="48" spans="1:95" x14ac:dyDescent="0.25">
      <c r="A48" s="300"/>
      <c r="B48" s="31" t="s">
        <v>40</v>
      </c>
      <c r="C48" s="32">
        <f t="shared" si="0"/>
        <v>251</v>
      </c>
      <c r="D48" s="33">
        <f t="shared" si="30"/>
        <v>190</v>
      </c>
      <c r="E48" s="34">
        <f t="shared" si="30"/>
        <v>61</v>
      </c>
      <c r="F48" s="75"/>
      <c r="G48" s="76"/>
      <c r="H48" s="35"/>
      <c r="I48" s="36"/>
      <c r="J48" s="35"/>
      <c r="K48" s="37"/>
      <c r="L48" s="35"/>
      <c r="M48" s="37"/>
      <c r="N48" s="35">
        <v>10</v>
      </c>
      <c r="O48" s="37">
        <v>3</v>
      </c>
      <c r="P48" s="35">
        <v>11</v>
      </c>
      <c r="Q48" s="37"/>
      <c r="R48" s="35">
        <v>36</v>
      </c>
      <c r="S48" s="37">
        <v>10</v>
      </c>
      <c r="T48" s="35">
        <v>35</v>
      </c>
      <c r="U48" s="37">
        <v>18</v>
      </c>
      <c r="V48" s="35">
        <v>22</v>
      </c>
      <c r="W48" s="37">
        <v>11</v>
      </c>
      <c r="X48" s="35">
        <v>27</v>
      </c>
      <c r="Y48" s="37">
        <v>6</v>
      </c>
      <c r="Z48" s="35">
        <v>19</v>
      </c>
      <c r="AA48" s="37">
        <v>8</v>
      </c>
      <c r="AB48" s="35">
        <v>17</v>
      </c>
      <c r="AC48" s="37">
        <v>4</v>
      </c>
      <c r="AD48" s="35">
        <v>4</v>
      </c>
      <c r="AE48" s="37"/>
      <c r="AF48" s="35">
        <v>3</v>
      </c>
      <c r="AG48" s="37">
        <v>1</v>
      </c>
      <c r="AH48" s="35">
        <v>4</v>
      </c>
      <c r="AI48" s="37"/>
      <c r="AJ48" s="35">
        <v>1</v>
      </c>
      <c r="AK48" s="37"/>
      <c r="AL48" s="38">
        <v>1</v>
      </c>
      <c r="AM48" s="39"/>
      <c r="AN48" s="40">
        <v>0</v>
      </c>
      <c r="AO48" s="41">
        <v>0</v>
      </c>
      <c r="AP48" s="36">
        <v>4</v>
      </c>
      <c r="AQ48" s="24">
        <v>1</v>
      </c>
      <c r="AR48" s="24">
        <v>22</v>
      </c>
      <c r="AS48" s="42"/>
      <c r="AT48" s="24">
        <v>0</v>
      </c>
      <c r="AU48" s="24">
        <v>0</v>
      </c>
      <c r="AV48" s="25" t="str">
        <f t="shared" si="2"/>
        <v/>
      </c>
      <c r="CA48" s="26" t="str">
        <f t="shared" si="3"/>
        <v/>
      </c>
      <c r="CB48" s="26" t="str">
        <f t="shared" si="4"/>
        <v/>
      </c>
      <c r="CC48" s="26" t="str">
        <f t="shared" si="5"/>
        <v/>
      </c>
      <c r="CD48" s="26" t="str">
        <f t="shared" si="6"/>
        <v/>
      </c>
      <c r="CE48" s="26" t="str">
        <f t="shared" si="7"/>
        <v/>
      </c>
      <c r="CF48" s="27"/>
      <c r="CG48" s="26" t="str">
        <f t="shared" si="8"/>
        <v/>
      </c>
      <c r="CH48" s="26" t="str">
        <f t="shared" si="9"/>
        <v/>
      </c>
      <c r="CI48" s="28"/>
      <c r="CJ48" s="29">
        <f t="shared" si="10"/>
        <v>0</v>
      </c>
      <c r="CK48" s="29">
        <f t="shared" si="11"/>
        <v>0</v>
      </c>
      <c r="CL48" s="29">
        <f t="shared" si="12"/>
        <v>0</v>
      </c>
      <c r="CM48" s="29">
        <f t="shared" si="13"/>
        <v>0</v>
      </c>
      <c r="CN48" s="29">
        <f t="shared" si="13"/>
        <v>0</v>
      </c>
      <c r="CO48" s="30"/>
      <c r="CP48" s="29">
        <f t="shared" si="14"/>
        <v>0</v>
      </c>
      <c r="CQ48" s="29">
        <f t="shared" si="14"/>
        <v>0</v>
      </c>
    </row>
    <row r="49" spans="1:95" x14ac:dyDescent="0.25">
      <c r="A49" s="300"/>
      <c r="B49" s="31" t="s">
        <v>41</v>
      </c>
      <c r="C49" s="32">
        <f t="shared" si="0"/>
        <v>0</v>
      </c>
      <c r="D49" s="33">
        <f t="shared" si="30"/>
        <v>0</v>
      </c>
      <c r="E49" s="34">
        <f t="shared" si="30"/>
        <v>0</v>
      </c>
      <c r="F49" s="75"/>
      <c r="G49" s="76"/>
      <c r="H49" s="35"/>
      <c r="I49" s="36"/>
      <c r="J49" s="35"/>
      <c r="K49" s="37"/>
      <c r="L49" s="35"/>
      <c r="M49" s="37"/>
      <c r="N49" s="35"/>
      <c r="O49" s="37"/>
      <c r="P49" s="35"/>
      <c r="Q49" s="37"/>
      <c r="R49" s="35"/>
      <c r="S49" s="37"/>
      <c r="T49" s="35"/>
      <c r="U49" s="37"/>
      <c r="V49" s="35"/>
      <c r="W49" s="37"/>
      <c r="X49" s="35"/>
      <c r="Y49" s="37"/>
      <c r="Z49" s="35"/>
      <c r="AA49" s="37"/>
      <c r="AB49" s="35"/>
      <c r="AC49" s="37"/>
      <c r="AD49" s="35"/>
      <c r="AE49" s="37"/>
      <c r="AF49" s="35"/>
      <c r="AG49" s="37"/>
      <c r="AH49" s="35"/>
      <c r="AI49" s="37"/>
      <c r="AJ49" s="35"/>
      <c r="AK49" s="37"/>
      <c r="AL49" s="38"/>
      <c r="AM49" s="39"/>
      <c r="AN49" s="40"/>
      <c r="AO49" s="41"/>
      <c r="AP49" s="36"/>
      <c r="AQ49" s="24"/>
      <c r="AR49" s="24"/>
      <c r="AS49" s="42"/>
      <c r="AT49" s="24"/>
      <c r="AU49" s="24"/>
      <c r="AV49" s="25" t="str">
        <f t="shared" si="2"/>
        <v/>
      </c>
      <c r="CA49" s="26" t="str">
        <f t="shared" si="3"/>
        <v/>
      </c>
      <c r="CB49" s="26" t="str">
        <f t="shared" si="4"/>
        <v/>
      </c>
      <c r="CC49" s="26" t="str">
        <f t="shared" si="5"/>
        <v/>
      </c>
      <c r="CD49" s="26" t="str">
        <f t="shared" si="6"/>
        <v/>
      </c>
      <c r="CE49" s="26" t="str">
        <f t="shared" si="7"/>
        <v/>
      </c>
      <c r="CF49" s="27"/>
      <c r="CG49" s="26" t="str">
        <f t="shared" si="8"/>
        <v/>
      </c>
      <c r="CH49" s="26" t="str">
        <f t="shared" si="9"/>
        <v/>
      </c>
      <c r="CI49" s="28"/>
      <c r="CJ49" s="29">
        <f t="shared" si="10"/>
        <v>0</v>
      </c>
      <c r="CK49" s="29">
        <f t="shared" si="11"/>
        <v>0</v>
      </c>
      <c r="CL49" s="29">
        <f t="shared" si="12"/>
        <v>0</v>
      </c>
      <c r="CM49" s="29">
        <f t="shared" si="13"/>
        <v>0</v>
      </c>
      <c r="CN49" s="29">
        <f t="shared" si="13"/>
        <v>0</v>
      </c>
      <c r="CO49" s="30"/>
      <c r="CP49" s="29">
        <f t="shared" si="14"/>
        <v>0</v>
      </c>
      <c r="CQ49" s="29">
        <f t="shared" si="14"/>
        <v>0</v>
      </c>
    </row>
    <row r="50" spans="1:95" x14ac:dyDescent="0.25">
      <c r="A50" s="300"/>
      <c r="B50" s="31" t="s">
        <v>52</v>
      </c>
      <c r="C50" s="32">
        <f t="shared" si="0"/>
        <v>0</v>
      </c>
      <c r="D50" s="33">
        <f>SUM(H50+J50+L50+N50+P50+R50+T50+V50+X50+Z50+AB50+AD50+AF50+AH50+AJ50+AL50)</f>
        <v>0</v>
      </c>
      <c r="E50" s="34">
        <f t="shared" si="30"/>
        <v>0</v>
      </c>
      <c r="F50" s="75"/>
      <c r="G50" s="76"/>
      <c r="H50" s="35"/>
      <c r="I50" s="36"/>
      <c r="J50" s="35"/>
      <c r="K50" s="37"/>
      <c r="L50" s="35"/>
      <c r="M50" s="37"/>
      <c r="N50" s="35"/>
      <c r="O50" s="37"/>
      <c r="P50" s="35"/>
      <c r="Q50" s="37"/>
      <c r="R50" s="35"/>
      <c r="S50" s="37"/>
      <c r="T50" s="35"/>
      <c r="U50" s="37"/>
      <c r="V50" s="35"/>
      <c r="W50" s="37"/>
      <c r="X50" s="35"/>
      <c r="Y50" s="37"/>
      <c r="Z50" s="35"/>
      <c r="AA50" s="37"/>
      <c r="AB50" s="35"/>
      <c r="AC50" s="37"/>
      <c r="AD50" s="35"/>
      <c r="AE50" s="37"/>
      <c r="AF50" s="35"/>
      <c r="AG50" s="37"/>
      <c r="AH50" s="35"/>
      <c r="AI50" s="37"/>
      <c r="AJ50" s="35"/>
      <c r="AK50" s="37"/>
      <c r="AL50" s="38"/>
      <c r="AM50" s="39"/>
      <c r="AN50" s="40"/>
      <c r="AO50" s="41"/>
      <c r="AP50" s="36"/>
      <c r="AQ50" s="24"/>
      <c r="AR50" s="24"/>
      <c r="AS50" s="42"/>
      <c r="AT50" s="24"/>
      <c r="AU50" s="24"/>
      <c r="AV50" s="25" t="str">
        <f t="shared" si="2"/>
        <v/>
      </c>
      <c r="CA50" s="26" t="str">
        <f t="shared" si="3"/>
        <v/>
      </c>
      <c r="CB50" s="26" t="str">
        <f t="shared" si="4"/>
        <v/>
      </c>
      <c r="CC50" s="26" t="str">
        <f t="shared" si="5"/>
        <v/>
      </c>
      <c r="CD50" s="26" t="str">
        <f t="shared" si="6"/>
        <v/>
      </c>
      <c r="CE50" s="26" t="str">
        <f t="shared" si="7"/>
        <v/>
      </c>
      <c r="CF50" s="27"/>
      <c r="CG50" s="26" t="str">
        <f t="shared" si="8"/>
        <v/>
      </c>
      <c r="CH50" s="26" t="str">
        <f t="shared" si="9"/>
        <v/>
      </c>
      <c r="CI50" s="28"/>
      <c r="CJ50" s="29">
        <f t="shared" si="10"/>
        <v>0</v>
      </c>
      <c r="CK50" s="29">
        <f t="shared" si="11"/>
        <v>0</v>
      </c>
      <c r="CL50" s="29">
        <f t="shared" si="12"/>
        <v>0</v>
      </c>
      <c r="CM50" s="29">
        <f t="shared" si="13"/>
        <v>0</v>
      </c>
      <c r="CN50" s="29">
        <f t="shared" si="13"/>
        <v>0</v>
      </c>
      <c r="CO50" s="30"/>
      <c r="CP50" s="29">
        <f t="shared" si="14"/>
        <v>0</v>
      </c>
      <c r="CQ50" s="29">
        <f t="shared" si="14"/>
        <v>0</v>
      </c>
    </row>
    <row r="51" spans="1:95" x14ac:dyDescent="0.25">
      <c r="A51" s="300"/>
      <c r="B51" s="31" t="s">
        <v>43</v>
      </c>
      <c r="C51" s="32">
        <f t="shared" si="0"/>
        <v>0</v>
      </c>
      <c r="D51" s="33">
        <f t="shared" si="30"/>
        <v>0</v>
      </c>
      <c r="E51" s="34">
        <f t="shared" si="30"/>
        <v>0</v>
      </c>
      <c r="F51" s="75"/>
      <c r="G51" s="76"/>
      <c r="H51" s="35"/>
      <c r="I51" s="36"/>
      <c r="J51" s="35"/>
      <c r="K51" s="37"/>
      <c r="L51" s="35"/>
      <c r="M51" s="37"/>
      <c r="N51" s="35"/>
      <c r="O51" s="37"/>
      <c r="P51" s="35"/>
      <c r="Q51" s="37"/>
      <c r="R51" s="35"/>
      <c r="S51" s="37"/>
      <c r="T51" s="35"/>
      <c r="U51" s="37"/>
      <c r="V51" s="35"/>
      <c r="W51" s="37"/>
      <c r="X51" s="35"/>
      <c r="Y51" s="37"/>
      <c r="Z51" s="35"/>
      <c r="AA51" s="37"/>
      <c r="AB51" s="35"/>
      <c r="AC51" s="37"/>
      <c r="AD51" s="35"/>
      <c r="AE51" s="37"/>
      <c r="AF51" s="35"/>
      <c r="AG51" s="37"/>
      <c r="AH51" s="35"/>
      <c r="AI51" s="37"/>
      <c r="AJ51" s="35"/>
      <c r="AK51" s="37"/>
      <c r="AL51" s="38"/>
      <c r="AM51" s="39"/>
      <c r="AN51" s="40"/>
      <c r="AO51" s="41"/>
      <c r="AP51" s="36"/>
      <c r="AQ51" s="24"/>
      <c r="AR51" s="24"/>
      <c r="AS51" s="42"/>
      <c r="AT51" s="24"/>
      <c r="AU51" s="24"/>
      <c r="AV51" s="25" t="str">
        <f t="shared" si="2"/>
        <v/>
      </c>
      <c r="CA51" s="26" t="str">
        <f t="shared" si="3"/>
        <v/>
      </c>
      <c r="CB51" s="26" t="str">
        <f t="shared" si="4"/>
        <v/>
      </c>
      <c r="CC51" s="26" t="str">
        <f t="shared" si="5"/>
        <v/>
      </c>
      <c r="CD51" s="26" t="str">
        <f t="shared" si="6"/>
        <v/>
      </c>
      <c r="CE51" s="26" t="str">
        <f t="shared" si="7"/>
        <v/>
      </c>
      <c r="CF51" s="27"/>
      <c r="CG51" s="26" t="str">
        <f t="shared" si="8"/>
        <v/>
      </c>
      <c r="CH51" s="26" t="str">
        <f t="shared" si="9"/>
        <v/>
      </c>
      <c r="CI51" s="28"/>
      <c r="CJ51" s="29">
        <f t="shared" si="10"/>
        <v>0</v>
      </c>
      <c r="CK51" s="29">
        <f t="shared" si="11"/>
        <v>0</v>
      </c>
      <c r="CL51" s="29">
        <f t="shared" si="12"/>
        <v>0</v>
      </c>
      <c r="CM51" s="29">
        <f t="shared" si="13"/>
        <v>0</v>
      </c>
      <c r="CN51" s="29">
        <f t="shared" si="13"/>
        <v>0</v>
      </c>
      <c r="CO51" s="30"/>
      <c r="CP51" s="29">
        <f t="shared" si="14"/>
        <v>0</v>
      </c>
      <c r="CQ51" s="29">
        <f t="shared" si="14"/>
        <v>0</v>
      </c>
    </row>
    <row r="52" spans="1:95" x14ac:dyDescent="0.25">
      <c r="A52" s="300"/>
      <c r="B52" s="31" t="s">
        <v>44</v>
      </c>
      <c r="C52" s="32">
        <f t="shared" si="0"/>
        <v>0</v>
      </c>
      <c r="D52" s="33">
        <f t="shared" ref="D52:E56" si="31">SUM(H52+J52+L52+N52+P52+R52+T52+V52+X52+Z52+AB52+AD52+AF52+AH52+AJ52+AL52)</f>
        <v>0</v>
      </c>
      <c r="E52" s="34">
        <f t="shared" si="31"/>
        <v>0</v>
      </c>
      <c r="F52" s="75"/>
      <c r="G52" s="76"/>
      <c r="H52" s="35"/>
      <c r="I52" s="36"/>
      <c r="J52" s="35"/>
      <c r="K52" s="37"/>
      <c r="L52" s="35"/>
      <c r="M52" s="37"/>
      <c r="N52" s="35"/>
      <c r="O52" s="37"/>
      <c r="P52" s="35"/>
      <c r="Q52" s="37"/>
      <c r="R52" s="35"/>
      <c r="S52" s="37"/>
      <c r="T52" s="35"/>
      <c r="U52" s="37"/>
      <c r="V52" s="35"/>
      <c r="W52" s="37"/>
      <c r="X52" s="35"/>
      <c r="Y52" s="37"/>
      <c r="Z52" s="35"/>
      <c r="AA52" s="37"/>
      <c r="AB52" s="35"/>
      <c r="AC52" s="37"/>
      <c r="AD52" s="35"/>
      <c r="AE52" s="37"/>
      <c r="AF52" s="35"/>
      <c r="AG52" s="37"/>
      <c r="AH52" s="35"/>
      <c r="AI52" s="37"/>
      <c r="AJ52" s="35"/>
      <c r="AK52" s="37"/>
      <c r="AL52" s="38"/>
      <c r="AM52" s="39"/>
      <c r="AN52" s="40"/>
      <c r="AO52" s="41"/>
      <c r="AP52" s="36"/>
      <c r="AQ52" s="24"/>
      <c r="AR52" s="24"/>
      <c r="AS52" s="42"/>
      <c r="AT52" s="24"/>
      <c r="AU52" s="24"/>
      <c r="AV52" s="25" t="str">
        <f t="shared" si="2"/>
        <v/>
      </c>
      <c r="CA52" s="26" t="str">
        <f t="shared" si="3"/>
        <v/>
      </c>
      <c r="CB52" s="26" t="str">
        <f t="shared" si="4"/>
        <v/>
      </c>
      <c r="CC52" s="26" t="str">
        <f t="shared" si="5"/>
        <v/>
      </c>
      <c r="CD52" s="26" t="str">
        <f t="shared" si="6"/>
        <v/>
      </c>
      <c r="CE52" s="26" t="str">
        <f t="shared" si="7"/>
        <v/>
      </c>
      <c r="CF52" s="27"/>
      <c r="CG52" s="26" t="str">
        <f t="shared" si="8"/>
        <v/>
      </c>
      <c r="CH52" s="26" t="str">
        <f t="shared" si="9"/>
        <v/>
      </c>
      <c r="CI52" s="28"/>
      <c r="CJ52" s="29">
        <f t="shared" si="10"/>
        <v>0</v>
      </c>
      <c r="CK52" s="29">
        <f t="shared" si="11"/>
        <v>0</v>
      </c>
      <c r="CL52" s="29">
        <f t="shared" si="12"/>
        <v>0</v>
      </c>
      <c r="CM52" s="29">
        <f t="shared" si="13"/>
        <v>0</v>
      </c>
      <c r="CN52" s="29">
        <f t="shared" si="13"/>
        <v>0</v>
      </c>
      <c r="CO52" s="30"/>
      <c r="CP52" s="29">
        <f t="shared" si="14"/>
        <v>0</v>
      </c>
      <c r="CQ52" s="29">
        <f t="shared" si="14"/>
        <v>0</v>
      </c>
    </row>
    <row r="53" spans="1:95" x14ac:dyDescent="0.25">
      <c r="A53" s="300"/>
      <c r="B53" s="43" t="s">
        <v>45</v>
      </c>
      <c r="C53" s="44">
        <f t="shared" si="0"/>
        <v>0</v>
      </c>
      <c r="D53" s="45">
        <f t="shared" si="31"/>
        <v>0</v>
      </c>
      <c r="E53" s="46">
        <f t="shared" si="31"/>
        <v>0</v>
      </c>
      <c r="F53" s="75"/>
      <c r="G53" s="76"/>
      <c r="H53" s="47"/>
      <c r="I53" s="48"/>
      <c r="J53" s="47"/>
      <c r="K53" s="49"/>
      <c r="L53" s="47"/>
      <c r="M53" s="49"/>
      <c r="N53" s="47"/>
      <c r="O53" s="49"/>
      <c r="P53" s="47"/>
      <c r="Q53" s="49"/>
      <c r="R53" s="47"/>
      <c r="S53" s="49"/>
      <c r="T53" s="47"/>
      <c r="U53" s="49"/>
      <c r="V53" s="47"/>
      <c r="W53" s="49"/>
      <c r="X53" s="47"/>
      <c r="Y53" s="49"/>
      <c r="Z53" s="47"/>
      <c r="AA53" s="49"/>
      <c r="AB53" s="47"/>
      <c r="AC53" s="49"/>
      <c r="AD53" s="47"/>
      <c r="AE53" s="49"/>
      <c r="AF53" s="47"/>
      <c r="AG53" s="49"/>
      <c r="AH53" s="47"/>
      <c r="AI53" s="49"/>
      <c r="AJ53" s="47"/>
      <c r="AK53" s="49"/>
      <c r="AL53" s="50"/>
      <c r="AM53" s="51"/>
      <c r="AN53" s="40"/>
      <c r="AO53" s="52"/>
      <c r="AP53" s="36"/>
      <c r="AQ53" s="24"/>
      <c r="AR53" s="24"/>
      <c r="AS53" s="42"/>
      <c r="AT53" s="24"/>
      <c r="AU53" s="24"/>
      <c r="AV53" s="25" t="str">
        <f t="shared" si="2"/>
        <v/>
      </c>
      <c r="CA53" s="26" t="str">
        <f t="shared" si="3"/>
        <v/>
      </c>
      <c r="CB53" s="26" t="str">
        <f t="shared" si="4"/>
        <v/>
      </c>
      <c r="CC53" s="26" t="str">
        <f t="shared" si="5"/>
        <v/>
      </c>
      <c r="CD53" s="26" t="str">
        <f t="shared" si="6"/>
        <v/>
      </c>
      <c r="CE53" s="26" t="str">
        <f t="shared" si="7"/>
        <v/>
      </c>
      <c r="CF53" s="27"/>
      <c r="CG53" s="26" t="str">
        <f t="shared" si="8"/>
        <v/>
      </c>
      <c r="CH53" s="26" t="str">
        <f t="shared" si="9"/>
        <v/>
      </c>
      <c r="CI53" s="28"/>
      <c r="CJ53" s="29">
        <f t="shared" si="10"/>
        <v>0</v>
      </c>
      <c r="CK53" s="29">
        <f t="shared" si="11"/>
        <v>0</v>
      </c>
      <c r="CL53" s="29">
        <f t="shared" si="12"/>
        <v>0</v>
      </c>
      <c r="CM53" s="29">
        <f t="shared" si="13"/>
        <v>0</v>
      </c>
      <c r="CN53" s="29">
        <f t="shared" si="13"/>
        <v>0</v>
      </c>
      <c r="CO53" s="30"/>
      <c r="CP53" s="29">
        <f t="shared" si="14"/>
        <v>0</v>
      </c>
      <c r="CQ53" s="29">
        <f t="shared" si="14"/>
        <v>0</v>
      </c>
    </row>
    <row r="54" spans="1:95" x14ac:dyDescent="0.25">
      <c r="A54" s="300"/>
      <c r="B54" s="31" t="s">
        <v>46</v>
      </c>
      <c r="C54" s="32">
        <f t="shared" si="0"/>
        <v>0</v>
      </c>
      <c r="D54" s="33">
        <f t="shared" si="31"/>
        <v>0</v>
      </c>
      <c r="E54" s="34">
        <f t="shared" si="31"/>
        <v>0</v>
      </c>
      <c r="F54" s="75"/>
      <c r="G54" s="77"/>
      <c r="H54" s="35"/>
      <c r="I54" s="36"/>
      <c r="J54" s="35"/>
      <c r="K54" s="37"/>
      <c r="L54" s="35"/>
      <c r="M54" s="37"/>
      <c r="N54" s="35"/>
      <c r="O54" s="37"/>
      <c r="P54" s="35"/>
      <c r="Q54" s="37"/>
      <c r="R54" s="35"/>
      <c r="S54" s="37"/>
      <c r="T54" s="35"/>
      <c r="U54" s="37"/>
      <c r="V54" s="35"/>
      <c r="W54" s="37"/>
      <c r="X54" s="35"/>
      <c r="Y54" s="37"/>
      <c r="Z54" s="35"/>
      <c r="AA54" s="37"/>
      <c r="AB54" s="35"/>
      <c r="AC54" s="37"/>
      <c r="AD54" s="35"/>
      <c r="AE54" s="37"/>
      <c r="AF54" s="35"/>
      <c r="AG54" s="37"/>
      <c r="AH54" s="35"/>
      <c r="AI54" s="37"/>
      <c r="AJ54" s="35"/>
      <c r="AK54" s="37"/>
      <c r="AL54" s="38"/>
      <c r="AM54" s="39"/>
      <c r="AN54" s="40"/>
      <c r="AO54" s="41"/>
      <c r="AP54" s="36"/>
      <c r="AQ54" s="24"/>
      <c r="AR54" s="24"/>
      <c r="AS54" s="42"/>
      <c r="AT54" s="24"/>
      <c r="AU54" s="24"/>
      <c r="AV54" s="25" t="str">
        <f t="shared" si="2"/>
        <v/>
      </c>
      <c r="CA54" s="26" t="str">
        <f t="shared" si="3"/>
        <v/>
      </c>
      <c r="CB54" s="26" t="str">
        <f t="shared" si="4"/>
        <v/>
      </c>
      <c r="CC54" s="26" t="str">
        <f t="shared" si="5"/>
        <v/>
      </c>
      <c r="CD54" s="26" t="str">
        <f t="shared" si="6"/>
        <v/>
      </c>
      <c r="CE54" s="26" t="str">
        <f t="shared" si="7"/>
        <v/>
      </c>
      <c r="CF54" s="27"/>
      <c r="CG54" s="26" t="str">
        <f t="shared" si="8"/>
        <v/>
      </c>
      <c r="CH54" s="26" t="str">
        <f t="shared" si="9"/>
        <v/>
      </c>
      <c r="CI54" s="28"/>
      <c r="CJ54" s="29">
        <f t="shared" si="10"/>
        <v>0</v>
      </c>
      <c r="CK54" s="29">
        <f t="shared" si="11"/>
        <v>0</v>
      </c>
      <c r="CL54" s="29">
        <f t="shared" si="12"/>
        <v>0</v>
      </c>
      <c r="CM54" s="29">
        <f t="shared" si="13"/>
        <v>0</v>
      </c>
      <c r="CN54" s="29">
        <f t="shared" si="13"/>
        <v>0</v>
      </c>
      <c r="CO54" s="30"/>
      <c r="CP54" s="29">
        <f t="shared" si="14"/>
        <v>0</v>
      </c>
      <c r="CQ54" s="29">
        <f t="shared" si="14"/>
        <v>0</v>
      </c>
    </row>
    <row r="55" spans="1:95" x14ac:dyDescent="0.25">
      <c r="A55" s="300"/>
      <c r="B55" s="53" t="s">
        <v>47</v>
      </c>
      <c r="C55" s="32">
        <f t="shared" si="0"/>
        <v>0</v>
      </c>
      <c r="D55" s="33">
        <f t="shared" si="31"/>
        <v>0</v>
      </c>
      <c r="E55" s="55">
        <f t="shared" si="31"/>
        <v>0</v>
      </c>
      <c r="F55" s="75"/>
      <c r="G55" s="78"/>
      <c r="H55" s="35"/>
      <c r="I55" s="36"/>
      <c r="J55" s="35"/>
      <c r="K55" s="37"/>
      <c r="L55" s="35"/>
      <c r="M55" s="37"/>
      <c r="N55" s="35"/>
      <c r="O55" s="37"/>
      <c r="P55" s="35"/>
      <c r="Q55" s="37"/>
      <c r="R55" s="35"/>
      <c r="S55" s="37"/>
      <c r="T55" s="35"/>
      <c r="U55" s="37"/>
      <c r="V55" s="35"/>
      <c r="W55" s="37"/>
      <c r="X55" s="35"/>
      <c r="Y55" s="37"/>
      <c r="Z55" s="35"/>
      <c r="AA55" s="37"/>
      <c r="AB55" s="35"/>
      <c r="AC55" s="37"/>
      <c r="AD55" s="35"/>
      <c r="AE55" s="37"/>
      <c r="AF55" s="35"/>
      <c r="AG55" s="86"/>
      <c r="AH55" s="35"/>
      <c r="AI55" s="37"/>
      <c r="AJ55" s="35"/>
      <c r="AK55" s="37"/>
      <c r="AL55" s="38"/>
      <c r="AM55" s="39"/>
      <c r="AN55" s="40"/>
      <c r="AO55" s="41"/>
      <c r="AP55" s="36"/>
      <c r="AQ55" s="24"/>
      <c r="AR55" s="24"/>
      <c r="AS55" s="42"/>
      <c r="AT55" s="24"/>
      <c r="AU55" s="24"/>
      <c r="AV55" s="25" t="str">
        <f t="shared" si="2"/>
        <v/>
      </c>
      <c r="CA55" s="26" t="str">
        <f t="shared" si="3"/>
        <v/>
      </c>
      <c r="CB55" s="26" t="str">
        <f t="shared" si="4"/>
        <v/>
      </c>
      <c r="CC55" s="26" t="str">
        <f t="shared" si="5"/>
        <v/>
      </c>
      <c r="CD55" s="26" t="str">
        <f t="shared" si="6"/>
        <v/>
      </c>
      <c r="CE55" s="26" t="str">
        <f t="shared" si="7"/>
        <v/>
      </c>
      <c r="CF55" s="27"/>
      <c r="CG55" s="26" t="str">
        <f t="shared" si="8"/>
        <v/>
      </c>
      <c r="CH55" s="26" t="str">
        <f t="shared" si="9"/>
        <v/>
      </c>
      <c r="CI55" s="28"/>
      <c r="CJ55" s="29">
        <f t="shared" si="10"/>
        <v>0</v>
      </c>
      <c r="CK55" s="29">
        <f t="shared" si="11"/>
        <v>0</v>
      </c>
      <c r="CL55" s="29">
        <f t="shared" si="12"/>
        <v>0</v>
      </c>
      <c r="CM55" s="29">
        <f t="shared" si="13"/>
        <v>0</v>
      </c>
      <c r="CN55" s="29">
        <f t="shared" si="13"/>
        <v>0</v>
      </c>
      <c r="CO55" s="30"/>
      <c r="CP55" s="29">
        <f t="shared" si="14"/>
        <v>0</v>
      </c>
      <c r="CQ55" s="29">
        <f t="shared" si="14"/>
        <v>0</v>
      </c>
    </row>
    <row r="56" spans="1:95" x14ac:dyDescent="0.25">
      <c r="A56" s="301"/>
      <c r="B56" s="57" t="s">
        <v>48</v>
      </c>
      <c r="C56" s="58">
        <f t="shared" si="0"/>
        <v>0</v>
      </c>
      <c r="D56" s="59">
        <f t="shared" si="31"/>
        <v>0</v>
      </c>
      <c r="E56" s="60">
        <f t="shared" si="31"/>
        <v>0</v>
      </c>
      <c r="F56" s="82"/>
      <c r="G56" s="83"/>
      <c r="H56" s="61"/>
      <c r="I56" s="62"/>
      <c r="J56" s="61"/>
      <c r="K56" s="63"/>
      <c r="L56" s="61"/>
      <c r="M56" s="63"/>
      <c r="N56" s="61"/>
      <c r="O56" s="63"/>
      <c r="P56" s="61"/>
      <c r="Q56" s="63"/>
      <c r="R56" s="61"/>
      <c r="S56" s="63"/>
      <c r="T56" s="61"/>
      <c r="U56" s="63"/>
      <c r="V56" s="61"/>
      <c r="W56" s="63"/>
      <c r="X56" s="61"/>
      <c r="Y56" s="63"/>
      <c r="Z56" s="61"/>
      <c r="AA56" s="63"/>
      <c r="AB56" s="61"/>
      <c r="AC56" s="63"/>
      <c r="AD56" s="61"/>
      <c r="AE56" s="63"/>
      <c r="AF56" s="61"/>
      <c r="AG56" s="63"/>
      <c r="AH56" s="61"/>
      <c r="AI56" s="63"/>
      <c r="AJ56" s="61"/>
      <c r="AK56" s="63"/>
      <c r="AL56" s="84"/>
      <c r="AM56" s="65"/>
      <c r="AN56" s="66"/>
      <c r="AO56" s="67"/>
      <c r="AP56" s="68"/>
      <c r="AQ56" s="69"/>
      <c r="AR56" s="69"/>
      <c r="AS56" s="42"/>
      <c r="AT56" s="24"/>
      <c r="AU56" s="24"/>
      <c r="AV56" s="25" t="str">
        <f t="shared" si="2"/>
        <v/>
      </c>
      <c r="CA56" s="26" t="str">
        <f t="shared" si="3"/>
        <v/>
      </c>
      <c r="CB56" s="26" t="str">
        <f t="shared" si="4"/>
        <v/>
      </c>
      <c r="CC56" s="26" t="str">
        <f t="shared" si="5"/>
        <v/>
      </c>
      <c r="CD56" s="26" t="str">
        <f t="shared" si="6"/>
        <v/>
      </c>
      <c r="CE56" s="26" t="str">
        <f t="shared" si="7"/>
        <v/>
      </c>
      <c r="CF56" s="27"/>
      <c r="CG56" s="26" t="str">
        <f t="shared" si="8"/>
        <v/>
      </c>
      <c r="CH56" s="26" t="str">
        <f t="shared" si="9"/>
        <v/>
      </c>
      <c r="CI56" s="28"/>
      <c r="CJ56" s="29">
        <f t="shared" si="10"/>
        <v>0</v>
      </c>
      <c r="CK56" s="29">
        <f t="shared" si="11"/>
        <v>0</v>
      </c>
      <c r="CL56" s="29">
        <f t="shared" si="12"/>
        <v>0</v>
      </c>
      <c r="CM56" s="29">
        <f t="shared" si="13"/>
        <v>0</v>
      </c>
      <c r="CN56" s="29">
        <f t="shared" si="13"/>
        <v>0</v>
      </c>
      <c r="CO56" s="30"/>
      <c r="CP56" s="29">
        <f t="shared" si="14"/>
        <v>0</v>
      </c>
      <c r="CQ56" s="29">
        <f t="shared" si="14"/>
        <v>0</v>
      </c>
    </row>
    <row r="57" spans="1:95" ht="15" customHeight="1" x14ac:dyDescent="0.25">
      <c r="A57" s="299" t="s">
        <v>55</v>
      </c>
      <c r="B57" s="10" t="s">
        <v>38</v>
      </c>
      <c r="C57" s="11">
        <f t="shared" si="0"/>
        <v>29</v>
      </c>
      <c r="D57" s="12">
        <f>SUM(J57+L57+N57+P57+R57+T57+V57+X57+Z57+AB57+AD57+AF57+AH57+AJ57+AL57)</f>
        <v>20</v>
      </c>
      <c r="E57" s="13">
        <f>SUM(K57+M57+O57+Q57+S57+U57+W57+Y57+AA57+AC57+AE57+AG57+AI57+AK57+AM57)</f>
        <v>9</v>
      </c>
      <c r="F57" s="71"/>
      <c r="G57" s="72"/>
      <c r="H57" s="71"/>
      <c r="I57" s="72"/>
      <c r="J57" s="14"/>
      <c r="K57" s="16"/>
      <c r="L57" s="14"/>
      <c r="M57" s="16"/>
      <c r="N57" s="14">
        <v>1</v>
      </c>
      <c r="O57" s="16"/>
      <c r="P57" s="14"/>
      <c r="Q57" s="16"/>
      <c r="R57" s="14">
        <v>4</v>
      </c>
      <c r="S57" s="16">
        <v>1</v>
      </c>
      <c r="T57" s="14">
        <v>3</v>
      </c>
      <c r="U57" s="16">
        <v>6</v>
      </c>
      <c r="V57" s="14">
        <v>1</v>
      </c>
      <c r="W57" s="16">
        <v>1</v>
      </c>
      <c r="X57" s="14">
        <v>5</v>
      </c>
      <c r="Y57" s="16"/>
      <c r="Z57" s="14">
        <v>3</v>
      </c>
      <c r="AA57" s="16">
        <v>1</v>
      </c>
      <c r="AB57" s="14">
        <v>2</v>
      </c>
      <c r="AC57" s="16"/>
      <c r="AD57" s="14"/>
      <c r="AE57" s="16"/>
      <c r="AF57" s="14"/>
      <c r="AG57" s="16"/>
      <c r="AH57" s="14"/>
      <c r="AI57" s="16"/>
      <c r="AJ57" s="14">
        <v>1</v>
      </c>
      <c r="AK57" s="16"/>
      <c r="AL57" s="17"/>
      <c r="AM57" s="18"/>
      <c r="AN57" s="73">
        <v>0</v>
      </c>
      <c r="AO57" s="20">
        <v>0</v>
      </c>
      <c r="AP57" s="15">
        <v>1</v>
      </c>
      <c r="AQ57" s="87">
        <v>0</v>
      </c>
      <c r="AR57" s="87">
        <v>4</v>
      </c>
      <c r="AS57" s="87">
        <v>0</v>
      </c>
      <c r="AT57" s="87">
        <v>0</v>
      </c>
      <c r="AU57" s="87">
        <v>0</v>
      </c>
      <c r="AV57" s="25" t="str">
        <f>$CA57&amp;$CB57&amp;CC57&amp;CD57&amp;CE57&amp;CF57&amp;CG57&amp;CH57</f>
        <v/>
      </c>
      <c r="CA57" s="26" t="str">
        <f t="shared" si="3"/>
        <v/>
      </c>
      <c r="CB57" s="26" t="str">
        <f t="shared" si="4"/>
        <v/>
      </c>
      <c r="CC57" s="26" t="str">
        <f t="shared" si="5"/>
        <v/>
      </c>
      <c r="CD57" s="26" t="str">
        <f t="shared" si="6"/>
        <v/>
      </c>
      <c r="CE57" s="26" t="str">
        <f>IF(AND($C57&lt;&gt;0,AR57=""),"* No olvide ingresar la columna Migrantes (Digite CERO si no tiene).  ",IF(AR57&gt;$C57,"* El Número de Migrantes no puede superar el Total. ",""))</f>
        <v/>
      </c>
      <c r="CF57" s="88" t="str">
        <f>IF(AND(SUM(J57:M57)&gt;0,AS57=""),"* No olvide digitar la variable 14-18 años. Si no tiene digite Cero.",IF(AS57&gt;SUM(J57:M57),"* La variable 14-18 años no puede ser mayor al total por grupo edad de 10 a 19 años. ",""))</f>
        <v/>
      </c>
      <c r="CG57" s="26" t="str">
        <f t="shared" si="8"/>
        <v/>
      </c>
      <c r="CH57" s="26" t="str">
        <f t="shared" si="9"/>
        <v/>
      </c>
      <c r="CI57" s="28"/>
      <c r="CJ57" s="29">
        <f t="shared" si="10"/>
        <v>0</v>
      </c>
      <c r="CK57" s="29">
        <f t="shared" si="11"/>
        <v>0</v>
      </c>
      <c r="CL57" s="29">
        <f t="shared" si="12"/>
        <v>0</v>
      </c>
      <c r="CM57" s="29">
        <f t="shared" si="13"/>
        <v>0</v>
      </c>
      <c r="CN57" s="29">
        <f t="shared" si="13"/>
        <v>0</v>
      </c>
      <c r="CO57" s="89">
        <f>IF(AND(SUM(J57:M57)&gt;0,AS57=""),1,IF(AS57&gt;SUM(J57:M57),1,0))</f>
        <v>0</v>
      </c>
      <c r="CP57" s="29">
        <f t="shared" si="14"/>
        <v>0</v>
      </c>
      <c r="CQ57" s="29">
        <f t="shared" si="14"/>
        <v>0</v>
      </c>
    </row>
    <row r="58" spans="1:95" x14ac:dyDescent="0.25">
      <c r="A58" s="300"/>
      <c r="B58" s="31" t="s">
        <v>39</v>
      </c>
      <c r="C58" s="32">
        <f t="shared" si="0"/>
        <v>0</v>
      </c>
      <c r="D58" s="33">
        <f t="shared" ref="D58:E62" si="32">SUM(J58+L58+N58+P58+R58+T58+V58+X58+Z58+AB58+AD58+AF58+AH58+AJ58+AL58)</f>
        <v>0</v>
      </c>
      <c r="E58" s="34">
        <f>SUM(K58+M58+O58+Q58+S58+U58+W58+Y58+AA58+AC58+AE58+AG58+AI58+AK58+AM58)</f>
        <v>0</v>
      </c>
      <c r="F58" s="75"/>
      <c r="G58" s="76"/>
      <c r="H58" s="75"/>
      <c r="I58" s="76"/>
      <c r="J58" s="35"/>
      <c r="K58" s="37"/>
      <c r="L58" s="35"/>
      <c r="M58" s="37"/>
      <c r="N58" s="35"/>
      <c r="O58" s="37"/>
      <c r="P58" s="35"/>
      <c r="Q58" s="37"/>
      <c r="R58" s="35"/>
      <c r="S58" s="37"/>
      <c r="T58" s="35"/>
      <c r="U58" s="37"/>
      <c r="V58" s="35"/>
      <c r="W58" s="37"/>
      <c r="X58" s="35"/>
      <c r="Y58" s="37"/>
      <c r="Z58" s="35"/>
      <c r="AA58" s="37"/>
      <c r="AB58" s="35"/>
      <c r="AC58" s="37"/>
      <c r="AD58" s="35"/>
      <c r="AE58" s="37"/>
      <c r="AF58" s="35"/>
      <c r="AG58" s="37"/>
      <c r="AH58" s="35"/>
      <c r="AI58" s="37"/>
      <c r="AJ58" s="35"/>
      <c r="AK58" s="37"/>
      <c r="AL58" s="38"/>
      <c r="AM58" s="39"/>
      <c r="AN58" s="40"/>
      <c r="AO58" s="41"/>
      <c r="AP58" s="36"/>
      <c r="AQ58" s="24"/>
      <c r="AR58" s="24"/>
      <c r="AS58" s="24"/>
      <c r="AT58" s="24"/>
      <c r="AU58" s="24"/>
      <c r="AV58" s="25" t="str">
        <f t="shared" ref="AV58:AV89" si="33">$CA58&amp;$CB58&amp;CC58&amp;CD58&amp;CE58&amp;CF58&amp;CG58&amp;CH58</f>
        <v/>
      </c>
      <c r="CA58" s="26" t="str">
        <f t="shared" si="3"/>
        <v/>
      </c>
      <c r="CB58" s="26" t="str">
        <f t="shared" si="4"/>
        <v/>
      </c>
      <c r="CC58" s="26" t="str">
        <f t="shared" si="5"/>
        <v/>
      </c>
      <c r="CD58" s="26" t="str">
        <f t="shared" si="6"/>
        <v/>
      </c>
      <c r="CE58" s="26" t="str">
        <f t="shared" si="7"/>
        <v/>
      </c>
      <c r="CF58" s="88" t="str">
        <f t="shared" ref="CF58:CF89" si="34">IF(AND(SUM(J58:M58)&gt;0,AS58=""),"* No olvide digitar la variable 14-18 años. Si no tiene digite Cero.",IF(AS58&gt;SUM(J58:M58),"* La variable 14-18 años no puede ser mayor al total por grupo edad de 10 a 19 años. ",""))</f>
        <v/>
      </c>
      <c r="CG58" s="26" t="str">
        <f t="shared" si="8"/>
        <v/>
      </c>
      <c r="CH58" s="26" t="str">
        <f t="shared" si="9"/>
        <v/>
      </c>
      <c r="CI58" s="28"/>
      <c r="CJ58" s="29">
        <f t="shared" si="10"/>
        <v>0</v>
      </c>
      <c r="CK58" s="29">
        <f t="shared" si="11"/>
        <v>0</v>
      </c>
      <c r="CL58" s="29">
        <f t="shared" si="12"/>
        <v>0</v>
      </c>
      <c r="CM58" s="29">
        <f t="shared" si="13"/>
        <v>0</v>
      </c>
      <c r="CN58" s="29">
        <f t="shared" si="13"/>
        <v>0</v>
      </c>
      <c r="CO58" s="89">
        <f t="shared" ref="CO58:CO89" si="35">IF(AND(SUM(J58:M58)&gt;0,AS58=""),1,IF(AS58&gt;SUM(J58:M58),1,0))</f>
        <v>0</v>
      </c>
      <c r="CP58" s="29">
        <f t="shared" si="14"/>
        <v>0</v>
      </c>
      <c r="CQ58" s="29">
        <f t="shared" si="14"/>
        <v>0</v>
      </c>
    </row>
    <row r="59" spans="1:95" x14ac:dyDescent="0.25">
      <c r="A59" s="300"/>
      <c r="B59" s="31" t="s">
        <v>40</v>
      </c>
      <c r="C59" s="32">
        <f t="shared" si="0"/>
        <v>251</v>
      </c>
      <c r="D59" s="33">
        <f>SUM(J59+L59+N59+P59+R59+T59+V59+X59+Z59+AB59+AD59+AF59+AH59+AJ59+AL59)</f>
        <v>190</v>
      </c>
      <c r="E59" s="34">
        <f>SUM(K59+M59+O59+Q59+S59+U59+W59+Y59+AA59+AC59+AE59+AG59+AI59+AK59+AM59)</f>
        <v>61</v>
      </c>
      <c r="F59" s="75"/>
      <c r="G59" s="76"/>
      <c r="H59" s="75"/>
      <c r="I59" s="76"/>
      <c r="J59" s="35"/>
      <c r="K59" s="37"/>
      <c r="L59" s="35"/>
      <c r="M59" s="37"/>
      <c r="N59" s="35">
        <v>10</v>
      </c>
      <c r="O59" s="37">
        <v>3</v>
      </c>
      <c r="P59" s="35">
        <v>11</v>
      </c>
      <c r="Q59" s="37"/>
      <c r="R59" s="35">
        <v>36</v>
      </c>
      <c r="S59" s="37">
        <v>10</v>
      </c>
      <c r="T59" s="35">
        <v>35</v>
      </c>
      <c r="U59" s="37">
        <v>18</v>
      </c>
      <c r="V59" s="35">
        <v>22</v>
      </c>
      <c r="W59" s="37">
        <v>11</v>
      </c>
      <c r="X59" s="35">
        <v>27</v>
      </c>
      <c r="Y59" s="37">
        <v>6</v>
      </c>
      <c r="Z59" s="35">
        <v>19</v>
      </c>
      <c r="AA59" s="37">
        <v>8</v>
      </c>
      <c r="AB59" s="35">
        <v>17</v>
      </c>
      <c r="AC59" s="37">
        <v>4</v>
      </c>
      <c r="AD59" s="35">
        <v>4</v>
      </c>
      <c r="AE59" s="37"/>
      <c r="AF59" s="35">
        <v>3</v>
      </c>
      <c r="AG59" s="37">
        <v>1</v>
      </c>
      <c r="AH59" s="35">
        <v>4</v>
      </c>
      <c r="AI59" s="37"/>
      <c r="AJ59" s="35">
        <v>1</v>
      </c>
      <c r="AK59" s="37"/>
      <c r="AL59" s="38">
        <v>1</v>
      </c>
      <c r="AM59" s="39"/>
      <c r="AN59" s="40">
        <v>0</v>
      </c>
      <c r="AO59" s="41">
        <v>0</v>
      </c>
      <c r="AP59" s="36">
        <v>4</v>
      </c>
      <c r="AQ59" s="24">
        <v>1</v>
      </c>
      <c r="AR59" s="24">
        <v>22</v>
      </c>
      <c r="AS59" s="24">
        <v>0</v>
      </c>
      <c r="AT59" s="24">
        <v>0</v>
      </c>
      <c r="AU59" s="24">
        <v>0</v>
      </c>
      <c r="AV59" s="25" t="str">
        <f t="shared" si="33"/>
        <v/>
      </c>
      <c r="CA59" s="26" t="str">
        <f t="shared" si="3"/>
        <v/>
      </c>
      <c r="CB59" s="26" t="str">
        <f t="shared" si="4"/>
        <v/>
      </c>
      <c r="CC59" s="26" t="str">
        <f t="shared" si="5"/>
        <v/>
      </c>
      <c r="CD59" s="26" t="str">
        <f t="shared" si="6"/>
        <v/>
      </c>
      <c r="CE59" s="26" t="str">
        <f t="shared" si="7"/>
        <v/>
      </c>
      <c r="CF59" s="88" t="str">
        <f t="shared" si="34"/>
        <v/>
      </c>
      <c r="CG59" s="26" t="str">
        <f t="shared" si="8"/>
        <v/>
      </c>
      <c r="CH59" s="26" t="str">
        <f t="shared" si="9"/>
        <v/>
      </c>
      <c r="CI59" s="28"/>
      <c r="CJ59" s="29">
        <f t="shared" si="10"/>
        <v>0</v>
      </c>
      <c r="CK59" s="29">
        <f t="shared" si="11"/>
        <v>0</v>
      </c>
      <c r="CL59" s="29">
        <f t="shared" si="12"/>
        <v>0</v>
      </c>
      <c r="CM59" s="29">
        <f t="shared" si="13"/>
        <v>0</v>
      </c>
      <c r="CN59" s="29">
        <f t="shared" si="13"/>
        <v>0</v>
      </c>
      <c r="CO59" s="89">
        <f t="shared" si="35"/>
        <v>0</v>
      </c>
      <c r="CP59" s="29">
        <f t="shared" si="14"/>
        <v>0</v>
      </c>
      <c r="CQ59" s="29">
        <f t="shared" si="14"/>
        <v>0</v>
      </c>
    </row>
    <row r="60" spans="1:95" x14ac:dyDescent="0.25">
      <c r="A60" s="300"/>
      <c r="B60" s="31" t="s">
        <v>43</v>
      </c>
      <c r="C60" s="32">
        <f t="shared" si="0"/>
        <v>0</v>
      </c>
      <c r="D60" s="33">
        <f t="shared" si="32"/>
        <v>0</v>
      </c>
      <c r="E60" s="34">
        <f t="shared" si="32"/>
        <v>0</v>
      </c>
      <c r="F60" s="75"/>
      <c r="G60" s="76"/>
      <c r="H60" s="75"/>
      <c r="I60" s="76"/>
      <c r="J60" s="35"/>
      <c r="K60" s="37"/>
      <c r="L60" s="35"/>
      <c r="M60" s="37"/>
      <c r="N60" s="35"/>
      <c r="O60" s="37"/>
      <c r="P60" s="35"/>
      <c r="Q60" s="37"/>
      <c r="R60" s="35"/>
      <c r="S60" s="37"/>
      <c r="T60" s="35"/>
      <c r="U60" s="37"/>
      <c r="V60" s="35"/>
      <c r="W60" s="37"/>
      <c r="X60" s="35"/>
      <c r="Y60" s="37"/>
      <c r="Z60" s="35"/>
      <c r="AA60" s="37"/>
      <c r="AB60" s="35"/>
      <c r="AC60" s="37"/>
      <c r="AD60" s="35"/>
      <c r="AE60" s="37"/>
      <c r="AF60" s="35"/>
      <c r="AG60" s="37"/>
      <c r="AH60" s="35"/>
      <c r="AI60" s="37"/>
      <c r="AJ60" s="35"/>
      <c r="AK60" s="37"/>
      <c r="AL60" s="38"/>
      <c r="AM60" s="39"/>
      <c r="AN60" s="40"/>
      <c r="AO60" s="41"/>
      <c r="AP60" s="36"/>
      <c r="AQ60" s="24"/>
      <c r="AR60" s="24"/>
      <c r="AS60" s="24"/>
      <c r="AT60" s="24"/>
      <c r="AU60" s="24"/>
      <c r="AV60" s="25" t="str">
        <f t="shared" si="33"/>
        <v/>
      </c>
      <c r="CA60" s="26" t="str">
        <f t="shared" si="3"/>
        <v/>
      </c>
      <c r="CB60" s="26" t="str">
        <f t="shared" si="4"/>
        <v/>
      </c>
      <c r="CC60" s="26" t="str">
        <f t="shared" si="5"/>
        <v/>
      </c>
      <c r="CD60" s="26" t="str">
        <f t="shared" si="6"/>
        <v/>
      </c>
      <c r="CE60" s="26" t="str">
        <f t="shared" si="7"/>
        <v/>
      </c>
      <c r="CF60" s="88" t="str">
        <f t="shared" si="34"/>
        <v/>
      </c>
      <c r="CG60" s="26" t="str">
        <f t="shared" si="8"/>
        <v/>
      </c>
      <c r="CH60" s="26" t="str">
        <f t="shared" si="9"/>
        <v/>
      </c>
      <c r="CI60" s="28"/>
      <c r="CJ60" s="29">
        <f t="shared" si="10"/>
        <v>0</v>
      </c>
      <c r="CK60" s="29">
        <f t="shared" si="11"/>
        <v>0</v>
      </c>
      <c r="CL60" s="29">
        <f t="shared" si="12"/>
        <v>0</v>
      </c>
      <c r="CM60" s="29">
        <f t="shared" si="13"/>
        <v>0</v>
      </c>
      <c r="CN60" s="29">
        <f t="shared" si="13"/>
        <v>0</v>
      </c>
      <c r="CO60" s="89">
        <f t="shared" si="35"/>
        <v>0</v>
      </c>
      <c r="CP60" s="29">
        <f t="shared" si="14"/>
        <v>0</v>
      </c>
      <c r="CQ60" s="29">
        <f t="shared" si="14"/>
        <v>0</v>
      </c>
    </row>
    <row r="61" spans="1:95" x14ac:dyDescent="0.25">
      <c r="A61" s="300"/>
      <c r="B61" s="90" t="s">
        <v>47</v>
      </c>
      <c r="C61" s="91">
        <f t="shared" si="0"/>
        <v>0</v>
      </c>
      <c r="D61" s="33">
        <f>SUM(J61+L61+N61+P61+R61+T61+V61+X61+Z61+AB61+AD61+AF61+AH61+AJ61+AL61)</f>
        <v>0</v>
      </c>
      <c r="E61" s="55">
        <f>SUM(K61+M61+O61+Q61+S61+U61+W61+Y61+AA61+AC61+AE61+AG61+AI61+AK61+AM61)</f>
        <v>0</v>
      </c>
      <c r="F61" s="75"/>
      <c r="G61" s="76"/>
      <c r="H61" s="75"/>
      <c r="I61" s="76"/>
      <c r="J61" s="47"/>
      <c r="K61" s="49"/>
      <c r="L61" s="47"/>
      <c r="M61" s="49"/>
      <c r="N61" s="47"/>
      <c r="O61" s="49"/>
      <c r="P61" s="47"/>
      <c r="Q61" s="49"/>
      <c r="R61" s="47"/>
      <c r="S61" s="49"/>
      <c r="T61" s="47"/>
      <c r="U61" s="49"/>
      <c r="V61" s="47"/>
      <c r="W61" s="49"/>
      <c r="X61" s="47"/>
      <c r="Y61" s="49"/>
      <c r="Z61" s="47"/>
      <c r="AA61" s="49"/>
      <c r="AB61" s="47"/>
      <c r="AC61" s="49"/>
      <c r="AD61" s="47"/>
      <c r="AE61" s="49"/>
      <c r="AF61" s="47"/>
      <c r="AG61" s="49"/>
      <c r="AH61" s="47"/>
      <c r="AI61" s="49"/>
      <c r="AJ61" s="47"/>
      <c r="AK61" s="49"/>
      <c r="AL61" s="50"/>
      <c r="AM61" s="51"/>
      <c r="AN61" s="40"/>
      <c r="AO61" s="52"/>
      <c r="AP61" s="48"/>
      <c r="AQ61" s="92"/>
      <c r="AR61" s="92"/>
      <c r="AS61" s="92"/>
      <c r="AT61" s="92"/>
      <c r="AU61" s="92"/>
      <c r="AV61" s="25" t="str">
        <f t="shared" si="33"/>
        <v/>
      </c>
      <c r="CA61" s="26" t="str">
        <f t="shared" si="3"/>
        <v/>
      </c>
      <c r="CB61" s="26" t="str">
        <f t="shared" si="4"/>
        <v/>
      </c>
      <c r="CC61" s="26" t="str">
        <f t="shared" si="5"/>
        <v/>
      </c>
      <c r="CD61" s="26" t="str">
        <f t="shared" si="6"/>
        <v/>
      </c>
      <c r="CE61" s="26" t="str">
        <f t="shared" si="7"/>
        <v/>
      </c>
      <c r="CF61" s="88" t="str">
        <f t="shared" si="34"/>
        <v/>
      </c>
      <c r="CG61" s="26" t="str">
        <f t="shared" si="8"/>
        <v/>
      </c>
      <c r="CH61" s="26" t="str">
        <f t="shared" si="9"/>
        <v/>
      </c>
      <c r="CI61" s="28"/>
      <c r="CJ61" s="29">
        <f t="shared" si="10"/>
        <v>0</v>
      </c>
      <c r="CK61" s="29">
        <f t="shared" si="11"/>
        <v>0</v>
      </c>
      <c r="CL61" s="29">
        <f t="shared" si="12"/>
        <v>0</v>
      </c>
      <c r="CM61" s="29">
        <f t="shared" si="13"/>
        <v>0</v>
      </c>
      <c r="CN61" s="29">
        <f t="shared" si="13"/>
        <v>0</v>
      </c>
      <c r="CO61" s="89">
        <f t="shared" si="35"/>
        <v>0</v>
      </c>
      <c r="CP61" s="29">
        <f t="shared" si="14"/>
        <v>0</v>
      </c>
      <c r="CQ61" s="29">
        <f t="shared" si="14"/>
        <v>0</v>
      </c>
    </row>
    <row r="62" spans="1:95" x14ac:dyDescent="0.25">
      <c r="A62" s="301"/>
      <c r="B62" s="57" t="s">
        <v>46</v>
      </c>
      <c r="C62" s="58">
        <f t="shared" si="0"/>
        <v>0</v>
      </c>
      <c r="D62" s="59">
        <f t="shared" si="32"/>
        <v>0</v>
      </c>
      <c r="E62" s="60">
        <f t="shared" si="32"/>
        <v>0</v>
      </c>
      <c r="F62" s="82"/>
      <c r="G62" s="93"/>
      <c r="H62" s="82"/>
      <c r="I62" s="93"/>
      <c r="J62" s="64"/>
      <c r="K62" s="94"/>
      <c r="L62" s="64"/>
      <c r="M62" s="94"/>
      <c r="N62" s="64"/>
      <c r="O62" s="94"/>
      <c r="P62" s="64"/>
      <c r="Q62" s="94"/>
      <c r="R62" s="64"/>
      <c r="S62" s="94"/>
      <c r="T62" s="64"/>
      <c r="U62" s="94"/>
      <c r="V62" s="64"/>
      <c r="W62" s="94"/>
      <c r="X62" s="64"/>
      <c r="Y62" s="94"/>
      <c r="Z62" s="64"/>
      <c r="AA62" s="94"/>
      <c r="AB62" s="64"/>
      <c r="AC62" s="94"/>
      <c r="AD62" s="64"/>
      <c r="AE62" s="94"/>
      <c r="AF62" s="64"/>
      <c r="AG62" s="94"/>
      <c r="AH62" s="64"/>
      <c r="AI62" s="94"/>
      <c r="AJ62" s="64"/>
      <c r="AK62" s="94"/>
      <c r="AL62" s="95"/>
      <c r="AM62" s="96"/>
      <c r="AN62" s="66"/>
      <c r="AO62" s="97"/>
      <c r="AP62" s="68"/>
      <c r="AQ62" s="69"/>
      <c r="AR62" s="69"/>
      <c r="AS62" s="69"/>
      <c r="AT62" s="69"/>
      <c r="AU62" s="69"/>
      <c r="AV62" s="25" t="str">
        <f t="shared" si="33"/>
        <v/>
      </c>
      <c r="CA62" s="26" t="str">
        <f t="shared" si="3"/>
        <v/>
      </c>
      <c r="CB62" s="26" t="str">
        <f t="shared" si="4"/>
        <v/>
      </c>
      <c r="CC62" s="26" t="str">
        <f t="shared" si="5"/>
        <v/>
      </c>
      <c r="CD62" s="26" t="str">
        <f t="shared" si="6"/>
        <v/>
      </c>
      <c r="CE62" s="26" t="str">
        <f t="shared" si="7"/>
        <v/>
      </c>
      <c r="CF62" s="88" t="str">
        <f t="shared" si="34"/>
        <v/>
      </c>
      <c r="CG62" s="26" t="str">
        <f t="shared" si="8"/>
        <v/>
      </c>
      <c r="CH62" s="26" t="str">
        <f t="shared" si="9"/>
        <v/>
      </c>
      <c r="CI62" s="28"/>
      <c r="CJ62" s="29">
        <f t="shared" si="10"/>
        <v>0</v>
      </c>
      <c r="CK62" s="29">
        <f t="shared" si="11"/>
        <v>0</v>
      </c>
      <c r="CL62" s="29">
        <f t="shared" si="12"/>
        <v>0</v>
      </c>
      <c r="CM62" s="29">
        <f t="shared" si="13"/>
        <v>0</v>
      </c>
      <c r="CN62" s="29">
        <f t="shared" si="13"/>
        <v>0</v>
      </c>
      <c r="CO62" s="89">
        <f t="shared" si="35"/>
        <v>0</v>
      </c>
      <c r="CP62" s="29">
        <f t="shared" si="14"/>
        <v>0</v>
      </c>
      <c r="CQ62" s="29">
        <f t="shared" si="14"/>
        <v>0</v>
      </c>
    </row>
    <row r="63" spans="1:95" ht="15" customHeight="1" x14ac:dyDescent="0.25">
      <c r="A63" s="299" t="s">
        <v>56</v>
      </c>
      <c r="B63" s="10" t="s">
        <v>38</v>
      </c>
      <c r="C63" s="11">
        <f t="shared" si="0"/>
        <v>28</v>
      </c>
      <c r="D63" s="12">
        <f t="shared" ref="D63:E66" si="36">SUM(J63+L63+N63+P63+R63+T63+V63+X63+Z63+AB63)</f>
        <v>19</v>
      </c>
      <c r="E63" s="13">
        <f t="shared" si="36"/>
        <v>9</v>
      </c>
      <c r="F63" s="71"/>
      <c r="G63" s="72"/>
      <c r="H63" s="71"/>
      <c r="I63" s="72"/>
      <c r="J63" s="14"/>
      <c r="K63" s="16"/>
      <c r="L63" s="14"/>
      <c r="M63" s="16"/>
      <c r="N63" s="14">
        <v>1</v>
      </c>
      <c r="O63" s="16"/>
      <c r="P63" s="14"/>
      <c r="Q63" s="16"/>
      <c r="R63" s="14">
        <v>4</v>
      </c>
      <c r="S63" s="16">
        <v>1</v>
      </c>
      <c r="T63" s="14">
        <v>3</v>
      </c>
      <c r="U63" s="16">
        <v>6</v>
      </c>
      <c r="V63" s="14">
        <v>1</v>
      </c>
      <c r="W63" s="16">
        <v>1</v>
      </c>
      <c r="X63" s="14">
        <v>5</v>
      </c>
      <c r="Y63" s="16"/>
      <c r="Z63" s="14">
        <v>3</v>
      </c>
      <c r="AA63" s="16">
        <v>1</v>
      </c>
      <c r="AB63" s="35">
        <v>2</v>
      </c>
      <c r="AC63" s="37"/>
      <c r="AD63" s="98"/>
      <c r="AE63" s="99"/>
      <c r="AF63" s="100"/>
      <c r="AG63" s="101"/>
      <c r="AH63" s="100"/>
      <c r="AI63" s="101"/>
      <c r="AJ63" s="100"/>
      <c r="AK63" s="101"/>
      <c r="AL63" s="102"/>
      <c r="AM63" s="103"/>
      <c r="AN63" s="73">
        <v>0</v>
      </c>
      <c r="AO63" s="104">
        <v>0</v>
      </c>
      <c r="AP63" s="21">
        <v>1</v>
      </c>
      <c r="AQ63" s="22">
        <v>0</v>
      </c>
      <c r="AR63" s="22">
        <v>4</v>
      </c>
      <c r="AS63" s="22">
        <v>0</v>
      </c>
      <c r="AT63" s="22">
        <v>0</v>
      </c>
      <c r="AU63" s="22">
        <v>0</v>
      </c>
      <c r="AV63" s="25" t="str">
        <f t="shared" si="33"/>
        <v/>
      </c>
      <c r="CA63" s="26" t="str">
        <f t="shared" si="3"/>
        <v/>
      </c>
      <c r="CB63" s="26" t="str">
        <f t="shared" si="4"/>
        <v/>
      </c>
      <c r="CC63" s="26" t="str">
        <f t="shared" si="5"/>
        <v/>
      </c>
      <c r="CD63" s="26" t="str">
        <f t="shared" si="6"/>
        <v/>
      </c>
      <c r="CE63" s="26" t="str">
        <f t="shared" si="7"/>
        <v/>
      </c>
      <c r="CF63" s="88" t="str">
        <f t="shared" si="34"/>
        <v/>
      </c>
      <c r="CG63" s="26" t="str">
        <f t="shared" si="8"/>
        <v/>
      </c>
      <c r="CH63" s="26" t="str">
        <f t="shared" si="9"/>
        <v/>
      </c>
      <c r="CI63" s="28"/>
      <c r="CJ63" s="29">
        <f t="shared" si="10"/>
        <v>0</v>
      </c>
      <c r="CK63" s="29">
        <f t="shared" si="11"/>
        <v>0</v>
      </c>
      <c r="CL63" s="29">
        <f t="shared" si="12"/>
        <v>0</v>
      </c>
      <c r="CM63" s="29">
        <f t="shared" si="13"/>
        <v>0</v>
      </c>
      <c r="CN63" s="29">
        <f t="shared" si="13"/>
        <v>0</v>
      </c>
      <c r="CO63" s="89">
        <f t="shared" si="35"/>
        <v>0</v>
      </c>
      <c r="CP63" s="29">
        <f t="shared" si="14"/>
        <v>0</v>
      </c>
      <c r="CQ63" s="29">
        <f t="shared" si="14"/>
        <v>0</v>
      </c>
    </row>
    <row r="64" spans="1:95" x14ac:dyDescent="0.25">
      <c r="A64" s="300"/>
      <c r="B64" s="31" t="s">
        <v>40</v>
      </c>
      <c r="C64" s="32">
        <f t="shared" si="0"/>
        <v>237</v>
      </c>
      <c r="D64" s="33">
        <f t="shared" si="36"/>
        <v>177</v>
      </c>
      <c r="E64" s="34">
        <f t="shared" si="36"/>
        <v>60</v>
      </c>
      <c r="F64" s="75"/>
      <c r="G64" s="76"/>
      <c r="H64" s="75"/>
      <c r="I64" s="76"/>
      <c r="J64" s="35"/>
      <c r="K64" s="37"/>
      <c r="L64" s="35"/>
      <c r="M64" s="37"/>
      <c r="N64" s="35">
        <v>10</v>
      </c>
      <c r="O64" s="37">
        <v>3</v>
      </c>
      <c r="P64" s="35">
        <v>11</v>
      </c>
      <c r="Q64" s="37"/>
      <c r="R64" s="35">
        <v>36</v>
      </c>
      <c r="S64" s="37">
        <v>10</v>
      </c>
      <c r="T64" s="35">
        <v>35</v>
      </c>
      <c r="U64" s="37">
        <v>18</v>
      </c>
      <c r="V64" s="35">
        <v>22</v>
      </c>
      <c r="W64" s="37">
        <v>11</v>
      </c>
      <c r="X64" s="35">
        <v>27</v>
      </c>
      <c r="Y64" s="37">
        <v>6</v>
      </c>
      <c r="Z64" s="35">
        <v>19</v>
      </c>
      <c r="AA64" s="37">
        <v>8</v>
      </c>
      <c r="AB64" s="35">
        <v>17</v>
      </c>
      <c r="AC64" s="37">
        <v>4</v>
      </c>
      <c r="AD64" s="98"/>
      <c r="AE64" s="99"/>
      <c r="AF64" s="105"/>
      <c r="AG64" s="77"/>
      <c r="AH64" s="105"/>
      <c r="AI64" s="77"/>
      <c r="AJ64" s="105"/>
      <c r="AK64" s="77"/>
      <c r="AL64" s="106"/>
      <c r="AM64" s="107"/>
      <c r="AN64" s="40">
        <v>0</v>
      </c>
      <c r="AO64" s="41">
        <v>0</v>
      </c>
      <c r="AP64" s="36">
        <v>4</v>
      </c>
      <c r="AQ64" s="24">
        <v>1</v>
      </c>
      <c r="AR64" s="24">
        <v>22</v>
      </c>
      <c r="AS64" s="24">
        <v>0</v>
      </c>
      <c r="AT64" s="24">
        <v>0</v>
      </c>
      <c r="AU64" s="24">
        <v>0</v>
      </c>
      <c r="AV64" s="25" t="str">
        <f t="shared" si="33"/>
        <v/>
      </c>
      <c r="CA64" s="26" t="str">
        <f t="shared" si="3"/>
        <v/>
      </c>
      <c r="CB64" s="26" t="str">
        <f t="shared" si="4"/>
        <v/>
      </c>
      <c r="CC64" s="26" t="str">
        <f t="shared" si="5"/>
        <v/>
      </c>
      <c r="CD64" s="26" t="str">
        <f t="shared" si="6"/>
        <v/>
      </c>
      <c r="CE64" s="26" t="str">
        <f t="shared" si="7"/>
        <v/>
      </c>
      <c r="CF64" s="88" t="str">
        <f t="shared" si="34"/>
        <v/>
      </c>
      <c r="CG64" s="26" t="str">
        <f t="shared" si="8"/>
        <v/>
      </c>
      <c r="CH64" s="26" t="str">
        <f t="shared" si="9"/>
        <v/>
      </c>
      <c r="CI64" s="28"/>
      <c r="CJ64" s="29">
        <f t="shared" si="10"/>
        <v>0</v>
      </c>
      <c r="CK64" s="29">
        <f t="shared" si="11"/>
        <v>0</v>
      </c>
      <c r="CL64" s="29">
        <f t="shared" si="12"/>
        <v>0</v>
      </c>
      <c r="CM64" s="29">
        <f t="shared" si="13"/>
        <v>0</v>
      </c>
      <c r="CN64" s="29">
        <f t="shared" si="13"/>
        <v>0</v>
      </c>
      <c r="CO64" s="89">
        <f t="shared" si="35"/>
        <v>0</v>
      </c>
      <c r="CP64" s="29">
        <f t="shared" si="14"/>
        <v>0</v>
      </c>
      <c r="CQ64" s="29">
        <f t="shared" si="14"/>
        <v>0</v>
      </c>
    </row>
    <row r="65" spans="1:95" x14ac:dyDescent="0.25">
      <c r="A65" s="300"/>
      <c r="B65" s="53" t="s">
        <v>47</v>
      </c>
      <c r="C65" s="32">
        <f t="shared" si="0"/>
        <v>0</v>
      </c>
      <c r="D65" s="33">
        <f t="shared" si="36"/>
        <v>0</v>
      </c>
      <c r="E65" s="55">
        <f t="shared" si="36"/>
        <v>0</v>
      </c>
      <c r="F65" s="75"/>
      <c r="G65" s="76"/>
      <c r="H65" s="75"/>
      <c r="I65" s="76"/>
      <c r="J65" s="47"/>
      <c r="K65" s="49"/>
      <c r="L65" s="47"/>
      <c r="M65" s="49"/>
      <c r="N65" s="47"/>
      <c r="O65" s="49"/>
      <c r="P65" s="47"/>
      <c r="Q65" s="49"/>
      <c r="R65" s="47"/>
      <c r="S65" s="49"/>
      <c r="T65" s="47"/>
      <c r="U65" s="49"/>
      <c r="V65" s="47"/>
      <c r="W65" s="49"/>
      <c r="X65" s="47"/>
      <c r="Y65" s="49"/>
      <c r="Z65" s="47"/>
      <c r="AA65" s="49"/>
      <c r="AB65" s="35"/>
      <c r="AC65" s="37"/>
      <c r="AD65" s="98"/>
      <c r="AE65" s="99"/>
      <c r="AF65" s="75"/>
      <c r="AG65" s="108"/>
      <c r="AH65" s="75"/>
      <c r="AI65" s="108"/>
      <c r="AJ65" s="75"/>
      <c r="AK65" s="108"/>
      <c r="AL65" s="109"/>
      <c r="AM65" s="110"/>
      <c r="AN65" s="40"/>
      <c r="AO65" s="52"/>
      <c r="AP65" s="48"/>
      <c r="AQ65" s="92"/>
      <c r="AR65" s="92"/>
      <c r="AS65" s="92"/>
      <c r="AT65" s="92"/>
      <c r="AU65" s="92"/>
      <c r="AV65" s="25" t="str">
        <f t="shared" si="33"/>
        <v/>
      </c>
      <c r="CA65" s="26" t="str">
        <f t="shared" si="3"/>
        <v/>
      </c>
      <c r="CB65" s="26" t="str">
        <f t="shared" si="4"/>
        <v/>
      </c>
      <c r="CC65" s="26" t="str">
        <f t="shared" si="5"/>
        <v/>
      </c>
      <c r="CD65" s="26" t="str">
        <f t="shared" si="6"/>
        <v/>
      </c>
      <c r="CE65" s="26" t="str">
        <f t="shared" si="7"/>
        <v/>
      </c>
      <c r="CF65" s="88" t="str">
        <f t="shared" si="34"/>
        <v/>
      </c>
      <c r="CG65" s="26" t="str">
        <f t="shared" si="8"/>
        <v/>
      </c>
      <c r="CH65" s="26" t="str">
        <f t="shared" si="9"/>
        <v/>
      </c>
      <c r="CI65" s="28"/>
      <c r="CJ65" s="29">
        <f t="shared" si="10"/>
        <v>0</v>
      </c>
      <c r="CK65" s="29">
        <f t="shared" si="11"/>
        <v>0</v>
      </c>
      <c r="CL65" s="29">
        <f t="shared" si="12"/>
        <v>0</v>
      </c>
      <c r="CM65" s="29">
        <f t="shared" si="13"/>
        <v>0</v>
      </c>
      <c r="CN65" s="29">
        <f t="shared" si="13"/>
        <v>0</v>
      </c>
      <c r="CO65" s="89">
        <f t="shared" si="35"/>
        <v>0</v>
      </c>
      <c r="CP65" s="29">
        <f t="shared" si="14"/>
        <v>0</v>
      </c>
      <c r="CQ65" s="29">
        <f t="shared" si="14"/>
        <v>0</v>
      </c>
    </row>
    <row r="66" spans="1:95" x14ac:dyDescent="0.25">
      <c r="A66" s="301"/>
      <c r="B66" s="57" t="s">
        <v>46</v>
      </c>
      <c r="C66" s="58">
        <f t="shared" si="0"/>
        <v>0</v>
      </c>
      <c r="D66" s="59">
        <f t="shared" si="36"/>
        <v>0</v>
      </c>
      <c r="E66" s="60">
        <f t="shared" si="36"/>
        <v>0</v>
      </c>
      <c r="F66" s="82"/>
      <c r="G66" s="93"/>
      <c r="H66" s="82"/>
      <c r="I66" s="93"/>
      <c r="J66" s="64"/>
      <c r="K66" s="94"/>
      <c r="L66" s="64"/>
      <c r="M66" s="94"/>
      <c r="N66" s="64"/>
      <c r="O66" s="94"/>
      <c r="P66" s="64"/>
      <c r="Q66" s="94"/>
      <c r="R66" s="64"/>
      <c r="S66" s="94"/>
      <c r="T66" s="64"/>
      <c r="U66" s="94"/>
      <c r="V66" s="64"/>
      <c r="W66" s="94"/>
      <c r="X66" s="64"/>
      <c r="Y66" s="94"/>
      <c r="Z66" s="64"/>
      <c r="AA66" s="94"/>
      <c r="AB66" s="35"/>
      <c r="AC66" s="37"/>
      <c r="AD66" s="98"/>
      <c r="AE66" s="99"/>
      <c r="AF66" s="82"/>
      <c r="AG66" s="111"/>
      <c r="AH66" s="82"/>
      <c r="AI66" s="111"/>
      <c r="AJ66" s="82"/>
      <c r="AK66" s="111"/>
      <c r="AL66" s="112"/>
      <c r="AM66" s="113"/>
      <c r="AN66" s="66"/>
      <c r="AO66" s="97"/>
      <c r="AP66" s="68"/>
      <c r="AQ66" s="69"/>
      <c r="AR66" s="69"/>
      <c r="AS66" s="69"/>
      <c r="AT66" s="69"/>
      <c r="AU66" s="69"/>
      <c r="AV66" s="25" t="str">
        <f t="shared" si="33"/>
        <v/>
      </c>
      <c r="CA66" s="26" t="str">
        <f t="shared" si="3"/>
        <v/>
      </c>
      <c r="CB66" s="26" t="str">
        <f t="shared" si="4"/>
        <v/>
      </c>
      <c r="CC66" s="26" t="str">
        <f t="shared" si="5"/>
        <v/>
      </c>
      <c r="CD66" s="26" t="str">
        <f t="shared" si="6"/>
        <v/>
      </c>
      <c r="CE66" s="26" t="str">
        <f t="shared" si="7"/>
        <v/>
      </c>
      <c r="CF66" s="88" t="str">
        <f t="shared" si="34"/>
        <v/>
      </c>
      <c r="CG66" s="26" t="str">
        <f t="shared" si="8"/>
        <v/>
      </c>
      <c r="CH66" s="26" t="str">
        <f t="shared" si="9"/>
        <v/>
      </c>
      <c r="CI66" s="28"/>
      <c r="CJ66" s="29">
        <f t="shared" si="10"/>
        <v>0</v>
      </c>
      <c r="CK66" s="29">
        <f t="shared" si="11"/>
        <v>0</v>
      </c>
      <c r="CL66" s="29">
        <f t="shared" si="12"/>
        <v>0</v>
      </c>
      <c r="CM66" s="29">
        <f t="shared" si="13"/>
        <v>0</v>
      </c>
      <c r="CN66" s="29">
        <f t="shared" si="13"/>
        <v>0</v>
      </c>
      <c r="CO66" s="89">
        <f t="shared" si="35"/>
        <v>0</v>
      </c>
      <c r="CP66" s="29">
        <f t="shared" si="14"/>
        <v>0</v>
      </c>
      <c r="CQ66" s="29">
        <f t="shared" si="14"/>
        <v>0</v>
      </c>
    </row>
    <row r="67" spans="1:95" ht="15" customHeight="1" x14ac:dyDescent="0.25">
      <c r="A67" s="299" t="s">
        <v>57</v>
      </c>
      <c r="B67" s="10" t="s">
        <v>38</v>
      </c>
      <c r="C67" s="11">
        <f t="shared" si="0"/>
        <v>29</v>
      </c>
      <c r="D67" s="12">
        <f>SUM(J67+L67+N67+P67+R67+T67+V67+X67+Z67+AB67+AD67+AF67+AH67+AJ67+AL67)</f>
        <v>20</v>
      </c>
      <c r="E67" s="13">
        <f>SUM(K67+M67+O67+Q67+S67+U67+W67+Y67+AA67+AC67+AE67+AG67+AI67+AK67+AM67)</f>
        <v>9</v>
      </c>
      <c r="F67" s="71"/>
      <c r="G67" s="72"/>
      <c r="H67" s="71"/>
      <c r="I67" s="72"/>
      <c r="J67" s="14"/>
      <c r="K67" s="16"/>
      <c r="L67" s="14"/>
      <c r="M67" s="16"/>
      <c r="N67" s="14">
        <v>1</v>
      </c>
      <c r="O67" s="16"/>
      <c r="P67" s="14"/>
      <c r="Q67" s="16"/>
      <c r="R67" s="14">
        <v>4</v>
      </c>
      <c r="S67" s="16">
        <v>1</v>
      </c>
      <c r="T67" s="14">
        <v>3</v>
      </c>
      <c r="U67" s="16">
        <v>6</v>
      </c>
      <c r="V67" s="14">
        <v>1</v>
      </c>
      <c r="W67" s="16">
        <v>1</v>
      </c>
      <c r="X67" s="14">
        <v>5</v>
      </c>
      <c r="Y67" s="16"/>
      <c r="Z67" s="14">
        <v>3</v>
      </c>
      <c r="AA67" s="16">
        <v>1</v>
      </c>
      <c r="AB67" s="14">
        <v>2</v>
      </c>
      <c r="AC67" s="16"/>
      <c r="AD67" s="14"/>
      <c r="AE67" s="16"/>
      <c r="AF67" s="14"/>
      <c r="AG67" s="16"/>
      <c r="AH67" s="14"/>
      <c r="AI67" s="16"/>
      <c r="AJ67" s="14">
        <v>1</v>
      </c>
      <c r="AK67" s="16"/>
      <c r="AL67" s="17"/>
      <c r="AM67" s="18"/>
      <c r="AN67" s="73">
        <v>0</v>
      </c>
      <c r="AO67" s="104">
        <v>0</v>
      </c>
      <c r="AP67" s="21">
        <v>1</v>
      </c>
      <c r="AQ67" s="22">
        <v>0</v>
      </c>
      <c r="AR67" s="22">
        <v>4</v>
      </c>
      <c r="AS67" s="22">
        <v>0</v>
      </c>
      <c r="AT67" s="22">
        <v>0</v>
      </c>
      <c r="AU67" s="22">
        <v>0</v>
      </c>
      <c r="AV67" s="25" t="str">
        <f t="shared" si="33"/>
        <v/>
      </c>
      <c r="CA67" s="26" t="str">
        <f t="shared" si="3"/>
        <v/>
      </c>
      <c r="CB67" s="26" t="str">
        <f t="shared" si="4"/>
        <v/>
      </c>
      <c r="CC67" s="26" t="str">
        <f t="shared" si="5"/>
        <v/>
      </c>
      <c r="CD67" s="26" t="str">
        <f t="shared" si="6"/>
        <v/>
      </c>
      <c r="CE67" s="26" t="str">
        <f t="shared" si="7"/>
        <v/>
      </c>
      <c r="CF67" s="88" t="str">
        <f t="shared" si="34"/>
        <v/>
      </c>
      <c r="CG67" s="26" t="str">
        <f t="shared" si="8"/>
        <v/>
      </c>
      <c r="CH67" s="26" t="str">
        <f t="shared" si="9"/>
        <v/>
      </c>
      <c r="CI67" s="28"/>
      <c r="CJ67" s="29">
        <f t="shared" si="10"/>
        <v>0</v>
      </c>
      <c r="CK67" s="29">
        <f t="shared" si="11"/>
        <v>0</v>
      </c>
      <c r="CL67" s="29">
        <f t="shared" si="12"/>
        <v>0</v>
      </c>
      <c r="CM67" s="29">
        <f t="shared" si="13"/>
        <v>0</v>
      </c>
      <c r="CN67" s="29">
        <f t="shared" si="13"/>
        <v>0</v>
      </c>
      <c r="CO67" s="89">
        <f t="shared" si="35"/>
        <v>0</v>
      </c>
      <c r="CP67" s="29">
        <f t="shared" si="14"/>
        <v>0</v>
      </c>
      <c r="CQ67" s="29">
        <f t="shared" si="14"/>
        <v>0</v>
      </c>
    </row>
    <row r="68" spans="1:95" x14ac:dyDescent="0.25">
      <c r="A68" s="300"/>
      <c r="B68" s="31" t="s">
        <v>51</v>
      </c>
      <c r="C68" s="32">
        <f t="shared" si="0"/>
        <v>0</v>
      </c>
      <c r="D68" s="33">
        <f t="shared" ref="D68:E73" si="37">SUM(J68+L68+N68+P68+R68+T68+V68+X68+Z68+AB68+AD68+AF68+AH68+AJ68+AL68)</f>
        <v>0</v>
      </c>
      <c r="E68" s="34">
        <f t="shared" si="37"/>
        <v>0</v>
      </c>
      <c r="F68" s="75"/>
      <c r="G68" s="76"/>
      <c r="H68" s="75"/>
      <c r="I68" s="76"/>
      <c r="J68" s="35"/>
      <c r="K68" s="37"/>
      <c r="L68" s="35"/>
      <c r="M68" s="37"/>
      <c r="N68" s="35"/>
      <c r="O68" s="37"/>
      <c r="P68" s="35"/>
      <c r="Q68" s="37"/>
      <c r="R68" s="35"/>
      <c r="S68" s="37"/>
      <c r="T68" s="35"/>
      <c r="U68" s="37"/>
      <c r="V68" s="35"/>
      <c r="W68" s="37"/>
      <c r="X68" s="35"/>
      <c r="Y68" s="37"/>
      <c r="Z68" s="35"/>
      <c r="AA68" s="37"/>
      <c r="AB68" s="35"/>
      <c r="AC68" s="37"/>
      <c r="AD68" s="35"/>
      <c r="AE68" s="37"/>
      <c r="AF68" s="35"/>
      <c r="AG68" s="37"/>
      <c r="AH68" s="35"/>
      <c r="AI68" s="37"/>
      <c r="AJ68" s="35"/>
      <c r="AK68" s="37"/>
      <c r="AL68" s="38"/>
      <c r="AM68" s="39"/>
      <c r="AN68" s="40"/>
      <c r="AO68" s="114"/>
      <c r="AP68" s="115"/>
      <c r="AQ68" s="116"/>
      <c r="AR68" s="116"/>
      <c r="AS68" s="116"/>
      <c r="AT68" s="116"/>
      <c r="AU68" s="116"/>
      <c r="AV68" s="25" t="str">
        <f t="shared" si="33"/>
        <v/>
      </c>
      <c r="CA68" s="26" t="str">
        <f t="shared" si="3"/>
        <v/>
      </c>
      <c r="CB68" s="26" t="str">
        <f t="shared" si="4"/>
        <v/>
      </c>
      <c r="CC68" s="26" t="str">
        <f t="shared" si="5"/>
        <v/>
      </c>
      <c r="CD68" s="26" t="str">
        <f t="shared" si="6"/>
        <v/>
      </c>
      <c r="CE68" s="26" t="str">
        <f t="shared" si="7"/>
        <v/>
      </c>
      <c r="CF68" s="88" t="str">
        <f t="shared" si="34"/>
        <v/>
      </c>
      <c r="CG68" s="26" t="str">
        <f t="shared" si="8"/>
        <v/>
      </c>
      <c r="CH68" s="26" t="str">
        <f t="shared" si="9"/>
        <v/>
      </c>
      <c r="CI68" s="28"/>
      <c r="CJ68" s="29">
        <f t="shared" si="10"/>
        <v>0</v>
      </c>
      <c r="CK68" s="29">
        <f t="shared" si="11"/>
        <v>0</v>
      </c>
      <c r="CL68" s="29">
        <f t="shared" si="12"/>
        <v>0</v>
      </c>
      <c r="CM68" s="29">
        <f t="shared" si="13"/>
        <v>0</v>
      </c>
      <c r="CN68" s="29">
        <f t="shared" si="13"/>
        <v>0</v>
      </c>
      <c r="CO68" s="89">
        <f t="shared" si="35"/>
        <v>0</v>
      </c>
      <c r="CP68" s="29">
        <f t="shared" si="14"/>
        <v>0</v>
      </c>
      <c r="CQ68" s="29">
        <f t="shared" si="14"/>
        <v>0</v>
      </c>
    </row>
    <row r="69" spans="1:95" x14ac:dyDescent="0.25">
      <c r="A69" s="300"/>
      <c r="B69" s="31" t="s">
        <v>40</v>
      </c>
      <c r="C69" s="32">
        <f t="shared" si="0"/>
        <v>266</v>
      </c>
      <c r="D69" s="33">
        <f t="shared" si="37"/>
        <v>190</v>
      </c>
      <c r="E69" s="34">
        <f t="shared" si="37"/>
        <v>76</v>
      </c>
      <c r="F69" s="75"/>
      <c r="G69" s="76"/>
      <c r="H69" s="75"/>
      <c r="I69" s="76"/>
      <c r="J69" s="35"/>
      <c r="K69" s="37"/>
      <c r="L69" s="35"/>
      <c r="M69" s="37"/>
      <c r="N69" s="35">
        <v>10</v>
      </c>
      <c r="O69" s="37">
        <v>6</v>
      </c>
      <c r="P69" s="35">
        <v>11</v>
      </c>
      <c r="Q69" s="37"/>
      <c r="R69" s="35">
        <v>36</v>
      </c>
      <c r="S69" s="37">
        <v>14</v>
      </c>
      <c r="T69" s="35">
        <v>35</v>
      </c>
      <c r="U69" s="37">
        <v>26</v>
      </c>
      <c r="V69" s="35">
        <v>22</v>
      </c>
      <c r="W69" s="37">
        <v>11</v>
      </c>
      <c r="X69" s="35">
        <v>27</v>
      </c>
      <c r="Y69" s="37">
        <v>6</v>
      </c>
      <c r="Z69" s="35">
        <v>19</v>
      </c>
      <c r="AA69" s="37">
        <v>8</v>
      </c>
      <c r="AB69" s="35">
        <v>17</v>
      </c>
      <c r="AC69" s="37">
        <v>4</v>
      </c>
      <c r="AD69" s="35">
        <v>4</v>
      </c>
      <c r="AE69" s="37"/>
      <c r="AF69" s="35">
        <v>3</v>
      </c>
      <c r="AG69" s="37">
        <v>1</v>
      </c>
      <c r="AH69" s="35">
        <v>4</v>
      </c>
      <c r="AI69" s="37"/>
      <c r="AJ69" s="35">
        <v>1</v>
      </c>
      <c r="AK69" s="37"/>
      <c r="AL69" s="38">
        <v>1</v>
      </c>
      <c r="AM69" s="39"/>
      <c r="AN69" s="40">
        <v>0</v>
      </c>
      <c r="AO69" s="41">
        <v>0</v>
      </c>
      <c r="AP69" s="36">
        <v>4</v>
      </c>
      <c r="AQ69" s="24">
        <v>1</v>
      </c>
      <c r="AR69" s="24">
        <v>23</v>
      </c>
      <c r="AS69" s="24">
        <v>0</v>
      </c>
      <c r="AT69" s="24">
        <v>0</v>
      </c>
      <c r="AU69" s="24">
        <v>0</v>
      </c>
      <c r="AV69" s="25" t="str">
        <f t="shared" si="33"/>
        <v/>
      </c>
      <c r="CA69" s="26" t="str">
        <f t="shared" si="3"/>
        <v/>
      </c>
      <c r="CB69" s="26" t="str">
        <f t="shared" si="4"/>
        <v/>
      </c>
      <c r="CC69" s="26" t="str">
        <f t="shared" si="5"/>
        <v/>
      </c>
      <c r="CD69" s="26" t="str">
        <f t="shared" si="6"/>
        <v/>
      </c>
      <c r="CE69" s="26" t="str">
        <f t="shared" si="7"/>
        <v/>
      </c>
      <c r="CF69" s="88" t="str">
        <f t="shared" si="34"/>
        <v/>
      </c>
      <c r="CG69" s="26" t="str">
        <f t="shared" si="8"/>
        <v/>
      </c>
      <c r="CH69" s="26" t="str">
        <f t="shared" si="9"/>
        <v/>
      </c>
      <c r="CI69" s="28"/>
      <c r="CJ69" s="29">
        <f t="shared" si="10"/>
        <v>0</v>
      </c>
      <c r="CK69" s="29">
        <f t="shared" si="11"/>
        <v>0</v>
      </c>
      <c r="CL69" s="29">
        <f t="shared" si="12"/>
        <v>0</v>
      </c>
      <c r="CM69" s="29">
        <f t="shared" si="13"/>
        <v>0</v>
      </c>
      <c r="CN69" s="29">
        <f t="shared" si="13"/>
        <v>0</v>
      </c>
      <c r="CO69" s="89">
        <f t="shared" si="35"/>
        <v>0</v>
      </c>
      <c r="CP69" s="29">
        <f t="shared" si="14"/>
        <v>0</v>
      </c>
      <c r="CQ69" s="29">
        <f t="shared" si="14"/>
        <v>0</v>
      </c>
    </row>
    <row r="70" spans="1:95" x14ac:dyDescent="0.25">
      <c r="A70" s="300"/>
      <c r="B70" s="31" t="s">
        <v>52</v>
      </c>
      <c r="C70" s="32">
        <f t="shared" si="0"/>
        <v>0</v>
      </c>
      <c r="D70" s="33">
        <f t="shared" si="37"/>
        <v>0</v>
      </c>
      <c r="E70" s="34">
        <f t="shared" si="37"/>
        <v>0</v>
      </c>
      <c r="F70" s="75"/>
      <c r="G70" s="76"/>
      <c r="H70" s="75"/>
      <c r="I70" s="76"/>
      <c r="J70" s="35"/>
      <c r="K70" s="37"/>
      <c r="L70" s="35"/>
      <c r="M70" s="37"/>
      <c r="N70" s="35"/>
      <c r="O70" s="37"/>
      <c r="P70" s="35"/>
      <c r="Q70" s="37"/>
      <c r="R70" s="35"/>
      <c r="S70" s="37"/>
      <c r="T70" s="35"/>
      <c r="U70" s="37"/>
      <c r="V70" s="35"/>
      <c r="W70" s="37"/>
      <c r="X70" s="35"/>
      <c r="Y70" s="37"/>
      <c r="Z70" s="35"/>
      <c r="AA70" s="37"/>
      <c r="AB70" s="35"/>
      <c r="AC70" s="37"/>
      <c r="AD70" s="35"/>
      <c r="AE70" s="37"/>
      <c r="AF70" s="35"/>
      <c r="AG70" s="37"/>
      <c r="AH70" s="35"/>
      <c r="AI70" s="37"/>
      <c r="AJ70" s="35"/>
      <c r="AK70" s="37"/>
      <c r="AL70" s="38"/>
      <c r="AM70" s="39"/>
      <c r="AN70" s="40"/>
      <c r="AO70" s="41"/>
      <c r="AP70" s="36"/>
      <c r="AQ70" s="24"/>
      <c r="AR70" s="24"/>
      <c r="AS70" s="24"/>
      <c r="AT70" s="24"/>
      <c r="AU70" s="24"/>
      <c r="AV70" s="25" t="str">
        <f t="shared" si="33"/>
        <v/>
      </c>
      <c r="CA70" s="26" t="str">
        <f t="shared" si="3"/>
        <v/>
      </c>
      <c r="CB70" s="26" t="str">
        <f t="shared" si="4"/>
        <v/>
      </c>
      <c r="CC70" s="26" t="str">
        <f t="shared" si="5"/>
        <v/>
      </c>
      <c r="CD70" s="26" t="str">
        <f t="shared" si="6"/>
        <v/>
      </c>
      <c r="CE70" s="26" t="str">
        <f t="shared" si="7"/>
        <v/>
      </c>
      <c r="CF70" s="88" t="str">
        <f t="shared" si="34"/>
        <v/>
      </c>
      <c r="CG70" s="26" t="str">
        <f t="shared" si="8"/>
        <v/>
      </c>
      <c r="CH70" s="26" t="str">
        <f t="shared" si="9"/>
        <v/>
      </c>
      <c r="CI70" s="28"/>
      <c r="CJ70" s="29">
        <f t="shared" si="10"/>
        <v>0</v>
      </c>
      <c r="CK70" s="29">
        <f t="shared" si="11"/>
        <v>0</v>
      </c>
      <c r="CL70" s="29">
        <f t="shared" si="12"/>
        <v>0</v>
      </c>
      <c r="CM70" s="29">
        <f t="shared" si="13"/>
        <v>0</v>
      </c>
      <c r="CN70" s="29">
        <f t="shared" si="13"/>
        <v>0</v>
      </c>
      <c r="CO70" s="89">
        <f t="shared" si="35"/>
        <v>0</v>
      </c>
      <c r="CP70" s="29">
        <f t="shared" si="14"/>
        <v>0</v>
      </c>
      <c r="CQ70" s="29">
        <f t="shared" si="14"/>
        <v>0</v>
      </c>
    </row>
    <row r="71" spans="1:95" x14ac:dyDescent="0.25">
      <c r="A71" s="300"/>
      <c r="B71" s="31" t="s">
        <v>58</v>
      </c>
      <c r="C71" s="32">
        <f t="shared" si="0"/>
        <v>0</v>
      </c>
      <c r="D71" s="33">
        <f t="shared" si="37"/>
        <v>0</v>
      </c>
      <c r="E71" s="34">
        <f t="shared" si="37"/>
        <v>0</v>
      </c>
      <c r="F71" s="75"/>
      <c r="G71" s="76"/>
      <c r="H71" s="75"/>
      <c r="I71" s="76"/>
      <c r="J71" s="35"/>
      <c r="K71" s="37"/>
      <c r="L71" s="35"/>
      <c r="M71" s="37"/>
      <c r="N71" s="35"/>
      <c r="O71" s="37"/>
      <c r="P71" s="35"/>
      <c r="Q71" s="37"/>
      <c r="R71" s="35"/>
      <c r="S71" s="37"/>
      <c r="T71" s="35"/>
      <c r="U71" s="37"/>
      <c r="V71" s="35"/>
      <c r="W71" s="37"/>
      <c r="X71" s="35"/>
      <c r="Y71" s="37"/>
      <c r="Z71" s="35"/>
      <c r="AA71" s="37"/>
      <c r="AB71" s="35"/>
      <c r="AC71" s="37"/>
      <c r="AD71" s="35"/>
      <c r="AE71" s="37"/>
      <c r="AF71" s="35"/>
      <c r="AG71" s="37"/>
      <c r="AH71" s="35"/>
      <c r="AI71" s="37"/>
      <c r="AJ71" s="35"/>
      <c r="AK71" s="37"/>
      <c r="AL71" s="38"/>
      <c r="AM71" s="39"/>
      <c r="AN71" s="40"/>
      <c r="AO71" s="41"/>
      <c r="AP71" s="36"/>
      <c r="AQ71" s="24"/>
      <c r="AR71" s="24"/>
      <c r="AS71" s="24"/>
      <c r="AT71" s="24"/>
      <c r="AU71" s="24"/>
      <c r="AV71" s="25" t="str">
        <f t="shared" si="33"/>
        <v/>
      </c>
      <c r="CA71" s="26" t="str">
        <f t="shared" si="3"/>
        <v/>
      </c>
      <c r="CB71" s="26" t="str">
        <f t="shared" si="4"/>
        <v/>
      </c>
      <c r="CC71" s="26" t="str">
        <f t="shared" si="5"/>
        <v/>
      </c>
      <c r="CD71" s="26" t="str">
        <f t="shared" si="6"/>
        <v/>
      </c>
      <c r="CE71" s="26" t="str">
        <f t="shared" si="7"/>
        <v/>
      </c>
      <c r="CF71" s="88" t="str">
        <f t="shared" si="34"/>
        <v/>
      </c>
      <c r="CG71" s="26" t="str">
        <f t="shared" si="8"/>
        <v/>
      </c>
      <c r="CH71" s="26" t="str">
        <f t="shared" si="9"/>
        <v/>
      </c>
      <c r="CI71" s="28"/>
      <c r="CJ71" s="29">
        <f t="shared" si="10"/>
        <v>0</v>
      </c>
      <c r="CK71" s="29">
        <f t="shared" si="11"/>
        <v>0</v>
      </c>
      <c r="CL71" s="29">
        <f t="shared" si="12"/>
        <v>0</v>
      </c>
      <c r="CM71" s="29">
        <f t="shared" si="13"/>
        <v>0</v>
      </c>
      <c r="CN71" s="29">
        <f t="shared" si="13"/>
        <v>0</v>
      </c>
      <c r="CO71" s="89">
        <f t="shared" si="35"/>
        <v>0</v>
      </c>
      <c r="CP71" s="29">
        <f t="shared" si="14"/>
        <v>0</v>
      </c>
      <c r="CQ71" s="29">
        <f t="shared" si="14"/>
        <v>0</v>
      </c>
    </row>
    <row r="72" spans="1:95" x14ac:dyDescent="0.25">
      <c r="A72" s="300"/>
      <c r="B72" s="90" t="s">
        <v>47</v>
      </c>
      <c r="C72" s="91">
        <f t="shared" si="0"/>
        <v>0</v>
      </c>
      <c r="D72" s="33">
        <f t="shared" si="37"/>
        <v>0</v>
      </c>
      <c r="E72" s="55">
        <f t="shared" si="37"/>
        <v>0</v>
      </c>
      <c r="F72" s="75"/>
      <c r="G72" s="76"/>
      <c r="H72" s="75"/>
      <c r="I72" s="76"/>
      <c r="J72" s="47"/>
      <c r="K72" s="49"/>
      <c r="L72" s="47"/>
      <c r="M72" s="49"/>
      <c r="N72" s="47"/>
      <c r="O72" s="49"/>
      <c r="P72" s="47"/>
      <c r="Q72" s="49"/>
      <c r="R72" s="47"/>
      <c r="S72" s="49"/>
      <c r="T72" s="47"/>
      <c r="U72" s="49"/>
      <c r="V72" s="47"/>
      <c r="W72" s="49"/>
      <c r="X72" s="47"/>
      <c r="Y72" s="49"/>
      <c r="Z72" s="47"/>
      <c r="AA72" s="49"/>
      <c r="AB72" s="47"/>
      <c r="AC72" s="49"/>
      <c r="AD72" s="47"/>
      <c r="AE72" s="49"/>
      <c r="AF72" s="47"/>
      <c r="AG72" s="49"/>
      <c r="AH72" s="47"/>
      <c r="AI72" s="49"/>
      <c r="AJ72" s="47"/>
      <c r="AK72" s="49"/>
      <c r="AL72" s="50"/>
      <c r="AM72" s="51"/>
      <c r="AN72" s="40"/>
      <c r="AO72" s="52"/>
      <c r="AP72" s="48"/>
      <c r="AQ72" s="92"/>
      <c r="AR72" s="92"/>
      <c r="AS72" s="92"/>
      <c r="AT72" s="92"/>
      <c r="AU72" s="92"/>
      <c r="AV72" s="25" t="str">
        <f t="shared" si="33"/>
        <v/>
      </c>
      <c r="CA72" s="26" t="str">
        <f t="shared" si="3"/>
        <v/>
      </c>
      <c r="CB72" s="26" t="str">
        <f t="shared" si="4"/>
        <v/>
      </c>
      <c r="CC72" s="26" t="str">
        <f t="shared" si="5"/>
        <v/>
      </c>
      <c r="CD72" s="26" t="str">
        <f t="shared" si="6"/>
        <v/>
      </c>
      <c r="CE72" s="26" t="str">
        <f t="shared" si="7"/>
        <v/>
      </c>
      <c r="CF72" s="88" t="str">
        <f t="shared" si="34"/>
        <v/>
      </c>
      <c r="CG72" s="26" t="str">
        <f t="shared" si="8"/>
        <v/>
      </c>
      <c r="CH72" s="26" t="str">
        <f t="shared" si="9"/>
        <v/>
      </c>
      <c r="CI72" s="28"/>
      <c r="CJ72" s="29">
        <f t="shared" si="10"/>
        <v>0</v>
      </c>
      <c r="CK72" s="29">
        <f t="shared" si="11"/>
        <v>0</v>
      </c>
      <c r="CL72" s="29">
        <f t="shared" si="12"/>
        <v>0</v>
      </c>
      <c r="CM72" s="29">
        <f t="shared" si="13"/>
        <v>0</v>
      </c>
      <c r="CN72" s="29">
        <f t="shared" si="13"/>
        <v>0</v>
      </c>
      <c r="CO72" s="89">
        <f t="shared" si="35"/>
        <v>0</v>
      </c>
      <c r="CP72" s="29">
        <f t="shared" si="14"/>
        <v>0</v>
      </c>
      <c r="CQ72" s="29">
        <f t="shared" si="14"/>
        <v>0</v>
      </c>
    </row>
    <row r="73" spans="1:95" x14ac:dyDescent="0.25">
      <c r="A73" s="301"/>
      <c r="B73" s="57" t="s">
        <v>46</v>
      </c>
      <c r="C73" s="58">
        <f t="shared" si="0"/>
        <v>0</v>
      </c>
      <c r="D73" s="59">
        <f t="shared" si="37"/>
        <v>0</v>
      </c>
      <c r="E73" s="60">
        <f t="shared" si="37"/>
        <v>0</v>
      </c>
      <c r="F73" s="82"/>
      <c r="G73" s="93"/>
      <c r="H73" s="82"/>
      <c r="I73" s="93"/>
      <c r="J73" s="64"/>
      <c r="K73" s="94"/>
      <c r="L73" s="64"/>
      <c r="M73" s="94"/>
      <c r="N73" s="64"/>
      <c r="O73" s="94"/>
      <c r="P73" s="64"/>
      <c r="Q73" s="94"/>
      <c r="R73" s="64"/>
      <c r="S73" s="94"/>
      <c r="T73" s="64"/>
      <c r="U73" s="94"/>
      <c r="V73" s="64"/>
      <c r="W73" s="94"/>
      <c r="X73" s="64"/>
      <c r="Y73" s="94"/>
      <c r="Z73" s="64"/>
      <c r="AA73" s="94"/>
      <c r="AB73" s="64"/>
      <c r="AC73" s="94"/>
      <c r="AD73" s="64"/>
      <c r="AE73" s="94"/>
      <c r="AF73" s="64"/>
      <c r="AG73" s="94"/>
      <c r="AH73" s="64"/>
      <c r="AI73" s="94"/>
      <c r="AJ73" s="64"/>
      <c r="AK73" s="94"/>
      <c r="AL73" s="95"/>
      <c r="AM73" s="96"/>
      <c r="AN73" s="66"/>
      <c r="AO73" s="97"/>
      <c r="AP73" s="68"/>
      <c r="AQ73" s="69"/>
      <c r="AR73" s="69"/>
      <c r="AS73" s="69"/>
      <c r="AT73" s="69"/>
      <c r="AU73" s="69"/>
      <c r="AV73" s="25" t="str">
        <f t="shared" si="33"/>
        <v/>
      </c>
      <c r="CA73" s="26" t="str">
        <f t="shared" si="3"/>
        <v/>
      </c>
      <c r="CB73" s="26" t="str">
        <f t="shared" si="4"/>
        <v/>
      </c>
      <c r="CC73" s="26" t="str">
        <f t="shared" si="5"/>
        <v/>
      </c>
      <c r="CD73" s="26" t="str">
        <f t="shared" si="6"/>
        <v/>
      </c>
      <c r="CE73" s="26" t="str">
        <f t="shared" si="7"/>
        <v/>
      </c>
      <c r="CF73" s="88" t="str">
        <f t="shared" si="34"/>
        <v/>
      </c>
      <c r="CG73" s="26" t="str">
        <f t="shared" si="8"/>
        <v/>
      </c>
      <c r="CH73" s="26" t="str">
        <f t="shared" si="9"/>
        <v/>
      </c>
      <c r="CI73" s="28"/>
      <c r="CJ73" s="29">
        <f t="shared" si="10"/>
        <v>0</v>
      </c>
      <c r="CK73" s="29">
        <f t="shared" si="11"/>
        <v>0</v>
      </c>
      <c r="CL73" s="29">
        <f t="shared" si="12"/>
        <v>0</v>
      </c>
      <c r="CM73" s="29">
        <f t="shared" si="13"/>
        <v>0</v>
      </c>
      <c r="CN73" s="29">
        <f t="shared" si="13"/>
        <v>0</v>
      </c>
      <c r="CO73" s="89">
        <f t="shared" si="35"/>
        <v>0</v>
      </c>
      <c r="CP73" s="29">
        <f t="shared" si="14"/>
        <v>0</v>
      </c>
      <c r="CQ73" s="29">
        <f t="shared" si="14"/>
        <v>0</v>
      </c>
    </row>
    <row r="74" spans="1:95" ht="15" customHeight="1" x14ac:dyDescent="0.25">
      <c r="A74" s="299" t="s">
        <v>59</v>
      </c>
      <c r="B74" s="10" t="s">
        <v>60</v>
      </c>
      <c r="C74" s="11">
        <f>SUM(D74+E74)</f>
        <v>11</v>
      </c>
      <c r="D74" s="117"/>
      <c r="E74" s="13">
        <f>SUM(K74+M74+O74+Q74+S74+U74+W74+Y74+AA74+AC74)</f>
        <v>11</v>
      </c>
      <c r="F74" s="71"/>
      <c r="G74" s="72"/>
      <c r="H74" s="71"/>
      <c r="I74" s="72"/>
      <c r="J74" s="71"/>
      <c r="K74" s="16"/>
      <c r="L74" s="71"/>
      <c r="M74" s="16">
        <v>1</v>
      </c>
      <c r="N74" s="71"/>
      <c r="O74" s="16">
        <v>3</v>
      </c>
      <c r="P74" s="71"/>
      <c r="Q74" s="16">
        <v>1</v>
      </c>
      <c r="R74" s="71"/>
      <c r="S74" s="16">
        <v>3</v>
      </c>
      <c r="T74" s="71"/>
      <c r="U74" s="16">
        <v>2</v>
      </c>
      <c r="V74" s="71"/>
      <c r="W74" s="16">
        <v>1</v>
      </c>
      <c r="X74" s="71"/>
      <c r="Y74" s="16"/>
      <c r="Z74" s="71"/>
      <c r="AA74" s="16"/>
      <c r="AB74" s="71"/>
      <c r="AC74" s="49"/>
      <c r="AD74" s="118"/>
      <c r="AE74" s="119"/>
      <c r="AF74" s="100"/>
      <c r="AG74" s="101"/>
      <c r="AH74" s="100"/>
      <c r="AI74" s="101"/>
      <c r="AJ74" s="100"/>
      <c r="AK74" s="101"/>
      <c r="AL74" s="102"/>
      <c r="AM74" s="103"/>
      <c r="AN74" s="73">
        <v>0</v>
      </c>
      <c r="AO74" s="104">
        <v>0</v>
      </c>
      <c r="AP74" s="21">
        <v>0</v>
      </c>
      <c r="AQ74" s="22">
        <v>0</v>
      </c>
      <c r="AR74" s="22">
        <v>1</v>
      </c>
      <c r="AS74" s="22">
        <v>0</v>
      </c>
      <c r="AT74" s="22">
        <v>0</v>
      </c>
      <c r="AU74" s="22">
        <v>0</v>
      </c>
      <c r="AV74" s="25" t="str">
        <f t="shared" si="33"/>
        <v/>
      </c>
      <c r="CA74" s="26" t="str">
        <f t="shared" si="3"/>
        <v/>
      </c>
      <c r="CB74" s="26" t="str">
        <f t="shared" si="4"/>
        <v/>
      </c>
      <c r="CC74" s="120"/>
      <c r="CD74" s="26" t="str">
        <f t="shared" si="6"/>
        <v/>
      </c>
      <c r="CE74" s="26" t="str">
        <f t="shared" si="7"/>
        <v/>
      </c>
      <c r="CF74" s="88" t="str">
        <f t="shared" si="34"/>
        <v/>
      </c>
      <c r="CG74" s="26" t="str">
        <f t="shared" si="8"/>
        <v/>
      </c>
      <c r="CH74" s="26" t="str">
        <f t="shared" si="9"/>
        <v/>
      </c>
      <c r="CI74" s="28"/>
      <c r="CJ74" s="29">
        <f t="shared" si="10"/>
        <v>0</v>
      </c>
      <c r="CK74" s="29">
        <f t="shared" si="11"/>
        <v>0</v>
      </c>
      <c r="CL74" s="121"/>
      <c r="CM74" s="29">
        <f t="shared" si="13"/>
        <v>0</v>
      </c>
      <c r="CN74" s="29">
        <f t="shared" si="13"/>
        <v>0</v>
      </c>
      <c r="CO74" s="89">
        <f t="shared" si="35"/>
        <v>0</v>
      </c>
      <c r="CP74" s="29">
        <f t="shared" si="14"/>
        <v>0</v>
      </c>
      <c r="CQ74" s="29">
        <f t="shared" si="14"/>
        <v>0</v>
      </c>
    </row>
    <row r="75" spans="1:95" x14ac:dyDescent="0.25">
      <c r="A75" s="300"/>
      <c r="B75" s="31" t="s">
        <v>61</v>
      </c>
      <c r="C75" s="122">
        <f t="shared" si="0"/>
        <v>0</v>
      </c>
      <c r="D75" s="123"/>
      <c r="E75" s="55">
        <f>SUM(K75+M75+O75+Q75+S75+U75+W75+Y75+AA75+AC75)</f>
        <v>0</v>
      </c>
      <c r="F75" s="75"/>
      <c r="G75" s="76"/>
      <c r="H75" s="75"/>
      <c r="I75" s="76"/>
      <c r="J75" s="75"/>
      <c r="K75" s="37"/>
      <c r="L75" s="75"/>
      <c r="M75" s="37"/>
      <c r="N75" s="75"/>
      <c r="O75" s="37"/>
      <c r="P75" s="75"/>
      <c r="Q75" s="37"/>
      <c r="R75" s="75"/>
      <c r="S75" s="37"/>
      <c r="T75" s="75"/>
      <c r="U75" s="37"/>
      <c r="V75" s="75"/>
      <c r="W75" s="37"/>
      <c r="X75" s="75"/>
      <c r="Y75" s="37"/>
      <c r="Z75" s="75"/>
      <c r="AA75" s="37"/>
      <c r="AB75" s="75"/>
      <c r="AC75" s="49"/>
      <c r="AD75" s="118"/>
      <c r="AE75" s="119"/>
      <c r="AF75" s="105"/>
      <c r="AG75" s="77"/>
      <c r="AH75" s="105"/>
      <c r="AI75" s="77"/>
      <c r="AJ75" s="105"/>
      <c r="AK75" s="77"/>
      <c r="AL75" s="106"/>
      <c r="AM75" s="107"/>
      <c r="AN75" s="40"/>
      <c r="AO75" s="41"/>
      <c r="AP75" s="36"/>
      <c r="AQ75" s="24"/>
      <c r="AR75" s="24"/>
      <c r="AS75" s="24"/>
      <c r="AT75" s="24"/>
      <c r="AU75" s="24"/>
      <c r="AV75" s="25" t="str">
        <f t="shared" si="33"/>
        <v/>
      </c>
      <c r="CA75" s="26" t="str">
        <f t="shared" si="3"/>
        <v/>
      </c>
      <c r="CB75" s="26" t="str">
        <f t="shared" si="4"/>
        <v/>
      </c>
      <c r="CC75" s="120"/>
      <c r="CD75" s="26" t="str">
        <f t="shared" si="6"/>
        <v/>
      </c>
      <c r="CE75" s="26" t="str">
        <f t="shared" si="7"/>
        <v/>
      </c>
      <c r="CF75" s="88" t="str">
        <f t="shared" si="34"/>
        <v/>
      </c>
      <c r="CG75" s="26" t="str">
        <f t="shared" si="8"/>
        <v/>
      </c>
      <c r="CH75" s="26" t="str">
        <f t="shared" si="9"/>
        <v/>
      </c>
      <c r="CI75" s="28"/>
      <c r="CJ75" s="29">
        <f t="shared" si="10"/>
        <v>0</v>
      </c>
      <c r="CK75" s="29">
        <f t="shared" si="11"/>
        <v>0</v>
      </c>
      <c r="CL75" s="121"/>
      <c r="CM75" s="29">
        <f t="shared" si="13"/>
        <v>0</v>
      </c>
      <c r="CN75" s="29">
        <f t="shared" si="13"/>
        <v>0</v>
      </c>
      <c r="CO75" s="89">
        <f t="shared" si="35"/>
        <v>0</v>
      </c>
      <c r="CP75" s="29">
        <f t="shared" si="14"/>
        <v>0</v>
      </c>
      <c r="CQ75" s="29">
        <f t="shared" si="14"/>
        <v>0</v>
      </c>
    </row>
    <row r="76" spans="1:95" x14ac:dyDescent="0.25">
      <c r="A76" s="300"/>
      <c r="B76" s="124" t="s">
        <v>62</v>
      </c>
      <c r="C76" s="122">
        <f>SUM(D76+E76)</f>
        <v>0</v>
      </c>
      <c r="D76" s="125"/>
      <c r="E76" s="55">
        <f>SUM(K76+M76+O76+Q76+S76+U76+W76+Y76+AA76+AC76)</f>
        <v>0</v>
      </c>
      <c r="F76" s="105"/>
      <c r="G76" s="126"/>
      <c r="H76" s="105"/>
      <c r="I76" s="126"/>
      <c r="J76" s="105"/>
      <c r="K76" s="37"/>
      <c r="L76" s="105"/>
      <c r="M76" s="37"/>
      <c r="N76" s="105"/>
      <c r="O76" s="37"/>
      <c r="P76" s="105"/>
      <c r="Q76" s="37"/>
      <c r="R76" s="105"/>
      <c r="S76" s="37"/>
      <c r="T76" s="105"/>
      <c r="U76" s="37"/>
      <c r="V76" s="105"/>
      <c r="W76" s="37"/>
      <c r="X76" s="105"/>
      <c r="Y76" s="37"/>
      <c r="Z76" s="105"/>
      <c r="AA76" s="37"/>
      <c r="AB76" s="105"/>
      <c r="AC76" s="49"/>
      <c r="AD76" s="118"/>
      <c r="AE76" s="119"/>
      <c r="AF76" s="105"/>
      <c r="AG76" s="77"/>
      <c r="AH76" s="105"/>
      <c r="AI76" s="77"/>
      <c r="AJ76" s="105"/>
      <c r="AK76" s="77"/>
      <c r="AL76" s="106"/>
      <c r="AM76" s="107"/>
      <c r="AN76" s="40"/>
      <c r="AO76" s="52"/>
      <c r="AP76" s="48"/>
      <c r="AQ76" s="92"/>
      <c r="AR76" s="92"/>
      <c r="AS76" s="92"/>
      <c r="AT76" s="92"/>
      <c r="AU76" s="92"/>
      <c r="AV76" s="25" t="str">
        <f t="shared" si="33"/>
        <v/>
      </c>
      <c r="CA76" s="26" t="str">
        <f t="shared" si="3"/>
        <v/>
      </c>
      <c r="CB76" s="26" t="str">
        <f t="shared" si="4"/>
        <v/>
      </c>
      <c r="CC76" s="120"/>
      <c r="CD76" s="26" t="str">
        <f t="shared" si="6"/>
        <v/>
      </c>
      <c r="CE76" s="26" t="str">
        <f t="shared" si="7"/>
        <v/>
      </c>
      <c r="CF76" s="88" t="str">
        <f t="shared" si="34"/>
        <v/>
      </c>
      <c r="CG76" s="26" t="str">
        <f t="shared" si="8"/>
        <v/>
      </c>
      <c r="CH76" s="26" t="str">
        <f t="shared" si="9"/>
        <v/>
      </c>
      <c r="CI76" s="28"/>
      <c r="CJ76" s="29">
        <f t="shared" si="10"/>
        <v>0</v>
      </c>
      <c r="CK76" s="29">
        <f t="shared" si="11"/>
        <v>0</v>
      </c>
      <c r="CL76" s="121"/>
      <c r="CM76" s="29">
        <f t="shared" si="13"/>
        <v>0</v>
      </c>
      <c r="CN76" s="29">
        <f t="shared" si="13"/>
        <v>0</v>
      </c>
      <c r="CO76" s="89">
        <f t="shared" si="35"/>
        <v>0</v>
      </c>
      <c r="CP76" s="29">
        <f t="shared" si="14"/>
        <v>0</v>
      </c>
      <c r="CQ76" s="29">
        <f t="shared" si="14"/>
        <v>0</v>
      </c>
    </row>
    <row r="77" spans="1:95" x14ac:dyDescent="0.25">
      <c r="A77" s="300"/>
      <c r="B77" s="90" t="s">
        <v>63</v>
      </c>
      <c r="C77" s="32">
        <f>SUM(D77+E77)</f>
        <v>11</v>
      </c>
      <c r="D77" s="123"/>
      <c r="E77" s="55">
        <f>SUM(K77+M77+O77+Q77+S77+U77+W77+Y77+AA77+AC77)</f>
        <v>11</v>
      </c>
      <c r="F77" s="75"/>
      <c r="G77" s="76"/>
      <c r="H77" s="75"/>
      <c r="I77" s="76"/>
      <c r="J77" s="75"/>
      <c r="K77" s="49"/>
      <c r="L77" s="75"/>
      <c r="M77" s="49">
        <v>1</v>
      </c>
      <c r="N77" s="75"/>
      <c r="O77" s="49">
        <v>3</v>
      </c>
      <c r="P77" s="75"/>
      <c r="Q77" s="49">
        <v>1</v>
      </c>
      <c r="R77" s="75"/>
      <c r="S77" s="49">
        <v>3</v>
      </c>
      <c r="T77" s="75"/>
      <c r="U77" s="49">
        <v>2</v>
      </c>
      <c r="V77" s="75"/>
      <c r="W77" s="49">
        <v>1</v>
      </c>
      <c r="X77" s="75"/>
      <c r="Y77" s="49"/>
      <c r="Z77" s="75"/>
      <c r="AA77" s="49"/>
      <c r="AB77" s="75"/>
      <c r="AC77" s="49"/>
      <c r="AD77" s="118"/>
      <c r="AE77" s="119"/>
      <c r="AF77" s="105"/>
      <c r="AG77" s="77"/>
      <c r="AH77" s="105"/>
      <c r="AI77" s="77"/>
      <c r="AJ77" s="105"/>
      <c r="AK77" s="77"/>
      <c r="AL77" s="106"/>
      <c r="AM77" s="107"/>
      <c r="AN77" s="40">
        <v>0</v>
      </c>
      <c r="AO77" s="52">
        <v>0</v>
      </c>
      <c r="AP77" s="48">
        <v>0</v>
      </c>
      <c r="AQ77" s="92">
        <v>0</v>
      </c>
      <c r="AR77" s="92">
        <v>1</v>
      </c>
      <c r="AS77" s="92">
        <v>0</v>
      </c>
      <c r="AT77" s="92">
        <v>0</v>
      </c>
      <c r="AU77" s="92">
        <v>0</v>
      </c>
      <c r="AV77" s="25" t="str">
        <f t="shared" si="33"/>
        <v/>
      </c>
      <c r="CA77" s="26" t="str">
        <f t="shared" si="3"/>
        <v/>
      </c>
      <c r="CB77" s="26" t="str">
        <f t="shared" si="4"/>
        <v/>
      </c>
      <c r="CC77" s="120"/>
      <c r="CD77" s="26" t="str">
        <f t="shared" si="6"/>
        <v/>
      </c>
      <c r="CE77" s="26" t="str">
        <f t="shared" si="7"/>
        <v/>
      </c>
      <c r="CF77" s="88" t="str">
        <f t="shared" si="34"/>
        <v/>
      </c>
      <c r="CG77" s="26" t="str">
        <f t="shared" si="8"/>
        <v/>
      </c>
      <c r="CH77" s="26" t="str">
        <f t="shared" si="9"/>
        <v/>
      </c>
      <c r="CI77" s="28"/>
      <c r="CJ77" s="29">
        <f t="shared" si="10"/>
        <v>0</v>
      </c>
      <c r="CK77" s="29">
        <f t="shared" si="11"/>
        <v>0</v>
      </c>
      <c r="CL77" s="121"/>
      <c r="CM77" s="29">
        <f t="shared" si="13"/>
        <v>0</v>
      </c>
      <c r="CN77" s="29">
        <f t="shared" si="13"/>
        <v>0</v>
      </c>
      <c r="CO77" s="89">
        <f t="shared" si="35"/>
        <v>0</v>
      </c>
      <c r="CP77" s="29">
        <f t="shared" si="14"/>
        <v>0</v>
      </c>
      <c r="CQ77" s="29">
        <f t="shared" si="14"/>
        <v>0</v>
      </c>
    </row>
    <row r="78" spans="1:95" x14ac:dyDescent="0.25">
      <c r="A78" s="301"/>
      <c r="B78" s="127" t="s">
        <v>47</v>
      </c>
      <c r="C78" s="128">
        <f>SUM(D78+E78)</f>
        <v>0</v>
      </c>
      <c r="D78" s="129"/>
      <c r="E78" s="60">
        <f>SUM(K78+M78+O78+Q78+S78+U78+W78+Y78+AA78+AC78)</f>
        <v>0</v>
      </c>
      <c r="F78" s="82"/>
      <c r="G78" s="93"/>
      <c r="H78" s="82"/>
      <c r="I78" s="93"/>
      <c r="J78" s="82"/>
      <c r="K78" s="94"/>
      <c r="L78" s="82"/>
      <c r="M78" s="94"/>
      <c r="N78" s="82"/>
      <c r="O78" s="94"/>
      <c r="P78" s="82"/>
      <c r="Q78" s="94"/>
      <c r="R78" s="82"/>
      <c r="S78" s="94"/>
      <c r="T78" s="82"/>
      <c r="U78" s="94"/>
      <c r="V78" s="82"/>
      <c r="W78" s="94"/>
      <c r="X78" s="82"/>
      <c r="Y78" s="94"/>
      <c r="Z78" s="82"/>
      <c r="AA78" s="94"/>
      <c r="AB78" s="82"/>
      <c r="AC78" s="94"/>
      <c r="AD78" s="130"/>
      <c r="AE78" s="131"/>
      <c r="AF78" s="82"/>
      <c r="AG78" s="111"/>
      <c r="AH78" s="82"/>
      <c r="AI78" s="111"/>
      <c r="AJ78" s="82"/>
      <c r="AK78" s="111"/>
      <c r="AL78" s="112"/>
      <c r="AM78" s="113"/>
      <c r="AN78" s="66"/>
      <c r="AO78" s="97"/>
      <c r="AP78" s="68"/>
      <c r="AQ78" s="69"/>
      <c r="AR78" s="69"/>
      <c r="AS78" s="69"/>
      <c r="AT78" s="69"/>
      <c r="AU78" s="69"/>
      <c r="AV78" s="25" t="str">
        <f t="shared" si="33"/>
        <v/>
      </c>
      <c r="CA78" s="26" t="str">
        <f t="shared" si="3"/>
        <v/>
      </c>
      <c r="CB78" s="26" t="str">
        <f t="shared" si="4"/>
        <v/>
      </c>
      <c r="CC78" s="120"/>
      <c r="CD78" s="26" t="str">
        <f t="shared" si="6"/>
        <v/>
      </c>
      <c r="CE78" s="26" t="str">
        <f t="shared" si="7"/>
        <v/>
      </c>
      <c r="CF78" s="88" t="str">
        <f t="shared" si="34"/>
        <v/>
      </c>
      <c r="CG78" s="26" t="str">
        <f t="shared" si="8"/>
        <v/>
      </c>
      <c r="CH78" s="26" t="str">
        <f t="shared" si="9"/>
        <v/>
      </c>
      <c r="CI78" s="28"/>
      <c r="CJ78" s="29">
        <f t="shared" si="10"/>
        <v>0</v>
      </c>
      <c r="CK78" s="29">
        <f t="shared" si="11"/>
        <v>0</v>
      </c>
      <c r="CL78" s="121"/>
      <c r="CM78" s="29">
        <f t="shared" si="13"/>
        <v>0</v>
      </c>
      <c r="CN78" s="29">
        <f t="shared" si="13"/>
        <v>0</v>
      </c>
      <c r="CO78" s="89">
        <f t="shared" si="35"/>
        <v>0</v>
      </c>
      <c r="CP78" s="29">
        <f t="shared" si="14"/>
        <v>0</v>
      </c>
      <c r="CQ78" s="29">
        <f t="shared" si="14"/>
        <v>0</v>
      </c>
    </row>
    <row r="79" spans="1:95" x14ac:dyDescent="0.25">
      <c r="A79" s="300" t="s">
        <v>64</v>
      </c>
      <c r="B79" s="10" t="s">
        <v>38</v>
      </c>
      <c r="C79" s="132">
        <f t="shared" ref="C79:C89" si="38">SUM(D79+E79)</f>
        <v>29</v>
      </c>
      <c r="D79" s="133">
        <f>+F79+H79+J79+L79+N79+P79+R79+T79+V79+X79+Z79+AB79+AD79+AF79+AH79+AJ79+AL79</f>
        <v>20</v>
      </c>
      <c r="E79" s="134">
        <f>+G79+I79+K79+M79+O79+Q79+S79+U79+W79+Y79+AA79+AC79+AE79+AG79+AI79+AK79+AM79</f>
        <v>9</v>
      </c>
      <c r="F79" s="135"/>
      <c r="G79" s="136"/>
      <c r="H79" s="135"/>
      <c r="I79" s="136"/>
      <c r="J79" s="135"/>
      <c r="K79" s="136"/>
      <c r="L79" s="135"/>
      <c r="M79" s="136"/>
      <c r="N79" s="135">
        <v>1</v>
      </c>
      <c r="O79" s="136"/>
      <c r="P79" s="135"/>
      <c r="Q79" s="136"/>
      <c r="R79" s="135">
        <v>4</v>
      </c>
      <c r="S79" s="136">
        <v>1</v>
      </c>
      <c r="T79" s="135">
        <v>3</v>
      </c>
      <c r="U79" s="136">
        <v>6</v>
      </c>
      <c r="V79" s="135">
        <v>1</v>
      </c>
      <c r="W79" s="136">
        <v>1</v>
      </c>
      <c r="X79" s="135">
        <v>5</v>
      </c>
      <c r="Y79" s="136"/>
      <c r="Z79" s="135">
        <v>3</v>
      </c>
      <c r="AA79" s="136">
        <v>1</v>
      </c>
      <c r="AB79" s="135">
        <v>2</v>
      </c>
      <c r="AC79" s="136"/>
      <c r="AD79" s="135"/>
      <c r="AE79" s="136"/>
      <c r="AF79" s="135"/>
      <c r="AG79" s="136"/>
      <c r="AH79" s="135"/>
      <c r="AI79" s="136"/>
      <c r="AJ79" s="135">
        <v>1</v>
      </c>
      <c r="AK79" s="136"/>
      <c r="AL79" s="135"/>
      <c r="AM79" s="136"/>
      <c r="AN79" s="40">
        <v>0</v>
      </c>
      <c r="AO79" s="52">
        <v>0</v>
      </c>
      <c r="AP79" s="48">
        <v>1</v>
      </c>
      <c r="AQ79" s="92">
        <v>0</v>
      </c>
      <c r="AR79" s="92">
        <v>4</v>
      </c>
      <c r="AS79" s="92">
        <v>0</v>
      </c>
      <c r="AT79" s="92">
        <v>0</v>
      </c>
      <c r="AU79" s="92">
        <v>0</v>
      </c>
      <c r="AV79" s="25" t="str">
        <f t="shared" si="33"/>
        <v/>
      </c>
      <c r="CA79" s="26" t="str">
        <f>IF(AND($C79&lt;&gt;0,AN79=""),"* No olvide ingresar la columna Espacios Amigables /adolescentes (Digite CERO si no tiene). ",IF(AN79&gt;$C79,"* El Número de Espacios Amigables no puede superar el Total. ",""))</f>
        <v/>
      </c>
      <c r="CB79" s="26" t="str">
        <f t="shared" si="4"/>
        <v/>
      </c>
      <c r="CC79" s="26" t="str">
        <f t="shared" si="5"/>
        <v/>
      </c>
      <c r="CD79" s="26" t="str">
        <f t="shared" si="6"/>
        <v/>
      </c>
      <c r="CE79" s="26" t="str">
        <f t="shared" si="7"/>
        <v/>
      </c>
      <c r="CF79" s="88" t="str">
        <f t="shared" si="34"/>
        <v/>
      </c>
      <c r="CG79" s="26" t="str">
        <f t="shared" si="8"/>
        <v/>
      </c>
      <c r="CH79" s="26" t="str">
        <f t="shared" si="9"/>
        <v/>
      </c>
      <c r="CI79" s="28"/>
      <c r="CJ79" s="29">
        <f t="shared" si="10"/>
        <v>0</v>
      </c>
      <c r="CK79" s="29">
        <f t="shared" si="11"/>
        <v>0</v>
      </c>
      <c r="CL79" s="29">
        <f t="shared" si="12"/>
        <v>0</v>
      </c>
      <c r="CM79" s="29">
        <f t="shared" si="13"/>
        <v>0</v>
      </c>
      <c r="CN79" s="29">
        <f t="shared" si="13"/>
        <v>0</v>
      </c>
      <c r="CO79" s="89">
        <f t="shared" si="35"/>
        <v>0</v>
      </c>
      <c r="CP79" s="29">
        <f t="shared" si="14"/>
        <v>0</v>
      </c>
      <c r="CQ79" s="29">
        <f t="shared" si="14"/>
        <v>0</v>
      </c>
    </row>
    <row r="80" spans="1:95" x14ac:dyDescent="0.25">
      <c r="A80" s="300"/>
      <c r="B80" s="31" t="s">
        <v>39</v>
      </c>
      <c r="C80" s="137">
        <f t="shared" si="38"/>
        <v>0</v>
      </c>
      <c r="D80" s="138">
        <f t="shared" ref="D80:E89" si="39">+F80+H80+J80+L80+N80+P80+R80+T80+V80+X80+Z80+AB80+AD80+AF80+AH80+AJ80+AL80</f>
        <v>0</v>
      </c>
      <c r="E80" s="139">
        <f t="shared" si="39"/>
        <v>0</v>
      </c>
      <c r="F80" s="140"/>
      <c r="G80" s="141"/>
      <c r="H80" s="140"/>
      <c r="I80" s="141"/>
      <c r="J80" s="140"/>
      <c r="K80" s="141"/>
      <c r="L80" s="140"/>
      <c r="M80" s="141"/>
      <c r="N80" s="140"/>
      <c r="O80" s="141"/>
      <c r="P80" s="140"/>
      <c r="Q80" s="141"/>
      <c r="R80" s="140"/>
      <c r="S80" s="141"/>
      <c r="T80" s="140"/>
      <c r="U80" s="141"/>
      <c r="V80" s="140"/>
      <c r="W80" s="141"/>
      <c r="X80" s="140"/>
      <c r="Y80" s="141"/>
      <c r="Z80" s="140"/>
      <c r="AA80" s="141"/>
      <c r="AB80" s="140"/>
      <c r="AC80" s="141"/>
      <c r="AD80" s="140"/>
      <c r="AE80" s="141"/>
      <c r="AF80" s="140"/>
      <c r="AG80" s="141"/>
      <c r="AH80" s="140"/>
      <c r="AI80" s="141"/>
      <c r="AJ80" s="140"/>
      <c r="AK80" s="141"/>
      <c r="AL80" s="140"/>
      <c r="AM80" s="141"/>
      <c r="AN80" s="40"/>
      <c r="AO80" s="52"/>
      <c r="AP80" s="48"/>
      <c r="AQ80" s="92"/>
      <c r="AR80" s="92"/>
      <c r="AS80" s="92">
        <v>0</v>
      </c>
      <c r="AT80" s="92">
        <v>0</v>
      </c>
      <c r="AU80" s="92">
        <v>0</v>
      </c>
      <c r="AV80" s="25" t="str">
        <f t="shared" si="33"/>
        <v/>
      </c>
      <c r="CA80" s="26" t="str">
        <f t="shared" si="3"/>
        <v/>
      </c>
      <c r="CB80" s="26" t="str">
        <f t="shared" si="4"/>
        <v/>
      </c>
      <c r="CC80" s="26" t="str">
        <f t="shared" si="5"/>
        <v/>
      </c>
      <c r="CD80" s="26" t="str">
        <f t="shared" si="6"/>
        <v/>
      </c>
      <c r="CE80" s="26" t="str">
        <f t="shared" si="7"/>
        <v/>
      </c>
      <c r="CF80" s="88" t="str">
        <f t="shared" si="34"/>
        <v/>
      </c>
      <c r="CG80" s="26" t="str">
        <f t="shared" si="8"/>
        <v/>
      </c>
      <c r="CH80" s="26" t="str">
        <f t="shared" si="9"/>
        <v/>
      </c>
      <c r="CI80" s="28"/>
      <c r="CJ80" s="29">
        <f t="shared" si="10"/>
        <v>0</v>
      </c>
      <c r="CK80" s="29">
        <f t="shared" si="11"/>
        <v>0</v>
      </c>
      <c r="CL80" s="29">
        <f t="shared" si="12"/>
        <v>0</v>
      </c>
      <c r="CM80" s="29">
        <f t="shared" si="13"/>
        <v>0</v>
      </c>
      <c r="CN80" s="29">
        <f t="shared" si="13"/>
        <v>0</v>
      </c>
      <c r="CO80" s="89">
        <f t="shared" si="35"/>
        <v>0</v>
      </c>
      <c r="CP80" s="29">
        <f t="shared" si="14"/>
        <v>0</v>
      </c>
      <c r="CQ80" s="29">
        <f t="shared" si="14"/>
        <v>0</v>
      </c>
    </row>
    <row r="81" spans="1:95" x14ac:dyDescent="0.25">
      <c r="A81" s="300"/>
      <c r="B81" s="31" t="s">
        <v>40</v>
      </c>
      <c r="C81" s="137">
        <f t="shared" si="38"/>
        <v>251</v>
      </c>
      <c r="D81" s="138">
        <f t="shared" si="39"/>
        <v>190</v>
      </c>
      <c r="E81" s="139">
        <f t="shared" si="39"/>
        <v>61</v>
      </c>
      <c r="F81" s="140"/>
      <c r="G81" s="141"/>
      <c r="H81" s="140"/>
      <c r="I81" s="141"/>
      <c r="J81" s="140"/>
      <c r="K81" s="141"/>
      <c r="L81" s="140"/>
      <c r="M81" s="141"/>
      <c r="N81" s="140">
        <v>10</v>
      </c>
      <c r="O81" s="141">
        <v>3</v>
      </c>
      <c r="P81" s="140">
        <v>11</v>
      </c>
      <c r="Q81" s="141"/>
      <c r="R81" s="140">
        <v>36</v>
      </c>
      <c r="S81" s="141">
        <v>10</v>
      </c>
      <c r="T81" s="140">
        <v>35</v>
      </c>
      <c r="U81" s="141">
        <v>18</v>
      </c>
      <c r="V81" s="140">
        <v>22</v>
      </c>
      <c r="W81" s="141">
        <v>11</v>
      </c>
      <c r="X81" s="140">
        <v>27</v>
      </c>
      <c r="Y81" s="141">
        <v>6</v>
      </c>
      <c r="Z81" s="140">
        <v>19</v>
      </c>
      <c r="AA81" s="141">
        <v>8</v>
      </c>
      <c r="AB81" s="140">
        <v>17</v>
      </c>
      <c r="AC81" s="141">
        <v>4</v>
      </c>
      <c r="AD81" s="140">
        <v>4</v>
      </c>
      <c r="AE81" s="141"/>
      <c r="AF81" s="140">
        <v>3</v>
      </c>
      <c r="AG81" s="141">
        <v>1</v>
      </c>
      <c r="AH81" s="140">
        <v>4</v>
      </c>
      <c r="AI81" s="141"/>
      <c r="AJ81" s="140">
        <v>1</v>
      </c>
      <c r="AK81" s="141"/>
      <c r="AL81" s="140">
        <v>1</v>
      </c>
      <c r="AM81" s="141"/>
      <c r="AN81" s="40">
        <v>0</v>
      </c>
      <c r="AO81" s="52">
        <v>0</v>
      </c>
      <c r="AP81" s="48">
        <v>4</v>
      </c>
      <c r="AQ81" s="92">
        <v>1</v>
      </c>
      <c r="AR81" s="92">
        <v>22</v>
      </c>
      <c r="AS81" s="92">
        <v>0</v>
      </c>
      <c r="AT81" s="92">
        <v>0</v>
      </c>
      <c r="AU81" s="92">
        <v>0</v>
      </c>
      <c r="AV81" s="25" t="str">
        <f t="shared" si="33"/>
        <v/>
      </c>
      <c r="CA81" s="26" t="str">
        <f t="shared" si="3"/>
        <v/>
      </c>
      <c r="CB81" s="26" t="str">
        <f t="shared" si="4"/>
        <v/>
      </c>
      <c r="CC81" s="26" t="str">
        <f t="shared" si="5"/>
        <v/>
      </c>
      <c r="CD81" s="26" t="str">
        <f t="shared" si="6"/>
        <v/>
      </c>
      <c r="CE81" s="26" t="str">
        <f t="shared" si="7"/>
        <v/>
      </c>
      <c r="CF81" s="88" t="str">
        <f t="shared" si="34"/>
        <v/>
      </c>
      <c r="CG81" s="26" t="str">
        <f t="shared" si="8"/>
        <v/>
      </c>
      <c r="CH81" s="26" t="str">
        <f t="shared" si="9"/>
        <v/>
      </c>
      <c r="CI81" s="28"/>
      <c r="CJ81" s="29">
        <f t="shared" si="10"/>
        <v>0</v>
      </c>
      <c r="CK81" s="29">
        <f t="shared" si="11"/>
        <v>0</v>
      </c>
      <c r="CL81" s="29">
        <f t="shared" si="12"/>
        <v>0</v>
      </c>
      <c r="CM81" s="29">
        <f t="shared" si="13"/>
        <v>0</v>
      </c>
      <c r="CN81" s="29">
        <f t="shared" si="13"/>
        <v>0</v>
      </c>
      <c r="CO81" s="89">
        <f t="shared" si="35"/>
        <v>0</v>
      </c>
      <c r="CP81" s="29">
        <f t="shared" si="14"/>
        <v>0</v>
      </c>
      <c r="CQ81" s="29">
        <f t="shared" si="14"/>
        <v>0</v>
      </c>
    </row>
    <row r="82" spans="1:95" x14ac:dyDescent="0.25">
      <c r="A82" s="300"/>
      <c r="B82" s="31" t="s">
        <v>41</v>
      </c>
      <c r="C82" s="137">
        <f t="shared" si="38"/>
        <v>0</v>
      </c>
      <c r="D82" s="138">
        <f t="shared" si="39"/>
        <v>0</v>
      </c>
      <c r="E82" s="139">
        <f t="shared" si="39"/>
        <v>0</v>
      </c>
      <c r="F82" s="140"/>
      <c r="G82" s="141"/>
      <c r="H82" s="140"/>
      <c r="I82" s="141"/>
      <c r="J82" s="140"/>
      <c r="K82" s="141"/>
      <c r="L82" s="140"/>
      <c r="M82" s="141"/>
      <c r="N82" s="140"/>
      <c r="O82" s="141"/>
      <c r="P82" s="140"/>
      <c r="Q82" s="141"/>
      <c r="R82" s="140"/>
      <c r="S82" s="141"/>
      <c r="T82" s="140"/>
      <c r="U82" s="141"/>
      <c r="V82" s="140"/>
      <c r="W82" s="141"/>
      <c r="X82" s="140"/>
      <c r="Y82" s="141"/>
      <c r="Z82" s="140"/>
      <c r="AA82" s="141"/>
      <c r="AB82" s="140"/>
      <c r="AC82" s="141"/>
      <c r="AD82" s="140"/>
      <c r="AE82" s="141"/>
      <c r="AF82" s="140"/>
      <c r="AG82" s="141"/>
      <c r="AH82" s="140"/>
      <c r="AI82" s="141"/>
      <c r="AJ82" s="140"/>
      <c r="AK82" s="141"/>
      <c r="AL82" s="140"/>
      <c r="AM82" s="141"/>
      <c r="AN82" s="40"/>
      <c r="AO82" s="52"/>
      <c r="AP82" s="48"/>
      <c r="AQ82" s="92"/>
      <c r="AR82" s="92"/>
      <c r="AS82" s="92"/>
      <c r="AT82" s="92"/>
      <c r="AU82" s="92"/>
      <c r="AV82" s="25" t="str">
        <f t="shared" si="33"/>
        <v/>
      </c>
      <c r="CA82" s="26" t="str">
        <f t="shared" si="3"/>
        <v/>
      </c>
      <c r="CB82" s="26" t="str">
        <f t="shared" si="4"/>
        <v/>
      </c>
      <c r="CC82" s="26" t="str">
        <f t="shared" si="5"/>
        <v/>
      </c>
      <c r="CD82" s="26" t="str">
        <f t="shared" si="6"/>
        <v/>
      </c>
      <c r="CE82" s="26" t="str">
        <f t="shared" si="7"/>
        <v/>
      </c>
      <c r="CF82" s="88" t="str">
        <f t="shared" si="34"/>
        <v/>
      </c>
      <c r="CG82" s="26" t="str">
        <f t="shared" si="8"/>
        <v/>
      </c>
      <c r="CH82" s="26" t="str">
        <f t="shared" si="9"/>
        <v/>
      </c>
      <c r="CI82" s="28"/>
      <c r="CJ82" s="29">
        <f t="shared" si="10"/>
        <v>0</v>
      </c>
      <c r="CK82" s="29">
        <f t="shared" si="11"/>
        <v>0</v>
      </c>
      <c r="CL82" s="29">
        <f t="shared" si="12"/>
        <v>0</v>
      </c>
      <c r="CM82" s="29">
        <f t="shared" si="13"/>
        <v>0</v>
      </c>
      <c r="CN82" s="29">
        <f t="shared" si="13"/>
        <v>0</v>
      </c>
      <c r="CO82" s="89">
        <f t="shared" ref="CO82:CO84" si="40">IF(AND(SUM(J82:M82)&gt;0,AS82=""),1,IF(AS82&gt;SUM(J82:M82),1,0))</f>
        <v>0</v>
      </c>
      <c r="CP82" s="29">
        <f t="shared" si="14"/>
        <v>0</v>
      </c>
      <c r="CQ82" s="29">
        <f t="shared" si="14"/>
        <v>0</v>
      </c>
    </row>
    <row r="83" spans="1:95" x14ac:dyDescent="0.25">
      <c r="A83" s="300"/>
      <c r="B83" s="31" t="s">
        <v>42</v>
      </c>
      <c r="C83" s="137">
        <f t="shared" si="38"/>
        <v>0</v>
      </c>
      <c r="D83" s="138">
        <f t="shared" si="39"/>
        <v>0</v>
      </c>
      <c r="E83" s="139">
        <f t="shared" si="39"/>
        <v>0</v>
      </c>
      <c r="F83" s="140"/>
      <c r="G83" s="141"/>
      <c r="H83" s="140"/>
      <c r="I83" s="141"/>
      <c r="J83" s="140"/>
      <c r="K83" s="141"/>
      <c r="L83" s="140"/>
      <c r="M83" s="141"/>
      <c r="N83" s="140"/>
      <c r="O83" s="141"/>
      <c r="P83" s="140"/>
      <c r="Q83" s="141"/>
      <c r="R83" s="140"/>
      <c r="S83" s="141"/>
      <c r="T83" s="140"/>
      <c r="U83" s="141"/>
      <c r="V83" s="140"/>
      <c r="W83" s="141"/>
      <c r="X83" s="140"/>
      <c r="Y83" s="141"/>
      <c r="Z83" s="140"/>
      <c r="AA83" s="141"/>
      <c r="AB83" s="140"/>
      <c r="AC83" s="141"/>
      <c r="AD83" s="140"/>
      <c r="AE83" s="141"/>
      <c r="AF83" s="140"/>
      <c r="AG83" s="141"/>
      <c r="AH83" s="140"/>
      <c r="AI83" s="141"/>
      <c r="AJ83" s="140"/>
      <c r="AK83" s="141"/>
      <c r="AL83" s="140"/>
      <c r="AM83" s="141"/>
      <c r="AN83" s="40"/>
      <c r="AO83" s="52"/>
      <c r="AP83" s="48"/>
      <c r="AQ83" s="92"/>
      <c r="AR83" s="92"/>
      <c r="AS83" s="92"/>
      <c r="AT83" s="92"/>
      <c r="AU83" s="92"/>
      <c r="AV83" s="25" t="str">
        <f t="shared" si="33"/>
        <v/>
      </c>
      <c r="CA83" s="26" t="str">
        <f t="shared" si="3"/>
        <v/>
      </c>
      <c r="CB83" s="26" t="str">
        <f t="shared" si="4"/>
        <v/>
      </c>
      <c r="CC83" s="26" t="str">
        <f t="shared" si="5"/>
        <v/>
      </c>
      <c r="CD83" s="26" t="str">
        <f t="shared" si="6"/>
        <v/>
      </c>
      <c r="CE83" s="26" t="str">
        <f t="shared" si="7"/>
        <v/>
      </c>
      <c r="CF83" s="88" t="str">
        <f t="shared" si="34"/>
        <v/>
      </c>
      <c r="CG83" s="26" t="str">
        <f t="shared" si="8"/>
        <v/>
      </c>
      <c r="CH83" s="26" t="str">
        <f t="shared" si="9"/>
        <v/>
      </c>
      <c r="CI83" s="28"/>
      <c r="CJ83" s="29">
        <f t="shared" si="10"/>
        <v>0</v>
      </c>
      <c r="CK83" s="29">
        <f t="shared" si="11"/>
        <v>0</v>
      </c>
      <c r="CL83" s="29">
        <f t="shared" si="12"/>
        <v>0</v>
      </c>
      <c r="CM83" s="29">
        <f t="shared" si="13"/>
        <v>0</v>
      </c>
      <c r="CN83" s="29">
        <f t="shared" si="13"/>
        <v>0</v>
      </c>
      <c r="CO83" s="89">
        <f t="shared" si="40"/>
        <v>0</v>
      </c>
      <c r="CP83" s="29">
        <f t="shared" si="14"/>
        <v>0</v>
      </c>
      <c r="CQ83" s="29">
        <f t="shared" si="14"/>
        <v>0</v>
      </c>
    </row>
    <row r="84" spans="1:95" x14ac:dyDescent="0.25">
      <c r="A84" s="300"/>
      <c r="B84" s="31" t="s">
        <v>43</v>
      </c>
      <c r="C84" s="137">
        <f t="shared" si="38"/>
        <v>0</v>
      </c>
      <c r="D84" s="138">
        <f t="shared" si="39"/>
        <v>0</v>
      </c>
      <c r="E84" s="139">
        <f t="shared" si="39"/>
        <v>0</v>
      </c>
      <c r="F84" s="140"/>
      <c r="G84" s="141"/>
      <c r="H84" s="140"/>
      <c r="I84" s="141"/>
      <c r="J84" s="140"/>
      <c r="K84" s="141"/>
      <c r="L84" s="140"/>
      <c r="M84" s="141"/>
      <c r="N84" s="140"/>
      <c r="O84" s="141"/>
      <c r="P84" s="140"/>
      <c r="Q84" s="141"/>
      <c r="R84" s="140"/>
      <c r="S84" s="141"/>
      <c r="T84" s="140"/>
      <c r="U84" s="141"/>
      <c r="V84" s="140"/>
      <c r="W84" s="141"/>
      <c r="X84" s="140"/>
      <c r="Y84" s="141"/>
      <c r="Z84" s="140"/>
      <c r="AA84" s="141"/>
      <c r="AB84" s="140"/>
      <c r="AC84" s="141"/>
      <c r="AD84" s="140"/>
      <c r="AE84" s="141"/>
      <c r="AF84" s="140"/>
      <c r="AG84" s="141"/>
      <c r="AH84" s="140"/>
      <c r="AI84" s="141"/>
      <c r="AJ84" s="140"/>
      <c r="AK84" s="141"/>
      <c r="AL84" s="140"/>
      <c r="AM84" s="141"/>
      <c r="AN84" s="40"/>
      <c r="AO84" s="52"/>
      <c r="AP84" s="48"/>
      <c r="AQ84" s="92"/>
      <c r="AR84" s="92"/>
      <c r="AS84" s="92"/>
      <c r="AT84" s="92"/>
      <c r="AU84" s="92"/>
      <c r="AV84" s="25" t="str">
        <f t="shared" si="33"/>
        <v/>
      </c>
      <c r="CA84" s="26" t="str">
        <f t="shared" si="3"/>
        <v/>
      </c>
      <c r="CB84" s="26" t="str">
        <f t="shared" si="4"/>
        <v/>
      </c>
      <c r="CC84" s="26" t="str">
        <f t="shared" si="5"/>
        <v/>
      </c>
      <c r="CD84" s="26" t="str">
        <f t="shared" si="6"/>
        <v/>
      </c>
      <c r="CE84" s="26" t="str">
        <f t="shared" si="7"/>
        <v/>
      </c>
      <c r="CF84" s="88" t="str">
        <f t="shared" si="34"/>
        <v/>
      </c>
      <c r="CG84" s="26" t="str">
        <f t="shared" si="8"/>
        <v/>
      </c>
      <c r="CH84" s="26" t="str">
        <f t="shared" si="9"/>
        <v/>
      </c>
      <c r="CI84" s="28"/>
      <c r="CJ84" s="29">
        <f t="shared" si="10"/>
        <v>0</v>
      </c>
      <c r="CK84" s="29">
        <f t="shared" si="11"/>
        <v>0</v>
      </c>
      <c r="CL84" s="29">
        <f t="shared" si="12"/>
        <v>0</v>
      </c>
      <c r="CM84" s="29">
        <f t="shared" si="13"/>
        <v>0</v>
      </c>
      <c r="CN84" s="29">
        <f t="shared" si="13"/>
        <v>0</v>
      </c>
      <c r="CO84" s="89">
        <f t="shared" si="40"/>
        <v>0</v>
      </c>
      <c r="CP84" s="29">
        <f t="shared" si="14"/>
        <v>0</v>
      </c>
      <c r="CQ84" s="29">
        <f t="shared" si="14"/>
        <v>0</v>
      </c>
    </row>
    <row r="85" spans="1:95" x14ac:dyDescent="0.25">
      <c r="A85" s="300"/>
      <c r="B85" s="31" t="s">
        <v>44</v>
      </c>
      <c r="C85" s="137">
        <f t="shared" si="38"/>
        <v>0</v>
      </c>
      <c r="D85" s="138">
        <f t="shared" si="39"/>
        <v>0</v>
      </c>
      <c r="E85" s="139">
        <f t="shared" si="39"/>
        <v>0</v>
      </c>
      <c r="F85" s="140"/>
      <c r="G85" s="141"/>
      <c r="H85" s="140"/>
      <c r="I85" s="141"/>
      <c r="J85" s="140"/>
      <c r="K85" s="141"/>
      <c r="L85" s="140"/>
      <c r="M85" s="141"/>
      <c r="N85" s="140"/>
      <c r="O85" s="141"/>
      <c r="P85" s="140"/>
      <c r="Q85" s="141"/>
      <c r="R85" s="140"/>
      <c r="S85" s="141"/>
      <c r="T85" s="140"/>
      <c r="U85" s="141"/>
      <c r="V85" s="140"/>
      <c r="W85" s="141"/>
      <c r="X85" s="140"/>
      <c r="Y85" s="141"/>
      <c r="Z85" s="140"/>
      <c r="AA85" s="141"/>
      <c r="AB85" s="140"/>
      <c r="AC85" s="141"/>
      <c r="AD85" s="140"/>
      <c r="AE85" s="141"/>
      <c r="AF85" s="140"/>
      <c r="AG85" s="141"/>
      <c r="AH85" s="140"/>
      <c r="AI85" s="141"/>
      <c r="AJ85" s="140"/>
      <c r="AK85" s="141"/>
      <c r="AL85" s="140"/>
      <c r="AM85" s="141"/>
      <c r="AN85" s="40"/>
      <c r="AO85" s="52"/>
      <c r="AP85" s="48"/>
      <c r="AQ85" s="92"/>
      <c r="AR85" s="92"/>
      <c r="AS85" s="92"/>
      <c r="AT85" s="92"/>
      <c r="AU85" s="92"/>
      <c r="AV85" s="25" t="str">
        <f t="shared" si="33"/>
        <v/>
      </c>
      <c r="CA85" s="26" t="str">
        <f t="shared" si="3"/>
        <v/>
      </c>
      <c r="CB85" s="26" t="str">
        <f t="shared" si="4"/>
        <v/>
      </c>
      <c r="CC85" s="26" t="str">
        <f t="shared" si="5"/>
        <v/>
      </c>
      <c r="CD85" s="26" t="str">
        <f t="shared" si="6"/>
        <v/>
      </c>
      <c r="CE85" s="26" t="str">
        <f t="shared" si="7"/>
        <v/>
      </c>
      <c r="CF85" s="88" t="str">
        <f t="shared" si="34"/>
        <v/>
      </c>
      <c r="CG85" s="26" t="str">
        <f t="shared" si="8"/>
        <v/>
      </c>
      <c r="CH85" s="26" t="str">
        <f t="shared" si="9"/>
        <v/>
      </c>
      <c r="CI85" s="28"/>
      <c r="CJ85" s="29">
        <f t="shared" si="10"/>
        <v>0</v>
      </c>
      <c r="CK85" s="29">
        <f t="shared" si="11"/>
        <v>0</v>
      </c>
      <c r="CL85" s="29">
        <f t="shared" si="12"/>
        <v>0</v>
      </c>
      <c r="CM85" s="29">
        <f t="shared" si="13"/>
        <v>0</v>
      </c>
      <c r="CN85" s="29">
        <f t="shared" si="13"/>
        <v>0</v>
      </c>
      <c r="CO85" s="89">
        <f t="shared" si="35"/>
        <v>0</v>
      </c>
      <c r="CP85" s="29">
        <f t="shared" si="14"/>
        <v>0</v>
      </c>
      <c r="CQ85" s="29">
        <f t="shared" si="14"/>
        <v>0</v>
      </c>
    </row>
    <row r="86" spans="1:95" x14ac:dyDescent="0.25">
      <c r="A86" s="300"/>
      <c r="B86" s="43" t="s">
        <v>45</v>
      </c>
      <c r="C86" s="137">
        <f t="shared" si="38"/>
        <v>0</v>
      </c>
      <c r="D86" s="138">
        <f t="shared" si="39"/>
        <v>0</v>
      </c>
      <c r="E86" s="139">
        <f t="shared" si="39"/>
        <v>0</v>
      </c>
      <c r="F86" s="140"/>
      <c r="G86" s="141"/>
      <c r="H86" s="140"/>
      <c r="I86" s="141"/>
      <c r="J86" s="140"/>
      <c r="K86" s="141"/>
      <c r="L86" s="140"/>
      <c r="M86" s="141"/>
      <c r="N86" s="140"/>
      <c r="O86" s="141"/>
      <c r="P86" s="140"/>
      <c r="Q86" s="141"/>
      <c r="R86" s="140"/>
      <c r="S86" s="141"/>
      <c r="T86" s="140"/>
      <c r="U86" s="141"/>
      <c r="V86" s="140"/>
      <c r="W86" s="141"/>
      <c r="X86" s="140"/>
      <c r="Y86" s="141"/>
      <c r="Z86" s="140"/>
      <c r="AA86" s="141"/>
      <c r="AB86" s="140"/>
      <c r="AC86" s="141"/>
      <c r="AD86" s="140"/>
      <c r="AE86" s="141"/>
      <c r="AF86" s="140"/>
      <c r="AG86" s="141"/>
      <c r="AH86" s="140"/>
      <c r="AI86" s="141"/>
      <c r="AJ86" s="140"/>
      <c r="AK86" s="141"/>
      <c r="AL86" s="140"/>
      <c r="AM86" s="141"/>
      <c r="AN86" s="40"/>
      <c r="AO86" s="52"/>
      <c r="AP86" s="48"/>
      <c r="AQ86" s="92"/>
      <c r="AR86" s="92"/>
      <c r="AS86" s="92"/>
      <c r="AT86" s="92"/>
      <c r="AU86" s="92"/>
      <c r="AV86" s="25" t="str">
        <f t="shared" si="33"/>
        <v/>
      </c>
      <c r="CA86" s="26" t="str">
        <f t="shared" si="3"/>
        <v/>
      </c>
      <c r="CB86" s="26" t="str">
        <f t="shared" si="4"/>
        <v/>
      </c>
      <c r="CC86" s="26" t="str">
        <f t="shared" si="5"/>
        <v/>
      </c>
      <c r="CD86" s="26" t="str">
        <f t="shared" si="6"/>
        <v/>
      </c>
      <c r="CE86" s="26" t="str">
        <f t="shared" si="7"/>
        <v/>
      </c>
      <c r="CF86" s="88" t="str">
        <f t="shared" si="34"/>
        <v/>
      </c>
      <c r="CG86" s="26" t="str">
        <f t="shared" si="8"/>
        <v/>
      </c>
      <c r="CH86" s="26" t="str">
        <f t="shared" si="9"/>
        <v/>
      </c>
      <c r="CI86" s="28"/>
      <c r="CJ86" s="29">
        <f t="shared" si="10"/>
        <v>0</v>
      </c>
      <c r="CK86" s="29">
        <f t="shared" si="11"/>
        <v>0</v>
      </c>
      <c r="CL86" s="29">
        <f t="shared" si="12"/>
        <v>0</v>
      </c>
      <c r="CM86" s="29">
        <f t="shared" si="13"/>
        <v>0</v>
      </c>
      <c r="CN86" s="29">
        <f t="shared" si="13"/>
        <v>0</v>
      </c>
      <c r="CO86" s="89">
        <f t="shared" si="35"/>
        <v>0</v>
      </c>
      <c r="CP86" s="29">
        <f t="shared" si="14"/>
        <v>0</v>
      </c>
      <c r="CQ86" s="29">
        <f t="shared" si="14"/>
        <v>0</v>
      </c>
    </row>
    <row r="87" spans="1:95" x14ac:dyDescent="0.25">
      <c r="A87" s="300"/>
      <c r="B87" s="31" t="s">
        <v>46</v>
      </c>
      <c r="C87" s="137">
        <f t="shared" si="38"/>
        <v>0</v>
      </c>
      <c r="D87" s="138">
        <f t="shared" si="39"/>
        <v>0</v>
      </c>
      <c r="E87" s="139">
        <f t="shared" si="39"/>
        <v>0</v>
      </c>
      <c r="F87" s="140"/>
      <c r="G87" s="141"/>
      <c r="H87" s="140"/>
      <c r="I87" s="141"/>
      <c r="J87" s="140"/>
      <c r="K87" s="141"/>
      <c r="L87" s="140"/>
      <c r="M87" s="141"/>
      <c r="N87" s="140"/>
      <c r="O87" s="141"/>
      <c r="P87" s="140"/>
      <c r="Q87" s="141"/>
      <c r="R87" s="140"/>
      <c r="S87" s="141"/>
      <c r="T87" s="140"/>
      <c r="U87" s="141"/>
      <c r="V87" s="140"/>
      <c r="W87" s="141"/>
      <c r="X87" s="140"/>
      <c r="Y87" s="141"/>
      <c r="Z87" s="140"/>
      <c r="AA87" s="141"/>
      <c r="AB87" s="140"/>
      <c r="AC87" s="141"/>
      <c r="AD87" s="140"/>
      <c r="AE87" s="141"/>
      <c r="AF87" s="140"/>
      <c r="AG87" s="141"/>
      <c r="AH87" s="140"/>
      <c r="AI87" s="141"/>
      <c r="AJ87" s="140"/>
      <c r="AK87" s="141"/>
      <c r="AL87" s="140"/>
      <c r="AM87" s="141"/>
      <c r="AN87" s="40"/>
      <c r="AO87" s="52"/>
      <c r="AP87" s="48"/>
      <c r="AQ87" s="92"/>
      <c r="AR87" s="92"/>
      <c r="AS87" s="92"/>
      <c r="AT87" s="92"/>
      <c r="AU87" s="92"/>
      <c r="AV87" s="25" t="str">
        <f t="shared" si="33"/>
        <v/>
      </c>
      <c r="CA87" s="26" t="str">
        <f t="shared" si="3"/>
        <v/>
      </c>
      <c r="CB87" s="26" t="str">
        <f t="shared" si="4"/>
        <v/>
      </c>
      <c r="CC87" s="26" t="str">
        <f t="shared" si="5"/>
        <v/>
      </c>
      <c r="CD87" s="26" t="str">
        <f t="shared" si="6"/>
        <v/>
      </c>
      <c r="CE87" s="26" t="str">
        <f t="shared" si="7"/>
        <v/>
      </c>
      <c r="CF87" s="88" t="str">
        <f t="shared" si="34"/>
        <v/>
      </c>
      <c r="CG87" s="26" t="str">
        <f t="shared" si="8"/>
        <v/>
      </c>
      <c r="CH87" s="26" t="str">
        <f t="shared" si="9"/>
        <v/>
      </c>
      <c r="CI87" s="28"/>
      <c r="CJ87" s="29">
        <f t="shared" si="10"/>
        <v>0</v>
      </c>
      <c r="CK87" s="29">
        <f t="shared" si="11"/>
        <v>0</v>
      </c>
      <c r="CL87" s="29">
        <f t="shared" si="12"/>
        <v>0</v>
      </c>
      <c r="CM87" s="29">
        <f t="shared" si="13"/>
        <v>0</v>
      </c>
      <c r="CN87" s="29">
        <f t="shared" si="13"/>
        <v>0</v>
      </c>
      <c r="CO87" s="89">
        <f t="shared" si="35"/>
        <v>0</v>
      </c>
      <c r="CP87" s="29">
        <f t="shared" si="14"/>
        <v>0</v>
      </c>
      <c r="CQ87" s="29">
        <f t="shared" si="14"/>
        <v>0</v>
      </c>
    </row>
    <row r="88" spans="1:95" x14ac:dyDescent="0.25">
      <c r="A88" s="300"/>
      <c r="B88" s="53" t="s">
        <v>47</v>
      </c>
      <c r="C88" s="137">
        <f t="shared" si="38"/>
        <v>0</v>
      </c>
      <c r="D88" s="138">
        <f t="shared" si="39"/>
        <v>0</v>
      </c>
      <c r="E88" s="142">
        <f t="shared" si="39"/>
        <v>0</v>
      </c>
      <c r="F88" s="140"/>
      <c r="G88" s="141"/>
      <c r="H88" s="140"/>
      <c r="I88" s="141"/>
      <c r="J88" s="140"/>
      <c r="K88" s="141"/>
      <c r="L88" s="140"/>
      <c r="M88" s="141"/>
      <c r="N88" s="140"/>
      <c r="O88" s="141"/>
      <c r="P88" s="140"/>
      <c r="Q88" s="141"/>
      <c r="R88" s="140"/>
      <c r="S88" s="141"/>
      <c r="T88" s="140"/>
      <c r="U88" s="141"/>
      <c r="V88" s="140"/>
      <c r="W88" s="141"/>
      <c r="X88" s="140"/>
      <c r="Y88" s="141"/>
      <c r="Z88" s="140"/>
      <c r="AA88" s="141"/>
      <c r="AB88" s="140"/>
      <c r="AC88" s="141"/>
      <c r="AD88" s="140"/>
      <c r="AE88" s="141"/>
      <c r="AF88" s="140"/>
      <c r="AG88" s="141"/>
      <c r="AH88" s="140"/>
      <c r="AI88" s="141"/>
      <c r="AJ88" s="140"/>
      <c r="AK88" s="141"/>
      <c r="AL88" s="140"/>
      <c r="AM88" s="141"/>
      <c r="AN88" s="40"/>
      <c r="AO88" s="52"/>
      <c r="AP88" s="48"/>
      <c r="AQ88" s="92"/>
      <c r="AR88" s="92"/>
      <c r="AS88" s="92"/>
      <c r="AT88" s="92"/>
      <c r="AU88" s="92"/>
      <c r="AV88" s="25" t="str">
        <f t="shared" si="33"/>
        <v/>
      </c>
      <c r="CA88" s="26" t="str">
        <f t="shared" si="3"/>
        <v/>
      </c>
      <c r="CB88" s="26" t="str">
        <f t="shared" si="4"/>
        <v/>
      </c>
      <c r="CC88" s="26" t="str">
        <f t="shared" si="5"/>
        <v/>
      </c>
      <c r="CD88" s="26" t="str">
        <f t="shared" si="6"/>
        <v/>
      </c>
      <c r="CE88" s="26" t="str">
        <f t="shared" si="7"/>
        <v/>
      </c>
      <c r="CF88" s="88" t="str">
        <f t="shared" si="34"/>
        <v/>
      </c>
      <c r="CG88" s="26" t="str">
        <f t="shared" si="8"/>
        <v/>
      </c>
      <c r="CH88" s="26" t="str">
        <f t="shared" si="9"/>
        <v/>
      </c>
      <c r="CI88" s="28"/>
      <c r="CJ88" s="29">
        <f t="shared" si="10"/>
        <v>0</v>
      </c>
      <c r="CK88" s="29">
        <f t="shared" si="11"/>
        <v>0</v>
      </c>
      <c r="CL88" s="29">
        <f t="shared" si="12"/>
        <v>0</v>
      </c>
      <c r="CM88" s="29">
        <f t="shared" si="13"/>
        <v>0</v>
      </c>
      <c r="CN88" s="29">
        <f t="shared" si="13"/>
        <v>0</v>
      </c>
      <c r="CO88" s="89">
        <f t="shared" si="35"/>
        <v>0</v>
      </c>
      <c r="CP88" s="29">
        <f t="shared" si="14"/>
        <v>0</v>
      </c>
      <c r="CQ88" s="29">
        <f t="shared" si="14"/>
        <v>0</v>
      </c>
    </row>
    <row r="89" spans="1:95" x14ac:dyDescent="0.25">
      <c r="A89" s="301"/>
      <c r="B89" s="57" t="s">
        <v>48</v>
      </c>
      <c r="C89" s="143">
        <f t="shared" si="38"/>
        <v>0</v>
      </c>
      <c r="D89" s="144">
        <f t="shared" si="39"/>
        <v>0</v>
      </c>
      <c r="E89" s="145">
        <f t="shared" si="39"/>
        <v>0</v>
      </c>
      <c r="F89" s="146"/>
      <c r="G89" s="147"/>
      <c r="H89" s="146"/>
      <c r="I89" s="147"/>
      <c r="J89" s="146"/>
      <c r="K89" s="147"/>
      <c r="L89" s="146"/>
      <c r="M89" s="147"/>
      <c r="N89" s="146"/>
      <c r="O89" s="147"/>
      <c r="P89" s="146"/>
      <c r="Q89" s="147"/>
      <c r="R89" s="146"/>
      <c r="S89" s="147"/>
      <c r="T89" s="146"/>
      <c r="U89" s="147"/>
      <c r="V89" s="146"/>
      <c r="W89" s="147"/>
      <c r="X89" s="146"/>
      <c r="Y89" s="147"/>
      <c r="Z89" s="146"/>
      <c r="AA89" s="147"/>
      <c r="AB89" s="146"/>
      <c r="AC89" s="147"/>
      <c r="AD89" s="146"/>
      <c r="AE89" s="147"/>
      <c r="AF89" s="146"/>
      <c r="AG89" s="147"/>
      <c r="AH89" s="146"/>
      <c r="AI89" s="147"/>
      <c r="AJ89" s="146"/>
      <c r="AK89" s="147"/>
      <c r="AL89" s="146"/>
      <c r="AM89" s="147"/>
      <c r="AN89" s="66"/>
      <c r="AO89" s="97"/>
      <c r="AP89" s="68"/>
      <c r="AQ89" s="69"/>
      <c r="AR89" s="69"/>
      <c r="AS89" s="69"/>
      <c r="AT89" s="69"/>
      <c r="AU89" s="69"/>
      <c r="AV89" s="25" t="str">
        <f t="shared" si="33"/>
        <v/>
      </c>
      <c r="CA89" s="26" t="str">
        <f t="shared" si="3"/>
        <v/>
      </c>
      <c r="CB89" s="26" t="str">
        <f t="shared" si="4"/>
        <v/>
      </c>
      <c r="CC89" s="26" t="str">
        <f t="shared" si="5"/>
        <v/>
      </c>
      <c r="CD89" s="26" t="str">
        <f t="shared" si="6"/>
        <v/>
      </c>
      <c r="CE89" s="26" t="str">
        <f t="shared" si="7"/>
        <v/>
      </c>
      <c r="CF89" s="88" t="str">
        <f t="shared" si="34"/>
        <v/>
      </c>
      <c r="CG89" s="26" t="str">
        <f t="shared" si="8"/>
        <v/>
      </c>
      <c r="CH89" s="26" t="str">
        <f t="shared" si="9"/>
        <v/>
      </c>
      <c r="CI89" s="28"/>
      <c r="CJ89" s="29">
        <f t="shared" si="10"/>
        <v>0</v>
      </c>
      <c r="CK89" s="29">
        <f t="shared" si="11"/>
        <v>0</v>
      </c>
      <c r="CL89" s="29">
        <f t="shared" si="12"/>
        <v>0</v>
      </c>
      <c r="CM89" s="29">
        <f t="shared" si="13"/>
        <v>0</v>
      </c>
      <c r="CN89" s="29">
        <f t="shared" si="13"/>
        <v>0</v>
      </c>
      <c r="CO89" s="89">
        <f t="shared" si="35"/>
        <v>0</v>
      </c>
      <c r="CP89" s="29">
        <f t="shared" si="14"/>
        <v>0</v>
      </c>
      <c r="CQ89" s="29">
        <f t="shared" si="14"/>
        <v>0</v>
      </c>
    </row>
    <row r="90" spans="1:95" x14ac:dyDescent="0.25">
      <c r="A90" s="303" t="s">
        <v>65</v>
      </c>
      <c r="B90" s="303"/>
      <c r="C90" s="303"/>
      <c r="D90" s="303"/>
      <c r="E90" s="303"/>
      <c r="F90" s="303"/>
      <c r="G90" s="303"/>
      <c r="H90" s="303"/>
      <c r="I90" s="303"/>
      <c r="J90" s="303"/>
      <c r="K90" s="303"/>
      <c r="L90" s="303"/>
      <c r="M90" s="303"/>
      <c r="N90" s="303"/>
      <c r="O90" s="303"/>
      <c r="P90" s="303"/>
      <c r="Q90" s="303"/>
      <c r="R90" s="303"/>
      <c r="S90" s="303"/>
      <c r="T90" s="303"/>
      <c r="U90" s="303"/>
      <c r="V90" s="303"/>
      <c r="W90" s="303"/>
      <c r="X90" s="303"/>
      <c r="Y90" s="303"/>
      <c r="Z90" s="303"/>
      <c r="AA90" s="303"/>
      <c r="AB90" s="303"/>
      <c r="AC90" s="303"/>
      <c r="AD90" s="303"/>
      <c r="AE90" s="303"/>
      <c r="AF90" s="303"/>
      <c r="AG90" s="303"/>
      <c r="AH90" s="303"/>
      <c r="AI90" s="303"/>
      <c r="AJ90" s="303"/>
      <c r="AK90" s="303"/>
      <c r="AL90" s="303"/>
      <c r="AM90" s="303"/>
    </row>
    <row r="91" spans="1:95" ht="15" customHeight="1" x14ac:dyDescent="0.25">
      <c r="A91" s="324" t="s">
        <v>66</v>
      </c>
      <c r="B91" s="327" t="s">
        <v>67</v>
      </c>
      <c r="C91" s="287" t="s">
        <v>6</v>
      </c>
      <c r="D91" s="288"/>
      <c r="E91" s="284"/>
      <c r="F91" s="297" t="s">
        <v>7</v>
      </c>
      <c r="G91" s="302"/>
      <c r="H91" s="302"/>
      <c r="I91" s="302"/>
      <c r="J91" s="302"/>
      <c r="K91" s="302"/>
      <c r="L91" s="302"/>
      <c r="M91" s="302"/>
      <c r="N91" s="302"/>
      <c r="O91" s="302"/>
      <c r="P91" s="302"/>
      <c r="Q91" s="302"/>
      <c r="R91" s="302"/>
      <c r="S91" s="302"/>
      <c r="T91" s="302"/>
      <c r="U91" s="302"/>
      <c r="V91" s="302"/>
      <c r="W91" s="302"/>
      <c r="X91" s="302"/>
      <c r="Y91" s="302"/>
      <c r="Z91" s="302"/>
      <c r="AA91" s="302"/>
      <c r="AB91" s="302"/>
      <c r="AC91" s="302"/>
      <c r="AD91" s="302"/>
      <c r="AE91" s="302"/>
      <c r="AF91" s="302"/>
      <c r="AG91" s="302"/>
      <c r="AH91" s="302"/>
      <c r="AI91" s="302"/>
      <c r="AJ91" s="302"/>
      <c r="AK91" s="302"/>
      <c r="AL91" s="302"/>
      <c r="AM91" s="323"/>
      <c r="AN91" s="288" t="s">
        <v>9</v>
      </c>
      <c r="AO91" s="284"/>
      <c r="AP91" s="317" t="s">
        <v>10</v>
      </c>
      <c r="AQ91" s="320" t="s">
        <v>11</v>
      </c>
      <c r="AR91" s="320" t="s">
        <v>13</v>
      </c>
      <c r="AS91" s="284" t="s">
        <v>14</v>
      </c>
    </row>
    <row r="92" spans="1:95" x14ac:dyDescent="0.25">
      <c r="A92" s="325"/>
      <c r="B92" s="328"/>
      <c r="C92" s="289"/>
      <c r="D92" s="290"/>
      <c r="E92" s="286"/>
      <c r="F92" s="295" t="s">
        <v>15</v>
      </c>
      <c r="G92" s="296"/>
      <c r="H92" s="295" t="s">
        <v>16</v>
      </c>
      <c r="I92" s="296"/>
      <c r="J92" s="295" t="s">
        <v>17</v>
      </c>
      <c r="K92" s="296"/>
      <c r="L92" s="295" t="s">
        <v>18</v>
      </c>
      <c r="M92" s="296"/>
      <c r="N92" s="295" t="s">
        <v>19</v>
      </c>
      <c r="O92" s="296"/>
      <c r="P92" s="295" t="s">
        <v>20</v>
      </c>
      <c r="Q92" s="296"/>
      <c r="R92" s="295" t="s">
        <v>21</v>
      </c>
      <c r="S92" s="296"/>
      <c r="T92" s="295" t="s">
        <v>22</v>
      </c>
      <c r="U92" s="296"/>
      <c r="V92" s="295" t="s">
        <v>23</v>
      </c>
      <c r="W92" s="296"/>
      <c r="X92" s="295" t="s">
        <v>24</v>
      </c>
      <c r="Y92" s="296"/>
      <c r="Z92" s="295" t="s">
        <v>25</v>
      </c>
      <c r="AA92" s="296"/>
      <c r="AB92" s="295" t="s">
        <v>26</v>
      </c>
      <c r="AC92" s="296"/>
      <c r="AD92" s="295" t="s">
        <v>27</v>
      </c>
      <c r="AE92" s="296"/>
      <c r="AF92" s="295" t="s">
        <v>28</v>
      </c>
      <c r="AG92" s="296"/>
      <c r="AH92" s="295" t="s">
        <v>29</v>
      </c>
      <c r="AI92" s="296"/>
      <c r="AJ92" s="295" t="s">
        <v>30</v>
      </c>
      <c r="AK92" s="296"/>
      <c r="AL92" s="297" t="s">
        <v>31</v>
      </c>
      <c r="AM92" s="323"/>
      <c r="AN92" s="290"/>
      <c r="AO92" s="286"/>
      <c r="AP92" s="318"/>
      <c r="AQ92" s="321"/>
      <c r="AR92" s="321"/>
      <c r="AS92" s="285"/>
    </row>
    <row r="93" spans="1:95" x14ac:dyDescent="0.25">
      <c r="A93" s="326"/>
      <c r="B93" s="329"/>
      <c r="C93" s="5" t="s">
        <v>32</v>
      </c>
      <c r="D93" s="6" t="s">
        <v>33</v>
      </c>
      <c r="E93" s="7" t="s">
        <v>34</v>
      </c>
      <c r="F93" s="5" t="s">
        <v>33</v>
      </c>
      <c r="G93" s="7" t="s">
        <v>34</v>
      </c>
      <c r="H93" s="5" t="s">
        <v>33</v>
      </c>
      <c r="I93" s="7" t="s">
        <v>34</v>
      </c>
      <c r="J93" s="5" t="s">
        <v>33</v>
      </c>
      <c r="K93" s="7" t="s">
        <v>34</v>
      </c>
      <c r="L93" s="5" t="s">
        <v>33</v>
      </c>
      <c r="M93" s="7" t="s">
        <v>34</v>
      </c>
      <c r="N93" s="5" t="s">
        <v>33</v>
      </c>
      <c r="O93" s="7" t="s">
        <v>34</v>
      </c>
      <c r="P93" s="5" t="s">
        <v>33</v>
      </c>
      <c r="Q93" s="7" t="s">
        <v>34</v>
      </c>
      <c r="R93" s="5" t="s">
        <v>33</v>
      </c>
      <c r="S93" s="7" t="s">
        <v>34</v>
      </c>
      <c r="T93" s="5" t="s">
        <v>33</v>
      </c>
      <c r="U93" s="7" t="s">
        <v>34</v>
      </c>
      <c r="V93" s="5" t="s">
        <v>33</v>
      </c>
      <c r="W93" s="7" t="s">
        <v>34</v>
      </c>
      <c r="X93" s="5" t="s">
        <v>33</v>
      </c>
      <c r="Y93" s="7" t="s">
        <v>34</v>
      </c>
      <c r="Z93" s="5" t="s">
        <v>33</v>
      </c>
      <c r="AA93" s="7" t="s">
        <v>34</v>
      </c>
      <c r="AB93" s="5" t="s">
        <v>33</v>
      </c>
      <c r="AC93" s="7" t="s">
        <v>34</v>
      </c>
      <c r="AD93" s="5" t="s">
        <v>33</v>
      </c>
      <c r="AE93" s="7" t="s">
        <v>34</v>
      </c>
      <c r="AF93" s="5" t="s">
        <v>33</v>
      </c>
      <c r="AG93" s="7" t="s">
        <v>34</v>
      </c>
      <c r="AH93" s="5" t="s">
        <v>33</v>
      </c>
      <c r="AI93" s="7" t="s">
        <v>34</v>
      </c>
      <c r="AJ93" s="5" t="s">
        <v>33</v>
      </c>
      <c r="AK93" s="7" t="s">
        <v>34</v>
      </c>
      <c r="AL93" s="5" t="s">
        <v>33</v>
      </c>
      <c r="AM93" s="148" t="s">
        <v>34</v>
      </c>
      <c r="AN93" s="149" t="s">
        <v>35</v>
      </c>
      <c r="AO93" s="150" t="s">
        <v>68</v>
      </c>
      <c r="AP93" s="319"/>
      <c r="AQ93" s="322"/>
      <c r="AR93" s="322"/>
      <c r="AS93" s="286"/>
    </row>
    <row r="94" spans="1:95" ht="21" x14ac:dyDescent="0.25">
      <c r="A94" s="299" t="s">
        <v>69</v>
      </c>
      <c r="B94" s="151" t="s">
        <v>70</v>
      </c>
      <c r="C94" s="11">
        <f t="shared" ref="C94:C105" si="41">SUM(D94+E94)</f>
        <v>380</v>
      </c>
      <c r="D94" s="12">
        <f>+L94+N94+P94+R94+T94+V94+X94+Z94+AB94+AD94+AF94+AH94</f>
        <v>192</v>
      </c>
      <c r="E94" s="152">
        <f>+M94+O94+Q94+S94+U94+W94+Y94+AA94+AC94+AE94+AG94+AI94</f>
        <v>188</v>
      </c>
      <c r="F94" s="153"/>
      <c r="G94" s="154"/>
      <c r="H94" s="153"/>
      <c r="I94" s="155"/>
      <c r="J94" s="153"/>
      <c r="K94" s="155"/>
      <c r="L94" s="156">
        <v>7</v>
      </c>
      <c r="M94" s="157">
        <v>3</v>
      </c>
      <c r="N94" s="104">
        <v>23</v>
      </c>
      <c r="O94" s="158">
        <v>16</v>
      </c>
      <c r="P94" s="159">
        <v>24</v>
      </c>
      <c r="Q94" s="157">
        <v>23</v>
      </c>
      <c r="R94" s="160">
        <v>27</v>
      </c>
      <c r="S94" s="158">
        <v>26</v>
      </c>
      <c r="T94" s="156">
        <v>26</v>
      </c>
      <c r="U94" s="21">
        <v>24</v>
      </c>
      <c r="V94" s="104">
        <v>33</v>
      </c>
      <c r="W94" s="160">
        <v>30</v>
      </c>
      <c r="X94" s="156">
        <v>21</v>
      </c>
      <c r="Y94" s="21">
        <v>15</v>
      </c>
      <c r="Z94" s="104">
        <v>11</v>
      </c>
      <c r="AA94" s="160">
        <v>29</v>
      </c>
      <c r="AB94" s="156">
        <v>13</v>
      </c>
      <c r="AC94" s="21">
        <v>12</v>
      </c>
      <c r="AD94" s="156">
        <v>6</v>
      </c>
      <c r="AE94" s="157">
        <v>10</v>
      </c>
      <c r="AF94" s="156">
        <v>1</v>
      </c>
      <c r="AG94" s="157">
        <v>0</v>
      </c>
      <c r="AH94" s="156">
        <v>0</v>
      </c>
      <c r="AI94" s="157">
        <v>0</v>
      </c>
      <c r="AJ94" s="153"/>
      <c r="AK94" s="155"/>
      <c r="AL94" s="154"/>
      <c r="AM94" s="161"/>
      <c r="AN94" s="41">
        <v>0</v>
      </c>
      <c r="AO94" s="157">
        <v>0</v>
      </c>
      <c r="AP94" s="156">
        <v>0</v>
      </c>
      <c r="AQ94" s="162">
        <v>0</v>
      </c>
      <c r="AR94" s="162">
        <v>0</v>
      </c>
      <c r="AS94" s="21">
        <v>0</v>
      </c>
      <c r="AT94" s="25" t="str">
        <f>$CA94&amp;CB94&amp;$CC94&amp;CD94&amp;CE94&amp;CF94</f>
        <v/>
      </c>
      <c r="CA94" s="26" t="str">
        <f>IF(AND(E94&gt;0,OR(AN94="")),"No olvide digitar los campos *TRANS Masculino (Digite CERO si no tiene).",IF(AN94&gt;$E94,"* El Número de TRANS Masculino no puede superar el Total Mujeres. ",""))</f>
        <v/>
      </c>
      <c r="CB94" s="26" t="str">
        <f>IF(AND(D94&gt;0,OR(AO94="")),"No olvide digitar los campos *TRANS Femenino (Digite CERO si no tiene).",IF(AO94&gt;D94,"* El Número de TRANS Femenino no puede superar el Total Hombres. ",""))</f>
        <v/>
      </c>
      <c r="CC94" s="26" t="str">
        <f>IF(AND($C94&lt;&gt;0,AP94=""),"* No olvide ingresar la columna Pueblos Originarios (Digite CERO si no tiene).  ",IF(AP94&gt;$C94,"* El Número de Pueblos Originarios no puede superar el Total. ",""))</f>
        <v/>
      </c>
      <c r="CD94" s="26" t="str">
        <f>IF(AND($C94&lt;&gt;0,AQ94=""),"* No olvide ingresar la columna Migrantes (Digite CERO si no tiene).  ",IF(AQ94&gt;$C94,"* El Número de Migrantes no puede superar el Total. ",""))</f>
        <v/>
      </c>
      <c r="CE94" s="26" t="str">
        <f>IF(AND($C94&lt;&gt;0,AR94=""),"* No olvide ingresar la columna Niños, Niñas, Adolescentes y Jóvenes SENAME (Digite CERO si no tiene).  ",IF(AR94&gt;$C94,"* El Número de Niños, Niñas, Adolescentes y Jóvenes SENAME no puede superar el Total. ",""))</f>
        <v/>
      </c>
      <c r="CF94" s="26" t="str">
        <f>IF(AND($C94&lt;&gt;0,AS94=""),"* No olvide ingresar la columna Niños, Niñas, Adolescentes y Jóvenes Mejor Niñez (Digite CERO si no tiene). ",IF(AS94&gt;$C94,"* El Número de Niños, Niñas, Adolescentes y Jóvenes Mejor Niñez no puede superar el Total. ",""))</f>
        <v/>
      </c>
      <c r="CJ94" s="29">
        <f>IF(AND($E94&lt;&gt;0,AN94=""),1,IF(AN94&gt;$E94,1,0))</f>
        <v>0</v>
      </c>
      <c r="CK94" s="29">
        <f>IF(AND($D94&lt;&gt;0,AO94=""),1,IF(AO94&gt;$D94,1,0))</f>
        <v>0</v>
      </c>
      <c r="CL94" s="29">
        <f>IF(AND($C94&lt;&gt;0,AP94=""),1,IF(AP94&gt;$C94,1,0))</f>
        <v>0</v>
      </c>
      <c r="CM94" s="29">
        <f>IF(AND($C94&lt;&gt;0,AQ94=""),1,IF(AQ94&gt;$C94,1,0))</f>
        <v>0</v>
      </c>
      <c r="CN94" s="29">
        <f>IF(AND($C94&lt;&gt;0,AR94=""),1,IF(AR94&gt;$C94,1,0))</f>
        <v>0</v>
      </c>
      <c r="CO94" s="29">
        <f>IF(AND($C94&lt;&gt;0,AS94=""),1,IF(AS94&gt;$C94,1,0))</f>
        <v>0</v>
      </c>
    </row>
    <row r="95" spans="1:95" x14ac:dyDescent="0.25">
      <c r="A95" s="300"/>
      <c r="B95" s="31" t="s">
        <v>71</v>
      </c>
      <c r="C95" s="32">
        <f t="shared" si="41"/>
        <v>22</v>
      </c>
      <c r="D95" s="33">
        <f t="shared" ref="D95:E97" si="42">SUM(F95+H95+J95+L95+N95+P95+R95+T95+V95+X95+Z95+AB95+AD95+AF95+AH95+AJ95+AL95)</f>
        <v>13</v>
      </c>
      <c r="E95" s="163">
        <f t="shared" si="42"/>
        <v>9</v>
      </c>
      <c r="F95" s="35"/>
      <c r="G95" s="164"/>
      <c r="H95" s="35"/>
      <c r="I95" s="36"/>
      <c r="J95" s="41"/>
      <c r="K95" s="86"/>
      <c r="L95" s="35"/>
      <c r="M95" s="37">
        <v>1</v>
      </c>
      <c r="N95" s="41"/>
      <c r="O95" s="86"/>
      <c r="P95" s="38">
        <v>1</v>
      </c>
      <c r="Q95" s="37">
        <v>1</v>
      </c>
      <c r="R95" s="164"/>
      <c r="S95" s="86">
        <v>2</v>
      </c>
      <c r="T95" s="35">
        <v>2</v>
      </c>
      <c r="U95" s="36">
        <v>2</v>
      </c>
      <c r="V95" s="41"/>
      <c r="W95" s="164"/>
      <c r="X95" s="35"/>
      <c r="Y95" s="36"/>
      <c r="Z95" s="41">
        <v>3</v>
      </c>
      <c r="AA95" s="164"/>
      <c r="AB95" s="35"/>
      <c r="AC95" s="36">
        <v>1</v>
      </c>
      <c r="AD95" s="35">
        <v>1</v>
      </c>
      <c r="AE95" s="37"/>
      <c r="AF95" s="35">
        <v>2</v>
      </c>
      <c r="AG95" s="36"/>
      <c r="AH95" s="35">
        <v>1</v>
      </c>
      <c r="AI95" s="36">
        <v>2</v>
      </c>
      <c r="AJ95" s="35"/>
      <c r="AK95" s="36"/>
      <c r="AL95" s="41">
        <v>3</v>
      </c>
      <c r="AM95" s="165"/>
      <c r="AN95" s="41">
        <v>0</v>
      </c>
      <c r="AO95" s="37">
        <v>0</v>
      </c>
      <c r="AP95" s="35">
        <v>0</v>
      </c>
      <c r="AQ95" s="166">
        <v>0</v>
      </c>
      <c r="AR95" s="166">
        <v>0</v>
      </c>
      <c r="AS95" s="36">
        <v>0</v>
      </c>
      <c r="AT95" s="25" t="str">
        <f t="shared" ref="AT95:AT105" si="43">$CA95&amp;CB95&amp;$CC95&amp;CD95&amp;CE95&amp;CF95</f>
        <v/>
      </c>
      <c r="CA95" s="26" t="str">
        <f t="shared" ref="CA95:CA105" si="44">IF(AND(E95&gt;0,OR(AN95="")),"No olvide digitar los campos *TRANS Masculino (Digite CERO si no tiene).",IF(AN95&gt;$E95,"* El Número de TRANS Masculino no puede superar el Total Mujeres. ",""))</f>
        <v/>
      </c>
      <c r="CB95" s="26" t="str">
        <f t="shared" ref="CB95:CB105" si="45">IF(AND(D95&gt;0,OR(AO95="")),"No olvide digitar los campos *TRANS Femenino (Digite CERO si no tiene).",IF(AO95&gt;D95,"* El Número de TRANS Femenino no puede superar el Total Hombres. ",""))</f>
        <v/>
      </c>
      <c r="CC95" s="26" t="str">
        <f t="shared" ref="CC95:CC105" si="46">IF(AND($C95&lt;&gt;0,AP95=""),"* No olvide ingresar la columna Pueblos Originarios (Digite CERO si no tiene).  ",IF(AP95&gt;$C95,"* El Número de Pueblos Originarios no puede superar el Total. ",""))</f>
        <v/>
      </c>
      <c r="CD95" s="26" t="str">
        <f t="shared" ref="CD95:CD105" si="47">IF(AND($C95&lt;&gt;0,AQ95=""),"* No olvide ingresar la columna Migrantes (Digite CERO si no tiene).  ",IF(AQ95&gt;$C95,"* El Número de Migrantes no puede superar el Total. ",""))</f>
        <v/>
      </c>
      <c r="CE95" s="26" t="str">
        <f t="shared" ref="CE95:CE105" si="48">IF(AND($C95&lt;&gt;0,AR95=""),"* No olvide ingresar la columna Niños, Niñas, Adolescentes y Jóvenes SENAME (Digite CERO si no tiene).  ",IF(AR95&gt;$C95,"* El Número de Niños, Niñas, Adolescentes y Jóvenes SENAME no puede superar el Total. ",""))</f>
        <v/>
      </c>
      <c r="CF95" s="26" t="str">
        <f t="shared" ref="CF95:CF105" si="49">IF(AND($C95&lt;&gt;0,AS95=""),"* No olvide ingresar la columna Niños, Niñas, Adolescentes y Jóvenes Mejor Niñez (Digite CERO si no tiene). ",IF(AS95&gt;$C95,"* El Número de Niños, Niñas, Adolescentes y Jóvenes Mejor Niñez no puede superar el Total. ",""))</f>
        <v/>
      </c>
      <c r="CJ95" s="29">
        <f t="shared" ref="CJ95:CJ105" si="50">IF(AND($E95&lt;&gt;0,AN95=""),1,IF(AN95&gt;$E95,1,0))</f>
        <v>0</v>
      </c>
      <c r="CK95" s="29">
        <f t="shared" ref="CK95:CK105" si="51">IF(AND($D95&lt;&gt;0,AO95=""),1,IF(AO95&gt;$D95,1,0))</f>
        <v>0</v>
      </c>
      <c r="CL95" s="29">
        <f t="shared" ref="CL95:CO105" si="52">IF(AND($C95&lt;&gt;0,AP95=""),1,IF(AP95&gt;$C95,1,0))</f>
        <v>0</v>
      </c>
      <c r="CM95" s="29">
        <f t="shared" si="52"/>
        <v>0</v>
      </c>
      <c r="CN95" s="29">
        <f t="shared" si="52"/>
        <v>0</v>
      </c>
      <c r="CO95" s="29">
        <f t="shared" si="52"/>
        <v>0</v>
      </c>
    </row>
    <row r="96" spans="1:95" x14ac:dyDescent="0.25">
      <c r="A96" s="300"/>
      <c r="B96" s="31" t="s">
        <v>72</v>
      </c>
      <c r="C96" s="32">
        <f t="shared" si="41"/>
        <v>9</v>
      </c>
      <c r="D96" s="33">
        <f t="shared" si="42"/>
        <v>6</v>
      </c>
      <c r="E96" s="163">
        <f t="shared" si="42"/>
        <v>3</v>
      </c>
      <c r="F96" s="35"/>
      <c r="G96" s="164"/>
      <c r="H96" s="35"/>
      <c r="I96" s="36"/>
      <c r="J96" s="41"/>
      <c r="K96" s="86"/>
      <c r="L96" s="35">
        <v>1</v>
      </c>
      <c r="M96" s="37"/>
      <c r="N96" s="41"/>
      <c r="O96" s="86">
        <v>1</v>
      </c>
      <c r="P96" s="38">
        <v>1</v>
      </c>
      <c r="Q96" s="37">
        <v>1</v>
      </c>
      <c r="R96" s="164">
        <v>2</v>
      </c>
      <c r="S96" s="86">
        <v>1</v>
      </c>
      <c r="T96" s="35">
        <v>2</v>
      </c>
      <c r="U96" s="36"/>
      <c r="V96" s="41"/>
      <c r="W96" s="164"/>
      <c r="X96" s="35"/>
      <c r="Y96" s="36"/>
      <c r="Z96" s="41"/>
      <c r="AA96" s="164"/>
      <c r="AB96" s="35"/>
      <c r="AC96" s="36"/>
      <c r="AD96" s="35"/>
      <c r="AE96" s="37"/>
      <c r="AF96" s="35"/>
      <c r="AG96" s="36"/>
      <c r="AH96" s="35"/>
      <c r="AI96" s="36"/>
      <c r="AJ96" s="35"/>
      <c r="AK96" s="36"/>
      <c r="AL96" s="41"/>
      <c r="AM96" s="165"/>
      <c r="AN96" s="41">
        <v>0</v>
      </c>
      <c r="AO96" s="37">
        <v>1</v>
      </c>
      <c r="AP96" s="35">
        <v>0</v>
      </c>
      <c r="AQ96" s="166">
        <v>2</v>
      </c>
      <c r="AR96" s="166">
        <v>0</v>
      </c>
      <c r="AS96" s="36">
        <v>0</v>
      </c>
      <c r="AT96" s="25" t="str">
        <f t="shared" si="43"/>
        <v/>
      </c>
      <c r="CA96" s="26" t="str">
        <f t="shared" si="44"/>
        <v/>
      </c>
      <c r="CB96" s="26" t="str">
        <f t="shared" si="45"/>
        <v/>
      </c>
      <c r="CC96" s="26" t="str">
        <f t="shared" si="46"/>
        <v/>
      </c>
      <c r="CD96" s="26" t="str">
        <f t="shared" si="47"/>
        <v/>
      </c>
      <c r="CE96" s="26" t="str">
        <f t="shared" si="48"/>
        <v/>
      </c>
      <c r="CF96" s="26" t="str">
        <f t="shared" si="49"/>
        <v/>
      </c>
      <c r="CJ96" s="29">
        <f t="shared" si="50"/>
        <v>0</v>
      </c>
      <c r="CK96" s="29">
        <f t="shared" si="51"/>
        <v>0</v>
      </c>
      <c r="CL96" s="29">
        <f t="shared" si="52"/>
        <v>0</v>
      </c>
      <c r="CM96" s="29">
        <f t="shared" si="52"/>
        <v>0</v>
      </c>
      <c r="CN96" s="29">
        <f t="shared" si="52"/>
        <v>0</v>
      </c>
      <c r="CO96" s="29">
        <f t="shared" si="52"/>
        <v>0</v>
      </c>
    </row>
    <row r="97" spans="1:93" x14ac:dyDescent="0.25">
      <c r="A97" s="300"/>
      <c r="B97" s="31" t="s">
        <v>73</v>
      </c>
      <c r="C97" s="32">
        <f t="shared" si="41"/>
        <v>0</v>
      </c>
      <c r="D97" s="33">
        <f t="shared" si="42"/>
        <v>0</v>
      </c>
      <c r="E97" s="163">
        <f t="shared" si="42"/>
        <v>0</v>
      </c>
      <c r="F97" s="35"/>
      <c r="G97" s="164"/>
      <c r="H97" s="35"/>
      <c r="I97" s="36"/>
      <c r="J97" s="41"/>
      <c r="K97" s="86"/>
      <c r="L97" s="35"/>
      <c r="M97" s="37"/>
      <c r="N97" s="41"/>
      <c r="O97" s="86"/>
      <c r="P97" s="38"/>
      <c r="Q97" s="37"/>
      <c r="R97" s="164"/>
      <c r="S97" s="86"/>
      <c r="T97" s="35"/>
      <c r="U97" s="36"/>
      <c r="V97" s="41"/>
      <c r="W97" s="164"/>
      <c r="X97" s="35"/>
      <c r="Y97" s="36"/>
      <c r="Z97" s="41"/>
      <c r="AA97" s="164"/>
      <c r="AB97" s="35"/>
      <c r="AC97" s="36"/>
      <c r="AD97" s="35"/>
      <c r="AE97" s="37"/>
      <c r="AF97" s="35"/>
      <c r="AG97" s="36"/>
      <c r="AH97" s="35"/>
      <c r="AI97" s="36"/>
      <c r="AJ97" s="35"/>
      <c r="AK97" s="36"/>
      <c r="AL97" s="41"/>
      <c r="AM97" s="165"/>
      <c r="AN97" s="41"/>
      <c r="AO97" s="37"/>
      <c r="AP97" s="35"/>
      <c r="AQ97" s="166"/>
      <c r="AR97" s="166"/>
      <c r="AS97" s="36"/>
      <c r="AT97" s="25" t="str">
        <f t="shared" si="43"/>
        <v/>
      </c>
      <c r="CA97" s="26" t="str">
        <f t="shared" si="44"/>
        <v/>
      </c>
      <c r="CB97" s="26" t="str">
        <f t="shared" si="45"/>
        <v/>
      </c>
      <c r="CC97" s="26" t="str">
        <f t="shared" si="46"/>
        <v/>
      </c>
      <c r="CD97" s="26" t="str">
        <f t="shared" si="47"/>
        <v/>
      </c>
      <c r="CE97" s="26" t="str">
        <f t="shared" si="48"/>
        <v/>
      </c>
      <c r="CF97" s="26" t="str">
        <f t="shared" si="49"/>
        <v/>
      </c>
      <c r="CJ97" s="29">
        <f t="shared" si="50"/>
        <v>0</v>
      </c>
      <c r="CK97" s="29">
        <f t="shared" si="51"/>
        <v>0</v>
      </c>
      <c r="CL97" s="29">
        <f t="shared" si="52"/>
        <v>0</v>
      </c>
      <c r="CM97" s="29">
        <f t="shared" si="52"/>
        <v>0</v>
      </c>
      <c r="CN97" s="29">
        <f t="shared" si="52"/>
        <v>0</v>
      </c>
      <c r="CO97" s="29">
        <f t="shared" si="52"/>
        <v>0</v>
      </c>
    </row>
    <row r="98" spans="1:93" x14ac:dyDescent="0.25">
      <c r="A98" s="300"/>
      <c r="B98" s="124" t="s">
        <v>74</v>
      </c>
      <c r="C98" s="122">
        <f t="shared" si="41"/>
        <v>0</v>
      </c>
      <c r="D98" s="167">
        <f>+J98+L98+N98</f>
        <v>0</v>
      </c>
      <c r="E98" s="168">
        <f>+K98+M98+O98</f>
        <v>0</v>
      </c>
      <c r="F98" s="75"/>
      <c r="G98" s="169"/>
      <c r="H98" s="75"/>
      <c r="I98" s="76"/>
      <c r="J98" s="41"/>
      <c r="K98" s="86"/>
      <c r="L98" s="47"/>
      <c r="M98" s="49"/>
      <c r="N98" s="52"/>
      <c r="O98" s="170"/>
      <c r="P98" s="109"/>
      <c r="Q98" s="108"/>
      <c r="R98" s="169"/>
      <c r="S98" s="171"/>
      <c r="T98" s="75"/>
      <c r="U98" s="76"/>
      <c r="V98" s="123"/>
      <c r="W98" s="169"/>
      <c r="X98" s="75"/>
      <c r="Y98" s="76"/>
      <c r="Z98" s="123"/>
      <c r="AA98" s="169"/>
      <c r="AB98" s="75"/>
      <c r="AC98" s="76"/>
      <c r="AD98" s="75"/>
      <c r="AE98" s="108"/>
      <c r="AF98" s="75"/>
      <c r="AG98" s="76"/>
      <c r="AH98" s="75"/>
      <c r="AI98" s="76"/>
      <c r="AJ98" s="75"/>
      <c r="AK98" s="76"/>
      <c r="AL98" s="169"/>
      <c r="AM98" s="110"/>
      <c r="AN98" s="41"/>
      <c r="AO98" s="37"/>
      <c r="AP98" s="35"/>
      <c r="AQ98" s="172"/>
      <c r="AR98" s="172"/>
      <c r="AS98" s="48"/>
      <c r="AT98" s="25" t="str">
        <f t="shared" si="43"/>
        <v/>
      </c>
      <c r="CA98" s="26" t="str">
        <f t="shared" si="44"/>
        <v/>
      </c>
      <c r="CB98" s="26" t="str">
        <f t="shared" si="45"/>
        <v/>
      </c>
      <c r="CC98" s="26" t="str">
        <f t="shared" si="46"/>
        <v/>
      </c>
      <c r="CD98" s="26" t="str">
        <f t="shared" si="47"/>
        <v/>
      </c>
      <c r="CE98" s="26" t="str">
        <f t="shared" si="48"/>
        <v/>
      </c>
      <c r="CF98" s="26" t="str">
        <f t="shared" si="49"/>
        <v/>
      </c>
      <c r="CJ98" s="29">
        <f t="shared" si="50"/>
        <v>0</v>
      </c>
      <c r="CK98" s="29">
        <f t="shared" si="51"/>
        <v>0</v>
      </c>
      <c r="CL98" s="29">
        <f t="shared" si="52"/>
        <v>0</v>
      </c>
      <c r="CM98" s="29">
        <f t="shared" si="52"/>
        <v>0</v>
      </c>
      <c r="CN98" s="29">
        <f t="shared" si="52"/>
        <v>0</v>
      </c>
      <c r="CO98" s="29">
        <f t="shared" si="52"/>
        <v>0</v>
      </c>
    </row>
    <row r="99" spans="1:93" x14ac:dyDescent="0.25">
      <c r="A99" s="301"/>
      <c r="B99" s="57" t="s">
        <v>75</v>
      </c>
      <c r="C99" s="58">
        <f t="shared" si="41"/>
        <v>0</v>
      </c>
      <c r="D99" s="59">
        <f>SUM(F99+H99+J99+L99+N99+P99+R99+T99+V99+X99+Z99+AB99+AD99+AF99+AH99+AJ99+AL99)</f>
        <v>0</v>
      </c>
      <c r="E99" s="173">
        <f>SUM(G99+I99+K99+M99+O99+Q99+S99+U99+W99+Y99+AA99+AC99+AE99+AG99+AI99+AK99+AM99)</f>
        <v>0</v>
      </c>
      <c r="F99" s="64"/>
      <c r="G99" s="174"/>
      <c r="H99" s="64"/>
      <c r="I99" s="68"/>
      <c r="J99" s="97"/>
      <c r="K99" s="175"/>
      <c r="L99" s="64"/>
      <c r="M99" s="94"/>
      <c r="N99" s="97"/>
      <c r="O99" s="175"/>
      <c r="P99" s="95"/>
      <c r="Q99" s="94"/>
      <c r="R99" s="174"/>
      <c r="S99" s="175"/>
      <c r="T99" s="64"/>
      <c r="U99" s="68"/>
      <c r="V99" s="97"/>
      <c r="W99" s="174"/>
      <c r="X99" s="64"/>
      <c r="Y99" s="68"/>
      <c r="Z99" s="97"/>
      <c r="AA99" s="174"/>
      <c r="AB99" s="64"/>
      <c r="AC99" s="68"/>
      <c r="AD99" s="64"/>
      <c r="AE99" s="94"/>
      <c r="AF99" s="64"/>
      <c r="AG99" s="68"/>
      <c r="AH99" s="64"/>
      <c r="AI99" s="68"/>
      <c r="AJ99" s="64"/>
      <c r="AK99" s="68"/>
      <c r="AL99" s="64"/>
      <c r="AM99" s="96"/>
      <c r="AN99" s="41"/>
      <c r="AO99" s="37"/>
      <c r="AP99" s="35"/>
      <c r="AQ99" s="166"/>
      <c r="AR99" s="166"/>
      <c r="AS99" s="36"/>
      <c r="AT99" s="25" t="str">
        <f t="shared" si="43"/>
        <v/>
      </c>
      <c r="CA99" s="26" t="str">
        <f t="shared" si="44"/>
        <v/>
      </c>
      <c r="CB99" s="26" t="str">
        <f t="shared" si="45"/>
        <v/>
      </c>
      <c r="CC99" s="26" t="str">
        <f t="shared" si="46"/>
        <v/>
      </c>
      <c r="CD99" s="26" t="str">
        <f t="shared" si="47"/>
        <v/>
      </c>
      <c r="CE99" s="26" t="str">
        <f t="shared" si="48"/>
        <v/>
      </c>
      <c r="CF99" s="26" t="str">
        <f t="shared" si="49"/>
        <v/>
      </c>
      <c r="CJ99" s="29">
        <f t="shared" si="50"/>
        <v>0</v>
      </c>
      <c r="CK99" s="29">
        <f t="shared" si="51"/>
        <v>0</v>
      </c>
      <c r="CL99" s="29">
        <f t="shared" si="52"/>
        <v>0</v>
      </c>
      <c r="CM99" s="29">
        <f t="shared" si="52"/>
        <v>0</v>
      </c>
      <c r="CN99" s="29">
        <f t="shared" si="52"/>
        <v>0</v>
      </c>
      <c r="CO99" s="29">
        <f t="shared" si="52"/>
        <v>0</v>
      </c>
    </row>
    <row r="100" spans="1:93" ht="21" x14ac:dyDescent="0.25">
      <c r="A100" s="299" t="s">
        <v>76</v>
      </c>
      <c r="B100" s="151" t="s">
        <v>70</v>
      </c>
      <c r="C100" s="11">
        <f t="shared" si="41"/>
        <v>0</v>
      </c>
      <c r="D100" s="12">
        <f>+L100+N100+P100+R100+T100+V100+X100+Z100+AB100+AD100+AF100+AH100</f>
        <v>0</v>
      </c>
      <c r="E100" s="152">
        <f>+M100+O100+Q100+S100+U100+W100+Y100+AA100+AC100+AE100+AG100+AI100</f>
        <v>0</v>
      </c>
      <c r="F100" s="153"/>
      <c r="G100" s="154"/>
      <c r="H100" s="153"/>
      <c r="I100" s="155"/>
      <c r="J100" s="153"/>
      <c r="K100" s="155"/>
      <c r="L100" s="156"/>
      <c r="M100" s="157"/>
      <c r="N100" s="104"/>
      <c r="O100" s="158"/>
      <c r="P100" s="159"/>
      <c r="Q100" s="157"/>
      <c r="R100" s="160"/>
      <c r="S100" s="158"/>
      <c r="T100" s="156"/>
      <c r="U100" s="21"/>
      <c r="V100" s="104"/>
      <c r="W100" s="160"/>
      <c r="X100" s="156"/>
      <c r="Y100" s="21"/>
      <c r="Z100" s="104"/>
      <c r="AA100" s="160"/>
      <c r="AB100" s="156"/>
      <c r="AC100" s="21"/>
      <c r="AD100" s="156"/>
      <c r="AE100" s="157"/>
      <c r="AF100" s="156"/>
      <c r="AG100" s="157"/>
      <c r="AH100" s="156"/>
      <c r="AI100" s="157"/>
      <c r="AJ100" s="98"/>
      <c r="AK100" s="176"/>
      <c r="AL100" s="177"/>
      <c r="AM100" s="178"/>
      <c r="AN100" s="41"/>
      <c r="AO100" s="37"/>
      <c r="AP100" s="35"/>
      <c r="AQ100" s="179"/>
      <c r="AR100" s="179"/>
      <c r="AS100" s="80"/>
      <c r="AT100" s="25" t="str">
        <f t="shared" si="43"/>
        <v/>
      </c>
      <c r="CA100" s="26" t="str">
        <f t="shared" si="44"/>
        <v/>
      </c>
      <c r="CB100" s="26" t="str">
        <f t="shared" si="45"/>
        <v/>
      </c>
      <c r="CC100" s="26" t="str">
        <f t="shared" si="46"/>
        <v/>
      </c>
      <c r="CD100" s="26" t="str">
        <f t="shared" si="47"/>
        <v/>
      </c>
      <c r="CE100" s="26" t="str">
        <f t="shared" si="48"/>
        <v/>
      </c>
      <c r="CF100" s="26" t="str">
        <f t="shared" si="49"/>
        <v/>
      </c>
      <c r="CJ100" s="29">
        <f t="shared" si="50"/>
        <v>0</v>
      </c>
      <c r="CK100" s="29">
        <f t="shared" si="51"/>
        <v>0</v>
      </c>
      <c r="CL100" s="29">
        <f t="shared" si="52"/>
        <v>0</v>
      </c>
      <c r="CM100" s="29">
        <f t="shared" si="52"/>
        <v>0</v>
      </c>
      <c r="CN100" s="29">
        <f t="shared" si="52"/>
        <v>0</v>
      </c>
      <c r="CO100" s="29">
        <f t="shared" si="52"/>
        <v>0</v>
      </c>
    </row>
    <row r="101" spans="1:93" x14ac:dyDescent="0.25">
      <c r="A101" s="300"/>
      <c r="B101" s="31" t="s">
        <v>71</v>
      </c>
      <c r="C101" s="32">
        <f t="shared" si="41"/>
        <v>22</v>
      </c>
      <c r="D101" s="33">
        <f t="shared" ref="D101:E103" si="53">SUM(F101+H101+J101+L101+N101+P101+R101+T101+V101+X101+Z101+AB101+AD101+AF101+AH101+AJ101+AL101)</f>
        <v>13</v>
      </c>
      <c r="E101" s="163">
        <f t="shared" si="53"/>
        <v>9</v>
      </c>
      <c r="F101" s="79"/>
      <c r="G101" s="180"/>
      <c r="H101" s="79"/>
      <c r="I101" s="80"/>
      <c r="J101" s="79"/>
      <c r="K101" s="180"/>
      <c r="L101" s="35"/>
      <c r="M101" s="80">
        <v>1</v>
      </c>
      <c r="N101" s="41"/>
      <c r="O101" s="180"/>
      <c r="P101" s="35">
        <v>1</v>
      </c>
      <c r="Q101" s="80">
        <v>1</v>
      </c>
      <c r="R101" s="41"/>
      <c r="S101" s="180">
        <v>2</v>
      </c>
      <c r="T101" s="35">
        <v>2</v>
      </c>
      <c r="U101" s="80">
        <v>2</v>
      </c>
      <c r="V101" s="41"/>
      <c r="W101" s="180"/>
      <c r="X101" s="35"/>
      <c r="Y101" s="80"/>
      <c r="Z101" s="41">
        <v>3</v>
      </c>
      <c r="AA101" s="180"/>
      <c r="AB101" s="35"/>
      <c r="AC101" s="80">
        <v>1</v>
      </c>
      <c r="AD101" s="35">
        <v>1</v>
      </c>
      <c r="AE101" s="81"/>
      <c r="AF101" s="35">
        <v>2</v>
      </c>
      <c r="AG101" s="36"/>
      <c r="AH101" s="35">
        <v>1</v>
      </c>
      <c r="AI101" s="36">
        <v>2</v>
      </c>
      <c r="AJ101" s="35"/>
      <c r="AK101" s="36"/>
      <c r="AL101" s="41">
        <v>3</v>
      </c>
      <c r="AM101" s="165"/>
      <c r="AN101" s="41">
        <v>0</v>
      </c>
      <c r="AO101" s="37">
        <v>0</v>
      </c>
      <c r="AP101" s="35">
        <v>0</v>
      </c>
      <c r="AQ101" s="179">
        <v>0</v>
      </c>
      <c r="AR101" s="179">
        <v>0</v>
      </c>
      <c r="AS101" s="80">
        <v>0</v>
      </c>
      <c r="AT101" s="25" t="str">
        <f t="shared" si="43"/>
        <v/>
      </c>
      <c r="CA101" s="26" t="str">
        <f t="shared" si="44"/>
        <v/>
      </c>
      <c r="CB101" s="26" t="str">
        <f t="shared" si="45"/>
        <v/>
      </c>
      <c r="CC101" s="26" t="str">
        <f t="shared" si="46"/>
        <v/>
      </c>
      <c r="CD101" s="26" t="str">
        <f t="shared" si="47"/>
        <v/>
      </c>
      <c r="CE101" s="26" t="str">
        <f t="shared" si="48"/>
        <v/>
      </c>
      <c r="CF101" s="26" t="str">
        <f t="shared" si="49"/>
        <v/>
      </c>
      <c r="CJ101" s="29">
        <f t="shared" si="50"/>
        <v>0</v>
      </c>
      <c r="CK101" s="29">
        <f t="shared" si="51"/>
        <v>0</v>
      </c>
      <c r="CL101" s="29">
        <f t="shared" si="52"/>
        <v>0</v>
      </c>
      <c r="CM101" s="29">
        <f t="shared" si="52"/>
        <v>0</v>
      </c>
      <c r="CN101" s="29">
        <f t="shared" si="52"/>
        <v>0</v>
      </c>
      <c r="CO101" s="29">
        <f t="shared" si="52"/>
        <v>0</v>
      </c>
    </row>
    <row r="102" spans="1:93" x14ac:dyDescent="0.25">
      <c r="A102" s="300"/>
      <c r="B102" s="31" t="s">
        <v>72</v>
      </c>
      <c r="C102" s="32">
        <f t="shared" si="41"/>
        <v>9</v>
      </c>
      <c r="D102" s="33">
        <f t="shared" si="53"/>
        <v>6</v>
      </c>
      <c r="E102" s="163">
        <f t="shared" si="53"/>
        <v>3</v>
      </c>
      <c r="F102" s="35"/>
      <c r="G102" s="164"/>
      <c r="H102" s="35"/>
      <c r="I102" s="36"/>
      <c r="J102" s="35"/>
      <c r="K102" s="164"/>
      <c r="L102" s="35">
        <v>1</v>
      </c>
      <c r="M102" s="36"/>
      <c r="N102" s="41"/>
      <c r="O102" s="164">
        <v>1</v>
      </c>
      <c r="P102" s="35">
        <v>1</v>
      </c>
      <c r="Q102" s="36">
        <v>1</v>
      </c>
      <c r="R102" s="41">
        <v>2</v>
      </c>
      <c r="S102" s="164">
        <v>1</v>
      </c>
      <c r="T102" s="35">
        <v>2</v>
      </c>
      <c r="U102" s="36"/>
      <c r="V102" s="41"/>
      <c r="W102" s="164"/>
      <c r="X102" s="35"/>
      <c r="Y102" s="36"/>
      <c r="Z102" s="41"/>
      <c r="AA102" s="164"/>
      <c r="AB102" s="35"/>
      <c r="AC102" s="36"/>
      <c r="AD102" s="35"/>
      <c r="AE102" s="37"/>
      <c r="AF102" s="35"/>
      <c r="AG102" s="36"/>
      <c r="AH102" s="35"/>
      <c r="AI102" s="36"/>
      <c r="AJ102" s="35"/>
      <c r="AK102" s="36"/>
      <c r="AL102" s="41"/>
      <c r="AM102" s="165"/>
      <c r="AN102" s="41">
        <v>0</v>
      </c>
      <c r="AO102" s="37">
        <v>1</v>
      </c>
      <c r="AP102" s="35">
        <v>0</v>
      </c>
      <c r="AQ102" s="166">
        <v>2</v>
      </c>
      <c r="AR102" s="166">
        <v>0</v>
      </c>
      <c r="AS102" s="36">
        <v>0</v>
      </c>
      <c r="AT102" s="25" t="str">
        <f t="shared" si="43"/>
        <v/>
      </c>
      <c r="CA102" s="26" t="str">
        <f t="shared" si="44"/>
        <v/>
      </c>
      <c r="CB102" s="26" t="str">
        <f t="shared" si="45"/>
        <v/>
      </c>
      <c r="CC102" s="26" t="str">
        <f t="shared" si="46"/>
        <v/>
      </c>
      <c r="CD102" s="26" t="str">
        <f t="shared" si="47"/>
        <v/>
      </c>
      <c r="CE102" s="26" t="str">
        <f t="shared" si="48"/>
        <v/>
      </c>
      <c r="CF102" s="26" t="str">
        <f t="shared" si="49"/>
        <v/>
      </c>
      <c r="CJ102" s="29">
        <f t="shared" si="50"/>
        <v>0</v>
      </c>
      <c r="CK102" s="29">
        <f t="shared" si="51"/>
        <v>0</v>
      </c>
      <c r="CL102" s="29">
        <f t="shared" si="52"/>
        <v>0</v>
      </c>
      <c r="CM102" s="29">
        <f t="shared" si="52"/>
        <v>0</v>
      </c>
      <c r="CN102" s="29">
        <f t="shared" si="52"/>
        <v>0</v>
      </c>
      <c r="CO102" s="29">
        <f t="shared" si="52"/>
        <v>0</v>
      </c>
    </row>
    <row r="103" spans="1:93" x14ac:dyDescent="0.25">
      <c r="A103" s="300"/>
      <c r="B103" s="31" t="s">
        <v>73</v>
      </c>
      <c r="C103" s="32">
        <f t="shared" si="41"/>
        <v>0</v>
      </c>
      <c r="D103" s="33">
        <f t="shared" si="53"/>
        <v>0</v>
      </c>
      <c r="E103" s="163">
        <f t="shared" si="53"/>
        <v>0</v>
      </c>
      <c r="F103" s="35"/>
      <c r="G103" s="164"/>
      <c r="H103" s="35"/>
      <c r="I103" s="36"/>
      <c r="J103" s="35"/>
      <c r="K103" s="164"/>
      <c r="L103" s="35"/>
      <c r="M103" s="36"/>
      <c r="N103" s="41"/>
      <c r="O103" s="164"/>
      <c r="P103" s="35"/>
      <c r="Q103" s="36"/>
      <c r="R103" s="41"/>
      <c r="S103" s="164"/>
      <c r="T103" s="35"/>
      <c r="U103" s="36"/>
      <c r="V103" s="41"/>
      <c r="W103" s="164"/>
      <c r="X103" s="35"/>
      <c r="Y103" s="36"/>
      <c r="Z103" s="41"/>
      <c r="AA103" s="164"/>
      <c r="AB103" s="35"/>
      <c r="AC103" s="36"/>
      <c r="AD103" s="35"/>
      <c r="AE103" s="37"/>
      <c r="AF103" s="35"/>
      <c r="AG103" s="36"/>
      <c r="AH103" s="35"/>
      <c r="AI103" s="36"/>
      <c r="AJ103" s="35"/>
      <c r="AK103" s="36"/>
      <c r="AL103" s="41"/>
      <c r="AM103" s="165"/>
      <c r="AN103" s="41"/>
      <c r="AO103" s="37"/>
      <c r="AP103" s="35"/>
      <c r="AQ103" s="166"/>
      <c r="AR103" s="166"/>
      <c r="AS103" s="36"/>
      <c r="AT103" s="25" t="str">
        <f t="shared" si="43"/>
        <v/>
      </c>
      <c r="CA103" s="26" t="str">
        <f t="shared" si="44"/>
        <v/>
      </c>
      <c r="CB103" s="26" t="str">
        <f t="shared" si="45"/>
        <v/>
      </c>
      <c r="CC103" s="26" t="str">
        <f t="shared" si="46"/>
        <v/>
      </c>
      <c r="CD103" s="26" t="str">
        <f t="shared" si="47"/>
        <v/>
      </c>
      <c r="CE103" s="26" t="str">
        <f t="shared" si="48"/>
        <v/>
      </c>
      <c r="CF103" s="26" t="str">
        <f t="shared" si="49"/>
        <v/>
      </c>
      <c r="CJ103" s="29">
        <f t="shared" si="50"/>
        <v>0</v>
      </c>
      <c r="CK103" s="29">
        <f t="shared" si="51"/>
        <v>0</v>
      </c>
      <c r="CL103" s="29">
        <f t="shared" si="52"/>
        <v>0</v>
      </c>
      <c r="CM103" s="29">
        <f t="shared" si="52"/>
        <v>0</v>
      </c>
      <c r="CN103" s="29">
        <f t="shared" si="52"/>
        <v>0</v>
      </c>
      <c r="CO103" s="29">
        <f t="shared" si="52"/>
        <v>0</v>
      </c>
    </row>
    <row r="104" spans="1:93" x14ac:dyDescent="0.25">
      <c r="A104" s="300"/>
      <c r="B104" s="124" t="s">
        <v>74</v>
      </c>
      <c r="C104" s="122">
        <f t="shared" si="41"/>
        <v>0</v>
      </c>
      <c r="D104" s="167">
        <f>+J104+L104+N104</f>
        <v>0</v>
      </c>
      <c r="E104" s="168">
        <f>+K104+M104+O104</f>
        <v>0</v>
      </c>
      <c r="F104" s="75"/>
      <c r="G104" s="169"/>
      <c r="H104" s="118"/>
      <c r="I104" s="181"/>
      <c r="J104" s="35"/>
      <c r="K104" s="164"/>
      <c r="L104" s="35"/>
      <c r="M104" s="36"/>
      <c r="N104" s="41"/>
      <c r="O104" s="164"/>
      <c r="P104" s="182"/>
      <c r="Q104" s="119"/>
      <c r="R104" s="183"/>
      <c r="S104" s="184"/>
      <c r="T104" s="118"/>
      <c r="U104" s="181"/>
      <c r="V104" s="185"/>
      <c r="W104" s="183"/>
      <c r="X104" s="118"/>
      <c r="Y104" s="181"/>
      <c r="Z104" s="185"/>
      <c r="AA104" s="183"/>
      <c r="AB104" s="118"/>
      <c r="AC104" s="181"/>
      <c r="AD104" s="118"/>
      <c r="AE104" s="119"/>
      <c r="AF104" s="118"/>
      <c r="AG104" s="181"/>
      <c r="AH104" s="118"/>
      <c r="AI104" s="181"/>
      <c r="AJ104" s="118"/>
      <c r="AK104" s="181"/>
      <c r="AL104" s="183"/>
      <c r="AM104" s="186"/>
      <c r="AN104" s="41"/>
      <c r="AO104" s="37"/>
      <c r="AP104" s="35"/>
      <c r="AQ104" s="166"/>
      <c r="AR104" s="166"/>
      <c r="AS104" s="36"/>
      <c r="AT104" s="25" t="str">
        <f t="shared" si="43"/>
        <v/>
      </c>
      <c r="CA104" s="26" t="str">
        <f t="shared" si="44"/>
        <v/>
      </c>
      <c r="CB104" s="26" t="str">
        <f t="shared" si="45"/>
        <v/>
      </c>
      <c r="CC104" s="26" t="str">
        <f t="shared" si="46"/>
        <v/>
      </c>
      <c r="CD104" s="26" t="str">
        <f t="shared" si="47"/>
        <v/>
      </c>
      <c r="CE104" s="26" t="str">
        <f t="shared" si="48"/>
        <v/>
      </c>
      <c r="CF104" s="26" t="str">
        <f t="shared" si="49"/>
        <v/>
      </c>
      <c r="CJ104" s="29">
        <f t="shared" si="50"/>
        <v>0</v>
      </c>
      <c r="CK104" s="29">
        <f t="shared" si="51"/>
        <v>0</v>
      </c>
      <c r="CL104" s="29">
        <f t="shared" si="52"/>
        <v>0</v>
      </c>
      <c r="CM104" s="29">
        <f t="shared" si="52"/>
        <v>0</v>
      </c>
      <c r="CN104" s="29">
        <f t="shared" si="52"/>
        <v>0</v>
      </c>
      <c r="CO104" s="29">
        <f t="shared" si="52"/>
        <v>0</v>
      </c>
    </row>
    <row r="105" spans="1:93" x14ac:dyDescent="0.25">
      <c r="A105" s="301"/>
      <c r="B105" s="57" t="s">
        <v>75</v>
      </c>
      <c r="C105" s="58">
        <f t="shared" si="41"/>
        <v>0</v>
      </c>
      <c r="D105" s="59">
        <f>SUM(F105+H105+J105+L105+N105+P105+R105+T105+V105+X105+Z105+AB105+AD105+AF105+AH105+AJ105+AL105)</f>
        <v>0</v>
      </c>
      <c r="E105" s="173">
        <f>SUM(G105+I105+K105+M105+O105+Q105+S105+U105+W105+Y105+AA105+AC105+AE105+AG105+AI105+AK105+AM105)</f>
        <v>0</v>
      </c>
      <c r="F105" s="64"/>
      <c r="G105" s="174"/>
      <c r="H105" s="64"/>
      <c r="I105" s="68"/>
      <c r="J105" s="97"/>
      <c r="K105" s="175"/>
      <c r="L105" s="64"/>
      <c r="M105" s="94"/>
      <c r="N105" s="97"/>
      <c r="O105" s="175"/>
      <c r="P105" s="95"/>
      <c r="Q105" s="94"/>
      <c r="R105" s="174"/>
      <c r="S105" s="175"/>
      <c r="T105" s="64"/>
      <c r="U105" s="68"/>
      <c r="V105" s="97"/>
      <c r="W105" s="174"/>
      <c r="X105" s="64"/>
      <c r="Y105" s="68"/>
      <c r="Z105" s="97"/>
      <c r="AA105" s="174"/>
      <c r="AB105" s="64"/>
      <c r="AC105" s="68"/>
      <c r="AD105" s="64"/>
      <c r="AE105" s="94"/>
      <c r="AF105" s="64"/>
      <c r="AG105" s="68"/>
      <c r="AH105" s="64"/>
      <c r="AI105" s="68"/>
      <c r="AJ105" s="64"/>
      <c r="AK105" s="68"/>
      <c r="AL105" s="174"/>
      <c r="AM105" s="96"/>
      <c r="AN105" s="97"/>
      <c r="AO105" s="94"/>
      <c r="AP105" s="64"/>
      <c r="AQ105" s="187"/>
      <c r="AR105" s="187"/>
      <c r="AS105" s="68"/>
      <c r="AT105" s="25" t="str">
        <f t="shared" si="43"/>
        <v/>
      </c>
      <c r="CA105" s="26" t="str">
        <f t="shared" si="44"/>
        <v/>
      </c>
      <c r="CB105" s="26" t="str">
        <f t="shared" si="45"/>
        <v/>
      </c>
      <c r="CC105" s="26" t="str">
        <f t="shared" si="46"/>
        <v/>
      </c>
      <c r="CD105" s="26" t="str">
        <f t="shared" si="47"/>
        <v/>
      </c>
      <c r="CE105" s="26" t="str">
        <f t="shared" si="48"/>
        <v/>
      </c>
      <c r="CF105" s="26" t="str">
        <f t="shared" si="49"/>
        <v/>
      </c>
      <c r="CJ105" s="29">
        <f t="shared" si="50"/>
        <v>0</v>
      </c>
      <c r="CK105" s="29">
        <f t="shared" si="51"/>
        <v>0</v>
      </c>
      <c r="CL105" s="29">
        <f t="shared" si="52"/>
        <v>0</v>
      </c>
      <c r="CM105" s="29">
        <f t="shared" si="52"/>
        <v>0</v>
      </c>
      <c r="CN105" s="29">
        <f t="shared" si="52"/>
        <v>0</v>
      </c>
      <c r="CO105" s="29">
        <f t="shared" si="52"/>
        <v>0</v>
      </c>
    </row>
    <row r="106" spans="1:93" x14ac:dyDescent="0.25">
      <c r="A106" s="282" t="s">
        <v>77</v>
      </c>
      <c r="B106" s="282"/>
      <c r="C106" s="282"/>
      <c r="D106" s="282"/>
    </row>
    <row r="107" spans="1:93" x14ac:dyDescent="0.25">
      <c r="A107" s="299" t="s">
        <v>78</v>
      </c>
      <c r="B107" s="188" t="s">
        <v>79</v>
      </c>
      <c r="C107" s="7" t="s">
        <v>80</v>
      </c>
      <c r="D107" s="7" t="s">
        <v>81</v>
      </c>
    </row>
    <row r="108" spans="1:93" x14ac:dyDescent="0.25">
      <c r="A108" s="300"/>
      <c r="B108" s="189" t="s">
        <v>82</v>
      </c>
      <c r="C108" s="22"/>
      <c r="D108" s="22"/>
      <c r="E108" s="25" t="str">
        <f>$CA108</f>
        <v/>
      </c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  <c r="P108" s="190"/>
      <c r="Q108" s="191"/>
      <c r="R108" s="191"/>
      <c r="S108" s="191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3"/>
      <c r="BY108" s="3"/>
      <c r="BZ108" s="3"/>
      <c r="CA108" s="192" t="str">
        <f>IF(D108&lt;=C108,"","* Las consejerías realizadas en Espacios Amigables NO DEBEN ser mayor al Total de Actividades. ")</f>
        <v/>
      </c>
      <c r="CB108" s="4"/>
      <c r="CC108" s="4"/>
      <c r="CD108" s="4"/>
      <c r="CE108" s="4"/>
      <c r="CF108" s="4"/>
      <c r="CJ108" s="193">
        <f>IF(D108&lt;=C108,0,1)</f>
        <v>0</v>
      </c>
    </row>
    <row r="109" spans="1:93" x14ac:dyDescent="0.25">
      <c r="A109" s="300"/>
      <c r="B109" s="194" t="s">
        <v>83</v>
      </c>
      <c r="C109" s="24"/>
      <c r="D109" s="24"/>
      <c r="E109" s="25" t="str">
        <f t="shared" ref="E109:E110" si="54">$CA109</f>
        <v/>
      </c>
      <c r="F109" s="190"/>
      <c r="G109" s="190"/>
      <c r="H109" s="190"/>
      <c r="I109" s="190"/>
      <c r="J109" s="190"/>
      <c r="K109" s="190"/>
      <c r="L109" s="190"/>
      <c r="M109" s="190"/>
      <c r="N109" s="190"/>
      <c r="O109" s="190"/>
      <c r="P109" s="190"/>
      <c r="Q109" s="191"/>
      <c r="R109" s="191"/>
      <c r="S109" s="191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3"/>
      <c r="BY109" s="3"/>
      <c r="BZ109" s="3"/>
      <c r="CA109" s="192" t="str">
        <f t="shared" ref="CA109:CA110" si="55">IF(D109&lt;=C109,"","* Las consejerías realizadas en Espacios Amigables NO DEBEN ser mayor al Total de Actividades. ")</f>
        <v/>
      </c>
      <c r="CB109" s="4"/>
      <c r="CC109" s="4"/>
      <c r="CD109" s="4"/>
      <c r="CE109" s="4"/>
      <c r="CF109" s="4"/>
      <c r="CJ109" s="193">
        <f>IF(D109&lt;=C109,0,1)</f>
        <v>0</v>
      </c>
    </row>
    <row r="110" spans="1:93" ht="21" x14ac:dyDescent="0.25">
      <c r="A110" s="300"/>
      <c r="B110" s="194" t="s">
        <v>84</v>
      </c>
      <c r="C110" s="24"/>
      <c r="D110" s="24"/>
      <c r="E110" s="25" t="str">
        <f t="shared" si="54"/>
        <v/>
      </c>
      <c r="F110" s="190"/>
      <c r="G110" s="190"/>
      <c r="H110" s="190"/>
      <c r="I110" s="190"/>
      <c r="J110" s="190"/>
      <c r="K110" s="190"/>
      <c r="L110" s="190"/>
      <c r="M110" s="190"/>
      <c r="N110" s="190"/>
      <c r="O110" s="190"/>
      <c r="P110" s="190"/>
      <c r="Q110" s="191"/>
      <c r="R110" s="191"/>
      <c r="S110" s="191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3"/>
      <c r="BY110" s="3"/>
      <c r="BZ110" s="3"/>
      <c r="CA110" s="192" t="str">
        <f t="shared" si="55"/>
        <v/>
      </c>
      <c r="CB110" s="4"/>
      <c r="CC110" s="4"/>
      <c r="CD110" s="4"/>
      <c r="CE110" s="4"/>
      <c r="CF110" s="4"/>
      <c r="CJ110" s="193">
        <f>IF(D110&lt;=C110,0,1)</f>
        <v>0</v>
      </c>
    </row>
    <row r="111" spans="1:93" x14ac:dyDescent="0.25">
      <c r="A111" s="300"/>
      <c r="B111" s="194" t="s">
        <v>85</v>
      </c>
      <c r="C111" s="24"/>
      <c r="D111" s="195"/>
    </row>
    <row r="112" spans="1:93" x14ac:dyDescent="0.25">
      <c r="A112" s="300"/>
      <c r="B112" s="196" t="s">
        <v>86</v>
      </c>
      <c r="C112" s="36"/>
      <c r="D112" s="195"/>
    </row>
    <row r="113" spans="1:111" ht="21" x14ac:dyDescent="0.25">
      <c r="A113" s="300"/>
      <c r="B113" s="196" t="s">
        <v>87</v>
      </c>
      <c r="C113" s="36"/>
      <c r="D113" s="24"/>
      <c r="E113" s="25" t="str">
        <f t="shared" ref="E113:E117" si="56">$CA113</f>
        <v/>
      </c>
      <c r="F113" s="190"/>
      <c r="G113" s="190"/>
      <c r="H113" s="190"/>
      <c r="I113" s="190"/>
      <c r="J113" s="190"/>
      <c r="K113" s="190"/>
      <c r="L113" s="190"/>
      <c r="M113" s="190"/>
      <c r="N113" s="190"/>
      <c r="O113" s="190"/>
      <c r="P113" s="190"/>
      <c r="Q113" s="191"/>
      <c r="R113" s="191"/>
      <c r="S113" s="191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3"/>
      <c r="BY113" s="3"/>
      <c r="BZ113" s="3"/>
      <c r="CA113" s="192" t="str">
        <f>IF(D113&lt;=C113,"","* Las consejerías realizadas en Espacios Amigables NO DEBEN ser mayor al Total de Actividades. ")</f>
        <v/>
      </c>
      <c r="CB113" s="4"/>
      <c r="CC113" s="4"/>
      <c r="CD113" s="4"/>
      <c r="CE113" s="4"/>
      <c r="CF113" s="4"/>
      <c r="CJ113" s="193">
        <f>IF(D113&lt;=C113,0,1)</f>
        <v>0</v>
      </c>
    </row>
    <row r="114" spans="1:111" x14ac:dyDescent="0.25">
      <c r="A114" s="300"/>
      <c r="B114" s="196" t="s">
        <v>88</v>
      </c>
      <c r="C114" s="36"/>
      <c r="D114" s="24"/>
      <c r="E114" s="25" t="str">
        <f t="shared" si="56"/>
        <v/>
      </c>
      <c r="F114" s="190"/>
      <c r="G114" s="190"/>
      <c r="H114" s="190"/>
      <c r="I114" s="190"/>
      <c r="J114" s="190"/>
      <c r="K114" s="190"/>
      <c r="L114" s="190"/>
      <c r="M114" s="190"/>
      <c r="N114" s="190"/>
      <c r="O114" s="190"/>
      <c r="P114" s="190"/>
      <c r="Q114" s="191"/>
      <c r="R114" s="191"/>
      <c r="S114" s="191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3"/>
      <c r="BY114" s="3"/>
      <c r="BZ114" s="3"/>
      <c r="CA114" s="192" t="str">
        <f t="shared" ref="CA114:CA117" si="57">IF(D114&lt;=C114,"","* Las consejerías realizadas en Espacios Amigables NO DEBEN ser mayor al Total de Actividades. ")</f>
        <v/>
      </c>
      <c r="CB114" s="4"/>
      <c r="CC114" s="4"/>
      <c r="CD114" s="4"/>
      <c r="CE114" s="4"/>
      <c r="CF114" s="4"/>
      <c r="CJ114" s="193">
        <f>IF(D114&lt;=C114,0,1)</f>
        <v>0</v>
      </c>
    </row>
    <row r="115" spans="1:111" x14ac:dyDescent="0.25">
      <c r="A115" s="300"/>
      <c r="B115" s="196" t="s">
        <v>89</v>
      </c>
      <c r="C115" s="24"/>
      <c r="D115" s="24"/>
      <c r="E115" s="25" t="str">
        <f t="shared" si="56"/>
        <v/>
      </c>
      <c r="F115" s="190"/>
      <c r="G115" s="190"/>
      <c r="H115" s="190"/>
      <c r="I115" s="190"/>
      <c r="J115" s="190"/>
      <c r="K115" s="190"/>
      <c r="L115" s="190"/>
      <c r="M115" s="190"/>
      <c r="N115" s="190"/>
      <c r="O115" s="190"/>
      <c r="P115" s="190"/>
      <c r="Q115" s="191"/>
      <c r="R115" s="191"/>
      <c r="S115" s="191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3"/>
      <c r="BY115" s="3"/>
      <c r="BZ115" s="3"/>
      <c r="CA115" s="192" t="str">
        <f t="shared" si="57"/>
        <v/>
      </c>
      <c r="CB115" s="4"/>
      <c r="CC115" s="4"/>
      <c r="CD115" s="4"/>
      <c r="CE115" s="4"/>
      <c r="CF115" s="4"/>
      <c r="CJ115" s="193">
        <f>IF(D115&lt;=C115,0,1)</f>
        <v>0</v>
      </c>
    </row>
    <row r="116" spans="1:111" x14ac:dyDescent="0.25">
      <c r="A116" s="300"/>
      <c r="B116" s="197" t="s">
        <v>90</v>
      </c>
      <c r="C116" s="24"/>
      <c r="D116" s="24"/>
      <c r="E116" s="25"/>
      <c r="F116" s="190"/>
      <c r="G116" s="190"/>
      <c r="H116" s="190"/>
      <c r="I116" s="190"/>
      <c r="J116" s="190"/>
      <c r="K116" s="190"/>
      <c r="L116" s="190"/>
      <c r="M116" s="190"/>
      <c r="N116" s="190"/>
      <c r="O116" s="190"/>
      <c r="P116" s="190"/>
      <c r="Q116" s="191"/>
      <c r="R116" s="191"/>
      <c r="S116" s="191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3"/>
      <c r="BY116" s="3"/>
      <c r="BZ116" s="3"/>
      <c r="CA116" s="192"/>
      <c r="CB116" s="4"/>
      <c r="CC116" s="4"/>
      <c r="CD116" s="4"/>
      <c r="CE116" s="4"/>
      <c r="CF116" s="4"/>
      <c r="CJ116" s="193"/>
    </row>
    <row r="117" spans="1:111" x14ac:dyDescent="0.25">
      <c r="A117" s="301"/>
      <c r="B117" s="198" t="s">
        <v>91</v>
      </c>
      <c r="C117" s="199"/>
      <c r="D117" s="199"/>
      <c r="E117" s="25" t="str">
        <f t="shared" si="56"/>
        <v/>
      </c>
      <c r="F117" s="190"/>
      <c r="G117" s="190"/>
      <c r="H117" s="190"/>
      <c r="I117" s="190"/>
      <c r="J117" s="190"/>
      <c r="K117" s="190"/>
      <c r="L117" s="190"/>
      <c r="M117" s="190"/>
      <c r="N117" s="190"/>
      <c r="O117" s="190"/>
      <c r="P117" s="190"/>
      <c r="Q117" s="191"/>
      <c r="R117" s="191"/>
      <c r="S117" s="191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3"/>
      <c r="BY117" s="3"/>
      <c r="BZ117" s="3"/>
      <c r="CA117" s="192" t="str">
        <f t="shared" si="57"/>
        <v/>
      </c>
      <c r="CB117" s="4"/>
      <c r="CC117" s="4"/>
      <c r="CD117" s="4"/>
      <c r="CE117" s="4"/>
      <c r="CF117" s="4"/>
      <c r="CJ117" s="193">
        <f>IF(D117&lt;=C117,0,1)</f>
        <v>0</v>
      </c>
    </row>
    <row r="118" spans="1:111" ht="18" customHeight="1" x14ac:dyDescent="0.25">
      <c r="A118" s="304" t="s">
        <v>92</v>
      </c>
      <c r="B118" s="304"/>
      <c r="C118" s="304"/>
      <c r="D118" s="304"/>
      <c r="E118" s="304"/>
      <c r="F118" s="304"/>
      <c r="G118" s="304"/>
      <c r="H118" s="304"/>
      <c r="I118" s="304"/>
      <c r="J118" s="304"/>
      <c r="K118" s="304"/>
      <c r="L118" s="304"/>
      <c r="M118" s="304"/>
      <c r="N118" s="304"/>
      <c r="O118" s="304"/>
      <c r="P118" s="304"/>
      <c r="Q118" s="304"/>
      <c r="R118" s="304"/>
      <c r="S118" s="304"/>
      <c r="T118" s="304"/>
      <c r="U118" s="304"/>
      <c r="V118" s="304"/>
      <c r="W118" s="304"/>
      <c r="X118" s="304"/>
      <c r="Y118" s="304"/>
      <c r="Z118" s="304"/>
      <c r="AA118" s="304"/>
      <c r="AB118" s="304"/>
      <c r="AC118" s="304"/>
      <c r="AD118" s="304"/>
      <c r="AE118" s="304"/>
      <c r="AF118" s="304"/>
      <c r="AG118" s="304"/>
      <c r="AH118" s="304"/>
      <c r="AI118" s="304"/>
      <c r="AJ118" s="304"/>
      <c r="AK118" s="304"/>
    </row>
    <row r="119" spans="1:111" ht="15" customHeight="1" x14ac:dyDescent="0.25">
      <c r="A119" s="287" t="s">
        <v>93</v>
      </c>
      <c r="B119" s="284"/>
      <c r="C119" s="287" t="s">
        <v>94</v>
      </c>
      <c r="D119" s="288"/>
      <c r="E119" s="284"/>
      <c r="F119" s="291" t="s">
        <v>7</v>
      </c>
      <c r="G119" s="292"/>
      <c r="H119" s="292"/>
      <c r="I119" s="292"/>
      <c r="J119" s="292"/>
      <c r="K119" s="292"/>
      <c r="L119" s="292"/>
      <c r="M119" s="292"/>
      <c r="N119" s="292"/>
      <c r="O119" s="292"/>
      <c r="P119" s="292"/>
      <c r="Q119" s="292"/>
      <c r="R119" s="292"/>
      <c r="S119" s="292"/>
      <c r="T119" s="292"/>
      <c r="U119" s="292"/>
      <c r="V119" s="292"/>
      <c r="W119" s="292"/>
      <c r="X119" s="292"/>
      <c r="Y119" s="292"/>
      <c r="Z119" s="292"/>
      <c r="AA119" s="292"/>
      <c r="AB119" s="292"/>
      <c r="AC119" s="292"/>
      <c r="AD119" s="292"/>
      <c r="AE119" s="292"/>
      <c r="AF119" s="292"/>
      <c r="AG119" s="292"/>
      <c r="AH119" s="292"/>
      <c r="AI119" s="292"/>
      <c r="AJ119" s="313" t="s">
        <v>95</v>
      </c>
      <c r="AK119" s="314"/>
      <c r="AL119" s="309" t="s">
        <v>96</v>
      </c>
    </row>
    <row r="120" spans="1:111" x14ac:dyDescent="0.25">
      <c r="A120" s="312"/>
      <c r="B120" s="285"/>
      <c r="C120" s="289"/>
      <c r="D120" s="290"/>
      <c r="E120" s="286"/>
      <c r="F120" s="295" t="s">
        <v>17</v>
      </c>
      <c r="G120" s="296"/>
      <c r="H120" s="295" t="s">
        <v>97</v>
      </c>
      <c r="I120" s="296"/>
      <c r="J120" s="295" t="s">
        <v>19</v>
      </c>
      <c r="K120" s="296"/>
      <c r="L120" s="295" t="s">
        <v>20</v>
      </c>
      <c r="M120" s="296"/>
      <c r="N120" s="295" t="s">
        <v>21</v>
      </c>
      <c r="O120" s="296"/>
      <c r="P120" s="295" t="s">
        <v>22</v>
      </c>
      <c r="Q120" s="296"/>
      <c r="R120" s="295" t="s">
        <v>23</v>
      </c>
      <c r="S120" s="296"/>
      <c r="T120" s="295" t="s">
        <v>24</v>
      </c>
      <c r="U120" s="296"/>
      <c r="V120" s="295" t="s">
        <v>25</v>
      </c>
      <c r="W120" s="296"/>
      <c r="X120" s="295" t="s">
        <v>26</v>
      </c>
      <c r="Y120" s="296"/>
      <c r="Z120" s="295" t="s">
        <v>27</v>
      </c>
      <c r="AA120" s="296"/>
      <c r="AB120" s="295" t="s">
        <v>28</v>
      </c>
      <c r="AC120" s="296"/>
      <c r="AD120" s="295" t="s">
        <v>29</v>
      </c>
      <c r="AE120" s="296"/>
      <c r="AF120" s="295" t="s">
        <v>30</v>
      </c>
      <c r="AG120" s="296"/>
      <c r="AH120" s="297" t="s">
        <v>31</v>
      </c>
      <c r="AI120" s="302"/>
      <c r="AJ120" s="315"/>
      <c r="AK120" s="316"/>
      <c r="AL120" s="310"/>
    </row>
    <row r="121" spans="1:111" x14ac:dyDescent="0.25">
      <c r="A121" s="289"/>
      <c r="B121" s="286"/>
      <c r="C121" s="5" t="s">
        <v>32</v>
      </c>
      <c r="D121" s="6" t="s">
        <v>33</v>
      </c>
      <c r="E121" s="7" t="s">
        <v>34</v>
      </c>
      <c r="F121" s="5" t="s">
        <v>33</v>
      </c>
      <c r="G121" s="7" t="s">
        <v>34</v>
      </c>
      <c r="H121" s="5" t="s">
        <v>33</v>
      </c>
      <c r="I121" s="7" t="s">
        <v>34</v>
      </c>
      <c r="J121" s="5" t="s">
        <v>33</v>
      </c>
      <c r="K121" s="7" t="s">
        <v>34</v>
      </c>
      <c r="L121" s="5" t="s">
        <v>33</v>
      </c>
      <c r="M121" s="7" t="s">
        <v>34</v>
      </c>
      <c r="N121" s="5" t="s">
        <v>33</v>
      </c>
      <c r="O121" s="7" t="s">
        <v>34</v>
      </c>
      <c r="P121" s="5" t="s">
        <v>33</v>
      </c>
      <c r="Q121" s="7" t="s">
        <v>34</v>
      </c>
      <c r="R121" s="5" t="s">
        <v>33</v>
      </c>
      <c r="S121" s="7" t="s">
        <v>34</v>
      </c>
      <c r="T121" s="5" t="s">
        <v>33</v>
      </c>
      <c r="U121" s="7" t="s">
        <v>34</v>
      </c>
      <c r="V121" s="5" t="s">
        <v>33</v>
      </c>
      <c r="W121" s="7" t="s">
        <v>34</v>
      </c>
      <c r="X121" s="5" t="s">
        <v>33</v>
      </c>
      <c r="Y121" s="7" t="s">
        <v>34</v>
      </c>
      <c r="Z121" s="5" t="s">
        <v>33</v>
      </c>
      <c r="AA121" s="7" t="s">
        <v>34</v>
      </c>
      <c r="AB121" s="5" t="s">
        <v>33</v>
      </c>
      <c r="AC121" s="7" t="s">
        <v>34</v>
      </c>
      <c r="AD121" s="5" t="s">
        <v>33</v>
      </c>
      <c r="AE121" s="7" t="s">
        <v>34</v>
      </c>
      <c r="AF121" s="5" t="s">
        <v>33</v>
      </c>
      <c r="AG121" s="7" t="s">
        <v>34</v>
      </c>
      <c r="AH121" s="5" t="s">
        <v>33</v>
      </c>
      <c r="AI121" s="148" t="s">
        <v>34</v>
      </c>
      <c r="AJ121" s="6" t="s">
        <v>33</v>
      </c>
      <c r="AK121" s="200" t="s">
        <v>34</v>
      </c>
      <c r="AL121" s="311"/>
    </row>
    <row r="122" spans="1:111" x14ac:dyDescent="0.25">
      <c r="A122" s="299" t="s">
        <v>98</v>
      </c>
      <c r="B122" s="10" t="s">
        <v>99</v>
      </c>
      <c r="C122" s="11">
        <f>SUM(D122:E122)</f>
        <v>18</v>
      </c>
      <c r="D122" s="12">
        <f>+F122+H122+J122+L122+N122+P122+R122+T122+V122+X122+Z122+AB122+AD122+AF122+AH122</f>
        <v>16</v>
      </c>
      <c r="E122" s="13">
        <f>+G122+I122+K122+M122+O122+Q122+S122+U122+W122+Y122+AA122+AC122+AE122+AG122+AI122</f>
        <v>2</v>
      </c>
      <c r="F122" s="14"/>
      <c r="G122" s="16"/>
      <c r="H122" s="14"/>
      <c r="I122" s="16"/>
      <c r="J122" s="14">
        <v>1</v>
      </c>
      <c r="K122" s="16">
        <v>2</v>
      </c>
      <c r="L122" s="14">
        <v>10</v>
      </c>
      <c r="M122" s="16"/>
      <c r="N122" s="14">
        <v>1</v>
      </c>
      <c r="O122" s="16"/>
      <c r="P122" s="14">
        <v>3</v>
      </c>
      <c r="Q122" s="16"/>
      <c r="R122" s="14">
        <v>1</v>
      </c>
      <c r="S122" s="16"/>
      <c r="T122" s="14"/>
      <c r="U122" s="16"/>
      <c r="V122" s="14"/>
      <c r="W122" s="16"/>
      <c r="X122" s="14"/>
      <c r="Y122" s="16"/>
      <c r="Z122" s="14"/>
      <c r="AA122" s="16"/>
      <c r="AB122" s="14"/>
      <c r="AC122" s="16"/>
      <c r="AD122" s="14"/>
      <c r="AE122" s="16"/>
      <c r="AF122" s="14"/>
      <c r="AG122" s="16"/>
      <c r="AH122" s="17"/>
      <c r="AI122" s="18"/>
      <c r="AJ122" s="201"/>
      <c r="AK122" s="202"/>
      <c r="AL122" s="19">
        <v>0</v>
      </c>
      <c r="AM122" s="25" t="str">
        <f>CA122&amp;CB122&amp;CC122</f>
        <v/>
      </c>
      <c r="AN122" s="190"/>
      <c r="AO122" s="190"/>
      <c r="AP122" s="190"/>
      <c r="AQ122" s="190"/>
      <c r="AR122" s="190"/>
      <c r="AS122" s="190"/>
      <c r="AT122" s="190"/>
      <c r="AU122" s="190"/>
      <c r="AV122" s="190"/>
      <c r="AW122" s="190"/>
      <c r="AX122" s="190"/>
      <c r="AY122" s="191"/>
      <c r="AZ122" s="191"/>
      <c r="BA122" s="191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CA122" s="26" t="str">
        <f>IF(AND(SUM(F122+H122)&gt;0,(AJ122=""))," * No olvide digitar la variable 14-18 años Hombres. Si no tiene Digite CERO .",IF(AJ122&gt;F122+H122,"* La suma del grupo de 14 a 18 años Hombres no puede superar el Total Hombres Grupo Etario de 10 a 19 años. ",""))</f>
        <v/>
      </c>
      <c r="CB122" s="26" t="str">
        <f>IF(AND(SUM(G122+I122)&gt;0,(AK122="")),"* No olvide digitar la variable 14-18 años Mujeres. Si no tiene Digite CERO.",IF(AK122&gt;(G122+I122),"* La suma del grupo de 14 a 18 años Mujeres no puede superar el Total Mujeres Grupo Etario de 10 a 19 años. ",""))</f>
        <v/>
      </c>
      <c r="CC122" s="26" t="str">
        <f>IF(AND($C122&lt;&gt;0,AL122=""),"* No olvide ingresar la columna Espacios Amigables/Adolescentes (Digite CERO si no tiene).  ",IF(AL122&gt;$C122,"* El Número de Espacios Amigables/Adolescentes no puede superar el Total. ",""))</f>
        <v/>
      </c>
      <c r="CD122" s="4"/>
      <c r="CE122" s="4"/>
      <c r="CF122" s="4"/>
      <c r="CJ122" s="29">
        <f>IF(AND(SUM(F122+H122)&gt;0,(AJ122="")),1,IF(AJ122&gt;F122+H122,1,0))</f>
        <v>0</v>
      </c>
      <c r="CK122" s="29">
        <f>IF(AND(SUM(G122+I122)&gt;0,(AK122="")),1,IF(AK122&gt;(G122+I122),1,0))</f>
        <v>0</v>
      </c>
      <c r="CL122" s="29">
        <f>IF(AND($C122&lt;&gt;0,AL122=""),1,IF(AL122&gt;$C122,1,0))</f>
        <v>0</v>
      </c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3"/>
      <c r="DF122" s="3"/>
      <c r="DG122" s="3"/>
    </row>
    <row r="123" spans="1:111" x14ac:dyDescent="0.25">
      <c r="A123" s="300"/>
      <c r="B123" s="31" t="s">
        <v>100</v>
      </c>
      <c r="C123" s="32">
        <f>SUM(D123:E123)</f>
        <v>0</v>
      </c>
      <c r="D123" s="33">
        <f t="shared" ref="D123:E124" si="58">+F123+H123+J123+L123+N123+P123+R123+T123+V123+X123+Z123+AB123+AD123+AF123+AH123</f>
        <v>0</v>
      </c>
      <c r="E123" s="34">
        <f t="shared" si="58"/>
        <v>0</v>
      </c>
      <c r="F123" s="35"/>
      <c r="G123" s="37"/>
      <c r="H123" s="35"/>
      <c r="I123" s="37"/>
      <c r="J123" s="35"/>
      <c r="K123" s="37"/>
      <c r="L123" s="35"/>
      <c r="M123" s="37"/>
      <c r="N123" s="35"/>
      <c r="O123" s="37"/>
      <c r="P123" s="35"/>
      <c r="Q123" s="37"/>
      <c r="R123" s="35"/>
      <c r="S123" s="37"/>
      <c r="T123" s="35"/>
      <c r="U123" s="37"/>
      <c r="V123" s="35"/>
      <c r="W123" s="37"/>
      <c r="X123" s="35"/>
      <c r="Y123" s="37"/>
      <c r="Z123" s="35"/>
      <c r="AA123" s="37"/>
      <c r="AB123" s="35"/>
      <c r="AC123" s="37"/>
      <c r="AD123" s="35"/>
      <c r="AE123" s="37"/>
      <c r="AF123" s="35"/>
      <c r="AG123" s="37"/>
      <c r="AH123" s="38"/>
      <c r="AI123" s="39"/>
      <c r="AJ123" s="164"/>
      <c r="AK123" s="86"/>
      <c r="AL123" s="40"/>
      <c r="AM123" s="25" t="str">
        <f>CA123&amp;CB123&amp;CC123</f>
        <v/>
      </c>
      <c r="AN123" s="190"/>
      <c r="AO123" s="190"/>
      <c r="AP123" s="190"/>
      <c r="AQ123" s="190"/>
      <c r="AR123" s="190"/>
      <c r="AS123" s="190"/>
      <c r="AT123" s="190"/>
      <c r="AU123" s="190"/>
      <c r="AV123" s="190"/>
      <c r="AW123" s="190"/>
      <c r="AX123" s="190"/>
      <c r="AY123" s="191"/>
      <c r="AZ123" s="191"/>
      <c r="BA123" s="191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CA123" s="26" t="str">
        <f>IF(AND(SUM(F123+H123)&gt;0,(AJ123=""))," * No olvide digitar la variable 14-18 años Hombres. Si no tiene Digite CERO .",IF(AJ123&gt;F123+H123,"* La suma del grupo de 14 a 18 años Hombres no puede superar el Total Hombres Grupo Etario de 10 a 19 años. ",""))</f>
        <v/>
      </c>
      <c r="CB123" s="26" t="str">
        <f>IF(AND(SUM(G123+I123)&gt;0,(AK123="")),"* No olvide digitar la variable 14-18 años Mujeres. Si no tiene Digite CERO.",IF(AK123&gt;(G123+I123),"* La suma del grupo de 14 a 18 años Mujeres no puede superar el Total Mujeres Grupo Etario de 10 a 19 años. ",""))</f>
        <v/>
      </c>
      <c r="CC123" s="26" t="str">
        <f>IF(AND($C123&lt;&gt;0,AL123=""),"* No olvide ingresar la columna Espacios Amigables/Adolescentes (Digite CERO si no tiene).  ",IF(AL123&gt;$C123,"* El Número de Espacios Amigables/Adolescentes no puede superar el Total. ",""))</f>
        <v/>
      </c>
      <c r="CD123" s="4"/>
      <c r="CE123" s="4"/>
      <c r="CF123" s="4"/>
      <c r="CJ123" s="29">
        <f>IF(AND(SUM(F123+H123)&gt;0,(AJ123="")),1,IF(AJ123&gt;F123+H123,1,0))</f>
        <v>0</v>
      </c>
      <c r="CK123" s="29">
        <f>IF(AND(SUM(G123+I123)&gt;0,(AK123="")),1,IF(AK123&gt;(G123+I123),1,0))</f>
        <v>0</v>
      </c>
      <c r="CL123" s="29">
        <f>IF(AND($C123&lt;&gt;0,AL123=""),1,IF(AL123&gt;$C123,1,0))</f>
        <v>0</v>
      </c>
    </row>
    <row r="124" spans="1:111" x14ac:dyDescent="0.25">
      <c r="A124" s="301"/>
      <c r="B124" s="57" t="s">
        <v>101</v>
      </c>
      <c r="C124" s="58">
        <f>SUM(D124:E124)</f>
        <v>0</v>
      </c>
      <c r="D124" s="59">
        <f t="shared" si="58"/>
        <v>0</v>
      </c>
      <c r="E124" s="60">
        <f t="shared" si="58"/>
        <v>0</v>
      </c>
      <c r="F124" s="64"/>
      <c r="G124" s="94"/>
      <c r="H124" s="64"/>
      <c r="I124" s="94"/>
      <c r="J124" s="64"/>
      <c r="K124" s="94"/>
      <c r="L124" s="64"/>
      <c r="M124" s="94"/>
      <c r="N124" s="64"/>
      <c r="O124" s="94"/>
      <c r="P124" s="64"/>
      <c r="Q124" s="94"/>
      <c r="R124" s="64"/>
      <c r="S124" s="94"/>
      <c r="T124" s="64"/>
      <c r="U124" s="94"/>
      <c r="V124" s="64"/>
      <c r="W124" s="94"/>
      <c r="X124" s="64"/>
      <c r="Y124" s="94"/>
      <c r="Z124" s="64"/>
      <c r="AA124" s="94"/>
      <c r="AB124" s="64"/>
      <c r="AC124" s="94"/>
      <c r="AD124" s="64"/>
      <c r="AE124" s="94"/>
      <c r="AF124" s="64"/>
      <c r="AG124" s="94"/>
      <c r="AH124" s="95"/>
      <c r="AI124" s="96"/>
      <c r="AJ124" s="174"/>
      <c r="AK124" s="175"/>
      <c r="AL124" s="66"/>
      <c r="AM124" s="25" t="str">
        <f>CA124&amp;CB124&amp;CC124</f>
        <v/>
      </c>
      <c r="AN124" s="190"/>
      <c r="AO124" s="190"/>
      <c r="AP124" s="190"/>
      <c r="AQ124" s="190"/>
      <c r="AR124" s="190"/>
      <c r="AS124" s="190"/>
      <c r="AT124" s="190"/>
      <c r="AU124" s="190"/>
      <c r="AV124" s="190"/>
      <c r="AW124" s="190"/>
      <c r="AX124" s="190"/>
      <c r="AY124" s="191"/>
      <c r="AZ124" s="191"/>
      <c r="BA124" s="191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CA124" s="26" t="str">
        <f>IF(AND(SUM(F124+H124)&gt;0,(AJ124=""))," * No olvide digitar la variable 14-18 años Hombres. Si no tiene Digite CERO .",IF(AJ124&gt;F124+H124,"* La suma del grupo de 14 a 18 años Hombres no puede superar el Total Hombres Grupo Etario de 10 a 19 años. ",""))</f>
        <v/>
      </c>
      <c r="CB124" s="26" t="str">
        <f>IF(AND(SUM(G124+I124)&gt;0,(AK124="")),"* No olvide digitar la variable 14-18 años Mujeres. Si no tiene Digite CERO.",IF(AK124&gt;(G124+I124),"* La suma del grupo de 14 a 18 años Mujeres no puede superar el Total Mujeres Grupo Etario de 10 a 19 años. ",""))</f>
        <v/>
      </c>
      <c r="CC124" s="26" t="str">
        <f>IF(AND($C124&lt;&gt;0,AL124=""),"* No olvide ingresar la columna Espacios Amigables/Adolescentes (Digite CERO si no tiene).  ",IF(AL124&gt;$C124,"* El Número de Espacios Amigables/Adolescentes no puede superar el Total. ",""))</f>
        <v/>
      </c>
      <c r="CD124" s="4"/>
      <c r="CE124" s="4"/>
      <c r="CF124" s="4"/>
      <c r="CJ124" s="29">
        <f>IF(AND(SUM(F124+H124)&gt;0,(AJ124="")),1,IF(AJ124&gt;F124+H124,1,0))</f>
        <v>0</v>
      </c>
      <c r="CK124" s="29">
        <f>IF(AND(SUM(G124+I124)&gt;0,(AK124="")),1,IF(AK124&gt;(G124+I124),1,0))</f>
        <v>0</v>
      </c>
      <c r="CL124" s="29">
        <f>IF(AND($C124&lt;&gt;0,AL124=""),1,IF(AL124&gt;$C124,1,0))</f>
        <v>0</v>
      </c>
    </row>
    <row r="125" spans="1:111" ht="18" customHeight="1" x14ac:dyDescent="0.25">
      <c r="A125" s="283" t="s">
        <v>102</v>
      </c>
      <c r="B125" s="283"/>
      <c r="C125" s="283"/>
      <c r="D125" s="283"/>
      <c r="E125" s="283"/>
      <c r="F125" s="283"/>
      <c r="G125" s="283"/>
      <c r="H125" s="283"/>
      <c r="I125" s="283"/>
      <c r="J125" s="283"/>
    </row>
    <row r="126" spans="1:111" ht="18" customHeight="1" x14ac:dyDescent="0.25">
      <c r="A126" s="303" t="s">
        <v>103</v>
      </c>
      <c r="B126" s="303"/>
      <c r="C126" s="303"/>
      <c r="D126" s="304"/>
      <c r="E126" s="304"/>
      <c r="F126" s="304"/>
      <c r="G126" s="304"/>
      <c r="H126" s="304"/>
      <c r="I126" s="304"/>
      <c r="J126" s="304"/>
    </row>
    <row r="127" spans="1:111" ht="15" customHeight="1" x14ac:dyDescent="0.25">
      <c r="A127" s="294" t="s">
        <v>104</v>
      </c>
      <c r="B127" s="294" t="s">
        <v>105</v>
      </c>
      <c r="C127" s="295" t="s">
        <v>106</v>
      </c>
      <c r="D127" s="295" t="s">
        <v>107</v>
      </c>
      <c r="E127" s="305"/>
      <c r="F127" s="305"/>
      <c r="G127" s="305"/>
      <c r="H127" s="305"/>
      <c r="I127" s="305"/>
      <c r="J127" s="305"/>
      <c r="K127" s="305"/>
      <c r="L127" s="305"/>
      <c r="M127" s="306"/>
      <c r="N127" s="307" t="s">
        <v>108</v>
      </c>
      <c r="O127" s="284" t="s">
        <v>109</v>
      </c>
    </row>
    <row r="128" spans="1:111" ht="50.1" customHeight="1" x14ac:dyDescent="0.25">
      <c r="A128" s="294"/>
      <c r="B128" s="294"/>
      <c r="C128" s="294"/>
      <c r="D128" s="203" t="s">
        <v>37</v>
      </c>
      <c r="E128" s="204" t="s">
        <v>110</v>
      </c>
      <c r="F128" s="204" t="s">
        <v>111</v>
      </c>
      <c r="G128" s="204" t="s">
        <v>112</v>
      </c>
      <c r="H128" s="204" t="s">
        <v>113</v>
      </c>
      <c r="I128" s="205" t="s">
        <v>114</v>
      </c>
      <c r="J128" s="205" t="s">
        <v>115</v>
      </c>
      <c r="K128" s="206" t="s">
        <v>116</v>
      </c>
      <c r="L128" s="207" t="s">
        <v>117</v>
      </c>
      <c r="M128" s="208" t="s">
        <v>118</v>
      </c>
      <c r="N128" s="308"/>
      <c r="O128" s="286"/>
    </row>
    <row r="129" spans="1:88" x14ac:dyDescent="0.25">
      <c r="A129" s="299" t="s">
        <v>119</v>
      </c>
      <c r="B129" s="209" t="s">
        <v>120</v>
      </c>
      <c r="C129" s="210">
        <f>SUM(D129:M129)</f>
        <v>0</v>
      </c>
      <c r="D129" s="14"/>
      <c r="E129" s="211"/>
      <c r="F129" s="211"/>
      <c r="G129" s="211"/>
      <c r="H129" s="211"/>
      <c r="I129" s="202"/>
      <c r="J129" s="16"/>
      <c r="K129" s="15"/>
      <c r="L129" s="87"/>
      <c r="M129" s="212"/>
      <c r="N129" s="20"/>
      <c r="O129" s="87"/>
      <c r="P129" s="28" t="str">
        <f>CA129</f>
        <v/>
      </c>
      <c r="CA129" s="26" t="str">
        <f>IF(AND(C129&gt;0,O129="")," * No olvide digitar la variable Total Participantes. Digite CERO si no tiene. ","")</f>
        <v/>
      </c>
      <c r="CJ129" s="213">
        <f t="shared" ref="CJ129:CJ148" si="59">IF(AND(C129&gt;0,O129=""),1,0)</f>
        <v>0</v>
      </c>
    </row>
    <row r="130" spans="1:88" x14ac:dyDescent="0.25">
      <c r="A130" s="300"/>
      <c r="B130" s="196" t="s">
        <v>121</v>
      </c>
      <c r="C130" s="214">
        <f t="shared" ref="C130:C148" si="60">SUM(D130:M130)</f>
        <v>0</v>
      </c>
      <c r="D130" s="35"/>
      <c r="E130" s="166"/>
      <c r="F130" s="166"/>
      <c r="G130" s="166"/>
      <c r="H130" s="166"/>
      <c r="I130" s="86"/>
      <c r="J130" s="37"/>
      <c r="K130" s="36"/>
      <c r="L130" s="24"/>
      <c r="M130" s="215"/>
      <c r="N130" s="41"/>
      <c r="O130" s="24"/>
      <c r="P130" s="28" t="str">
        <f t="shared" ref="P130:P148" si="61">CA130</f>
        <v/>
      </c>
      <c r="CA130" s="26" t="str">
        <f t="shared" ref="CA130:CA148" si="62">IF(AND(C130&gt;0,O130="")," * No olvide digitar la variable Total Participantes. Digite CERO si no tiene. ","")</f>
        <v/>
      </c>
      <c r="CJ130" s="213">
        <f t="shared" si="59"/>
        <v>0</v>
      </c>
    </row>
    <row r="131" spans="1:88" x14ac:dyDescent="0.25">
      <c r="A131" s="300"/>
      <c r="B131" s="196" t="s">
        <v>122</v>
      </c>
      <c r="C131" s="214">
        <f t="shared" si="60"/>
        <v>0</v>
      </c>
      <c r="D131" s="35"/>
      <c r="E131" s="166"/>
      <c r="F131" s="166"/>
      <c r="G131" s="166"/>
      <c r="H131" s="166"/>
      <c r="I131" s="86"/>
      <c r="J131" s="37"/>
      <c r="K131" s="36"/>
      <c r="L131" s="24"/>
      <c r="M131" s="215"/>
      <c r="N131" s="41"/>
      <c r="O131" s="24"/>
      <c r="P131" s="28" t="str">
        <f t="shared" si="61"/>
        <v/>
      </c>
      <c r="CA131" s="26" t="str">
        <f t="shared" si="62"/>
        <v/>
      </c>
      <c r="CJ131" s="213">
        <f t="shared" si="59"/>
        <v>0</v>
      </c>
    </row>
    <row r="132" spans="1:88" x14ac:dyDescent="0.25">
      <c r="A132" s="300"/>
      <c r="B132" s="196" t="s">
        <v>123</v>
      </c>
      <c r="C132" s="216">
        <f t="shared" si="60"/>
        <v>0</v>
      </c>
      <c r="D132" s="217"/>
      <c r="E132" s="166"/>
      <c r="F132" s="166"/>
      <c r="G132" s="166"/>
      <c r="H132" s="218"/>
      <c r="I132" s="166"/>
      <c r="J132" s="37"/>
      <c r="K132" s="36"/>
      <c r="L132" s="116"/>
      <c r="M132" s="215"/>
      <c r="N132" s="36"/>
      <c r="O132" s="116"/>
      <c r="P132" s="28" t="str">
        <f t="shared" si="61"/>
        <v/>
      </c>
      <c r="CA132" s="26" t="str">
        <f t="shared" si="62"/>
        <v/>
      </c>
      <c r="CJ132" s="213">
        <f t="shared" si="59"/>
        <v>0</v>
      </c>
    </row>
    <row r="133" spans="1:88" x14ac:dyDescent="0.25">
      <c r="A133" s="301"/>
      <c r="B133" s="219" t="s">
        <v>124</v>
      </c>
      <c r="C133" s="220">
        <f t="shared" si="60"/>
        <v>0</v>
      </c>
      <c r="D133" s="64"/>
      <c r="E133" s="221"/>
      <c r="F133" s="221"/>
      <c r="G133" s="221"/>
      <c r="H133" s="187"/>
      <c r="I133" s="222"/>
      <c r="J133" s="63"/>
      <c r="K133" s="62"/>
      <c r="L133" s="69"/>
      <c r="M133" s="223"/>
      <c r="N133" s="67"/>
      <c r="O133" s="69"/>
      <c r="P133" s="28" t="str">
        <f t="shared" si="61"/>
        <v/>
      </c>
      <c r="CA133" s="26" t="str">
        <f t="shared" si="62"/>
        <v/>
      </c>
      <c r="CJ133" s="213">
        <f t="shared" si="59"/>
        <v>0</v>
      </c>
    </row>
    <row r="134" spans="1:88" x14ac:dyDescent="0.25">
      <c r="A134" s="299" t="s">
        <v>125</v>
      </c>
      <c r="B134" s="209" t="s">
        <v>120</v>
      </c>
      <c r="C134" s="210">
        <f t="shared" si="60"/>
        <v>0</v>
      </c>
      <c r="D134" s="156"/>
      <c r="E134" s="162"/>
      <c r="F134" s="162"/>
      <c r="G134" s="162"/>
      <c r="H134" s="162"/>
      <c r="I134" s="158"/>
      <c r="J134" s="157"/>
      <c r="K134" s="21"/>
      <c r="L134" s="22"/>
      <c r="M134" s="224"/>
      <c r="N134" s="104"/>
      <c r="O134" s="22"/>
      <c r="P134" s="28" t="str">
        <f t="shared" si="61"/>
        <v/>
      </c>
      <c r="CA134" s="26" t="str">
        <f t="shared" si="62"/>
        <v/>
      </c>
      <c r="CJ134" s="213">
        <f t="shared" si="59"/>
        <v>0</v>
      </c>
    </row>
    <row r="135" spans="1:88" x14ac:dyDescent="0.25">
      <c r="A135" s="300"/>
      <c r="B135" s="196" t="s">
        <v>121</v>
      </c>
      <c r="C135" s="216">
        <f t="shared" si="60"/>
        <v>0</v>
      </c>
      <c r="D135" s="217"/>
      <c r="E135" s="218"/>
      <c r="F135" s="218"/>
      <c r="G135" s="218"/>
      <c r="H135" s="218"/>
      <c r="I135" s="225"/>
      <c r="J135" s="226"/>
      <c r="K135" s="115"/>
      <c r="L135" s="116"/>
      <c r="M135" s="227"/>
      <c r="N135" s="114"/>
      <c r="O135" s="116"/>
      <c r="P135" s="28" t="str">
        <f t="shared" si="61"/>
        <v/>
      </c>
      <c r="CA135" s="26" t="str">
        <f t="shared" si="62"/>
        <v/>
      </c>
      <c r="CJ135" s="213">
        <f t="shared" si="59"/>
        <v>0</v>
      </c>
    </row>
    <row r="136" spans="1:88" x14ac:dyDescent="0.25">
      <c r="A136" s="300"/>
      <c r="B136" s="196" t="s">
        <v>122</v>
      </c>
      <c r="C136" s="220">
        <f t="shared" si="60"/>
        <v>0</v>
      </c>
      <c r="D136" s="35"/>
      <c r="E136" s="166"/>
      <c r="F136" s="166"/>
      <c r="G136" s="166"/>
      <c r="H136" s="166"/>
      <c r="I136" s="86"/>
      <c r="J136" s="37"/>
      <c r="K136" s="36"/>
      <c r="L136" s="24"/>
      <c r="M136" s="215"/>
      <c r="N136" s="41"/>
      <c r="O136" s="24"/>
      <c r="P136" s="28" t="str">
        <f t="shared" si="61"/>
        <v/>
      </c>
      <c r="CA136" s="26" t="str">
        <f t="shared" si="62"/>
        <v/>
      </c>
      <c r="CJ136" s="213">
        <f t="shared" si="59"/>
        <v>0</v>
      </c>
    </row>
    <row r="137" spans="1:88" x14ac:dyDescent="0.25">
      <c r="A137" s="300"/>
      <c r="B137" s="196" t="s">
        <v>123</v>
      </c>
      <c r="C137" s="216">
        <f t="shared" si="60"/>
        <v>0</v>
      </c>
      <c r="D137" s="217"/>
      <c r="E137" s="166"/>
      <c r="F137" s="166"/>
      <c r="G137" s="166"/>
      <c r="H137" s="218"/>
      <c r="I137" s="166"/>
      <c r="J137" s="37"/>
      <c r="K137" s="36"/>
      <c r="L137" s="116"/>
      <c r="M137" s="215"/>
      <c r="N137" s="36"/>
      <c r="O137" s="116"/>
      <c r="P137" s="28" t="str">
        <f t="shared" si="61"/>
        <v/>
      </c>
      <c r="CA137" s="26" t="str">
        <f t="shared" si="62"/>
        <v/>
      </c>
      <c r="CJ137" s="213">
        <f t="shared" si="59"/>
        <v>0</v>
      </c>
    </row>
    <row r="138" spans="1:88" x14ac:dyDescent="0.25">
      <c r="A138" s="301"/>
      <c r="B138" s="219" t="s">
        <v>124</v>
      </c>
      <c r="C138" s="220">
        <f t="shared" si="60"/>
        <v>0</v>
      </c>
      <c r="D138" s="64"/>
      <c r="E138" s="221"/>
      <c r="F138" s="221"/>
      <c r="G138" s="221"/>
      <c r="H138" s="187"/>
      <c r="I138" s="222"/>
      <c r="J138" s="63"/>
      <c r="K138" s="62"/>
      <c r="L138" s="69"/>
      <c r="M138" s="223"/>
      <c r="N138" s="67"/>
      <c r="O138" s="69"/>
      <c r="P138" s="28" t="str">
        <f t="shared" si="61"/>
        <v/>
      </c>
      <c r="CA138" s="26" t="str">
        <f t="shared" si="62"/>
        <v/>
      </c>
      <c r="CJ138" s="213">
        <f t="shared" si="59"/>
        <v>0</v>
      </c>
    </row>
    <row r="139" spans="1:88" x14ac:dyDescent="0.25">
      <c r="A139" s="299" t="s">
        <v>126</v>
      </c>
      <c r="B139" s="209" t="s">
        <v>120</v>
      </c>
      <c r="C139" s="228">
        <f t="shared" si="60"/>
        <v>0</v>
      </c>
      <c r="D139" s="156"/>
      <c r="E139" s="162"/>
      <c r="F139" s="162"/>
      <c r="G139" s="162"/>
      <c r="H139" s="162"/>
      <c r="I139" s="158"/>
      <c r="J139" s="157"/>
      <c r="K139" s="21"/>
      <c r="L139" s="22"/>
      <c r="M139" s="224"/>
      <c r="N139" s="104"/>
      <c r="O139" s="22"/>
      <c r="P139" s="28" t="str">
        <f t="shared" si="61"/>
        <v/>
      </c>
      <c r="CA139" s="26" t="str">
        <f t="shared" si="62"/>
        <v/>
      </c>
      <c r="CJ139" s="213">
        <f t="shared" si="59"/>
        <v>0</v>
      </c>
    </row>
    <row r="140" spans="1:88" x14ac:dyDescent="0.25">
      <c r="A140" s="300"/>
      <c r="B140" s="196" t="s">
        <v>121</v>
      </c>
      <c r="C140" s="220">
        <f t="shared" si="60"/>
        <v>0</v>
      </c>
      <c r="D140" s="217"/>
      <c r="E140" s="218"/>
      <c r="F140" s="218"/>
      <c r="G140" s="218"/>
      <c r="H140" s="218"/>
      <c r="I140" s="225"/>
      <c r="J140" s="226"/>
      <c r="K140" s="115"/>
      <c r="L140" s="116"/>
      <c r="M140" s="227"/>
      <c r="N140" s="114"/>
      <c r="O140" s="116"/>
      <c r="P140" s="28" t="str">
        <f t="shared" si="61"/>
        <v/>
      </c>
      <c r="CA140" s="26" t="str">
        <f t="shared" si="62"/>
        <v/>
      </c>
      <c r="CJ140" s="213">
        <f t="shared" si="59"/>
        <v>0</v>
      </c>
    </row>
    <row r="141" spans="1:88" x14ac:dyDescent="0.25">
      <c r="A141" s="300"/>
      <c r="B141" s="196" t="s">
        <v>122</v>
      </c>
      <c r="C141" s="214">
        <f t="shared" si="60"/>
        <v>0</v>
      </c>
      <c r="D141" s="35"/>
      <c r="E141" s="166"/>
      <c r="F141" s="166"/>
      <c r="G141" s="166"/>
      <c r="H141" s="166"/>
      <c r="I141" s="86"/>
      <c r="J141" s="37"/>
      <c r="K141" s="36"/>
      <c r="L141" s="24"/>
      <c r="M141" s="215"/>
      <c r="N141" s="41"/>
      <c r="O141" s="24"/>
      <c r="P141" s="28" t="str">
        <f t="shared" si="61"/>
        <v/>
      </c>
      <c r="CA141" s="26" t="str">
        <f t="shared" si="62"/>
        <v/>
      </c>
      <c r="CJ141" s="213">
        <f t="shared" si="59"/>
        <v>0</v>
      </c>
    </row>
    <row r="142" spans="1:88" x14ac:dyDescent="0.25">
      <c r="A142" s="300"/>
      <c r="B142" s="196" t="s">
        <v>123</v>
      </c>
      <c r="C142" s="216">
        <f t="shared" si="60"/>
        <v>0</v>
      </c>
      <c r="D142" s="47"/>
      <c r="E142" s="172"/>
      <c r="F142" s="172"/>
      <c r="G142" s="172"/>
      <c r="H142" s="172"/>
      <c r="I142" s="170"/>
      <c r="J142" s="49"/>
      <c r="K142" s="48"/>
      <c r="L142" s="92"/>
      <c r="M142" s="229"/>
      <c r="N142" s="52"/>
      <c r="O142" s="92"/>
      <c r="P142" s="28" t="str">
        <f t="shared" si="61"/>
        <v/>
      </c>
      <c r="CA142" s="26" t="str">
        <f t="shared" si="62"/>
        <v/>
      </c>
      <c r="CJ142" s="213">
        <f t="shared" si="59"/>
        <v>0</v>
      </c>
    </row>
    <row r="143" spans="1:88" x14ac:dyDescent="0.25">
      <c r="A143" s="301"/>
      <c r="B143" s="219" t="s">
        <v>124</v>
      </c>
      <c r="C143" s="220">
        <f t="shared" si="60"/>
        <v>0</v>
      </c>
      <c r="D143" s="64"/>
      <c r="E143" s="187"/>
      <c r="F143" s="187"/>
      <c r="G143" s="187"/>
      <c r="H143" s="187"/>
      <c r="I143" s="175"/>
      <c r="J143" s="94"/>
      <c r="K143" s="68"/>
      <c r="L143" s="69"/>
      <c r="M143" s="230"/>
      <c r="N143" s="97"/>
      <c r="O143" s="69"/>
      <c r="P143" s="28" t="str">
        <f t="shared" si="61"/>
        <v/>
      </c>
      <c r="CA143" s="26" t="str">
        <f t="shared" si="62"/>
        <v/>
      </c>
      <c r="CJ143" s="213">
        <f t="shared" si="59"/>
        <v>0</v>
      </c>
    </row>
    <row r="144" spans="1:88" x14ac:dyDescent="0.25">
      <c r="A144" s="299" t="s">
        <v>127</v>
      </c>
      <c r="B144" s="209" t="s">
        <v>120</v>
      </c>
      <c r="C144" s="210">
        <f t="shared" si="60"/>
        <v>0</v>
      </c>
      <c r="D144" s="156"/>
      <c r="E144" s="162"/>
      <c r="F144" s="162"/>
      <c r="G144" s="162"/>
      <c r="H144" s="162"/>
      <c r="I144" s="158"/>
      <c r="J144" s="157"/>
      <c r="K144" s="21"/>
      <c r="L144" s="22"/>
      <c r="M144" s="224"/>
      <c r="N144" s="104"/>
      <c r="O144" s="22"/>
      <c r="P144" s="28" t="str">
        <f t="shared" si="61"/>
        <v/>
      </c>
      <c r="CA144" s="26" t="str">
        <f t="shared" si="62"/>
        <v/>
      </c>
      <c r="CJ144" s="213">
        <f t="shared" si="59"/>
        <v>0</v>
      </c>
    </row>
    <row r="145" spans="1:88" x14ac:dyDescent="0.25">
      <c r="A145" s="300"/>
      <c r="B145" s="196" t="s">
        <v>121</v>
      </c>
      <c r="C145" s="214">
        <f t="shared" si="60"/>
        <v>0</v>
      </c>
      <c r="D145" s="217"/>
      <c r="E145" s="218"/>
      <c r="F145" s="218"/>
      <c r="G145" s="218"/>
      <c r="H145" s="218"/>
      <c r="I145" s="225"/>
      <c r="J145" s="226"/>
      <c r="K145" s="115"/>
      <c r="L145" s="116"/>
      <c r="M145" s="227"/>
      <c r="N145" s="114"/>
      <c r="O145" s="116"/>
      <c r="P145" s="28" t="str">
        <f t="shared" si="61"/>
        <v/>
      </c>
      <c r="CA145" s="26" t="str">
        <f t="shared" si="62"/>
        <v/>
      </c>
      <c r="CJ145" s="213">
        <f t="shared" si="59"/>
        <v>0</v>
      </c>
    </row>
    <row r="146" spans="1:88" x14ac:dyDescent="0.25">
      <c r="A146" s="300"/>
      <c r="B146" s="196" t="s">
        <v>122</v>
      </c>
      <c r="C146" s="214">
        <f t="shared" si="60"/>
        <v>0</v>
      </c>
      <c r="D146" s="35"/>
      <c r="E146" s="166"/>
      <c r="F146" s="166"/>
      <c r="G146" s="166"/>
      <c r="H146" s="166"/>
      <c r="I146" s="86"/>
      <c r="J146" s="37"/>
      <c r="K146" s="36"/>
      <c r="L146" s="24"/>
      <c r="M146" s="215"/>
      <c r="N146" s="41"/>
      <c r="O146" s="24"/>
      <c r="P146" s="28" t="str">
        <f t="shared" si="61"/>
        <v/>
      </c>
      <c r="CA146" s="26" t="str">
        <f t="shared" si="62"/>
        <v/>
      </c>
      <c r="CJ146" s="213">
        <f t="shared" si="59"/>
        <v>0</v>
      </c>
    </row>
    <row r="147" spans="1:88" x14ac:dyDescent="0.25">
      <c r="A147" s="300"/>
      <c r="B147" s="196" t="s">
        <v>123</v>
      </c>
      <c r="C147" s="214">
        <f t="shared" si="60"/>
        <v>0</v>
      </c>
      <c r="D147" s="47"/>
      <c r="E147" s="172"/>
      <c r="F147" s="172"/>
      <c r="G147" s="172"/>
      <c r="H147" s="172"/>
      <c r="I147" s="170"/>
      <c r="J147" s="49"/>
      <c r="K147" s="48"/>
      <c r="L147" s="92"/>
      <c r="M147" s="229"/>
      <c r="N147" s="52"/>
      <c r="O147" s="92"/>
      <c r="P147" s="28" t="str">
        <f t="shared" si="61"/>
        <v/>
      </c>
      <c r="CA147" s="26" t="str">
        <f t="shared" si="62"/>
        <v/>
      </c>
      <c r="CJ147" s="213">
        <f t="shared" si="59"/>
        <v>0</v>
      </c>
    </row>
    <row r="148" spans="1:88" x14ac:dyDescent="0.25">
      <c r="A148" s="301"/>
      <c r="B148" s="219" t="s">
        <v>124</v>
      </c>
      <c r="C148" s="231">
        <f t="shared" si="60"/>
        <v>0</v>
      </c>
      <c r="D148" s="64"/>
      <c r="E148" s="187"/>
      <c r="F148" s="187"/>
      <c r="G148" s="187"/>
      <c r="H148" s="187"/>
      <c r="I148" s="175"/>
      <c r="J148" s="94"/>
      <c r="K148" s="68"/>
      <c r="L148" s="69"/>
      <c r="M148" s="230"/>
      <c r="N148" s="97"/>
      <c r="O148" s="69"/>
      <c r="P148" s="28" t="str">
        <f t="shared" si="61"/>
        <v/>
      </c>
      <c r="CA148" s="26" t="str">
        <f t="shared" si="62"/>
        <v/>
      </c>
      <c r="CJ148" s="213">
        <f t="shared" si="59"/>
        <v>0</v>
      </c>
    </row>
    <row r="149" spans="1:88" x14ac:dyDescent="0.25">
      <c r="A149" s="282" t="s">
        <v>128</v>
      </c>
      <c r="B149" s="282"/>
      <c r="C149" s="282"/>
      <c r="D149" s="282"/>
      <c r="E149" s="282"/>
      <c r="F149" s="282"/>
      <c r="G149" s="282"/>
      <c r="H149" s="282"/>
    </row>
    <row r="150" spans="1:88" ht="21" x14ac:dyDescent="0.25">
      <c r="A150" s="188" t="s">
        <v>129</v>
      </c>
      <c r="B150" s="206" t="s">
        <v>130</v>
      </c>
      <c r="C150" s="5" t="s">
        <v>131</v>
      </c>
      <c r="D150" s="232" t="s">
        <v>132</v>
      </c>
      <c r="E150" s="232" t="s">
        <v>133</v>
      </c>
      <c r="F150" s="232" t="s">
        <v>134</v>
      </c>
      <c r="G150" s="232" t="s">
        <v>135</v>
      </c>
      <c r="H150" s="150" t="s">
        <v>136</v>
      </c>
    </row>
    <row r="151" spans="1:88" x14ac:dyDescent="0.25">
      <c r="A151" s="209" t="s">
        <v>120</v>
      </c>
      <c r="B151" s="228">
        <f>SUM(C151:H151)</f>
        <v>0</v>
      </c>
      <c r="C151" s="156"/>
      <c r="D151" s="233"/>
      <c r="E151" s="234"/>
      <c r="F151" s="234"/>
      <c r="G151" s="234"/>
      <c r="H151" s="235"/>
    </row>
    <row r="152" spans="1:88" x14ac:dyDescent="0.25">
      <c r="A152" s="196" t="s">
        <v>121</v>
      </c>
      <c r="B152" s="216">
        <f t="shared" ref="B152:B155" si="63">SUM(C152:H152)</f>
        <v>0</v>
      </c>
      <c r="C152" s="217"/>
      <c r="D152" s="218"/>
      <c r="E152" s="218"/>
      <c r="F152" s="218"/>
      <c r="G152" s="218"/>
      <c r="H152" s="226"/>
    </row>
    <row r="153" spans="1:88" x14ac:dyDescent="0.25">
      <c r="A153" s="196" t="s">
        <v>122</v>
      </c>
      <c r="B153" s="216">
        <f t="shared" si="63"/>
        <v>0</v>
      </c>
      <c r="C153" s="35"/>
      <c r="D153" s="166"/>
      <c r="E153" s="166"/>
      <c r="F153" s="166"/>
      <c r="G153" s="166"/>
      <c r="H153" s="37"/>
    </row>
    <row r="154" spans="1:88" x14ac:dyDescent="0.25">
      <c r="A154" s="196" t="s">
        <v>137</v>
      </c>
      <c r="B154" s="216">
        <f t="shared" si="63"/>
        <v>0</v>
      </c>
      <c r="C154" s="35"/>
      <c r="D154" s="166"/>
      <c r="E154" s="166"/>
      <c r="F154" s="166"/>
      <c r="G154" s="166"/>
      <c r="H154" s="37"/>
    </row>
    <row r="155" spans="1:88" x14ac:dyDescent="0.25">
      <c r="A155" s="198" t="s">
        <v>124</v>
      </c>
      <c r="B155" s="214">
        <f t="shared" si="63"/>
        <v>0</v>
      </c>
      <c r="C155" s="64"/>
      <c r="D155" s="187"/>
      <c r="E155" s="187"/>
      <c r="F155" s="187"/>
      <c r="G155" s="187"/>
      <c r="H155" s="94"/>
    </row>
    <row r="156" spans="1:88" x14ac:dyDescent="0.25">
      <c r="A156" s="282" t="s">
        <v>138</v>
      </c>
      <c r="B156" s="282"/>
      <c r="C156" s="282"/>
      <c r="D156" s="282"/>
      <c r="E156" s="282"/>
      <c r="F156" s="282"/>
      <c r="G156" s="282"/>
      <c r="H156" s="282"/>
    </row>
    <row r="157" spans="1:88" ht="31.5" x14ac:dyDescent="0.25">
      <c r="A157" s="188" t="s">
        <v>129</v>
      </c>
      <c r="B157" s="206" t="s">
        <v>106</v>
      </c>
      <c r="C157" s="5" t="s">
        <v>139</v>
      </c>
      <c r="D157" s="232" t="s">
        <v>140</v>
      </c>
      <c r="E157" s="232" t="s">
        <v>141</v>
      </c>
      <c r="F157" s="232" t="s">
        <v>142</v>
      </c>
      <c r="G157" s="232" t="s">
        <v>143</v>
      </c>
      <c r="H157" s="150" t="s">
        <v>144</v>
      </c>
    </row>
    <row r="158" spans="1:88" x14ac:dyDescent="0.25">
      <c r="A158" s="209" t="s">
        <v>120</v>
      </c>
      <c r="B158" s="228">
        <f>SUM(C158:H158)</f>
        <v>0</v>
      </c>
      <c r="C158" s="156"/>
      <c r="D158" s="234"/>
      <c r="E158" s="234"/>
      <c r="F158" s="234"/>
      <c r="G158" s="234"/>
      <c r="H158" s="235"/>
    </row>
    <row r="159" spans="1:88" x14ac:dyDescent="0.25">
      <c r="A159" s="196" t="s">
        <v>121</v>
      </c>
      <c r="B159" s="216">
        <f t="shared" ref="B159:B164" si="64">SUM(C159:H159)</f>
        <v>0</v>
      </c>
      <c r="C159" s="35"/>
      <c r="D159" s="166"/>
      <c r="E159" s="166"/>
      <c r="F159" s="166"/>
      <c r="G159" s="166"/>
      <c r="H159" s="37"/>
    </row>
    <row r="160" spans="1:88" x14ac:dyDescent="0.25">
      <c r="A160" s="196" t="s">
        <v>122</v>
      </c>
      <c r="B160" s="216">
        <f t="shared" si="64"/>
        <v>0</v>
      </c>
      <c r="C160" s="35"/>
      <c r="D160" s="166"/>
      <c r="E160" s="166"/>
      <c r="F160" s="166"/>
      <c r="G160" s="166"/>
      <c r="H160" s="37"/>
    </row>
    <row r="161" spans="1:38" x14ac:dyDescent="0.25">
      <c r="A161" s="236" t="s">
        <v>137</v>
      </c>
      <c r="B161" s="216">
        <f t="shared" si="64"/>
        <v>0</v>
      </c>
      <c r="C161" s="35"/>
      <c r="D161" s="166"/>
      <c r="E161" s="166"/>
      <c r="F161" s="166"/>
      <c r="G161" s="166"/>
      <c r="H161" s="37"/>
    </row>
    <row r="162" spans="1:38" x14ac:dyDescent="0.25">
      <c r="A162" s="237" t="s">
        <v>124</v>
      </c>
      <c r="B162" s="214">
        <f t="shared" si="64"/>
        <v>0</v>
      </c>
      <c r="C162" s="47"/>
      <c r="D162" s="172"/>
      <c r="E162" s="172"/>
      <c r="F162" s="172"/>
      <c r="G162" s="172"/>
      <c r="H162" s="49"/>
    </row>
    <row r="163" spans="1:38" x14ac:dyDescent="0.25">
      <c r="A163" s="237" t="s">
        <v>145</v>
      </c>
      <c r="B163" s="214">
        <f t="shared" si="64"/>
        <v>0</v>
      </c>
      <c r="C163" s="47"/>
      <c r="D163" s="172"/>
      <c r="E163" s="172"/>
      <c r="F163" s="172"/>
      <c r="G163" s="172"/>
      <c r="H163" s="49"/>
    </row>
    <row r="164" spans="1:38" x14ac:dyDescent="0.25">
      <c r="A164" s="238" t="s">
        <v>146</v>
      </c>
      <c r="B164" s="231">
        <f t="shared" si="64"/>
        <v>0</v>
      </c>
      <c r="C164" s="64"/>
      <c r="D164" s="187"/>
      <c r="E164" s="187"/>
      <c r="F164" s="187"/>
      <c r="G164" s="187"/>
      <c r="H164" s="94"/>
    </row>
    <row r="165" spans="1:38" s="242" customFormat="1" ht="12" x14ac:dyDescent="0.2">
      <c r="A165" s="239" t="s">
        <v>147</v>
      </c>
      <c r="B165" s="240"/>
      <c r="C165" s="240"/>
      <c r="D165" s="240"/>
      <c r="E165" s="240"/>
      <c r="F165" s="240"/>
      <c r="G165" s="240"/>
      <c r="H165" s="240"/>
      <c r="I165" s="241"/>
      <c r="J165" s="241"/>
    </row>
    <row r="166" spans="1:38" ht="52.5" x14ac:dyDescent="0.25">
      <c r="A166" s="188" t="s">
        <v>129</v>
      </c>
      <c r="B166" s="188" t="s">
        <v>130</v>
      </c>
      <c r="C166" s="200" t="s">
        <v>109</v>
      </c>
      <c r="D166" s="5" t="s">
        <v>148</v>
      </c>
      <c r="E166" s="232" t="s">
        <v>149</v>
      </c>
      <c r="F166" s="232" t="s">
        <v>150</v>
      </c>
      <c r="G166" s="232" t="s">
        <v>151</v>
      </c>
      <c r="H166" s="232" t="s">
        <v>152</v>
      </c>
      <c r="I166" s="232" t="s">
        <v>153</v>
      </c>
      <c r="J166" s="7" t="s">
        <v>154</v>
      </c>
    </row>
    <row r="167" spans="1:38" x14ac:dyDescent="0.25">
      <c r="A167" s="209" t="s">
        <v>155</v>
      </c>
      <c r="B167" s="228">
        <f>SUM(D167:J167)</f>
        <v>0</v>
      </c>
      <c r="C167" s="243"/>
      <c r="D167" s="244"/>
      <c r="E167" s="245"/>
      <c r="F167" s="245"/>
      <c r="G167" s="245"/>
      <c r="H167" s="245"/>
      <c r="I167" s="245"/>
      <c r="J167" s="246"/>
    </row>
    <row r="168" spans="1:38" x14ac:dyDescent="0.25">
      <c r="A168" s="196" t="s">
        <v>156</v>
      </c>
      <c r="B168" s="216">
        <f>SUM(D168:J168)</f>
        <v>0</v>
      </c>
      <c r="C168" s="247"/>
      <c r="D168" s="140"/>
      <c r="E168" s="248"/>
      <c r="F168" s="248"/>
      <c r="G168" s="248"/>
      <c r="H168" s="248"/>
      <c r="I168" s="248"/>
      <c r="J168" s="141"/>
    </row>
    <row r="169" spans="1:38" x14ac:dyDescent="0.25">
      <c r="A169" s="196" t="s">
        <v>157</v>
      </c>
      <c r="B169" s="216">
        <f>SUM(D169:J169)</f>
        <v>0</v>
      </c>
      <c r="C169" s="247"/>
      <c r="D169" s="140"/>
      <c r="E169" s="248"/>
      <c r="F169" s="248"/>
      <c r="G169" s="248"/>
      <c r="H169" s="248"/>
      <c r="I169" s="248"/>
      <c r="J169" s="141"/>
    </row>
    <row r="170" spans="1:38" x14ac:dyDescent="0.25">
      <c r="A170" s="249" t="s">
        <v>124</v>
      </c>
      <c r="B170" s="216">
        <f>SUM(D170:J170)</f>
        <v>0</v>
      </c>
      <c r="C170" s="250"/>
      <c r="D170" s="146"/>
      <c r="E170" s="251"/>
      <c r="F170" s="251"/>
      <c r="G170" s="251"/>
      <c r="H170" s="251"/>
      <c r="I170" s="251"/>
      <c r="J170" s="147"/>
    </row>
    <row r="171" spans="1:38" x14ac:dyDescent="0.25">
      <c r="A171" s="283" t="s">
        <v>158</v>
      </c>
      <c r="B171" s="283"/>
      <c r="C171" s="283"/>
      <c r="D171" s="283"/>
      <c r="E171" s="283"/>
      <c r="F171" s="283"/>
      <c r="G171" s="283"/>
      <c r="H171" s="283"/>
      <c r="I171" s="283"/>
      <c r="J171" s="283"/>
    </row>
    <row r="172" spans="1:38" ht="15" customHeight="1" x14ac:dyDescent="0.25">
      <c r="A172" s="284" t="s">
        <v>104</v>
      </c>
      <c r="B172" s="287" t="s">
        <v>94</v>
      </c>
      <c r="C172" s="288"/>
      <c r="D172" s="284"/>
      <c r="E172" s="291" t="s">
        <v>7</v>
      </c>
      <c r="F172" s="292"/>
      <c r="G172" s="292"/>
      <c r="H172" s="292"/>
      <c r="I172" s="292"/>
      <c r="J172" s="292"/>
      <c r="K172" s="292"/>
      <c r="L172" s="292"/>
      <c r="M172" s="292"/>
      <c r="N172" s="292"/>
      <c r="O172" s="292"/>
      <c r="P172" s="292"/>
      <c r="Q172" s="292"/>
      <c r="R172" s="292"/>
      <c r="S172" s="292"/>
      <c r="T172" s="292"/>
      <c r="U172" s="292"/>
      <c r="V172" s="292"/>
      <c r="W172" s="292"/>
      <c r="X172" s="292"/>
      <c r="Y172" s="292"/>
      <c r="Z172" s="292"/>
      <c r="AA172" s="292"/>
      <c r="AB172" s="292"/>
      <c r="AC172" s="292"/>
      <c r="AD172" s="292"/>
      <c r="AE172" s="292"/>
      <c r="AF172" s="292"/>
      <c r="AG172" s="292"/>
      <c r="AH172" s="292"/>
      <c r="AI172" s="292"/>
      <c r="AJ172" s="292"/>
      <c r="AK172" s="292"/>
      <c r="AL172" s="293"/>
    </row>
    <row r="173" spans="1:38" x14ac:dyDescent="0.25">
      <c r="A173" s="285"/>
      <c r="B173" s="289"/>
      <c r="C173" s="290"/>
      <c r="D173" s="286"/>
      <c r="E173" s="294" t="s">
        <v>15</v>
      </c>
      <c r="F173" s="294"/>
      <c r="G173" s="295" t="s">
        <v>16</v>
      </c>
      <c r="H173" s="296"/>
      <c r="I173" s="295" t="s">
        <v>17</v>
      </c>
      <c r="J173" s="296"/>
      <c r="K173" s="295" t="s">
        <v>18</v>
      </c>
      <c r="L173" s="296"/>
      <c r="M173" s="295" t="s">
        <v>19</v>
      </c>
      <c r="N173" s="296"/>
      <c r="O173" s="295" t="s">
        <v>20</v>
      </c>
      <c r="P173" s="296"/>
      <c r="Q173" s="295" t="s">
        <v>21</v>
      </c>
      <c r="R173" s="296"/>
      <c r="S173" s="295" t="s">
        <v>22</v>
      </c>
      <c r="T173" s="296"/>
      <c r="U173" s="295" t="s">
        <v>23</v>
      </c>
      <c r="V173" s="296"/>
      <c r="W173" s="295" t="s">
        <v>24</v>
      </c>
      <c r="X173" s="296"/>
      <c r="Y173" s="295" t="s">
        <v>25</v>
      </c>
      <c r="Z173" s="296"/>
      <c r="AA173" s="295" t="s">
        <v>26</v>
      </c>
      <c r="AB173" s="296"/>
      <c r="AC173" s="295" t="s">
        <v>27</v>
      </c>
      <c r="AD173" s="296"/>
      <c r="AE173" s="295" t="s">
        <v>28</v>
      </c>
      <c r="AF173" s="296"/>
      <c r="AG173" s="295" t="s">
        <v>29</v>
      </c>
      <c r="AH173" s="296"/>
      <c r="AI173" s="295" t="s">
        <v>30</v>
      </c>
      <c r="AJ173" s="296"/>
      <c r="AK173" s="297" t="s">
        <v>31</v>
      </c>
      <c r="AL173" s="298"/>
    </row>
    <row r="174" spans="1:38" x14ac:dyDescent="0.25">
      <c r="A174" s="286"/>
      <c r="B174" s="5" t="s">
        <v>32</v>
      </c>
      <c r="C174" s="6" t="s">
        <v>33</v>
      </c>
      <c r="D174" s="7" t="s">
        <v>34</v>
      </c>
      <c r="E174" s="5" t="s">
        <v>33</v>
      </c>
      <c r="F174" s="7" t="s">
        <v>34</v>
      </c>
      <c r="G174" s="5" t="s">
        <v>33</v>
      </c>
      <c r="H174" s="7" t="s">
        <v>34</v>
      </c>
      <c r="I174" s="5" t="s">
        <v>33</v>
      </c>
      <c r="J174" s="7" t="s">
        <v>34</v>
      </c>
      <c r="K174" s="5" t="s">
        <v>33</v>
      </c>
      <c r="L174" s="7" t="s">
        <v>34</v>
      </c>
      <c r="M174" s="5" t="s">
        <v>33</v>
      </c>
      <c r="N174" s="7" t="s">
        <v>34</v>
      </c>
      <c r="O174" s="5" t="s">
        <v>33</v>
      </c>
      <c r="P174" s="7" t="s">
        <v>34</v>
      </c>
      <c r="Q174" s="5" t="s">
        <v>33</v>
      </c>
      <c r="R174" s="7" t="s">
        <v>34</v>
      </c>
      <c r="S174" s="5" t="s">
        <v>33</v>
      </c>
      <c r="T174" s="7" t="s">
        <v>34</v>
      </c>
      <c r="U174" s="5" t="s">
        <v>33</v>
      </c>
      <c r="V174" s="7" t="s">
        <v>34</v>
      </c>
      <c r="W174" s="5" t="s">
        <v>33</v>
      </c>
      <c r="X174" s="7" t="s">
        <v>34</v>
      </c>
      <c r="Y174" s="5" t="s">
        <v>33</v>
      </c>
      <c r="Z174" s="7" t="s">
        <v>34</v>
      </c>
      <c r="AA174" s="5" t="s">
        <v>33</v>
      </c>
      <c r="AB174" s="7" t="s">
        <v>34</v>
      </c>
      <c r="AC174" s="5" t="s">
        <v>33</v>
      </c>
      <c r="AD174" s="7" t="s">
        <v>34</v>
      </c>
      <c r="AE174" s="5" t="s">
        <v>33</v>
      </c>
      <c r="AF174" s="7" t="s">
        <v>34</v>
      </c>
      <c r="AG174" s="5" t="s">
        <v>33</v>
      </c>
      <c r="AH174" s="7" t="s">
        <v>34</v>
      </c>
      <c r="AI174" s="5" t="s">
        <v>33</v>
      </c>
      <c r="AJ174" s="7" t="s">
        <v>34</v>
      </c>
      <c r="AK174" s="5" t="s">
        <v>33</v>
      </c>
      <c r="AL174" s="7" t="s">
        <v>34</v>
      </c>
    </row>
    <row r="175" spans="1:38" x14ac:dyDescent="0.25">
      <c r="A175" s="252" t="s">
        <v>159</v>
      </c>
      <c r="B175" s="11">
        <f>SUM(C175:D175)</f>
        <v>0</v>
      </c>
      <c r="C175" s="12">
        <f>+E175+G175+I175+K175+M175+O175+Q175+S175+U175+W175+Y175+AA175+AC175+AE175+AG175+AI175+AK175</f>
        <v>0</v>
      </c>
      <c r="D175" s="253">
        <f>+F175+H175+J175+L175+N175+P175+R175+T175+V175+X175+Z175+AB175+AD175+AF175+AH175+AJ175+AL175</f>
        <v>0</v>
      </c>
      <c r="E175" s="14"/>
      <c r="F175" s="15"/>
      <c r="G175" s="14"/>
      <c r="H175" s="15"/>
      <c r="I175" s="14"/>
      <c r="J175" s="16"/>
      <c r="K175" s="14"/>
      <c r="L175" s="16"/>
      <c r="M175" s="14"/>
      <c r="N175" s="16"/>
      <c r="O175" s="14"/>
      <c r="P175" s="16"/>
      <c r="Q175" s="14"/>
      <c r="R175" s="16"/>
      <c r="S175" s="14"/>
      <c r="T175" s="16"/>
      <c r="U175" s="14"/>
      <c r="V175" s="16"/>
      <c r="W175" s="14"/>
      <c r="X175" s="16"/>
      <c r="Y175" s="14"/>
      <c r="Z175" s="16"/>
      <c r="AA175" s="14"/>
      <c r="AB175" s="16"/>
      <c r="AC175" s="14"/>
      <c r="AD175" s="16"/>
      <c r="AE175" s="14"/>
      <c r="AF175" s="16"/>
      <c r="AG175" s="14"/>
      <c r="AH175" s="16"/>
      <c r="AI175" s="14"/>
      <c r="AJ175" s="16"/>
      <c r="AK175" s="17"/>
      <c r="AL175" s="16"/>
    </row>
    <row r="176" spans="1:38" x14ac:dyDescent="0.25">
      <c r="A176" s="254" t="s">
        <v>160</v>
      </c>
      <c r="B176" s="32">
        <f>SUM(C176:D176)</f>
        <v>0</v>
      </c>
      <c r="C176" s="33">
        <f t="shared" ref="C176:D179" si="65">+E176+G176+I176+K176+M176+O176+Q176+S176+U176+W176+Y176+AA176+AC176+AE176+AG176+AI176+AK176</f>
        <v>0</v>
      </c>
      <c r="D176" s="255">
        <f t="shared" si="65"/>
        <v>0</v>
      </c>
      <c r="E176" s="35"/>
      <c r="F176" s="36"/>
      <c r="G176" s="35"/>
      <c r="H176" s="36"/>
      <c r="I176" s="35"/>
      <c r="J176" s="37"/>
      <c r="K176" s="35"/>
      <c r="L176" s="37"/>
      <c r="M176" s="35"/>
      <c r="N176" s="37"/>
      <c r="O176" s="35"/>
      <c r="P176" s="37"/>
      <c r="Q176" s="35"/>
      <c r="R176" s="37"/>
      <c r="S176" s="35"/>
      <c r="T176" s="37"/>
      <c r="U176" s="35"/>
      <c r="V176" s="37"/>
      <c r="W176" s="35"/>
      <c r="X176" s="37"/>
      <c r="Y176" s="35"/>
      <c r="Z176" s="37"/>
      <c r="AA176" s="35"/>
      <c r="AB176" s="37"/>
      <c r="AC176" s="35"/>
      <c r="AD176" s="37"/>
      <c r="AE176" s="35"/>
      <c r="AF176" s="37"/>
      <c r="AG176" s="35"/>
      <c r="AH176" s="37"/>
      <c r="AI176" s="35"/>
      <c r="AJ176" s="37"/>
      <c r="AK176" s="38"/>
      <c r="AL176" s="37"/>
    </row>
    <row r="177" spans="1:38" ht="21" x14ac:dyDescent="0.25">
      <c r="A177" s="254" t="s">
        <v>161</v>
      </c>
      <c r="B177" s="32">
        <f>SUM(C177:D177)</f>
        <v>0</v>
      </c>
      <c r="C177" s="33">
        <f t="shared" si="65"/>
        <v>0</v>
      </c>
      <c r="D177" s="256">
        <f t="shared" si="65"/>
        <v>0</v>
      </c>
      <c r="E177" s="47"/>
      <c r="F177" s="48"/>
      <c r="G177" s="47"/>
      <c r="H177" s="48"/>
      <c r="I177" s="35"/>
      <c r="J177" s="49"/>
      <c r="K177" s="35"/>
      <c r="L177" s="37"/>
      <c r="M177" s="35"/>
      <c r="N177" s="37"/>
      <c r="O177" s="35"/>
      <c r="P177" s="37"/>
      <c r="Q177" s="35"/>
      <c r="R177" s="37"/>
      <c r="S177" s="35"/>
      <c r="T177" s="37"/>
      <c r="U177" s="35"/>
      <c r="V177" s="37"/>
      <c r="W177" s="35"/>
      <c r="X177" s="37"/>
      <c r="Y177" s="35"/>
      <c r="Z177" s="37"/>
      <c r="AA177" s="35"/>
      <c r="AB177" s="37"/>
      <c r="AC177" s="35"/>
      <c r="AD177" s="37"/>
      <c r="AE177" s="35"/>
      <c r="AF177" s="37"/>
      <c r="AG177" s="35"/>
      <c r="AH177" s="37"/>
      <c r="AI177" s="35"/>
      <c r="AJ177" s="37"/>
      <c r="AK177" s="38"/>
      <c r="AL177" s="37"/>
    </row>
    <row r="178" spans="1:38" ht="21" x14ac:dyDescent="0.25">
      <c r="A178" s="257" t="s">
        <v>162</v>
      </c>
      <c r="B178" s="91">
        <f>SUM(C178:D178)</f>
        <v>0</v>
      </c>
      <c r="C178" s="54">
        <f t="shared" si="65"/>
        <v>0</v>
      </c>
      <c r="D178" s="256">
        <f t="shared" si="65"/>
        <v>0</v>
      </c>
      <c r="E178" s="35"/>
      <c r="F178" s="37"/>
      <c r="G178" s="47"/>
      <c r="H178" s="37"/>
      <c r="I178" s="217"/>
      <c r="J178" s="37"/>
      <c r="K178" s="79"/>
      <c r="L178" s="81"/>
      <c r="M178" s="79"/>
      <c r="N178" s="81"/>
      <c r="O178" s="79"/>
      <c r="P178" s="37"/>
      <c r="Q178" s="35"/>
      <c r="R178" s="37"/>
      <c r="S178" s="35"/>
      <c r="T178" s="37"/>
      <c r="U178" s="35"/>
      <c r="V178" s="37"/>
      <c r="W178" s="35"/>
      <c r="X178" s="37"/>
      <c r="Y178" s="35"/>
      <c r="Z178" s="37"/>
      <c r="AA178" s="35"/>
      <c r="AB178" s="37"/>
      <c r="AC178" s="35"/>
      <c r="AD178" s="37"/>
      <c r="AE178" s="35"/>
      <c r="AF178" s="37"/>
      <c r="AG178" s="35"/>
      <c r="AH178" s="37"/>
      <c r="AI178" s="35"/>
      <c r="AJ178" s="37"/>
      <c r="AK178" s="38"/>
      <c r="AL178" s="37"/>
    </row>
    <row r="179" spans="1:38" ht="21" x14ac:dyDescent="0.25">
      <c r="A179" s="258" t="s">
        <v>163</v>
      </c>
      <c r="B179" s="58">
        <f>SUM(C179:D179)</f>
        <v>0</v>
      </c>
      <c r="C179" s="59">
        <f t="shared" si="65"/>
        <v>0</v>
      </c>
      <c r="D179" s="173">
        <f t="shared" si="65"/>
        <v>0</v>
      </c>
      <c r="E179" s="64"/>
      <c r="F179" s="62"/>
      <c r="G179" s="64"/>
      <c r="H179" s="62"/>
      <c r="I179" s="64"/>
      <c r="J179" s="63"/>
      <c r="K179" s="61"/>
      <c r="L179" s="63"/>
      <c r="M179" s="61"/>
      <c r="N179" s="63"/>
      <c r="O179" s="61"/>
      <c r="P179" s="63"/>
      <c r="Q179" s="61"/>
      <c r="R179" s="63"/>
      <c r="S179" s="61"/>
      <c r="T179" s="63"/>
      <c r="U179" s="61"/>
      <c r="V179" s="63"/>
      <c r="W179" s="61"/>
      <c r="X179" s="63"/>
      <c r="Y179" s="61"/>
      <c r="Z179" s="63"/>
      <c r="AA179" s="61"/>
      <c r="AB179" s="63"/>
      <c r="AC179" s="61"/>
      <c r="AD179" s="63"/>
      <c r="AE179" s="61"/>
      <c r="AF179" s="63"/>
      <c r="AG179" s="61"/>
      <c r="AH179" s="63"/>
      <c r="AI179" s="61"/>
      <c r="AJ179" s="63"/>
      <c r="AK179" s="84"/>
      <c r="AL179" s="63"/>
    </row>
    <row r="180" spans="1:38" x14ac:dyDescent="0.25">
      <c r="A180" s="259" t="s">
        <v>94</v>
      </c>
      <c r="B180" s="58">
        <f>SUM(B175:B179)</f>
        <v>0</v>
      </c>
      <c r="C180" s="260">
        <f t="shared" ref="C180:AL180" si="66">SUM(C175:C179)</f>
        <v>0</v>
      </c>
      <c r="D180" s="261">
        <f t="shared" si="66"/>
        <v>0</v>
      </c>
      <c r="E180" s="262">
        <f t="shared" si="66"/>
        <v>0</v>
      </c>
      <c r="F180" s="263">
        <f t="shared" si="66"/>
        <v>0</v>
      </c>
      <c r="G180" s="262">
        <f t="shared" si="66"/>
        <v>0</v>
      </c>
      <c r="H180" s="263">
        <f t="shared" si="66"/>
        <v>0</v>
      </c>
      <c r="I180" s="262">
        <f t="shared" si="66"/>
        <v>0</v>
      </c>
      <c r="J180" s="263">
        <f t="shared" si="66"/>
        <v>0</v>
      </c>
      <c r="K180" s="262">
        <f t="shared" si="66"/>
        <v>0</v>
      </c>
      <c r="L180" s="263">
        <f t="shared" si="66"/>
        <v>0</v>
      </c>
      <c r="M180" s="262">
        <f t="shared" si="66"/>
        <v>0</v>
      </c>
      <c r="N180" s="263">
        <f t="shared" si="66"/>
        <v>0</v>
      </c>
      <c r="O180" s="262">
        <f t="shared" si="66"/>
        <v>0</v>
      </c>
      <c r="P180" s="263">
        <f t="shared" si="66"/>
        <v>0</v>
      </c>
      <c r="Q180" s="262">
        <f t="shared" si="66"/>
        <v>0</v>
      </c>
      <c r="R180" s="263">
        <f t="shared" si="66"/>
        <v>0</v>
      </c>
      <c r="S180" s="262">
        <f t="shared" si="66"/>
        <v>0</v>
      </c>
      <c r="T180" s="263">
        <f t="shared" si="66"/>
        <v>0</v>
      </c>
      <c r="U180" s="262">
        <f t="shared" si="66"/>
        <v>0</v>
      </c>
      <c r="V180" s="263">
        <f t="shared" si="66"/>
        <v>0</v>
      </c>
      <c r="W180" s="262">
        <f t="shared" si="66"/>
        <v>0</v>
      </c>
      <c r="X180" s="263">
        <f t="shared" si="66"/>
        <v>0</v>
      </c>
      <c r="Y180" s="262">
        <f t="shared" si="66"/>
        <v>0</v>
      </c>
      <c r="Z180" s="263">
        <f t="shared" si="66"/>
        <v>0</v>
      </c>
      <c r="AA180" s="264">
        <f t="shared" si="66"/>
        <v>0</v>
      </c>
      <c r="AB180" s="173">
        <f t="shared" si="66"/>
        <v>0</v>
      </c>
      <c r="AC180" s="262">
        <f t="shared" si="66"/>
        <v>0</v>
      </c>
      <c r="AD180" s="263">
        <f t="shared" si="66"/>
        <v>0</v>
      </c>
      <c r="AE180" s="262">
        <f t="shared" si="66"/>
        <v>0</v>
      </c>
      <c r="AF180" s="263">
        <f t="shared" si="66"/>
        <v>0</v>
      </c>
      <c r="AG180" s="264">
        <f t="shared" si="66"/>
        <v>0</v>
      </c>
      <c r="AH180" s="173">
        <f t="shared" si="66"/>
        <v>0</v>
      </c>
      <c r="AI180" s="262">
        <f t="shared" si="66"/>
        <v>0</v>
      </c>
      <c r="AJ180" s="263">
        <f t="shared" si="66"/>
        <v>0</v>
      </c>
      <c r="AK180" s="262">
        <f t="shared" si="66"/>
        <v>0</v>
      </c>
      <c r="AL180" s="263">
        <f t="shared" si="66"/>
        <v>0</v>
      </c>
    </row>
    <row r="181" spans="1:38" x14ac:dyDescent="0.25">
      <c r="A181" s="265" t="s">
        <v>164</v>
      </c>
      <c r="B181" s="266"/>
      <c r="C181" s="266"/>
      <c r="D181" s="266"/>
    </row>
    <row r="182" spans="1:38" x14ac:dyDescent="0.25">
      <c r="A182" s="267" t="s">
        <v>165</v>
      </c>
      <c r="B182" s="268" t="s">
        <v>94</v>
      </c>
      <c r="C182" s="269" t="s">
        <v>166</v>
      </c>
      <c r="D182" s="150" t="s">
        <v>167</v>
      </c>
    </row>
    <row r="183" spans="1:38" x14ac:dyDescent="0.25">
      <c r="A183" s="270" t="s">
        <v>168</v>
      </c>
      <c r="B183" s="271">
        <f>SUM(C183:D183)</f>
        <v>0</v>
      </c>
      <c r="C183" s="135"/>
      <c r="D183" s="272"/>
    </row>
    <row r="184" spans="1:38" x14ac:dyDescent="0.25">
      <c r="A184" s="273" t="s">
        <v>169</v>
      </c>
      <c r="B184" s="274">
        <f>SUM(C184:D184)</f>
        <v>0</v>
      </c>
      <c r="C184" s="135"/>
      <c r="D184" s="272"/>
    </row>
    <row r="185" spans="1:38" ht="21" x14ac:dyDescent="0.25">
      <c r="A185" s="275" t="s">
        <v>170</v>
      </c>
      <c r="B185" s="276">
        <f>SUM(C185:D185)</f>
        <v>0</v>
      </c>
      <c r="C185" s="140"/>
      <c r="D185" s="277"/>
    </row>
    <row r="186" spans="1:38" x14ac:dyDescent="0.25">
      <c r="A186" s="278" t="s">
        <v>171</v>
      </c>
      <c r="B186" s="279">
        <f>SUM(C186:D186)</f>
        <v>0</v>
      </c>
      <c r="C186" s="146"/>
      <c r="D186" s="280"/>
    </row>
    <row r="202" spans="1:2" x14ac:dyDescent="0.25">
      <c r="A202" s="281">
        <f>SUM(C13:C89,C94:C105,C108:D117,C122:C124,C129:C148,B151:B155,B158:B164,B167:B170,C167:C170,B175:B179,B183:B186)</f>
        <v>2722</v>
      </c>
      <c r="B202" s="281">
        <f>SUM(CJ13:CQ148)</f>
        <v>0</v>
      </c>
    </row>
  </sheetData>
  <mergeCells count="128">
    <mergeCell ref="A6:T6"/>
    <mergeCell ref="A8:AM8"/>
    <mergeCell ref="A9:AM9"/>
    <mergeCell ref="A10:A12"/>
    <mergeCell ref="B10:B12"/>
    <mergeCell ref="C10:E11"/>
    <mergeCell ref="F10:AM10"/>
    <mergeCell ref="X11:Y11"/>
    <mergeCell ref="Z11:AA11"/>
    <mergeCell ref="AB11:AC11"/>
    <mergeCell ref="AJ11:AK11"/>
    <mergeCell ref="AL11:AM11"/>
    <mergeCell ref="AU10:AU12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AN10:AN12"/>
    <mergeCell ref="AO10:AP11"/>
    <mergeCell ref="AQ10:AQ12"/>
    <mergeCell ref="AR10:AR12"/>
    <mergeCell ref="AS10:AS12"/>
    <mergeCell ref="AT10:AT12"/>
    <mergeCell ref="A24:A34"/>
    <mergeCell ref="A35:A45"/>
    <mergeCell ref="A46:A56"/>
    <mergeCell ref="A57:A62"/>
    <mergeCell ref="A63:A66"/>
    <mergeCell ref="A67:A73"/>
    <mergeCell ref="AD11:AE11"/>
    <mergeCell ref="AF11:AG11"/>
    <mergeCell ref="AH11:AI11"/>
    <mergeCell ref="A13:A23"/>
    <mergeCell ref="A74:A78"/>
    <mergeCell ref="A79:A89"/>
    <mergeCell ref="A90:AM90"/>
    <mergeCell ref="A91:A93"/>
    <mergeCell ref="B91:B93"/>
    <mergeCell ref="C91:E92"/>
    <mergeCell ref="F91:AM91"/>
    <mergeCell ref="P92:Q92"/>
    <mergeCell ref="R92:S92"/>
    <mergeCell ref="T92:U92"/>
    <mergeCell ref="AN91:AO92"/>
    <mergeCell ref="AP91:AP93"/>
    <mergeCell ref="AQ91:AQ93"/>
    <mergeCell ref="AR91:AR93"/>
    <mergeCell ref="AS91:AS93"/>
    <mergeCell ref="F92:G92"/>
    <mergeCell ref="H92:I92"/>
    <mergeCell ref="J92:K92"/>
    <mergeCell ref="L92:M92"/>
    <mergeCell ref="N92:O92"/>
    <mergeCell ref="AH92:AI92"/>
    <mergeCell ref="AJ92:AK92"/>
    <mergeCell ref="AL92:AM92"/>
    <mergeCell ref="A94:A99"/>
    <mergeCell ref="A100:A105"/>
    <mergeCell ref="A106:D106"/>
    <mergeCell ref="V92:W92"/>
    <mergeCell ref="X92:Y92"/>
    <mergeCell ref="Z92:AA92"/>
    <mergeCell ref="AB92:AC92"/>
    <mergeCell ref="AD92:AE92"/>
    <mergeCell ref="AF92:AG92"/>
    <mergeCell ref="A107:A117"/>
    <mergeCell ref="A118:AK118"/>
    <mergeCell ref="A119:B121"/>
    <mergeCell ref="C119:E120"/>
    <mergeCell ref="F119:AI119"/>
    <mergeCell ref="AJ119:AK120"/>
    <mergeCell ref="X120:Y120"/>
    <mergeCell ref="Z120:AA120"/>
    <mergeCell ref="AB120:AC120"/>
    <mergeCell ref="AD120:AE120"/>
    <mergeCell ref="AL119:AL121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V120:W120"/>
    <mergeCell ref="O127:O128"/>
    <mergeCell ref="A129:A133"/>
    <mergeCell ref="A134:A138"/>
    <mergeCell ref="A139:A143"/>
    <mergeCell ref="A144:A148"/>
    <mergeCell ref="A149:H149"/>
    <mergeCell ref="AF120:AG120"/>
    <mergeCell ref="AH120:AI120"/>
    <mergeCell ref="A122:A124"/>
    <mergeCell ref="A125:J125"/>
    <mergeCell ref="A126:J126"/>
    <mergeCell ref="A127:A128"/>
    <mergeCell ref="B127:B128"/>
    <mergeCell ref="C127:C128"/>
    <mergeCell ref="D127:M127"/>
    <mergeCell ref="N127:N128"/>
    <mergeCell ref="A156:H156"/>
    <mergeCell ref="A171:J171"/>
    <mergeCell ref="A172:A174"/>
    <mergeCell ref="B172:D173"/>
    <mergeCell ref="E172:AL172"/>
    <mergeCell ref="E173:F173"/>
    <mergeCell ref="G173:H173"/>
    <mergeCell ref="I173:J173"/>
    <mergeCell ref="K173:L173"/>
    <mergeCell ref="M173:N173"/>
    <mergeCell ref="AA173:AB173"/>
    <mergeCell ref="AC173:AD173"/>
    <mergeCell ref="AE173:AF173"/>
    <mergeCell ref="AG173:AH173"/>
    <mergeCell ref="AI173:AJ173"/>
    <mergeCell ref="AK173:AL173"/>
    <mergeCell ref="O173:P173"/>
    <mergeCell ref="Q173:R173"/>
    <mergeCell ref="S173:T173"/>
    <mergeCell ref="U173:V173"/>
    <mergeCell ref="W173:X173"/>
    <mergeCell ref="Y173:Z173"/>
  </mergeCells>
  <dataValidations count="8">
    <dataValidation type="whole" allowBlank="1" showInputMessage="1" showErrorMessage="1" sqref="C183:D186" xr:uid="{00000000-0002-0000-0100-000000000000}">
      <formula1>0</formula1>
      <formula2>9.99999999999999E+40</formula2>
    </dataValidation>
    <dataValidation type="whole" allowBlank="1" showInputMessage="1" showErrorMessage="1" sqref="F13:AU89" xr:uid="{00000000-0002-0000-0100-000001000000}">
      <formula1>0</formula1>
      <formula2>9.99999999999999E+35</formula2>
    </dataValidation>
    <dataValidation type="whole" allowBlank="1" showInputMessage="1" showErrorMessage="1" sqref="F94:AS105" xr:uid="{00000000-0002-0000-0100-000002000000}">
      <formula1>0</formula1>
      <formula2>9.99999999999999E+36</formula2>
    </dataValidation>
    <dataValidation type="whole" allowBlank="1" showInputMessage="1" showErrorMessage="1" sqref="C108:D117" xr:uid="{00000000-0002-0000-0100-000003000000}">
      <formula1>0</formula1>
      <formula2>9.99999999999999E+34</formula2>
    </dataValidation>
    <dataValidation type="whole" operator="equal" allowBlank="1" showInputMessage="1" showErrorMessage="1" sqref="D74:D78" xr:uid="{00000000-0002-0000-0100-000004000000}">
      <formula1>0</formula1>
    </dataValidation>
    <dataValidation allowBlank="1" showInputMessage="1" showErrorMessage="1" error="Valor no Permitido" sqref="A79:A89" xr:uid="{00000000-0002-0000-0100-000005000000}"/>
    <dataValidation type="whole" allowBlank="1" showInputMessage="1" showErrorMessage="1" error="Valor no Permitido" sqref="B122:E124 A118:A119 A122 C119:E120 B175:D179 B172:D173 C79:E89" xr:uid="{00000000-0002-0000-0100-000006000000}">
      <formula1>0</formula1>
      <formula2>1E+30</formula2>
    </dataValidation>
    <dataValidation type="whole" operator="greaterThanOrEqual" allowBlank="1" showInputMessage="1" showErrorMessage="1" sqref="D129:O148 E175:AL179 C167:J170 C158:H164 F122:AL124 C151:H155" xr:uid="{00000000-0002-0000-0100-000007000000}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G202"/>
  <sheetViews>
    <sheetView workbookViewId="0">
      <selection activeCell="A4" sqref="A4:A5"/>
    </sheetView>
  </sheetViews>
  <sheetFormatPr baseColWidth="10" defaultColWidth="11.42578125" defaultRowHeight="15" x14ac:dyDescent="0.25"/>
  <cols>
    <col min="1" max="1" width="43.140625" customWidth="1"/>
    <col min="2" max="2" width="31.7109375" customWidth="1"/>
    <col min="3" max="3" width="18.85546875" bestFit="1" customWidth="1"/>
    <col min="4" max="4" width="17.140625" bestFit="1" customWidth="1"/>
    <col min="5" max="5" width="14" bestFit="1" customWidth="1"/>
    <col min="6" max="6" width="14.5703125" bestFit="1" customWidth="1"/>
    <col min="7" max="7" width="11.5703125" bestFit="1" customWidth="1"/>
    <col min="8" max="8" width="14" bestFit="1" customWidth="1"/>
    <col min="9" max="9" width="13.28515625" customWidth="1"/>
    <col min="10" max="10" width="15.42578125" customWidth="1"/>
    <col min="11" max="11" width="17" customWidth="1"/>
    <col min="12" max="12" width="14.85546875" customWidth="1"/>
    <col min="14" max="14" width="13.5703125" customWidth="1"/>
    <col min="38" max="38" width="13.7109375" customWidth="1"/>
    <col min="40" max="40" width="12.7109375" customWidth="1"/>
    <col min="41" max="41" width="13" customWidth="1"/>
    <col min="42" max="42" width="13.140625" customWidth="1"/>
    <col min="44" max="44" width="12.42578125" customWidth="1"/>
    <col min="75" max="76" width="11.7109375" customWidth="1"/>
    <col min="77" max="77" width="11.42578125" customWidth="1"/>
    <col min="78" max="96" width="11.42578125" hidden="1" customWidth="1"/>
    <col min="97" max="105" width="11.42578125" customWidth="1"/>
  </cols>
  <sheetData>
    <row r="1" spans="1:104" x14ac:dyDescent="0.25">
      <c r="A1" s="1" t="s">
        <v>0</v>
      </c>
    </row>
    <row r="2" spans="1:104" x14ac:dyDescent="0.25">
      <c r="A2" s="1" t="str">
        <f>CONCATENATE("COMUNA: ",[3]NOMBRE!B2, " (",[3]NOMBRE!C2,[3]NOMBRE!D2,[3]NOMBRE!E2,[3]NOMBRE!F2,[3]NOMBRE!G2,")")</f>
        <v>COMUNA: LINARES (07401)</v>
      </c>
    </row>
    <row r="3" spans="1:104" x14ac:dyDescent="0.25">
      <c r="A3" s="1" t="str">
        <f>CONCATENATE("ESTABLECIMIENTO/ESTRATEGIA: ", [3]NOMBRE!B3, " (",[3]NOMBRE!C3,[3]NOMBRE!D3,[3]NOMBRE!E3,[3]NOMBRE!F3,[3]NOMBRE!G3,[3]NOMBRE!H3,")")</f>
        <v>ESTABLECIMIENTO/ESTRATEGIA: HOSPITAL PRESIDENTE CARLOS IBAÑEZ DEL CAMPO (116108)</v>
      </c>
    </row>
    <row r="4" spans="1:104" x14ac:dyDescent="0.25">
      <c r="A4" s="1" t="str">
        <f>CONCATENATE("MES: ",[3]NOMBRE!B6, " (",[3]NOMBRE!C6,[3]NOMBRE!D6,")")</f>
        <v>MES: FEBRERO (02)</v>
      </c>
    </row>
    <row r="5" spans="1:104" x14ac:dyDescent="0.25">
      <c r="A5" s="1" t="str">
        <f>CONCATENATE("AÑO: ",[3]NOMBRE!B7)</f>
        <v>AÑO: 2025</v>
      </c>
    </row>
    <row r="6" spans="1:104" s="2" customFormat="1" ht="15" customHeight="1" x14ac:dyDescent="0.25">
      <c r="A6" s="330" t="s">
        <v>1</v>
      </c>
      <c r="B6" s="330"/>
      <c r="C6" s="330"/>
      <c r="D6" s="330"/>
      <c r="E6" s="330"/>
      <c r="F6" s="330"/>
      <c r="G6" s="330"/>
      <c r="H6" s="330"/>
      <c r="I6" s="330"/>
      <c r="J6" s="330"/>
      <c r="K6" s="330"/>
      <c r="L6" s="330"/>
      <c r="M6" s="330"/>
      <c r="N6" s="330"/>
      <c r="O6" s="330"/>
      <c r="P6" s="330"/>
      <c r="Q6" s="330"/>
      <c r="R6" s="330"/>
      <c r="S6" s="330"/>
      <c r="T6" s="330"/>
      <c r="BX6" s="3"/>
      <c r="BY6" s="3"/>
      <c r="BZ6" s="3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</row>
    <row r="8" spans="1:104" x14ac:dyDescent="0.25">
      <c r="A8" s="331" t="s">
        <v>2</v>
      </c>
      <c r="B8" s="331"/>
      <c r="C8" s="331"/>
      <c r="D8" s="331"/>
      <c r="E8" s="331"/>
      <c r="F8" s="331"/>
      <c r="G8" s="331"/>
      <c r="H8" s="331"/>
      <c r="I8" s="331"/>
      <c r="J8" s="331"/>
      <c r="K8" s="331"/>
      <c r="L8" s="331"/>
      <c r="M8" s="331"/>
      <c r="N8" s="331"/>
      <c r="O8" s="331"/>
      <c r="P8" s="331"/>
      <c r="Q8" s="331"/>
      <c r="R8" s="331"/>
      <c r="S8" s="331"/>
      <c r="T8" s="331"/>
      <c r="U8" s="331"/>
      <c r="V8" s="331"/>
      <c r="W8" s="331"/>
      <c r="X8" s="331"/>
      <c r="Y8" s="331"/>
      <c r="Z8" s="331"/>
      <c r="AA8" s="331"/>
      <c r="AB8" s="331"/>
      <c r="AC8" s="331"/>
      <c r="AD8" s="331"/>
      <c r="AE8" s="331"/>
      <c r="AF8" s="331"/>
      <c r="AG8" s="331"/>
      <c r="AH8" s="331"/>
      <c r="AI8" s="331"/>
      <c r="AJ8" s="331"/>
      <c r="AK8" s="331"/>
      <c r="AL8" s="331"/>
      <c r="AM8" s="331"/>
    </row>
    <row r="9" spans="1:104" x14ac:dyDescent="0.25">
      <c r="A9" s="303" t="s">
        <v>3</v>
      </c>
      <c r="B9" s="303"/>
      <c r="C9" s="303"/>
      <c r="D9" s="303"/>
      <c r="E9" s="303"/>
      <c r="F9" s="303"/>
      <c r="G9" s="303"/>
      <c r="H9" s="303"/>
      <c r="I9" s="303"/>
      <c r="J9" s="303"/>
      <c r="K9" s="303"/>
      <c r="L9" s="303"/>
      <c r="M9" s="303"/>
      <c r="N9" s="303"/>
      <c r="O9" s="303"/>
      <c r="P9" s="303"/>
      <c r="Q9" s="303"/>
      <c r="R9" s="303"/>
      <c r="S9" s="303"/>
      <c r="T9" s="303"/>
      <c r="U9" s="303"/>
      <c r="V9" s="303"/>
      <c r="W9" s="303"/>
      <c r="X9" s="303"/>
      <c r="Y9" s="303"/>
      <c r="Z9" s="303"/>
      <c r="AA9" s="303"/>
      <c r="AB9" s="303"/>
      <c r="AC9" s="303"/>
      <c r="AD9" s="303"/>
      <c r="AE9" s="303"/>
      <c r="AF9" s="303"/>
      <c r="AG9" s="303"/>
      <c r="AH9" s="303"/>
      <c r="AI9" s="303"/>
      <c r="AJ9" s="303"/>
      <c r="AK9" s="303"/>
      <c r="AL9" s="303"/>
      <c r="AM9" s="303"/>
    </row>
    <row r="10" spans="1:104" ht="15" customHeight="1" x14ac:dyDescent="0.25">
      <c r="A10" s="332" t="s">
        <v>4</v>
      </c>
      <c r="B10" s="327" t="s">
        <v>5</v>
      </c>
      <c r="C10" s="287" t="s">
        <v>6</v>
      </c>
      <c r="D10" s="288"/>
      <c r="E10" s="284"/>
      <c r="F10" s="333" t="s">
        <v>7</v>
      </c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4"/>
      <c r="AF10" s="334"/>
      <c r="AG10" s="334"/>
      <c r="AH10" s="334"/>
      <c r="AI10" s="334"/>
      <c r="AJ10" s="334"/>
      <c r="AK10" s="334"/>
      <c r="AL10" s="334"/>
      <c r="AM10" s="314"/>
      <c r="AN10" s="309" t="s">
        <v>8</v>
      </c>
      <c r="AO10" s="288" t="s">
        <v>9</v>
      </c>
      <c r="AP10" s="284"/>
      <c r="AQ10" s="324" t="s">
        <v>10</v>
      </c>
      <c r="AR10" s="324" t="s">
        <v>11</v>
      </c>
      <c r="AS10" s="324" t="s">
        <v>12</v>
      </c>
      <c r="AT10" s="324" t="s">
        <v>13</v>
      </c>
      <c r="AU10" s="324" t="s">
        <v>14</v>
      </c>
    </row>
    <row r="11" spans="1:104" x14ac:dyDescent="0.25">
      <c r="A11" s="332"/>
      <c r="B11" s="328"/>
      <c r="C11" s="289"/>
      <c r="D11" s="290"/>
      <c r="E11" s="286"/>
      <c r="F11" s="294" t="s">
        <v>15</v>
      </c>
      <c r="G11" s="294"/>
      <c r="H11" s="295" t="s">
        <v>16</v>
      </c>
      <c r="I11" s="296"/>
      <c r="J11" s="295" t="s">
        <v>17</v>
      </c>
      <c r="K11" s="296"/>
      <c r="L11" s="295" t="s">
        <v>18</v>
      </c>
      <c r="M11" s="296"/>
      <c r="N11" s="295" t="s">
        <v>19</v>
      </c>
      <c r="O11" s="296"/>
      <c r="P11" s="295" t="s">
        <v>20</v>
      </c>
      <c r="Q11" s="296"/>
      <c r="R11" s="295" t="s">
        <v>21</v>
      </c>
      <c r="S11" s="296"/>
      <c r="T11" s="295" t="s">
        <v>22</v>
      </c>
      <c r="U11" s="296"/>
      <c r="V11" s="295" t="s">
        <v>23</v>
      </c>
      <c r="W11" s="296"/>
      <c r="X11" s="295" t="s">
        <v>24</v>
      </c>
      <c r="Y11" s="296"/>
      <c r="Z11" s="295" t="s">
        <v>25</v>
      </c>
      <c r="AA11" s="296"/>
      <c r="AB11" s="295" t="s">
        <v>26</v>
      </c>
      <c r="AC11" s="296"/>
      <c r="AD11" s="295" t="s">
        <v>27</v>
      </c>
      <c r="AE11" s="296"/>
      <c r="AF11" s="295" t="s">
        <v>28</v>
      </c>
      <c r="AG11" s="296"/>
      <c r="AH11" s="295" t="s">
        <v>29</v>
      </c>
      <c r="AI11" s="296"/>
      <c r="AJ11" s="295" t="s">
        <v>30</v>
      </c>
      <c r="AK11" s="296"/>
      <c r="AL11" s="297" t="s">
        <v>31</v>
      </c>
      <c r="AM11" s="323"/>
      <c r="AN11" s="310"/>
      <c r="AO11" s="290"/>
      <c r="AP11" s="286"/>
      <c r="AQ11" s="325"/>
      <c r="AR11" s="325"/>
      <c r="AS11" s="325"/>
      <c r="AT11" s="325"/>
      <c r="AU11" s="325"/>
    </row>
    <row r="12" spans="1:104" x14ac:dyDescent="0.25">
      <c r="A12" s="332"/>
      <c r="B12" s="329"/>
      <c r="C12" s="5" t="s">
        <v>32</v>
      </c>
      <c r="D12" s="6" t="s">
        <v>33</v>
      </c>
      <c r="E12" s="7" t="s">
        <v>34</v>
      </c>
      <c r="F12" s="5" t="s">
        <v>33</v>
      </c>
      <c r="G12" s="7" t="s">
        <v>34</v>
      </c>
      <c r="H12" s="5" t="s">
        <v>33</v>
      </c>
      <c r="I12" s="7" t="s">
        <v>34</v>
      </c>
      <c r="J12" s="5" t="s">
        <v>33</v>
      </c>
      <c r="K12" s="7" t="s">
        <v>34</v>
      </c>
      <c r="L12" s="5" t="s">
        <v>33</v>
      </c>
      <c r="M12" s="7" t="s">
        <v>34</v>
      </c>
      <c r="N12" s="5" t="s">
        <v>33</v>
      </c>
      <c r="O12" s="7" t="s">
        <v>34</v>
      </c>
      <c r="P12" s="5" t="s">
        <v>33</v>
      </c>
      <c r="Q12" s="7" t="s">
        <v>34</v>
      </c>
      <c r="R12" s="5" t="s">
        <v>33</v>
      </c>
      <c r="S12" s="7" t="s">
        <v>34</v>
      </c>
      <c r="T12" s="5" t="s">
        <v>33</v>
      </c>
      <c r="U12" s="7" t="s">
        <v>34</v>
      </c>
      <c r="V12" s="5" t="s">
        <v>33</v>
      </c>
      <c r="W12" s="7" t="s">
        <v>34</v>
      </c>
      <c r="X12" s="5" t="s">
        <v>33</v>
      </c>
      <c r="Y12" s="7" t="s">
        <v>34</v>
      </c>
      <c r="Z12" s="5" t="s">
        <v>33</v>
      </c>
      <c r="AA12" s="7" t="s">
        <v>34</v>
      </c>
      <c r="AB12" s="5" t="s">
        <v>33</v>
      </c>
      <c r="AC12" s="7" t="s">
        <v>34</v>
      </c>
      <c r="AD12" s="5" t="s">
        <v>33</v>
      </c>
      <c r="AE12" s="7" t="s">
        <v>34</v>
      </c>
      <c r="AF12" s="5" t="s">
        <v>33</v>
      </c>
      <c r="AG12" s="7" t="s">
        <v>34</v>
      </c>
      <c r="AH12" s="5" t="s">
        <v>33</v>
      </c>
      <c r="AI12" s="7" t="s">
        <v>34</v>
      </c>
      <c r="AJ12" s="5" t="s">
        <v>33</v>
      </c>
      <c r="AK12" s="7" t="s">
        <v>34</v>
      </c>
      <c r="AL12" s="5" t="s">
        <v>33</v>
      </c>
      <c r="AM12" s="7" t="s">
        <v>34</v>
      </c>
      <c r="AN12" s="311"/>
      <c r="AO12" s="8" t="s">
        <v>35</v>
      </c>
      <c r="AP12" s="9" t="s">
        <v>36</v>
      </c>
      <c r="AQ12" s="326"/>
      <c r="AR12" s="326"/>
      <c r="AS12" s="326"/>
      <c r="AT12" s="326"/>
      <c r="AU12" s="326"/>
    </row>
    <row r="13" spans="1:104" x14ac:dyDescent="0.25">
      <c r="A13" s="299" t="s">
        <v>37</v>
      </c>
      <c r="B13" s="10" t="s">
        <v>38</v>
      </c>
      <c r="C13" s="11">
        <f t="shared" ref="C13:C75" si="0">SUM(D13+E13)</f>
        <v>42</v>
      </c>
      <c r="D13" s="12">
        <f>+F13+H13+J13+L13+N13+P13+R13+T13+V13+X13+Z13+AB13+AD13+AF13+AH13+AJ13+AL13</f>
        <v>27</v>
      </c>
      <c r="E13" s="13">
        <f>+G13+I13+K13+M13+O13+Q13+S13+U13+W13+Y13+AA13+AC13+AE13+AG13+AI13+AK13+AM13</f>
        <v>15</v>
      </c>
      <c r="F13" s="14"/>
      <c r="G13" s="15"/>
      <c r="H13" s="14"/>
      <c r="I13" s="15"/>
      <c r="J13" s="14"/>
      <c r="K13" s="16"/>
      <c r="L13" s="14"/>
      <c r="M13" s="16"/>
      <c r="N13" s="14">
        <v>2</v>
      </c>
      <c r="O13" s="16"/>
      <c r="P13" s="14">
        <v>1</v>
      </c>
      <c r="Q13" s="16">
        <v>1</v>
      </c>
      <c r="R13" s="14">
        <v>3</v>
      </c>
      <c r="S13" s="16">
        <v>1</v>
      </c>
      <c r="T13" s="14">
        <v>6</v>
      </c>
      <c r="U13" s="16">
        <v>1</v>
      </c>
      <c r="V13" s="14">
        <v>1</v>
      </c>
      <c r="W13" s="16">
        <v>3</v>
      </c>
      <c r="X13" s="14">
        <v>4</v>
      </c>
      <c r="Y13" s="16">
        <v>3</v>
      </c>
      <c r="Z13" s="14">
        <v>4</v>
      </c>
      <c r="AA13" s="16">
        <v>2</v>
      </c>
      <c r="AB13" s="14">
        <v>2</v>
      </c>
      <c r="AC13" s="16">
        <v>2</v>
      </c>
      <c r="AD13" s="14">
        <v>2</v>
      </c>
      <c r="AE13" s="16"/>
      <c r="AF13" s="14">
        <v>1</v>
      </c>
      <c r="AG13" s="16"/>
      <c r="AH13" s="14"/>
      <c r="AI13" s="16">
        <v>2</v>
      </c>
      <c r="AJ13" s="14"/>
      <c r="AK13" s="16"/>
      <c r="AL13" s="17">
        <v>1</v>
      </c>
      <c r="AM13" s="18"/>
      <c r="AN13" s="19">
        <v>0</v>
      </c>
      <c r="AO13" s="20">
        <v>0</v>
      </c>
      <c r="AP13" s="21">
        <v>0</v>
      </c>
      <c r="AQ13" s="22">
        <v>0</v>
      </c>
      <c r="AR13" s="22">
        <v>4</v>
      </c>
      <c r="AS13" s="23"/>
      <c r="AT13" s="24">
        <v>0</v>
      </c>
      <c r="AU13" s="24">
        <v>0</v>
      </c>
      <c r="AV13" s="25" t="str">
        <f>$CA13&amp;$CB13&amp;CC13&amp;CD13&amp;CE13&amp;CG13&amp;CH13</f>
        <v/>
      </c>
      <c r="CA13" s="26" t="str">
        <f>IF(AND($C13&lt;&gt;0,AN13=""),"* No olvide ingresar la columna Espacios Amigables /adolescentes (Digite CERO si no tiene). ",IF(AN13&gt;$C13,"* El Número de Espacios Amigables no puede superar el Total. ",""))</f>
        <v/>
      </c>
      <c r="CB13" s="26" t="str">
        <f>IF(AND(E13&gt;0,OR(AO13="")),"No olvide digitar los campos *TRANS Masculino (Digite CERO si no tiene).",IF(AO13&gt;E13,"* El Número de TRANS Masculino no puede superar el Total Mujeres. ",""))</f>
        <v/>
      </c>
      <c r="CC13" s="26" t="str">
        <f>IF(AND(D13&gt;0,OR(AP13="")),"No olvide digitar los campos *TRANS Femenino (Digite CERO si no tiene).",IF(AP13&gt;$D13,"* El Número de TRANS Femenino no puede superar el Total Hombres. ",""))</f>
        <v/>
      </c>
      <c r="CD13" s="26" t="str">
        <f>IF(AND($C13&lt;&gt;0,AQ13=""),"* No olvide ingresar la columna Pueblos Originarios (Digite CERO si no tiene).  ",IF(AQ13&gt;$C13,"* El Número de Pueblos Originarios no puede superar el Total. ",""))</f>
        <v/>
      </c>
      <c r="CE13" s="26" t="str">
        <f>IF(AND($C13&lt;&gt;0,AR13=""),"* No olvide ingresar la columna Migrantes (Digite CERO si no tiene).  ",IF(AR13&gt;$C13,"* El Número de Migrantes no puede superar el Total. ",""))</f>
        <v/>
      </c>
      <c r="CF13" s="27"/>
      <c r="CG13" s="26" t="str">
        <f>IF(AND($C13&lt;&gt;0,AT13=""),"* No olvide ingresar la columna Niños, Niñas, Adolescentes y Jóvenes SENAME (Digite CERO si no tiene).  ",IF(AT13&gt;$C13,"* El Número de Niños, Niñas, Adolescentes y Jóvenes SENAME no puede superar el Total. ",""))</f>
        <v/>
      </c>
      <c r="CH13" s="26" t="str">
        <f>IF(AND($C13&lt;&gt;0,AU13=""),"* No olvide ingresar la columna Niños, Niñas, Adolescentes y Jóvenes Mejor Niñez (Digite CERO si no tiene). ",IF(AU13&gt;$C13,"* El Número de Niños, Niñas, Adolescentes y Jóvenes Mejor Niñez no puede superar el Total. ",""))</f>
        <v/>
      </c>
      <c r="CI13" s="28"/>
      <c r="CJ13" s="29">
        <f>IF(AND($C13&lt;&gt;0,AN13=""),1,IF(AN13&gt;$C13,1,0))</f>
        <v>0</v>
      </c>
      <c r="CK13" s="29">
        <f>IF(AND(E13&gt;0,OR(AO13="")),1,IF(AO13&gt;E13,1,0))</f>
        <v>0</v>
      </c>
      <c r="CL13" s="29">
        <f>IF(AND(D13&gt;0,OR(AP13="")),1,IF(AP13&gt;D13,1,0))</f>
        <v>0</v>
      </c>
      <c r="CM13" s="29">
        <f>IF(AND($C13&lt;&gt;0,AQ13=""),1,IF(AQ13&gt;$C13,1,0))</f>
        <v>0</v>
      </c>
      <c r="CN13" s="29">
        <f>IF(AND($C13&lt;&gt;0,AR13=""),1,IF(AR13&gt;$C13,1,0))</f>
        <v>0</v>
      </c>
      <c r="CO13" s="30"/>
      <c r="CP13" s="29">
        <f>IF(AND($C13&lt;&gt;0,AT13=""),1,IF(AT13&gt;$C13,1,0))</f>
        <v>0</v>
      </c>
      <c r="CQ13" s="29">
        <f>IF(AND($C13&lt;&gt;0,AU13=""),1,IF(AU13&gt;$C13,1,0))</f>
        <v>0</v>
      </c>
      <c r="CR13" s="28"/>
      <c r="CS13" s="28"/>
      <c r="CT13" s="28"/>
      <c r="CU13" s="28"/>
    </row>
    <row r="14" spans="1:104" x14ac:dyDescent="0.25">
      <c r="A14" s="300"/>
      <c r="B14" s="31" t="s">
        <v>39</v>
      </c>
      <c r="C14" s="32">
        <f t="shared" si="0"/>
        <v>0</v>
      </c>
      <c r="D14" s="33">
        <f t="shared" ref="D14:E23" si="1">+F14+H14+J14+L14+N14+P14+R14+T14+V14+X14+Z14+AB14+AD14+AF14+AH14+AJ14+AL14</f>
        <v>0</v>
      </c>
      <c r="E14" s="34">
        <f>+G14+I14+K14+M14+O14+Q14+S14+U14+W14+Y14+AA14+AC14+AE14+AG14+AI14+AK14+AM14</f>
        <v>0</v>
      </c>
      <c r="F14" s="35"/>
      <c r="G14" s="36"/>
      <c r="H14" s="35"/>
      <c r="I14" s="36"/>
      <c r="J14" s="35"/>
      <c r="K14" s="37"/>
      <c r="L14" s="35"/>
      <c r="M14" s="37"/>
      <c r="N14" s="35"/>
      <c r="O14" s="37"/>
      <c r="P14" s="35"/>
      <c r="Q14" s="37"/>
      <c r="R14" s="35"/>
      <c r="S14" s="37"/>
      <c r="T14" s="35"/>
      <c r="U14" s="37"/>
      <c r="V14" s="35"/>
      <c r="W14" s="37"/>
      <c r="X14" s="35"/>
      <c r="Y14" s="37"/>
      <c r="Z14" s="35"/>
      <c r="AA14" s="37"/>
      <c r="AB14" s="35"/>
      <c r="AC14" s="37"/>
      <c r="AD14" s="35"/>
      <c r="AE14" s="37"/>
      <c r="AF14" s="35"/>
      <c r="AG14" s="37"/>
      <c r="AH14" s="35"/>
      <c r="AI14" s="37"/>
      <c r="AJ14" s="35"/>
      <c r="AK14" s="37"/>
      <c r="AL14" s="38"/>
      <c r="AM14" s="39"/>
      <c r="AN14" s="40"/>
      <c r="AO14" s="41"/>
      <c r="AP14" s="36"/>
      <c r="AQ14" s="24"/>
      <c r="AR14" s="24"/>
      <c r="AS14" s="42"/>
      <c r="AT14" s="24">
        <v>0</v>
      </c>
      <c r="AU14" s="24">
        <v>0</v>
      </c>
      <c r="AV14" s="25" t="str">
        <f t="shared" ref="AV14:AV56" si="2">$CA14&amp;$CB14&amp;CC14&amp;CD14&amp;CE14&amp;CG14&amp;CH14</f>
        <v/>
      </c>
      <c r="CA14" s="26" t="str">
        <f t="shared" ref="CA14:CA89" si="3">IF(AND($C14&lt;&gt;0,AN14=""),"* No olvide ingresar la columna Espacios Amigables /adolescentes (Digite CERO si no tiene). ",IF(AN14&gt;$C14,"* El Número de Espacios Amigables no puede superar el Total. ",""))</f>
        <v/>
      </c>
      <c r="CB14" s="26" t="str">
        <f t="shared" ref="CB14:CB89" si="4">IF(AND(E14&gt;0,OR(AO14="")),"No olvide digitar los campos *TRANS Masculino (Digite CERO si no tiene).",IF(AO14&gt;E14,"* El Número de TRANS Masculino no puede superar el Total Mujeres. ",""))</f>
        <v/>
      </c>
      <c r="CC14" s="26" t="str">
        <f t="shared" ref="CC14:CC89" si="5">IF(AND(D14&gt;0,OR(AP14="")),"No olvide digitar los campos *TRANS Femenino (Digite CERO si no tiene).",IF(AP14&gt;$D14,"* El Número de TRANS Femenino no puede superar el Total Hombres. ",""))</f>
        <v/>
      </c>
      <c r="CD14" s="26" t="str">
        <f t="shared" ref="CD14:CD89" si="6">IF(AND($C14&lt;&gt;0,AQ14=""),"* No olvide ingresar la columna Pueblos Originarios (Digite CERO si no tiene).  ",IF(AQ14&gt;$C14,"* El Número de Pueblos Originarios no puede superar el Total. ",""))</f>
        <v/>
      </c>
      <c r="CE14" s="26" t="str">
        <f t="shared" ref="CE14:CE89" si="7">IF(AND($C14&lt;&gt;0,AR14=""),"* No olvide ingresar la columna Migrantes (Digite CERO si no tiene).  ",IF(AR14&gt;$C14,"* El Número de Migrantes no puede superar el Total. ",""))</f>
        <v/>
      </c>
      <c r="CF14" s="27"/>
      <c r="CG14" s="26" t="str">
        <f t="shared" ref="CG14:CG89" si="8">IF(AND($C14&lt;&gt;0,AT14=""),"* No olvide ingresar la columna Niños, Niñas, Adolescentes y Jóvenes SENAME (Digite CERO si no tiene).  ",IF(AT14&gt;$C14,"* El Número de Niños, Niñas, Adolescentes y Jóvenes SENAME no puede superar el Total. ",""))</f>
        <v/>
      </c>
      <c r="CH14" s="26" t="str">
        <f t="shared" ref="CH14:CH89" si="9">IF(AND($C14&lt;&gt;0,AU14=""),"* No olvide ingresar la columna Niños, Niñas, Adolescentes y Jóvenes Mejor Niñez (Digite CERO si no tiene). ",IF(AU14&gt;$C14,"* El Número de Niños, Niñas, Adolescentes y Jóvenes Mejor Niñez no puede superar el Total. ",""))</f>
        <v/>
      </c>
      <c r="CI14" s="28"/>
      <c r="CJ14" s="29">
        <f t="shared" ref="CJ14:CJ89" si="10">IF(AND($C14&lt;&gt;0,AN14=""),1,IF(AN14&gt;$C14,1,0))</f>
        <v>0</v>
      </c>
      <c r="CK14" s="29">
        <f t="shared" ref="CK14:CK89" si="11">IF(AND(E14&gt;0,OR(AO14="")),1,IF(AO14&gt;E14,1,0))</f>
        <v>0</v>
      </c>
      <c r="CL14" s="29">
        <f t="shared" ref="CL14:CL89" si="12">IF(AND(D14&gt;0,OR(AP14="")),1,IF(AP14&gt;D14,1,0))</f>
        <v>0</v>
      </c>
      <c r="CM14" s="29">
        <f t="shared" ref="CM14:CN89" si="13">IF(AND($C14&lt;&gt;0,AQ14=""),1,IF(AQ14&gt;$C14,1,0))</f>
        <v>0</v>
      </c>
      <c r="CN14" s="29">
        <f t="shared" si="13"/>
        <v>0</v>
      </c>
      <c r="CO14" s="30"/>
      <c r="CP14" s="29">
        <f t="shared" ref="CP14:CQ89" si="14">IF(AND($C14&lt;&gt;0,AT14=""),1,IF(AT14&gt;$C14,1,0))</f>
        <v>0</v>
      </c>
      <c r="CQ14" s="29">
        <f t="shared" si="14"/>
        <v>0</v>
      </c>
    </row>
    <row r="15" spans="1:104" x14ac:dyDescent="0.25">
      <c r="A15" s="300"/>
      <c r="B15" s="31" t="s">
        <v>40</v>
      </c>
      <c r="C15" s="32">
        <f t="shared" si="0"/>
        <v>229</v>
      </c>
      <c r="D15" s="33">
        <f t="shared" si="1"/>
        <v>175</v>
      </c>
      <c r="E15" s="34">
        <f t="shared" si="1"/>
        <v>54</v>
      </c>
      <c r="F15" s="35"/>
      <c r="G15" s="36"/>
      <c r="H15" s="35"/>
      <c r="I15" s="36"/>
      <c r="J15" s="35"/>
      <c r="K15" s="37"/>
      <c r="L15" s="35"/>
      <c r="M15" s="37"/>
      <c r="N15" s="35">
        <v>11</v>
      </c>
      <c r="O15" s="37">
        <v>1</v>
      </c>
      <c r="P15" s="35">
        <v>17</v>
      </c>
      <c r="Q15" s="37">
        <v>4</v>
      </c>
      <c r="R15" s="35">
        <v>31</v>
      </c>
      <c r="S15" s="37">
        <v>8</v>
      </c>
      <c r="T15" s="35">
        <v>24</v>
      </c>
      <c r="U15" s="37">
        <v>7</v>
      </c>
      <c r="V15" s="35">
        <v>25</v>
      </c>
      <c r="W15" s="37">
        <v>12</v>
      </c>
      <c r="X15" s="35">
        <v>24</v>
      </c>
      <c r="Y15" s="37">
        <v>8</v>
      </c>
      <c r="Z15" s="35">
        <v>15</v>
      </c>
      <c r="AA15" s="37">
        <v>6</v>
      </c>
      <c r="AB15" s="35">
        <v>15</v>
      </c>
      <c r="AC15" s="37">
        <v>4</v>
      </c>
      <c r="AD15" s="35">
        <v>7</v>
      </c>
      <c r="AE15" s="37">
        <v>1</v>
      </c>
      <c r="AF15" s="35">
        <v>4</v>
      </c>
      <c r="AG15" s="37"/>
      <c r="AH15" s="35">
        <v>2</v>
      </c>
      <c r="AI15" s="37">
        <v>3</v>
      </c>
      <c r="AJ15" s="35"/>
      <c r="AK15" s="37"/>
      <c r="AL15" s="38"/>
      <c r="AM15" s="39"/>
      <c r="AN15" s="40">
        <v>0</v>
      </c>
      <c r="AO15" s="41">
        <v>0</v>
      </c>
      <c r="AP15" s="36">
        <v>3</v>
      </c>
      <c r="AQ15" s="24">
        <v>2</v>
      </c>
      <c r="AR15" s="24">
        <v>16</v>
      </c>
      <c r="AS15" s="42"/>
      <c r="AT15" s="24">
        <v>0</v>
      </c>
      <c r="AU15" s="24">
        <v>0</v>
      </c>
      <c r="AV15" s="25" t="str">
        <f t="shared" si="2"/>
        <v/>
      </c>
      <c r="CA15" s="26" t="str">
        <f t="shared" si="3"/>
        <v/>
      </c>
      <c r="CB15" s="26" t="str">
        <f t="shared" si="4"/>
        <v/>
      </c>
      <c r="CC15" s="26" t="str">
        <f t="shared" si="5"/>
        <v/>
      </c>
      <c r="CD15" s="26" t="str">
        <f t="shared" si="6"/>
        <v/>
      </c>
      <c r="CE15" s="26" t="str">
        <f t="shared" si="7"/>
        <v/>
      </c>
      <c r="CF15" s="27"/>
      <c r="CG15" s="26" t="str">
        <f t="shared" si="8"/>
        <v/>
      </c>
      <c r="CH15" s="26" t="str">
        <f t="shared" si="9"/>
        <v/>
      </c>
      <c r="CI15" s="28"/>
      <c r="CJ15" s="29">
        <f t="shared" si="10"/>
        <v>0</v>
      </c>
      <c r="CK15" s="29">
        <f t="shared" si="11"/>
        <v>0</v>
      </c>
      <c r="CL15" s="29">
        <f t="shared" si="12"/>
        <v>0</v>
      </c>
      <c r="CM15" s="29">
        <f t="shared" si="13"/>
        <v>0</v>
      </c>
      <c r="CN15" s="29">
        <f t="shared" si="13"/>
        <v>0</v>
      </c>
      <c r="CO15" s="30"/>
      <c r="CP15" s="29">
        <f t="shared" si="14"/>
        <v>0</v>
      </c>
      <c r="CQ15" s="29">
        <f t="shared" si="14"/>
        <v>0</v>
      </c>
    </row>
    <row r="16" spans="1:104" x14ac:dyDescent="0.25">
      <c r="A16" s="300"/>
      <c r="B16" s="31" t="s">
        <v>41</v>
      </c>
      <c r="C16" s="32">
        <f t="shared" si="0"/>
        <v>0</v>
      </c>
      <c r="D16" s="33">
        <f t="shared" si="1"/>
        <v>0</v>
      </c>
      <c r="E16" s="34">
        <f t="shared" si="1"/>
        <v>0</v>
      </c>
      <c r="F16" s="35"/>
      <c r="G16" s="36"/>
      <c r="H16" s="35"/>
      <c r="I16" s="36"/>
      <c r="J16" s="35"/>
      <c r="K16" s="37"/>
      <c r="L16" s="35"/>
      <c r="M16" s="37"/>
      <c r="N16" s="35"/>
      <c r="O16" s="37"/>
      <c r="P16" s="35"/>
      <c r="Q16" s="37"/>
      <c r="R16" s="35"/>
      <c r="S16" s="37"/>
      <c r="T16" s="35"/>
      <c r="U16" s="37"/>
      <c r="V16" s="35"/>
      <c r="W16" s="37"/>
      <c r="X16" s="35"/>
      <c r="Y16" s="37"/>
      <c r="Z16" s="35"/>
      <c r="AA16" s="37"/>
      <c r="AB16" s="35"/>
      <c r="AC16" s="37"/>
      <c r="AD16" s="35"/>
      <c r="AE16" s="37"/>
      <c r="AF16" s="35"/>
      <c r="AG16" s="37"/>
      <c r="AH16" s="35"/>
      <c r="AI16" s="37"/>
      <c r="AJ16" s="35"/>
      <c r="AK16" s="37"/>
      <c r="AL16" s="38"/>
      <c r="AM16" s="39"/>
      <c r="AN16" s="40"/>
      <c r="AO16" s="41"/>
      <c r="AP16" s="36"/>
      <c r="AQ16" s="24"/>
      <c r="AR16" s="24"/>
      <c r="AS16" s="42"/>
      <c r="AT16" s="24">
        <v>0</v>
      </c>
      <c r="AU16" s="24">
        <v>0</v>
      </c>
      <c r="AV16" s="25" t="str">
        <f t="shared" si="2"/>
        <v/>
      </c>
      <c r="CA16" s="26" t="str">
        <f t="shared" si="3"/>
        <v/>
      </c>
      <c r="CB16" s="26" t="str">
        <f t="shared" si="4"/>
        <v/>
      </c>
      <c r="CC16" s="26" t="str">
        <f t="shared" si="5"/>
        <v/>
      </c>
      <c r="CD16" s="26" t="str">
        <f t="shared" si="6"/>
        <v/>
      </c>
      <c r="CE16" s="26" t="str">
        <f t="shared" si="7"/>
        <v/>
      </c>
      <c r="CF16" s="27"/>
      <c r="CG16" s="26" t="str">
        <f t="shared" si="8"/>
        <v/>
      </c>
      <c r="CH16" s="26" t="str">
        <f t="shared" si="9"/>
        <v/>
      </c>
      <c r="CI16" s="28"/>
      <c r="CJ16" s="29">
        <f t="shared" si="10"/>
        <v>0</v>
      </c>
      <c r="CK16" s="29">
        <f t="shared" si="11"/>
        <v>0</v>
      </c>
      <c r="CL16" s="29">
        <f t="shared" si="12"/>
        <v>0</v>
      </c>
      <c r="CM16" s="29">
        <f t="shared" si="13"/>
        <v>0</v>
      </c>
      <c r="CN16" s="29">
        <f t="shared" si="13"/>
        <v>0</v>
      </c>
      <c r="CO16" s="30"/>
      <c r="CP16" s="29">
        <f t="shared" si="14"/>
        <v>0</v>
      </c>
      <c r="CQ16" s="29">
        <f t="shared" si="14"/>
        <v>0</v>
      </c>
    </row>
    <row r="17" spans="1:99" x14ac:dyDescent="0.25">
      <c r="A17" s="300"/>
      <c r="B17" s="31" t="s">
        <v>42</v>
      </c>
      <c r="C17" s="32">
        <f t="shared" si="0"/>
        <v>0</v>
      </c>
      <c r="D17" s="33">
        <f t="shared" si="1"/>
        <v>0</v>
      </c>
      <c r="E17" s="34">
        <f t="shared" si="1"/>
        <v>0</v>
      </c>
      <c r="F17" s="35"/>
      <c r="G17" s="36"/>
      <c r="H17" s="35"/>
      <c r="I17" s="36"/>
      <c r="J17" s="35"/>
      <c r="K17" s="37"/>
      <c r="L17" s="35"/>
      <c r="M17" s="37"/>
      <c r="N17" s="35"/>
      <c r="O17" s="37"/>
      <c r="P17" s="35"/>
      <c r="Q17" s="37"/>
      <c r="R17" s="35"/>
      <c r="S17" s="37"/>
      <c r="T17" s="35"/>
      <c r="U17" s="37"/>
      <c r="V17" s="35"/>
      <c r="W17" s="37"/>
      <c r="X17" s="35"/>
      <c r="Y17" s="37"/>
      <c r="Z17" s="35"/>
      <c r="AA17" s="37"/>
      <c r="AB17" s="35"/>
      <c r="AC17" s="37"/>
      <c r="AD17" s="35"/>
      <c r="AE17" s="37"/>
      <c r="AF17" s="35"/>
      <c r="AG17" s="37"/>
      <c r="AH17" s="35"/>
      <c r="AI17" s="37"/>
      <c r="AJ17" s="35"/>
      <c r="AK17" s="37"/>
      <c r="AL17" s="38"/>
      <c r="AM17" s="39"/>
      <c r="AN17" s="40"/>
      <c r="AO17" s="41"/>
      <c r="AP17" s="36"/>
      <c r="AQ17" s="24"/>
      <c r="AR17" s="24"/>
      <c r="AS17" s="42"/>
      <c r="AT17" s="24">
        <v>0</v>
      </c>
      <c r="AU17" s="24">
        <v>0</v>
      </c>
      <c r="AV17" s="25" t="str">
        <f t="shared" si="2"/>
        <v/>
      </c>
      <c r="CA17" s="26" t="str">
        <f t="shared" si="3"/>
        <v/>
      </c>
      <c r="CB17" s="26" t="str">
        <f t="shared" si="4"/>
        <v/>
      </c>
      <c r="CC17" s="26" t="str">
        <f t="shared" si="5"/>
        <v/>
      </c>
      <c r="CD17" s="26" t="str">
        <f t="shared" si="6"/>
        <v/>
      </c>
      <c r="CE17" s="26" t="str">
        <f t="shared" si="7"/>
        <v/>
      </c>
      <c r="CF17" s="27"/>
      <c r="CG17" s="26" t="str">
        <f t="shared" si="8"/>
        <v/>
      </c>
      <c r="CH17" s="26" t="str">
        <f t="shared" si="9"/>
        <v/>
      </c>
      <c r="CI17" s="28"/>
      <c r="CJ17" s="29">
        <f t="shared" si="10"/>
        <v>0</v>
      </c>
      <c r="CK17" s="29">
        <f t="shared" si="11"/>
        <v>0</v>
      </c>
      <c r="CL17" s="29">
        <f t="shared" si="12"/>
        <v>0</v>
      </c>
      <c r="CM17" s="29">
        <f t="shared" si="13"/>
        <v>0</v>
      </c>
      <c r="CN17" s="29">
        <f t="shared" si="13"/>
        <v>0</v>
      </c>
      <c r="CO17" s="30"/>
      <c r="CP17" s="29">
        <f t="shared" si="14"/>
        <v>0</v>
      </c>
      <c r="CQ17" s="29">
        <f t="shared" si="14"/>
        <v>0</v>
      </c>
    </row>
    <row r="18" spans="1:99" x14ac:dyDescent="0.25">
      <c r="A18" s="300"/>
      <c r="B18" s="31" t="s">
        <v>43</v>
      </c>
      <c r="C18" s="32">
        <f t="shared" si="0"/>
        <v>0</v>
      </c>
      <c r="D18" s="33">
        <f t="shared" si="1"/>
        <v>0</v>
      </c>
      <c r="E18" s="34">
        <f t="shared" si="1"/>
        <v>0</v>
      </c>
      <c r="F18" s="35"/>
      <c r="G18" s="36"/>
      <c r="H18" s="35"/>
      <c r="I18" s="36"/>
      <c r="J18" s="35"/>
      <c r="K18" s="37"/>
      <c r="L18" s="35"/>
      <c r="M18" s="37"/>
      <c r="N18" s="35"/>
      <c r="O18" s="37"/>
      <c r="P18" s="35"/>
      <c r="Q18" s="37"/>
      <c r="R18" s="35"/>
      <c r="S18" s="37"/>
      <c r="T18" s="35"/>
      <c r="U18" s="37"/>
      <c r="V18" s="35"/>
      <c r="W18" s="37"/>
      <c r="X18" s="35"/>
      <c r="Y18" s="37"/>
      <c r="Z18" s="35"/>
      <c r="AA18" s="37"/>
      <c r="AB18" s="35"/>
      <c r="AC18" s="37"/>
      <c r="AD18" s="35"/>
      <c r="AE18" s="37"/>
      <c r="AF18" s="35"/>
      <c r="AG18" s="37"/>
      <c r="AH18" s="35"/>
      <c r="AI18" s="37"/>
      <c r="AJ18" s="35"/>
      <c r="AK18" s="37"/>
      <c r="AL18" s="38"/>
      <c r="AM18" s="39"/>
      <c r="AN18" s="40"/>
      <c r="AO18" s="41"/>
      <c r="AP18" s="36"/>
      <c r="AQ18" s="24"/>
      <c r="AR18" s="24"/>
      <c r="AS18" s="42"/>
      <c r="AT18" s="24">
        <v>0</v>
      </c>
      <c r="AU18" s="24">
        <v>0</v>
      </c>
      <c r="AV18" s="25" t="str">
        <f t="shared" si="2"/>
        <v/>
      </c>
      <c r="CA18" s="26" t="str">
        <f t="shared" si="3"/>
        <v/>
      </c>
      <c r="CB18" s="26" t="str">
        <f t="shared" si="4"/>
        <v/>
      </c>
      <c r="CC18" s="26" t="str">
        <f t="shared" si="5"/>
        <v/>
      </c>
      <c r="CD18" s="26" t="str">
        <f t="shared" si="6"/>
        <v/>
      </c>
      <c r="CE18" s="26" t="str">
        <f t="shared" si="7"/>
        <v/>
      </c>
      <c r="CF18" s="27"/>
      <c r="CG18" s="26" t="str">
        <f t="shared" si="8"/>
        <v/>
      </c>
      <c r="CH18" s="26" t="str">
        <f t="shared" si="9"/>
        <v/>
      </c>
      <c r="CI18" s="28"/>
      <c r="CJ18" s="29">
        <f t="shared" si="10"/>
        <v>0</v>
      </c>
      <c r="CK18" s="29">
        <f t="shared" si="11"/>
        <v>0</v>
      </c>
      <c r="CL18" s="29">
        <f t="shared" si="12"/>
        <v>0</v>
      </c>
      <c r="CM18" s="29">
        <f t="shared" si="13"/>
        <v>0</v>
      </c>
      <c r="CN18" s="29">
        <f t="shared" si="13"/>
        <v>0</v>
      </c>
      <c r="CO18" s="30"/>
      <c r="CP18" s="29">
        <f t="shared" si="14"/>
        <v>0</v>
      </c>
      <c r="CQ18" s="29">
        <f t="shared" si="14"/>
        <v>0</v>
      </c>
    </row>
    <row r="19" spans="1:99" x14ac:dyDescent="0.25">
      <c r="A19" s="300"/>
      <c r="B19" s="31" t="s">
        <v>44</v>
      </c>
      <c r="C19" s="32">
        <f t="shared" si="0"/>
        <v>0</v>
      </c>
      <c r="D19" s="33">
        <f t="shared" si="1"/>
        <v>0</v>
      </c>
      <c r="E19" s="34">
        <f t="shared" si="1"/>
        <v>0</v>
      </c>
      <c r="F19" s="35"/>
      <c r="G19" s="36"/>
      <c r="H19" s="35"/>
      <c r="I19" s="36"/>
      <c r="J19" s="35"/>
      <c r="K19" s="37"/>
      <c r="L19" s="35"/>
      <c r="M19" s="37"/>
      <c r="N19" s="35"/>
      <c r="O19" s="37"/>
      <c r="P19" s="35"/>
      <c r="Q19" s="37"/>
      <c r="R19" s="35"/>
      <c r="S19" s="37"/>
      <c r="T19" s="35"/>
      <c r="U19" s="37"/>
      <c r="V19" s="35"/>
      <c r="W19" s="37"/>
      <c r="X19" s="35"/>
      <c r="Y19" s="37"/>
      <c r="Z19" s="35"/>
      <c r="AA19" s="37"/>
      <c r="AB19" s="35"/>
      <c r="AC19" s="37"/>
      <c r="AD19" s="35"/>
      <c r="AE19" s="37"/>
      <c r="AF19" s="35"/>
      <c r="AG19" s="37"/>
      <c r="AH19" s="35"/>
      <c r="AI19" s="37"/>
      <c r="AJ19" s="35"/>
      <c r="AK19" s="37"/>
      <c r="AL19" s="38"/>
      <c r="AM19" s="39"/>
      <c r="AN19" s="40"/>
      <c r="AO19" s="41"/>
      <c r="AP19" s="36"/>
      <c r="AQ19" s="24"/>
      <c r="AR19" s="24"/>
      <c r="AS19" s="42"/>
      <c r="AT19" s="24">
        <v>0</v>
      </c>
      <c r="AU19" s="24">
        <v>0</v>
      </c>
      <c r="AV19" s="25" t="str">
        <f t="shared" si="2"/>
        <v/>
      </c>
      <c r="CA19" s="26" t="str">
        <f t="shared" si="3"/>
        <v/>
      </c>
      <c r="CB19" s="26" t="str">
        <f t="shared" si="4"/>
        <v/>
      </c>
      <c r="CC19" s="26" t="str">
        <f t="shared" si="5"/>
        <v/>
      </c>
      <c r="CD19" s="26" t="str">
        <f t="shared" si="6"/>
        <v/>
      </c>
      <c r="CE19" s="26" t="str">
        <f t="shared" si="7"/>
        <v/>
      </c>
      <c r="CF19" s="27"/>
      <c r="CG19" s="26" t="str">
        <f t="shared" si="8"/>
        <v/>
      </c>
      <c r="CH19" s="26" t="str">
        <f t="shared" si="9"/>
        <v/>
      </c>
      <c r="CI19" s="28"/>
      <c r="CJ19" s="29">
        <f t="shared" si="10"/>
        <v>0</v>
      </c>
      <c r="CK19" s="29">
        <f t="shared" si="11"/>
        <v>0</v>
      </c>
      <c r="CL19" s="29">
        <f t="shared" si="12"/>
        <v>0</v>
      </c>
      <c r="CM19" s="29">
        <f t="shared" si="13"/>
        <v>0</v>
      </c>
      <c r="CN19" s="29">
        <f t="shared" si="13"/>
        <v>0</v>
      </c>
      <c r="CO19" s="30"/>
      <c r="CP19" s="29">
        <f t="shared" si="14"/>
        <v>0</v>
      </c>
      <c r="CQ19" s="29">
        <f t="shared" si="14"/>
        <v>0</v>
      </c>
    </row>
    <row r="20" spans="1:99" x14ac:dyDescent="0.25">
      <c r="A20" s="300"/>
      <c r="B20" s="43" t="s">
        <v>45</v>
      </c>
      <c r="C20" s="44">
        <f t="shared" si="0"/>
        <v>0</v>
      </c>
      <c r="D20" s="45">
        <f t="shared" si="1"/>
        <v>0</v>
      </c>
      <c r="E20" s="46">
        <f t="shared" si="1"/>
        <v>0</v>
      </c>
      <c r="F20" s="47"/>
      <c r="G20" s="48"/>
      <c r="H20" s="47"/>
      <c r="I20" s="48"/>
      <c r="J20" s="47"/>
      <c r="K20" s="49"/>
      <c r="L20" s="47"/>
      <c r="M20" s="49"/>
      <c r="N20" s="47"/>
      <c r="O20" s="49"/>
      <c r="P20" s="47"/>
      <c r="Q20" s="49"/>
      <c r="R20" s="47"/>
      <c r="S20" s="49"/>
      <c r="T20" s="47"/>
      <c r="U20" s="49"/>
      <c r="V20" s="47"/>
      <c r="W20" s="49"/>
      <c r="X20" s="47"/>
      <c r="Y20" s="49"/>
      <c r="Z20" s="47"/>
      <c r="AA20" s="49"/>
      <c r="AB20" s="47"/>
      <c r="AC20" s="49"/>
      <c r="AD20" s="47"/>
      <c r="AE20" s="49"/>
      <c r="AF20" s="47"/>
      <c r="AG20" s="49"/>
      <c r="AH20" s="47"/>
      <c r="AI20" s="49"/>
      <c r="AJ20" s="47"/>
      <c r="AK20" s="49"/>
      <c r="AL20" s="50"/>
      <c r="AM20" s="51"/>
      <c r="AN20" s="40"/>
      <c r="AO20" s="52"/>
      <c r="AP20" s="36"/>
      <c r="AQ20" s="24"/>
      <c r="AR20" s="24"/>
      <c r="AS20" s="42"/>
      <c r="AT20" s="24">
        <v>0</v>
      </c>
      <c r="AU20" s="24">
        <v>0</v>
      </c>
      <c r="AV20" s="25" t="str">
        <f t="shared" si="2"/>
        <v/>
      </c>
      <c r="CA20" s="26" t="str">
        <f t="shared" si="3"/>
        <v/>
      </c>
      <c r="CB20" s="26" t="str">
        <f t="shared" si="4"/>
        <v/>
      </c>
      <c r="CC20" s="26" t="str">
        <f t="shared" si="5"/>
        <v/>
      </c>
      <c r="CD20" s="26" t="str">
        <f t="shared" si="6"/>
        <v/>
      </c>
      <c r="CE20" s="26" t="str">
        <f t="shared" si="7"/>
        <v/>
      </c>
      <c r="CF20" s="27"/>
      <c r="CG20" s="26" t="str">
        <f t="shared" si="8"/>
        <v/>
      </c>
      <c r="CH20" s="26" t="str">
        <f t="shared" si="9"/>
        <v/>
      </c>
      <c r="CI20" s="28"/>
      <c r="CJ20" s="29">
        <f t="shared" si="10"/>
        <v>0</v>
      </c>
      <c r="CK20" s="29">
        <f t="shared" si="11"/>
        <v>0</v>
      </c>
      <c r="CL20" s="29">
        <f t="shared" si="12"/>
        <v>0</v>
      </c>
      <c r="CM20" s="29">
        <f t="shared" si="13"/>
        <v>0</v>
      </c>
      <c r="CN20" s="29">
        <f t="shared" si="13"/>
        <v>0</v>
      </c>
      <c r="CO20" s="30"/>
      <c r="CP20" s="29">
        <f t="shared" si="14"/>
        <v>0</v>
      </c>
      <c r="CQ20" s="29">
        <f t="shared" si="14"/>
        <v>0</v>
      </c>
    </row>
    <row r="21" spans="1:99" x14ac:dyDescent="0.25">
      <c r="A21" s="300"/>
      <c r="B21" s="31" t="s">
        <v>46</v>
      </c>
      <c r="C21" s="32">
        <f t="shared" si="0"/>
        <v>0</v>
      </c>
      <c r="D21" s="33">
        <f t="shared" si="1"/>
        <v>0</v>
      </c>
      <c r="E21" s="34">
        <f t="shared" si="1"/>
        <v>0</v>
      </c>
      <c r="F21" s="35"/>
      <c r="G21" s="36"/>
      <c r="H21" s="35"/>
      <c r="I21" s="36"/>
      <c r="J21" s="35"/>
      <c r="K21" s="37"/>
      <c r="L21" s="35"/>
      <c r="M21" s="37"/>
      <c r="N21" s="35"/>
      <c r="O21" s="37"/>
      <c r="P21" s="35"/>
      <c r="Q21" s="37"/>
      <c r="R21" s="35"/>
      <c r="S21" s="37"/>
      <c r="T21" s="35"/>
      <c r="U21" s="37"/>
      <c r="V21" s="35"/>
      <c r="W21" s="37"/>
      <c r="X21" s="35"/>
      <c r="Y21" s="37"/>
      <c r="Z21" s="35"/>
      <c r="AA21" s="37"/>
      <c r="AB21" s="35"/>
      <c r="AC21" s="37"/>
      <c r="AD21" s="35"/>
      <c r="AE21" s="37"/>
      <c r="AF21" s="35"/>
      <c r="AG21" s="37"/>
      <c r="AH21" s="35"/>
      <c r="AI21" s="37"/>
      <c r="AJ21" s="35"/>
      <c r="AK21" s="37"/>
      <c r="AL21" s="38"/>
      <c r="AM21" s="39"/>
      <c r="AN21" s="40"/>
      <c r="AO21" s="41"/>
      <c r="AP21" s="36"/>
      <c r="AQ21" s="24"/>
      <c r="AR21" s="24"/>
      <c r="AS21" s="42"/>
      <c r="AT21" s="24">
        <v>0</v>
      </c>
      <c r="AU21" s="24">
        <v>0</v>
      </c>
      <c r="AV21" s="25" t="str">
        <f t="shared" si="2"/>
        <v/>
      </c>
      <c r="CA21" s="26" t="str">
        <f t="shared" si="3"/>
        <v/>
      </c>
      <c r="CB21" s="26" t="str">
        <f t="shared" si="4"/>
        <v/>
      </c>
      <c r="CC21" s="26" t="str">
        <f t="shared" si="5"/>
        <v/>
      </c>
      <c r="CD21" s="26" t="str">
        <f t="shared" si="6"/>
        <v/>
      </c>
      <c r="CE21" s="26" t="str">
        <f t="shared" si="7"/>
        <v/>
      </c>
      <c r="CF21" s="27"/>
      <c r="CG21" s="26" t="str">
        <f t="shared" si="8"/>
        <v/>
      </c>
      <c r="CH21" s="26" t="str">
        <f t="shared" si="9"/>
        <v/>
      </c>
      <c r="CI21" s="28"/>
      <c r="CJ21" s="29">
        <f t="shared" si="10"/>
        <v>0</v>
      </c>
      <c r="CK21" s="29">
        <f t="shared" si="11"/>
        <v>0</v>
      </c>
      <c r="CL21" s="29">
        <f t="shared" si="12"/>
        <v>0</v>
      </c>
      <c r="CM21" s="29">
        <f t="shared" si="13"/>
        <v>0</v>
      </c>
      <c r="CN21" s="29">
        <f t="shared" si="13"/>
        <v>0</v>
      </c>
      <c r="CO21" s="30"/>
      <c r="CP21" s="29">
        <f t="shared" si="14"/>
        <v>0</v>
      </c>
      <c r="CQ21" s="29">
        <f t="shared" si="14"/>
        <v>0</v>
      </c>
    </row>
    <row r="22" spans="1:99" x14ac:dyDescent="0.25">
      <c r="A22" s="300"/>
      <c r="B22" s="53" t="s">
        <v>47</v>
      </c>
      <c r="C22" s="32">
        <f t="shared" si="0"/>
        <v>0</v>
      </c>
      <c r="D22" s="54">
        <f t="shared" si="1"/>
        <v>0</v>
      </c>
      <c r="E22" s="55">
        <f t="shared" si="1"/>
        <v>0</v>
      </c>
      <c r="F22" s="35"/>
      <c r="G22" s="36"/>
      <c r="H22" s="35"/>
      <c r="I22" s="36"/>
      <c r="J22" s="35"/>
      <c r="K22" s="37"/>
      <c r="L22" s="35"/>
      <c r="M22" s="37"/>
      <c r="N22" s="35"/>
      <c r="O22" s="37"/>
      <c r="P22" s="35"/>
      <c r="Q22" s="37"/>
      <c r="R22" s="35"/>
      <c r="S22" s="37"/>
      <c r="T22" s="35"/>
      <c r="U22" s="37"/>
      <c r="V22" s="35"/>
      <c r="W22" s="37"/>
      <c r="X22" s="35"/>
      <c r="Y22" s="37"/>
      <c r="Z22" s="35"/>
      <c r="AA22" s="37"/>
      <c r="AB22" s="35"/>
      <c r="AC22" s="37"/>
      <c r="AD22" s="35"/>
      <c r="AE22" s="37"/>
      <c r="AF22" s="35"/>
      <c r="AG22" s="37"/>
      <c r="AH22" s="35"/>
      <c r="AI22" s="37"/>
      <c r="AJ22" s="35"/>
      <c r="AK22" s="37"/>
      <c r="AL22" s="56"/>
      <c r="AM22" s="39"/>
      <c r="AN22" s="40"/>
      <c r="AO22" s="41"/>
      <c r="AP22" s="36"/>
      <c r="AQ22" s="24"/>
      <c r="AR22" s="24"/>
      <c r="AS22" s="42"/>
      <c r="AT22" s="24">
        <v>0</v>
      </c>
      <c r="AU22" s="24">
        <v>0</v>
      </c>
      <c r="AV22" s="25" t="str">
        <f t="shared" si="2"/>
        <v/>
      </c>
      <c r="CA22" s="26" t="str">
        <f t="shared" si="3"/>
        <v/>
      </c>
      <c r="CB22" s="26" t="str">
        <f t="shared" si="4"/>
        <v/>
      </c>
      <c r="CC22" s="26" t="str">
        <f t="shared" si="5"/>
        <v/>
      </c>
      <c r="CD22" s="26" t="str">
        <f t="shared" si="6"/>
        <v/>
      </c>
      <c r="CE22" s="26" t="str">
        <f t="shared" si="7"/>
        <v/>
      </c>
      <c r="CF22" s="27"/>
      <c r="CG22" s="26" t="str">
        <f t="shared" si="8"/>
        <v/>
      </c>
      <c r="CH22" s="26" t="str">
        <f t="shared" si="9"/>
        <v/>
      </c>
      <c r="CI22" s="28"/>
      <c r="CJ22" s="29">
        <f t="shared" si="10"/>
        <v>0</v>
      </c>
      <c r="CK22" s="29">
        <f t="shared" si="11"/>
        <v>0</v>
      </c>
      <c r="CL22" s="29">
        <f t="shared" si="12"/>
        <v>0</v>
      </c>
      <c r="CM22" s="29">
        <f t="shared" si="13"/>
        <v>0</v>
      </c>
      <c r="CN22" s="29">
        <f t="shared" si="13"/>
        <v>0</v>
      </c>
      <c r="CO22" s="30"/>
      <c r="CP22" s="29">
        <f t="shared" si="14"/>
        <v>0</v>
      </c>
      <c r="CQ22" s="29">
        <f t="shared" si="14"/>
        <v>0</v>
      </c>
    </row>
    <row r="23" spans="1:99" x14ac:dyDescent="0.25">
      <c r="A23" s="301"/>
      <c r="B23" s="57" t="s">
        <v>48</v>
      </c>
      <c r="C23" s="58">
        <f t="shared" si="0"/>
        <v>0</v>
      </c>
      <c r="D23" s="59">
        <f t="shared" si="1"/>
        <v>0</v>
      </c>
      <c r="E23" s="60">
        <f t="shared" si="1"/>
        <v>0</v>
      </c>
      <c r="F23" s="61"/>
      <c r="G23" s="62"/>
      <c r="H23" s="61"/>
      <c r="I23" s="62"/>
      <c r="J23" s="61"/>
      <c r="K23" s="63"/>
      <c r="L23" s="61"/>
      <c r="M23" s="63"/>
      <c r="N23" s="61"/>
      <c r="O23" s="63"/>
      <c r="P23" s="61"/>
      <c r="Q23" s="63"/>
      <c r="R23" s="61"/>
      <c r="S23" s="63"/>
      <c r="T23" s="61"/>
      <c r="U23" s="63"/>
      <c r="V23" s="61"/>
      <c r="W23" s="63"/>
      <c r="X23" s="61"/>
      <c r="Y23" s="63"/>
      <c r="Z23" s="61"/>
      <c r="AA23" s="63"/>
      <c r="AB23" s="61"/>
      <c r="AC23" s="63"/>
      <c r="AD23" s="61"/>
      <c r="AE23" s="63"/>
      <c r="AF23" s="61"/>
      <c r="AG23" s="63"/>
      <c r="AH23" s="61"/>
      <c r="AI23" s="63"/>
      <c r="AJ23" s="61"/>
      <c r="AK23" s="63"/>
      <c r="AL23" s="64"/>
      <c r="AM23" s="65"/>
      <c r="AN23" s="66"/>
      <c r="AO23" s="67"/>
      <c r="AP23" s="68"/>
      <c r="AQ23" s="69"/>
      <c r="AR23" s="69"/>
      <c r="AS23" s="70"/>
      <c r="AT23" s="69">
        <v>0</v>
      </c>
      <c r="AU23" s="69">
        <v>0</v>
      </c>
      <c r="AV23" s="25" t="str">
        <f t="shared" si="2"/>
        <v/>
      </c>
      <c r="CA23" s="26" t="str">
        <f t="shared" si="3"/>
        <v/>
      </c>
      <c r="CB23" s="26" t="str">
        <f t="shared" si="4"/>
        <v/>
      </c>
      <c r="CC23" s="26" t="str">
        <f t="shared" si="5"/>
        <v/>
      </c>
      <c r="CD23" s="26" t="str">
        <f t="shared" si="6"/>
        <v/>
      </c>
      <c r="CE23" s="26" t="str">
        <f t="shared" si="7"/>
        <v/>
      </c>
      <c r="CF23" s="27"/>
      <c r="CG23" s="26" t="str">
        <f t="shared" si="8"/>
        <v/>
      </c>
      <c r="CH23" s="26" t="str">
        <f t="shared" si="9"/>
        <v/>
      </c>
      <c r="CI23" s="28"/>
      <c r="CJ23" s="29">
        <f t="shared" si="10"/>
        <v>0</v>
      </c>
      <c r="CK23" s="29">
        <f t="shared" si="11"/>
        <v>0</v>
      </c>
      <c r="CL23" s="29">
        <f t="shared" si="12"/>
        <v>0</v>
      </c>
      <c r="CM23" s="29">
        <f t="shared" si="13"/>
        <v>0</v>
      </c>
      <c r="CN23" s="29">
        <f t="shared" si="13"/>
        <v>0</v>
      </c>
      <c r="CO23" s="30"/>
      <c r="CP23" s="29">
        <f t="shared" si="14"/>
        <v>0</v>
      </c>
      <c r="CQ23" s="29">
        <f t="shared" si="14"/>
        <v>0</v>
      </c>
    </row>
    <row r="24" spans="1:99" x14ac:dyDescent="0.25">
      <c r="A24" s="299" t="s">
        <v>49</v>
      </c>
      <c r="B24" s="10" t="s">
        <v>38</v>
      </c>
      <c r="C24" s="11">
        <f t="shared" ref="C24:C34" si="15">SUM(D24+E24)</f>
        <v>42</v>
      </c>
      <c r="D24" s="12">
        <f>+F24+H24+J24+L24+N24+P24+R24+T24+V24+X24+Z24+AB24+AD24+AF24+AH24+AJ24+AL24</f>
        <v>27</v>
      </c>
      <c r="E24" s="13">
        <f>+G24+I24+K24+M24+O24+Q24+S24+U24+W24+Y24+AA24+AC24+AE24+AG24+AI24+AK24+AM24</f>
        <v>15</v>
      </c>
      <c r="F24" s="14"/>
      <c r="G24" s="15"/>
      <c r="H24" s="14"/>
      <c r="I24" s="15"/>
      <c r="J24" s="14"/>
      <c r="K24" s="16"/>
      <c r="L24" s="14"/>
      <c r="M24" s="16"/>
      <c r="N24" s="14">
        <v>2</v>
      </c>
      <c r="O24" s="16"/>
      <c r="P24" s="14">
        <v>1</v>
      </c>
      <c r="Q24" s="16">
        <v>1</v>
      </c>
      <c r="R24" s="14">
        <v>3</v>
      </c>
      <c r="S24" s="16">
        <v>1</v>
      </c>
      <c r="T24" s="14">
        <v>6</v>
      </c>
      <c r="U24" s="16">
        <v>1</v>
      </c>
      <c r="V24" s="14">
        <v>1</v>
      </c>
      <c r="W24" s="16">
        <v>3</v>
      </c>
      <c r="X24" s="14">
        <v>4</v>
      </c>
      <c r="Y24" s="16">
        <v>3</v>
      </c>
      <c r="Z24" s="14">
        <v>4</v>
      </c>
      <c r="AA24" s="16">
        <v>2</v>
      </c>
      <c r="AB24" s="14">
        <v>2</v>
      </c>
      <c r="AC24" s="16">
        <v>2</v>
      </c>
      <c r="AD24" s="14">
        <v>2</v>
      </c>
      <c r="AE24" s="16"/>
      <c r="AF24" s="14">
        <v>1</v>
      </c>
      <c r="AG24" s="16"/>
      <c r="AH24" s="14"/>
      <c r="AI24" s="16">
        <v>2</v>
      </c>
      <c r="AJ24" s="14"/>
      <c r="AK24" s="16"/>
      <c r="AL24" s="17">
        <v>1</v>
      </c>
      <c r="AM24" s="18"/>
      <c r="AN24" s="19">
        <v>0</v>
      </c>
      <c r="AO24" s="20">
        <v>0</v>
      </c>
      <c r="AP24" s="21">
        <v>0</v>
      </c>
      <c r="AQ24" s="22">
        <v>0</v>
      </c>
      <c r="AR24" s="22">
        <v>4</v>
      </c>
      <c r="AS24" s="23"/>
      <c r="AT24" s="24">
        <v>0</v>
      </c>
      <c r="AU24" s="24">
        <v>0</v>
      </c>
      <c r="AV24" s="25" t="str">
        <f>$CA24&amp;$CB24&amp;CC24&amp;CD24&amp;CE24&amp;CG24&amp;CH24</f>
        <v/>
      </c>
      <c r="CA24" s="26" t="str">
        <f>IF(AND($C24&lt;&gt;0,AN24=""),"* No olvide ingresar la columna Espacios Amigables /adolescentes (Digite CERO si no tiene). ",IF(AN24&gt;$C24,"* El Número de Espacios Amigables no puede superar el Total. ",""))</f>
        <v/>
      </c>
      <c r="CB24" s="26" t="str">
        <f>IF(AND(E24&gt;0,OR(AO24="")),"No olvide digitar los campos *TRANS Masculino (Digite CERO si no tiene).",IF(AO24&gt;E24,"* El Número de TRANS Masculino no puede superar el Total Mujeres. ",""))</f>
        <v/>
      </c>
      <c r="CC24" s="26" t="str">
        <f>IF(AND(D24&gt;0,OR(AP24="")),"No olvide digitar los campos *TRANS Femenino (Digite CERO si no tiene).",IF(AP24&gt;$D24,"* El Número de TRANS Femenino no puede superar el Total Hombres. ",""))</f>
        <v/>
      </c>
      <c r="CD24" s="26" t="str">
        <f>IF(AND($C24&lt;&gt;0,AQ24=""),"* No olvide ingresar la columna Pueblos Originarios (Digite CERO si no tiene).  ",IF(AQ24&gt;$C24,"* El Número de Pueblos Originarios no puede superar el Total. ",""))</f>
        <v/>
      </c>
      <c r="CE24" s="26" t="str">
        <f>IF(AND($C24&lt;&gt;0,AR24=""),"* No olvide ingresar la columna Migrantes (Digite CERO si no tiene).  ",IF(AR24&gt;$C24,"* El Número de Migrantes no puede superar el Total. ",""))</f>
        <v/>
      </c>
      <c r="CF24" s="27"/>
      <c r="CG24" s="26" t="str">
        <f>IF(AND($C24&lt;&gt;0,AT24=""),"* No olvide ingresar la columna Niños, Niñas, Adolescentes y Jóvenes SENAME (Digite CERO si no tiene).  ",IF(AT24&gt;$C24,"* El Número de Niños, Niñas, Adolescentes y Jóvenes SENAME no puede superar el Total. ",""))</f>
        <v/>
      </c>
      <c r="CH24" s="26" t="str">
        <f>IF(AND($C24&lt;&gt;0,AU24=""),"* No olvide ingresar la columna Niños, Niñas, Adolescentes y Jóvenes Mejor Niñez (Digite CERO si no tiene). ",IF(AU24&gt;$C24,"* El Número de Niños, Niñas, Adolescentes y Jóvenes Mejor Niñez no puede superar el Total. ",""))</f>
        <v/>
      </c>
      <c r="CI24" s="28"/>
      <c r="CJ24" s="29">
        <f>IF(AND($C24&lt;&gt;0,AN24=""),1,IF(AN24&gt;$C24,1,0))</f>
        <v>0</v>
      </c>
      <c r="CK24" s="29">
        <f>IF(AND(E24&gt;0,OR(AO24="")),1,IF(AO24&gt;E24,1,0))</f>
        <v>0</v>
      </c>
      <c r="CL24" s="29">
        <f>IF(AND(D24&gt;0,OR(AP24="")),1,IF(AP24&gt;D24,1,0))</f>
        <v>0</v>
      </c>
      <c r="CM24" s="29">
        <f>IF(AND($C24&lt;&gt;0,AQ24=""),1,IF(AQ24&gt;$C24,1,0))</f>
        <v>0</v>
      </c>
      <c r="CN24" s="29">
        <f>IF(AND($C24&lt;&gt;0,AR24=""),1,IF(AR24&gt;$C24,1,0))</f>
        <v>0</v>
      </c>
      <c r="CO24" s="30"/>
      <c r="CP24" s="29">
        <f>IF(AND($C24&lt;&gt;0,AT24=""),1,IF(AT24&gt;$C24,1,0))</f>
        <v>0</v>
      </c>
      <c r="CQ24" s="29">
        <f>IF(AND($C24&lt;&gt;0,AU24=""),1,IF(AU24&gt;$C24,1,0))</f>
        <v>0</v>
      </c>
      <c r="CR24" s="28"/>
      <c r="CS24" s="28"/>
      <c r="CT24" s="28"/>
      <c r="CU24" s="28"/>
    </row>
    <row r="25" spans="1:99" x14ac:dyDescent="0.25">
      <c r="A25" s="300"/>
      <c r="B25" s="31" t="s">
        <v>39</v>
      </c>
      <c r="C25" s="32">
        <f t="shared" si="15"/>
        <v>0</v>
      </c>
      <c r="D25" s="33">
        <f t="shared" ref="D25:E34" si="16">+F25+H25+J25+L25+N25+P25+R25+T25+V25+X25+Z25+AB25+AD25+AF25+AH25+AJ25+AL25</f>
        <v>0</v>
      </c>
      <c r="E25" s="34">
        <f>+G25+I25+K25+M25+O25+Q25+S25+U25+W25+Y25+AA25+AC25+AE25+AG25+AI25+AK25+AM25</f>
        <v>0</v>
      </c>
      <c r="F25" s="35"/>
      <c r="G25" s="36"/>
      <c r="H25" s="35"/>
      <c r="I25" s="36"/>
      <c r="J25" s="35"/>
      <c r="K25" s="37"/>
      <c r="L25" s="35"/>
      <c r="M25" s="37"/>
      <c r="N25" s="35"/>
      <c r="O25" s="37"/>
      <c r="P25" s="35"/>
      <c r="Q25" s="37"/>
      <c r="R25" s="35"/>
      <c r="S25" s="37"/>
      <c r="T25" s="35"/>
      <c r="U25" s="37"/>
      <c r="V25" s="35"/>
      <c r="W25" s="37"/>
      <c r="X25" s="35"/>
      <c r="Y25" s="37"/>
      <c r="Z25" s="35"/>
      <c r="AA25" s="37"/>
      <c r="AB25" s="35"/>
      <c r="AC25" s="37"/>
      <c r="AD25" s="35"/>
      <c r="AE25" s="37"/>
      <c r="AF25" s="35"/>
      <c r="AG25" s="37"/>
      <c r="AH25" s="35"/>
      <c r="AI25" s="37"/>
      <c r="AJ25" s="35"/>
      <c r="AK25" s="37"/>
      <c r="AL25" s="38"/>
      <c r="AM25" s="39"/>
      <c r="AN25" s="40"/>
      <c r="AO25" s="41"/>
      <c r="AP25" s="36"/>
      <c r="AQ25" s="24"/>
      <c r="AR25" s="24"/>
      <c r="AS25" s="42"/>
      <c r="AT25" s="24">
        <v>0</v>
      </c>
      <c r="AU25" s="24">
        <v>0</v>
      </c>
      <c r="AV25" s="25" t="str">
        <f t="shared" ref="AV25:AV34" si="17">$CA25&amp;$CB25&amp;CC25&amp;CD25&amp;CE25&amp;CG25&amp;CH25</f>
        <v/>
      </c>
      <c r="CA25" s="26" t="str">
        <f t="shared" ref="CA25:CA34" si="18">IF(AND($C25&lt;&gt;0,AN25=""),"* No olvide ingresar la columna Espacios Amigables /adolescentes (Digite CERO si no tiene). ",IF(AN25&gt;$C25,"* El Número de Espacios Amigables no puede superar el Total. ",""))</f>
        <v/>
      </c>
      <c r="CB25" s="26" t="str">
        <f t="shared" ref="CB25:CB34" si="19">IF(AND(E25&gt;0,OR(AO25="")),"No olvide digitar los campos *TRANS Masculino (Digite CERO si no tiene).",IF(AO25&gt;E25,"* El Número de TRANS Masculino no puede superar el Total Mujeres. ",""))</f>
        <v/>
      </c>
      <c r="CC25" s="26" t="str">
        <f t="shared" ref="CC25:CC34" si="20">IF(AND(D25&gt;0,OR(AP25="")),"No olvide digitar los campos *TRANS Femenino (Digite CERO si no tiene).",IF(AP25&gt;$D25,"* El Número de TRANS Femenino no puede superar el Total Hombres. ",""))</f>
        <v/>
      </c>
      <c r="CD25" s="26" t="str">
        <f t="shared" ref="CD25:CD34" si="21">IF(AND($C25&lt;&gt;0,AQ25=""),"* No olvide ingresar la columna Pueblos Originarios (Digite CERO si no tiene).  ",IF(AQ25&gt;$C25,"* El Número de Pueblos Originarios no puede superar el Total. ",""))</f>
        <v/>
      </c>
      <c r="CE25" s="26" t="str">
        <f t="shared" ref="CE25:CE34" si="22">IF(AND($C25&lt;&gt;0,AR25=""),"* No olvide ingresar la columna Migrantes (Digite CERO si no tiene).  ",IF(AR25&gt;$C25,"* El Número de Migrantes no puede superar el Total. ",""))</f>
        <v/>
      </c>
      <c r="CF25" s="27"/>
      <c r="CG25" s="26" t="str">
        <f t="shared" ref="CG25:CG34" si="23">IF(AND($C25&lt;&gt;0,AT25=""),"* No olvide ingresar la columna Niños, Niñas, Adolescentes y Jóvenes SENAME (Digite CERO si no tiene).  ",IF(AT25&gt;$C25,"* El Número de Niños, Niñas, Adolescentes y Jóvenes SENAME no puede superar el Total. ",""))</f>
        <v/>
      </c>
      <c r="CH25" s="26" t="str">
        <f t="shared" ref="CH25:CH34" si="24">IF(AND($C25&lt;&gt;0,AU25=""),"* No olvide ingresar la columna Niños, Niñas, Adolescentes y Jóvenes Mejor Niñez (Digite CERO si no tiene). ",IF(AU25&gt;$C25,"* El Número de Niños, Niñas, Adolescentes y Jóvenes Mejor Niñez no puede superar el Total. ",""))</f>
        <v/>
      </c>
      <c r="CI25" s="28"/>
      <c r="CJ25" s="29">
        <f t="shared" ref="CJ25:CJ34" si="25">IF(AND($C25&lt;&gt;0,AN25=""),1,IF(AN25&gt;$C25,1,0))</f>
        <v>0</v>
      </c>
      <c r="CK25" s="29">
        <f t="shared" ref="CK25:CK34" si="26">IF(AND(E25&gt;0,OR(AO25="")),1,IF(AO25&gt;E25,1,0))</f>
        <v>0</v>
      </c>
      <c r="CL25" s="29">
        <f t="shared" ref="CL25:CL34" si="27">IF(AND(D25&gt;0,OR(AP25="")),1,IF(AP25&gt;D25,1,0))</f>
        <v>0</v>
      </c>
      <c r="CM25" s="29">
        <f t="shared" ref="CM25:CN34" si="28">IF(AND($C25&lt;&gt;0,AQ25=""),1,IF(AQ25&gt;$C25,1,0))</f>
        <v>0</v>
      </c>
      <c r="CN25" s="29">
        <f t="shared" si="28"/>
        <v>0</v>
      </c>
      <c r="CO25" s="30"/>
      <c r="CP25" s="29">
        <f t="shared" ref="CP25:CQ34" si="29">IF(AND($C25&lt;&gt;0,AT25=""),1,IF(AT25&gt;$C25,1,0))</f>
        <v>0</v>
      </c>
      <c r="CQ25" s="29">
        <f t="shared" si="29"/>
        <v>0</v>
      </c>
    </row>
    <row r="26" spans="1:99" x14ac:dyDescent="0.25">
      <c r="A26" s="300"/>
      <c r="B26" s="31" t="s">
        <v>40</v>
      </c>
      <c r="C26" s="32">
        <f t="shared" si="15"/>
        <v>229</v>
      </c>
      <c r="D26" s="33">
        <f t="shared" si="16"/>
        <v>175</v>
      </c>
      <c r="E26" s="34">
        <f t="shared" si="16"/>
        <v>54</v>
      </c>
      <c r="F26" s="35"/>
      <c r="G26" s="36"/>
      <c r="H26" s="35"/>
      <c r="I26" s="36"/>
      <c r="J26" s="35"/>
      <c r="K26" s="37"/>
      <c r="L26" s="35"/>
      <c r="M26" s="37"/>
      <c r="N26" s="35">
        <v>11</v>
      </c>
      <c r="O26" s="37">
        <v>1</v>
      </c>
      <c r="P26" s="35">
        <v>17</v>
      </c>
      <c r="Q26" s="37">
        <v>4</v>
      </c>
      <c r="R26" s="35">
        <v>31</v>
      </c>
      <c r="S26" s="37">
        <v>8</v>
      </c>
      <c r="T26" s="35">
        <v>24</v>
      </c>
      <c r="U26" s="37">
        <v>7</v>
      </c>
      <c r="V26" s="35">
        <v>25</v>
      </c>
      <c r="W26" s="37">
        <v>12</v>
      </c>
      <c r="X26" s="35">
        <v>24</v>
      </c>
      <c r="Y26" s="37">
        <v>8</v>
      </c>
      <c r="Z26" s="35">
        <v>15</v>
      </c>
      <c r="AA26" s="37">
        <v>6</v>
      </c>
      <c r="AB26" s="35">
        <v>15</v>
      </c>
      <c r="AC26" s="37">
        <v>4</v>
      </c>
      <c r="AD26" s="35">
        <v>7</v>
      </c>
      <c r="AE26" s="37">
        <v>1</v>
      </c>
      <c r="AF26" s="35">
        <v>4</v>
      </c>
      <c r="AG26" s="37"/>
      <c r="AH26" s="35">
        <v>2</v>
      </c>
      <c r="AI26" s="37">
        <v>3</v>
      </c>
      <c r="AJ26" s="35"/>
      <c r="AK26" s="37"/>
      <c r="AL26" s="38"/>
      <c r="AM26" s="39"/>
      <c r="AN26" s="40">
        <v>0</v>
      </c>
      <c r="AO26" s="41">
        <v>0</v>
      </c>
      <c r="AP26" s="36">
        <v>3</v>
      </c>
      <c r="AQ26" s="24">
        <v>2</v>
      </c>
      <c r="AR26" s="24">
        <v>16</v>
      </c>
      <c r="AS26" s="42"/>
      <c r="AT26" s="24">
        <v>0</v>
      </c>
      <c r="AU26" s="24">
        <v>0</v>
      </c>
      <c r="AV26" s="25" t="str">
        <f t="shared" si="17"/>
        <v/>
      </c>
      <c r="CA26" s="26" t="str">
        <f t="shared" si="18"/>
        <v/>
      </c>
      <c r="CB26" s="26" t="str">
        <f t="shared" si="19"/>
        <v/>
      </c>
      <c r="CC26" s="26" t="str">
        <f t="shared" si="20"/>
        <v/>
      </c>
      <c r="CD26" s="26" t="str">
        <f t="shared" si="21"/>
        <v/>
      </c>
      <c r="CE26" s="26" t="str">
        <f t="shared" si="22"/>
        <v/>
      </c>
      <c r="CF26" s="27"/>
      <c r="CG26" s="26" t="str">
        <f t="shared" si="23"/>
        <v/>
      </c>
      <c r="CH26" s="26" t="str">
        <f t="shared" si="24"/>
        <v/>
      </c>
      <c r="CI26" s="28"/>
      <c r="CJ26" s="29">
        <f t="shared" si="25"/>
        <v>0</v>
      </c>
      <c r="CK26" s="29">
        <f t="shared" si="26"/>
        <v>0</v>
      </c>
      <c r="CL26" s="29">
        <f t="shared" si="27"/>
        <v>0</v>
      </c>
      <c r="CM26" s="29">
        <f t="shared" si="28"/>
        <v>0</v>
      </c>
      <c r="CN26" s="29">
        <f t="shared" si="28"/>
        <v>0</v>
      </c>
      <c r="CO26" s="30"/>
      <c r="CP26" s="29">
        <f t="shared" si="29"/>
        <v>0</v>
      </c>
      <c r="CQ26" s="29">
        <f t="shared" si="29"/>
        <v>0</v>
      </c>
    </row>
    <row r="27" spans="1:99" x14ac:dyDescent="0.25">
      <c r="A27" s="300"/>
      <c r="B27" s="31" t="s">
        <v>41</v>
      </c>
      <c r="C27" s="32">
        <f t="shared" si="15"/>
        <v>0</v>
      </c>
      <c r="D27" s="33">
        <f t="shared" si="16"/>
        <v>0</v>
      </c>
      <c r="E27" s="34">
        <f t="shared" si="16"/>
        <v>0</v>
      </c>
      <c r="F27" s="35"/>
      <c r="G27" s="36"/>
      <c r="H27" s="35"/>
      <c r="I27" s="36"/>
      <c r="J27" s="35"/>
      <c r="K27" s="37"/>
      <c r="L27" s="35"/>
      <c r="M27" s="37"/>
      <c r="N27" s="35"/>
      <c r="O27" s="37"/>
      <c r="P27" s="35"/>
      <c r="Q27" s="37"/>
      <c r="R27" s="35"/>
      <c r="S27" s="37"/>
      <c r="T27" s="35"/>
      <c r="U27" s="37"/>
      <c r="V27" s="35"/>
      <c r="W27" s="37"/>
      <c r="X27" s="35"/>
      <c r="Y27" s="37"/>
      <c r="Z27" s="35"/>
      <c r="AA27" s="37"/>
      <c r="AB27" s="35"/>
      <c r="AC27" s="37"/>
      <c r="AD27" s="35"/>
      <c r="AE27" s="37"/>
      <c r="AF27" s="35"/>
      <c r="AG27" s="37"/>
      <c r="AH27" s="35"/>
      <c r="AI27" s="37"/>
      <c r="AJ27" s="35"/>
      <c r="AK27" s="37"/>
      <c r="AL27" s="38"/>
      <c r="AM27" s="39"/>
      <c r="AN27" s="40"/>
      <c r="AO27" s="41"/>
      <c r="AP27" s="36"/>
      <c r="AQ27" s="24"/>
      <c r="AR27" s="24"/>
      <c r="AS27" s="42"/>
      <c r="AT27" s="24">
        <v>0</v>
      </c>
      <c r="AU27" s="24">
        <v>0</v>
      </c>
      <c r="AV27" s="25" t="str">
        <f t="shared" si="17"/>
        <v/>
      </c>
      <c r="CA27" s="26" t="str">
        <f t="shared" si="18"/>
        <v/>
      </c>
      <c r="CB27" s="26" t="str">
        <f t="shared" si="19"/>
        <v/>
      </c>
      <c r="CC27" s="26" t="str">
        <f t="shared" si="20"/>
        <v/>
      </c>
      <c r="CD27" s="26" t="str">
        <f t="shared" si="21"/>
        <v/>
      </c>
      <c r="CE27" s="26" t="str">
        <f t="shared" si="22"/>
        <v/>
      </c>
      <c r="CF27" s="27"/>
      <c r="CG27" s="26" t="str">
        <f t="shared" si="23"/>
        <v/>
      </c>
      <c r="CH27" s="26" t="str">
        <f t="shared" si="24"/>
        <v/>
      </c>
      <c r="CI27" s="28"/>
      <c r="CJ27" s="29">
        <f t="shared" si="25"/>
        <v>0</v>
      </c>
      <c r="CK27" s="29">
        <f t="shared" si="26"/>
        <v>0</v>
      </c>
      <c r="CL27" s="29">
        <f t="shared" si="27"/>
        <v>0</v>
      </c>
      <c r="CM27" s="29">
        <f t="shared" si="28"/>
        <v>0</v>
      </c>
      <c r="CN27" s="29">
        <f t="shared" si="28"/>
        <v>0</v>
      </c>
      <c r="CO27" s="30"/>
      <c r="CP27" s="29">
        <f t="shared" si="29"/>
        <v>0</v>
      </c>
      <c r="CQ27" s="29">
        <f t="shared" si="29"/>
        <v>0</v>
      </c>
    </row>
    <row r="28" spans="1:99" x14ac:dyDescent="0.25">
      <c r="A28" s="300"/>
      <c r="B28" s="31" t="s">
        <v>42</v>
      </c>
      <c r="C28" s="32">
        <f t="shared" si="15"/>
        <v>0</v>
      </c>
      <c r="D28" s="33">
        <f t="shared" si="16"/>
        <v>0</v>
      </c>
      <c r="E28" s="34">
        <f t="shared" si="16"/>
        <v>0</v>
      </c>
      <c r="F28" s="35"/>
      <c r="G28" s="36"/>
      <c r="H28" s="35"/>
      <c r="I28" s="36"/>
      <c r="J28" s="35"/>
      <c r="K28" s="37"/>
      <c r="L28" s="35"/>
      <c r="M28" s="37"/>
      <c r="N28" s="35"/>
      <c r="O28" s="37"/>
      <c r="P28" s="35"/>
      <c r="Q28" s="37"/>
      <c r="R28" s="35"/>
      <c r="S28" s="37"/>
      <c r="T28" s="35"/>
      <c r="U28" s="37"/>
      <c r="V28" s="35"/>
      <c r="W28" s="37"/>
      <c r="X28" s="35"/>
      <c r="Y28" s="37"/>
      <c r="Z28" s="35"/>
      <c r="AA28" s="37"/>
      <c r="AB28" s="35"/>
      <c r="AC28" s="37"/>
      <c r="AD28" s="35"/>
      <c r="AE28" s="37"/>
      <c r="AF28" s="35"/>
      <c r="AG28" s="37"/>
      <c r="AH28" s="35"/>
      <c r="AI28" s="37"/>
      <c r="AJ28" s="35"/>
      <c r="AK28" s="37"/>
      <c r="AL28" s="38"/>
      <c r="AM28" s="39"/>
      <c r="AN28" s="40"/>
      <c r="AO28" s="41"/>
      <c r="AP28" s="36"/>
      <c r="AQ28" s="24"/>
      <c r="AR28" s="24"/>
      <c r="AS28" s="42"/>
      <c r="AT28" s="24">
        <v>0</v>
      </c>
      <c r="AU28" s="24">
        <v>0</v>
      </c>
      <c r="AV28" s="25" t="str">
        <f t="shared" si="17"/>
        <v/>
      </c>
      <c r="CA28" s="26" t="str">
        <f t="shared" si="18"/>
        <v/>
      </c>
      <c r="CB28" s="26" t="str">
        <f t="shared" si="19"/>
        <v/>
      </c>
      <c r="CC28" s="26" t="str">
        <f t="shared" si="20"/>
        <v/>
      </c>
      <c r="CD28" s="26" t="str">
        <f t="shared" si="21"/>
        <v/>
      </c>
      <c r="CE28" s="26" t="str">
        <f t="shared" si="22"/>
        <v/>
      </c>
      <c r="CF28" s="27"/>
      <c r="CG28" s="26" t="str">
        <f t="shared" si="23"/>
        <v/>
      </c>
      <c r="CH28" s="26" t="str">
        <f t="shared" si="24"/>
        <v/>
      </c>
      <c r="CI28" s="28"/>
      <c r="CJ28" s="29">
        <f t="shared" si="25"/>
        <v>0</v>
      </c>
      <c r="CK28" s="29">
        <f t="shared" si="26"/>
        <v>0</v>
      </c>
      <c r="CL28" s="29">
        <f t="shared" si="27"/>
        <v>0</v>
      </c>
      <c r="CM28" s="29">
        <f t="shared" si="28"/>
        <v>0</v>
      </c>
      <c r="CN28" s="29">
        <f t="shared" si="28"/>
        <v>0</v>
      </c>
      <c r="CO28" s="30"/>
      <c r="CP28" s="29">
        <f t="shared" si="29"/>
        <v>0</v>
      </c>
      <c r="CQ28" s="29">
        <f t="shared" si="29"/>
        <v>0</v>
      </c>
    </row>
    <row r="29" spans="1:99" x14ac:dyDescent="0.25">
      <c r="A29" s="300"/>
      <c r="B29" s="31" t="s">
        <v>43</v>
      </c>
      <c r="C29" s="32">
        <f t="shared" si="15"/>
        <v>0</v>
      </c>
      <c r="D29" s="33">
        <f t="shared" si="16"/>
        <v>0</v>
      </c>
      <c r="E29" s="34">
        <f t="shared" si="16"/>
        <v>0</v>
      </c>
      <c r="F29" s="35"/>
      <c r="G29" s="36"/>
      <c r="H29" s="35"/>
      <c r="I29" s="36"/>
      <c r="J29" s="35"/>
      <c r="K29" s="37"/>
      <c r="L29" s="35"/>
      <c r="M29" s="37"/>
      <c r="N29" s="35"/>
      <c r="O29" s="37"/>
      <c r="P29" s="35"/>
      <c r="Q29" s="37"/>
      <c r="R29" s="35"/>
      <c r="S29" s="37"/>
      <c r="T29" s="35"/>
      <c r="U29" s="37"/>
      <c r="V29" s="35"/>
      <c r="W29" s="37"/>
      <c r="X29" s="35"/>
      <c r="Y29" s="37"/>
      <c r="Z29" s="35"/>
      <c r="AA29" s="37"/>
      <c r="AB29" s="35"/>
      <c r="AC29" s="37"/>
      <c r="AD29" s="35"/>
      <c r="AE29" s="37"/>
      <c r="AF29" s="35"/>
      <c r="AG29" s="37"/>
      <c r="AH29" s="35"/>
      <c r="AI29" s="37"/>
      <c r="AJ29" s="35"/>
      <c r="AK29" s="37"/>
      <c r="AL29" s="38"/>
      <c r="AM29" s="39"/>
      <c r="AN29" s="40"/>
      <c r="AO29" s="41"/>
      <c r="AP29" s="36"/>
      <c r="AQ29" s="24"/>
      <c r="AR29" s="24"/>
      <c r="AS29" s="42"/>
      <c r="AT29" s="24">
        <v>0</v>
      </c>
      <c r="AU29" s="24">
        <v>0</v>
      </c>
      <c r="AV29" s="25" t="str">
        <f t="shared" si="17"/>
        <v/>
      </c>
      <c r="CA29" s="26" t="str">
        <f t="shared" si="18"/>
        <v/>
      </c>
      <c r="CB29" s="26" t="str">
        <f t="shared" si="19"/>
        <v/>
      </c>
      <c r="CC29" s="26" t="str">
        <f t="shared" si="20"/>
        <v/>
      </c>
      <c r="CD29" s="26" t="str">
        <f t="shared" si="21"/>
        <v/>
      </c>
      <c r="CE29" s="26" t="str">
        <f t="shared" si="22"/>
        <v/>
      </c>
      <c r="CF29" s="27"/>
      <c r="CG29" s="26" t="str">
        <f t="shared" si="23"/>
        <v/>
      </c>
      <c r="CH29" s="26" t="str">
        <f t="shared" si="24"/>
        <v/>
      </c>
      <c r="CI29" s="28"/>
      <c r="CJ29" s="29">
        <f t="shared" si="25"/>
        <v>0</v>
      </c>
      <c r="CK29" s="29">
        <f t="shared" si="26"/>
        <v>0</v>
      </c>
      <c r="CL29" s="29">
        <f t="shared" si="27"/>
        <v>0</v>
      </c>
      <c r="CM29" s="29">
        <f t="shared" si="28"/>
        <v>0</v>
      </c>
      <c r="CN29" s="29">
        <f t="shared" si="28"/>
        <v>0</v>
      </c>
      <c r="CO29" s="30"/>
      <c r="CP29" s="29">
        <f t="shared" si="29"/>
        <v>0</v>
      </c>
      <c r="CQ29" s="29">
        <f t="shared" si="29"/>
        <v>0</v>
      </c>
    </row>
    <row r="30" spans="1:99" x14ac:dyDescent="0.25">
      <c r="A30" s="300"/>
      <c r="B30" s="31" t="s">
        <v>44</v>
      </c>
      <c r="C30" s="32">
        <f t="shared" si="15"/>
        <v>0</v>
      </c>
      <c r="D30" s="33">
        <f t="shared" si="16"/>
        <v>0</v>
      </c>
      <c r="E30" s="34">
        <f t="shared" si="16"/>
        <v>0</v>
      </c>
      <c r="F30" s="35"/>
      <c r="G30" s="36"/>
      <c r="H30" s="35"/>
      <c r="I30" s="36"/>
      <c r="J30" s="35"/>
      <c r="K30" s="37"/>
      <c r="L30" s="35"/>
      <c r="M30" s="37"/>
      <c r="N30" s="35"/>
      <c r="O30" s="37"/>
      <c r="P30" s="35"/>
      <c r="Q30" s="37"/>
      <c r="R30" s="35"/>
      <c r="S30" s="37"/>
      <c r="T30" s="35"/>
      <c r="U30" s="37"/>
      <c r="V30" s="35"/>
      <c r="W30" s="37"/>
      <c r="X30" s="35"/>
      <c r="Y30" s="37"/>
      <c r="Z30" s="35"/>
      <c r="AA30" s="37"/>
      <c r="AB30" s="35"/>
      <c r="AC30" s="37"/>
      <c r="AD30" s="35"/>
      <c r="AE30" s="37"/>
      <c r="AF30" s="35"/>
      <c r="AG30" s="37"/>
      <c r="AH30" s="35"/>
      <c r="AI30" s="37"/>
      <c r="AJ30" s="35"/>
      <c r="AK30" s="37"/>
      <c r="AL30" s="38"/>
      <c r="AM30" s="39"/>
      <c r="AN30" s="40"/>
      <c r="AO30" s="41"/>
      <c r="AP30" s="36"/>
      <c r="AQ30" s="24"/>
      <c r="AR30" s="24"/>
      <c r="AS30" s="42"/>
      <c r="AT30" s="24">
        <v>0</v>
      </c>
      <c r="AU30" s="24">
        <v>0</v>
      </c>
      <c r="AV30" s="25" t="str">
        <f t="shared" si="17"/>
        <v/>
      </c>
      <c r="CA30" s="26" t="str">
        <f t="shared" si="18"/>
        <v/>
      </c>
      <c r="CB30" s="26" t="str">
        <f t="shared" si="19"/>
        <v/>
      </c>
      <c r="CC30" s="26" t="str">
        <f t="shared" si="20"/>
        <v/>
      </c>
      <c r="CD30" s="26" t="str">
        <f t="shared" si="21"/>
        <v/>
      </c>
      <c r="CE30" s="26" t="str">
        <f t="shared" si="22"/>
        <v/>
      </c>
      <c r="CF30" s="27"/>
      <c r="CG30" s="26" t="str">
        <f t="shared" si="23"/>
        <v/>
      </c>
      <c r="CH30" s="26" t="str">
        <f t="shared" si="24"/>
        <v/>
      </c>
      <c r="CI30" s="28"/>
      <c r="CJ30" s="29">
        <f t="shared" si="25"/>
        <v>0</v>
      </c>
      <c r="CK30" s="29">
        <f t="shared" si="26"/>
        <v>0</v>
      </c>
      <c r="CL30" s="29">
        <f t="shared" si="27"/>
        <v>0</v>
      </c>
      <c r="CM30" s="29">
        <f t="shared" si="28"/>
        <v>0</v>
      </c>
      <c r="CN30" s="29">
        <f t="shared" si="28"/>
        <v>0</v>
      </c>
      <c r="CO30" s="30"/>
      <c r="CP30" s="29">
        <f t="shared" si="29"/>
        <v>0</v>
      </c>
      <c r="CQ30" s="29">
        <f t="shared" si="29"/>
        <v>0</v>
      </c>
    </row>
    <row r="31" spans="1:99" x14ac:dyDescent="0.25">
      <c r="A31" s="300"/>
      <c r="B31" s="43" t="s">
        <v>45</v>
      </c>
      <c r="C31" s="44">
        <f t="shared" si="15"/>
        <v>0</v>
      </c>
      <c r="D31" s="45">
        <f t="shared" si="16"/>
        <v>0</v>
      </c>
      <c r="E31" s="46">
        <f t="shared" si="16"/>
        <v>0</v>
      </c>
      <c r="F31" s="47"/>
      <c r="G31" s="48"/>
      <c r="H31" s="47"/>
      <c r="I31" s="48"/>
      <c r="J31" s="47"/>
      <c r="K31" s="49"/>
      <c r="L31" s="47"/>
      <c r="M31" s="49"/>
      <c r="N31" s="47"/>
      <c r="O31" s="49"/>
      <c r="P31" s="47"/>
      <c r="Q31" s="49"/>
      <c r="R31" s="47"/>
      <c r="S31" s="49"/>
      <c r="T31" s="47"/>
      <c r="U31" s="49"/>
      <c r="V31" s="47"/>
      <c r="W31" s="49"/>
      <c r="X31" s="47"/>
      <c r="Y31" s="49"/>
      <c r="Z31" s="47"/>
      <c r="AA31" s="49"/>
      <c r="AB31" s="47"/>
      <c r="AC31" s="49"/>
      <c r="AD31" s="47"/>
      <c r="AE31" s="49"/>
      <c r="AF31" s="47"/>
      <c r="AG31" s="49"/>
      <c r="AH31" s="47"/>
      <c r="AI31" s="49"/>
      <c r="AJ31" s="47"/>
      <c r="AK31" s="49"/>
      <c r="AL31" s="50"/>
      <c r="AM31" s="51"/>
      <c r="AN31" s="40"/>
      <c r="AO31" s="52"/>
      <c r="AP31" s="36"/>
      <c r="AQ31" s="24"/>
      <c r="AR31" s="24"/>
      <c r="AS31" s="42"/>
      <c r="AT31" s="24">
        <v>0</v>
      </c>
      <c r="AU31" s="24">
        <v>0</v>
      </c>
      <c r="AV31" s="25" t="str">
        <f t="shared" si="17"/>
        <v/>
      </c>
      <c r="CA31" s="26" t="str">
        <f t="shared" si="18"/>
        <v/>
      </c>
      <c r="CB31" s="26" t="str">
        <f t="shared" si="19"/>
        <v/>
      </c>
      <c r="CC31" s="26" t="str">
        <f t="shared" si="20"/>
        <v/>
      </c>
      <c r="CD31" s="26" t="str">
        <f t="shared" si="21"/>
        <v/>
      </c>
      <c r="CE31" s="26" t="str">
        <f t="shared" si="22"/>
        <v/>
      </c>
      <c r="CF31" s="27"/>
      <c r="CG31" s="26" t="str">
        <f t="shared" si="23"/>
        <v/>
      </c>
      <c r="CH31" s="26" t="str">
        <f t="shared" si="24"/>
        <v/>
      </c>
      <c r="CI31" s="28"/>
      <c r="CJ31" s="29">
        <f t="shared" si="25"/>
        <v>0</v>
      </c>
      <c r="CK31" s="29">
        <f t="shared" si="26"/>
        <v>0</v>
      </c>
      <c r="CL31" s="29">
        <f t="shared" si="27"/>
        <v>0</v>
      </c>
      <c r="CM31" s="29">
        <f t="shared" si="28"/>
        <v>0</v>
      </c>
      <c r="CN31" s="29">
        <f t="shared" si="28"/>
        <v>0</v>
      </c>
      <c r="CO31" s="30"/>
      <c r="CP31" s="29">
        <f t="shared" si="29"/>
        <v>0</v>
      </c>
      <c r="CQ31" s="29">
        <f t="shared" si="29"/>
        <v>0</v>
      </c>
    </row>
    <row r="32" spans="1:99" x14ac:dyDescent="0.25">
      <c r="A32" s="300"/>
      <c r="B32" s="31" t="s">
        <v>46</v>
      </c>
      <c r="C32" s="32">
        <f t="shared" si="15"/>
        <v>0</v>
      </c>
      <c r="D32" s="33">
        <f t="shared" si="16"/>
        <v>0</v>
      </c>
      <c r="E32" s="34">
        <f t="shared" si="16"/>
        <v>0</v>
      </c>
      <c r="F32" s="35"/>
      <c r="G32" s="36"/>
      <c r="H32" s="35"/>
      <c r="I32" s="36"/>
      <c r="J32" s="35"/>
      <c r="K32" s="37"/>
      <c r="L32" s="35"/>
      <c r="M32" s="37"/>
      <c r="N32" s="35"/>
      <c r="O32" s="37"/>
      <c r="P32" s="35"/>
      <c r="Q32" s="37"/>
      <c r="R32" s="35"/>
      <c r="S32" s="37"/>
      <c r="T32" s="35"/>
      <c r="U32" s="37"/>
      <c r="V32" s="35"/>
      <c r="W32" s="37"/>
      <c r="X32" s="35"/>
      <c r="Y32" s="37"/>
      <c r="Z32" s="35"/>
      <c r="AA32" s="37"/>
      <c r="AB32" s="35"/>
      <c r="AC32" s="37"/>
      <c r="AD32" s="35"/>
      <c r="AE32" s="37"/>
      <c r="AF32" s="35"/>
      <c r="AG32" s="37"/>
      <c r="AH32" s="35"/>
      <c r="AI32" s="37"/>
      <c r="AJ32" s="35"/>
      <c r="AK32" s="37"/>
      <c r="AL32" s="38"/>
      <c r="AM32" s="39"/>
      <c r="AN32" s="40"/>
      <c r="AO32" s="41"/>
      <c r="AP32" s="36"/>
      <c r="AQ32" s="24"/>
      <c r="AR32" s="24"/>
      <c r="AS32" s="42"/>
      <c r="AT32" s="24">
        <v>0</v>
      </c>
      <c r="AU32" s="24">
        <v>0</v>
      </c>
      <c r="AV32" s="25" t="str">
        <f t="shared" si="17"/>
        <v/>
      </c>
      <c r="CA32" s="26" t="str">
        <f t="shared" si="18"/>
        <v/>
      </c>
      <c r="CB32" s="26" t="str">
        <f t="shared" si="19"/>
        <v/>
      </c>
      <c r="CC32" s="26" t="str">
        <f t="shared" si="20"/>
        <v/>
      </c>
      <c r="CD32" s="26" t="str">
        <f t="shared" si="21"/>
        <v/>
      </c>
      <c r="CE32" s="26" t="str">
        <f t="shared" si="22"/>
        <v/>
      </c>
      <c r="CF32" s="27"/>
      <c r="CG32" s="26" t="str">
        <f t="shared" si="23"/>
        <v/>
      </c>
      <c r="CH32" s="26" t="str">
        <f t="shared" si="24"/>
        <v/>
      </c>
      <c r="CI32" s="28"/>
      <c r="CJ32" s="29">
        <f t="shared" si="25"/>
        <v>0</v>
      </c>
      <c r="CK32" s="29">
        <f t="shared" si="26"/>
        <v>0</v>
      </c>
      <c r="CL32" s="29">
        <f t="shared" si="27"/>
        <v>0</v>
      </c>
      <c r="CM32" s="29">
        <f t="shared" si="28"/>
        <v>0</v>
      </c>
      <c r="CN32" s="29">
        <f t="shared" si="28"/>
        <v>0</v>
      </c>
      <c r="CO32" s="30"/>
      <c r="CP32" s="29">
        <f t="shared" si="29"/>
        <v>0</v>
      </c>
      <c r="CQ32" s="29">
        <f t="shared" si="29"/>
        <v>0</v>
      </c>
    </row>
    <row r="33" spans="1:95" x14ac:dyDescent="0.25">
      <c r="A33" s="300"/>
      <c r="B33" s="53" t="s">
        <v>47</v>
      </c>
      <c r="C33" s="32">
        <f t="shared" si="15"/>
        <v>0</v>
      </c>
      <c r="D33" s="54">
        <f t="shared" si="16"/>
        <v>0</v>
      </c>
      <c r="E33" s="55">
        <f t="shared" si="16"/>
        <v>0</v>
      </c>
      <c r="F33" s="35"/>
      <c r="G33" s="36"/>
      <c r="H33" s="35"/>
      <c r="I33" s="36"/>
      <c r="J33" s="35"/>
      <c r="K33" s="37"/>
      <c r="L33" s="35"/>
      <c r="M33" s="37"/>
      <c r="N33" s="35"/>
      <c r="O33" s="37"/>
      <c r="P33" s="35"/>
      <c r="Q33" s="37"/>
      <c r="R33" s="35"/>
      <c r="S33" s="37"/>
      <c r="T33" s="35"/>
      <c r="U33" s="37"/>
      <c r="V33" s="35"/>
      <c r="W33" s="37"/>
      <c r="X33" s="35"/>
      <c r="Y33" s="37"/>
      <c r="Z33" s="35"/>
      <c r="AA33" s="37"/>
      <c r="AB33" s="35"/>
      <c r="AC33" s="37"/>
      <c r="AD33" s="35"/>
      <c r="AE33" s="37"/>
      <c r="AF33" s="35"/>
      <c r="AG33" s="37"/>
      <c r="AH33" s="35"/>
      <c r="AI33" s="37"/>
      <c r="AJ33" s="35"/>
      <c r="AK33" s="37"/>
      <c r="AL33" s="56"/>
      <c r="AM33" s="39"/>
      <c r="AN33" s="40"/>
      <c r="AO33" s="41"/>
      <c r="AP33" s="36"/>
      <c r="AQ33" s="24"/>
      <c r="AR33" s="24"/>
      <c r="AS33" s="42"/>
      <c r="AT33" s="24">
        <v>0</v>
      </c>
      <c r="AU33" s="24">
        <v>0</v>
      </c>
      <c r="AV33" s="25" t="str">
        <f t="shared" si="17"/>
        <v/>
      </c>
      <c r="CA33" s="26" t="str">
        <f t="shared" si="18"/>
        <v/>
      </c>
      <c r="CB33" s="26" t="str">
        <f t="shared" si="19"/>
        <v/>
      </c>
      <c r="CC33" s="26" t="str">
        <f t="shared" si="20"/>
        <v/>
      </c>
      <c r="CD33" s="26" t="str">
        <f t="shared" si="21"/>
        <v/>
      </c>
      <c r="CE33" s="26" t="str">
        <f t="shared" si="22"/>
        <v/>
      </c>
      <c r="CF33" s="27"/>
      <c r="CG33" s="26" t="str">
        <f t="shared" si="23"/>
        <v/>
      </c>
      <c r="CH33" s="26" t="str">
        <f t="shared" si="24"/>
        <v/>
      </c>
      <c r="CI33" s="28"/>
      <c r="CJ33" s="29">
        <f t="shared" si="25"/>
        <v>0</v>
      </c>
      <c r="CK33" s="29">
        <f t="shared" si="26"/>
        <v>0</v>
      </c>
      <c r="CL33" s="29">
        <f t="shared" si="27"/>
        <v>0</v>
      </c>
      <c r="CM33" s="29">
        <f t="shared" si="28"/>
        <v>0</v>
      </c>
      <c r="CN33" s="29">
        <f t="shared" si="28"/>
        <v>0</v>
      </c>
      <c r="CO33" s="30"/>
      <c r="CP33" s="29">
        <f t="shared" si="29"/>
        <v>0</v>
      </c>
      <c r="CQ33" s="29">
        <f t="shared" si="29"/>
        <v>0</v>
      </c>
    </row>
    <row r="34" spans="1:95" x14ac:dyDescent="0.25">
      <c r="A34" s="301"/>
      <c r="B34" s="57" t="s">
        <v>48</v>
      </c>
      <c r="C34" s="58">
        <f t="shared" si="15"/>
        <v>0</v>
      </c>
      <c r="D34" s="59">
        <f t="shared" si="16"/>
        <v>0</v>
      </c>
      <c r="E34" s="60">
        <f t="shared" si="16"/>
        <v>0</v>
      </c>
      <c r="F34" s="61"/>
      <c r="G34" s="62"/>
      <c r="H34" s="61"/>
      <c r="I34" s="62"/>
      <c r="J34" s="61"/>
      <c r="K34" s="63"/>
      <c r="L34" s="61"/>
      <c r="M34" s="63"/>
      <c r="N34" s="61"/>
      <c r="O34" s="63"/>
      <c r="P34" s="61"/>
      <c r="Q34" s="63"/>
      <c r="R34" s="61"/>
      <c r="S34" s="63"/>
      <c r="T34" s="61"/>
      <c r="U34" s="63"/>
      <c r="V34" s="61"/>
      <c r="W34" s="63"/>
      <c r="X34" s="61"/>
      <c r="Y34" s="63"/>
      <c r="Z34" s="61"/>
      <c r="AA34" s="63"/>
      <c r="AB34" s="61"/>
      <c r="AC34" s="63"/>
      <c r="AD34" s="61"/>
      <c r="AE34" s="63"/>
      <c r="AF34" s="61"/>
      <c r="AG34" s="63"/>
      <c r="AH34" s="61"/>
      <c r="AI34" s="63"/>
      <c r="AJ34" s="61"/>
      <c r="AK34" s="63"/>
      <c r="AL34" s="64"/>
      <c r="AM34" s="65"/>
      <c r="AN34" s="66"/>
      <c r="AO34" s="67"/>
      <c r="AP34" s="68"/>
      <c r="AQ34" s="69"/>
      <c r="AR34" s="69"/>
      <c r="AS34" s="70"/>
      <c r="AT34" s="69">
        <v>0</v>
      </c>
      <c r="AU34" s="69">
        <v>0</v>
      </c>
      <c r="AV34" s="25" t="str">
        <f t="shared" si="17"/>
        <v/>
      </c>
      <c r="CA34" s="26" t="str">
        <f t="shared" si="18"/>
        <v/>
      </c>
      <c r="CB34" s="26" t="str">
        <f t="shared" si="19"/>
        <v/>
      </c>
      <c r="CC34" s="26" t="str">
        <f t="shared" si="20"/>
        <v/>
      </c>
      <c r="CD34" s="26" t="str">
        <f t="shared" si="21"/>
        <v/>
      </c>
      <c r="CE34" s="26" t="str">
        <f t="shared" si="22"/>
        <v/>
      </c>
      <c r="CF34" s="27"/>
      <c r="CG34" s="26" t="str">
        <f t="shared" si="23"/>
        <v/>
      </c>
      <c r="CH34" s="26" t="str">
        <f t="shared" si="24"/>
        <v/>
      </c>
      <c r="CI34" s="28"/>
      <c r="CJ34" s="29">
        <f t="shared" si="25"/>
        <v>0</v>
      </c>
      <c r="CK34" s="29">
        <f t="shared" si="26"/>
        <v>0</v>
      </c>
      <c r="CL34" s="29">
        <f t="shared" si="27"/>
        <v>0</v>
      </c>
      <c r="CM34" s="29">
        <f t="shared" si="28"/>
        <v>0</v>
      </c>
      <c r="CN34" s="29">
        <f t="shared" si="28"/>
        <v>0</v>
      </c>
      <c r="CO34" s="30"/>
      <c r="CP34" s="29">
        <f t="shared" si="29"/>
        <v>0</v>
      </c>
      <c r="CQ34" s="29">
        <f t="shared" si="29"/>
        <v>0</v>
      </c>
    </row>
    <row r="35" spans="1:95" x14ac:dyDescent="0.25">
      <c r="A35" s="299" t="s">
        <v>50</v>
      </c>
      <c r="B35" s="10" t="s">
        <v>38</v>
      </c>
      <c r="C35" s="11">
        <f t="shared" si="0"/>
        <v>42</v>
      </c>
      <c r="D35" s="12">
        <f>SUM(H35+J35+L35+N35+P35+R35+T35+V35+X35+Z35+AB35+AD35+AF35+AH35+AJ35+AL35)</f>
        <v>27</v>
      </c>
      <c r="E35" s="13">
        <f>SUM(I35+K35+M35+O35+Q35+S35+U35+W35+Y35+AA35+AC35+AE35+AG35+AI35+AK35+AM35)</f>
        <v>15</v>
      </c>
      <c r="F35" s="71"/>
      <c r="G35" s="72"/>
      <c r="H35" s="14"/>
      <c r="I35" s="15"/>
      <c r="J35" s="14"/>
      <c r="K35" s="16"/>
      <c r="L35" s="14"/>
      <c r="M35" s="16"/>
      <c r="N35" s="14">
        <v>2</v>
      </c>
      <c r="O35" s="16"/>
      <c r="P35" s="14">
        <v>1</v>
      </c>
      <c r="Q35" s="16">
        <v>1</v>
      </c>
      <c r="R35" s="14">
        <v>3</v>
      </c>
      <c r="S35" s="16">
        <v>1</v>
      </c>
      <c r="T35" s="14">
        <v>6</v>
      </c>
      <c r="U35" s="16">
        <v>1</v>
      </c>
      <c r="V35" s="14">
        <v>1</v>
      </c>
      <c r="W35" s="16">
        <v>3</v>
      </c>
      <c r="X35" s="14">
        <v>4</v>
      </c>
      <c r="Y35" s="16">
        <v>3</v>
      </c>
      <c r="Z35" s="14">
        <v>4</v>
      </c>
      <c r="AA35" s="16">
        <v>2</v>
      </c>
      <c r="AB35" s="14">
        <v>2</v>
      </c>
      <c r="AC35" s="16">
        <v>2</v>
      </c>
      <c r="AD35" s="14">
        <v>2</v>
      </c>
      <c r="AE35" s="16"/>
      <c r="AF35" s="14">
        <v>1</v>
      </c>
      <c r="AG35" s="16"/>
      <c r="AH35" s="14"/>
      <c r="AI35" s="16">
        <v>2</v>
      </c>
      <c r="AJ35" s="14"/>
      <c r="AK35" s="16"/>
      <c r="AL35" s="17">
        <v>1</v>
      </c>
      <c r="AM35" s="18"/>
      <c r="AN35" s="73">
        <v>0</v>
      </c>
      <c r="AO35" s="20">
        <v>0</v>
      </c>
      <c r="AP35" s="21">
        <v>0</v>
      </c>
      <c r="AQ35" s="22">
        <v>0</v>
      </c>
      <c r="AR35" s="22">
        <v>4</v>
      </c>
      <c r="AS35" s="23"/>
      <c r="AT35" s="74">
        <v>0</v>
      </c>
      <c r="AU35" s="74">
        <v>0</v>
      </c>
      <c r="AV35" s="25" t="str">
        <f t="shared" si="2"/>
        <v/>
      </c>
      <c r="CA35" s="26" t="str">
        <f t="shared" si="3"/>
        <v/>
      </c>
      <c r="CB35" s="26" t="str">
        <f t="shared" si="4"/>
        <v/>
      </c>
      <c r="CC35" s="26" t="str">
        <f t="shared" si="5"/>
        <v/>
      </c>
      <c r="CD35" s="26" t="str">
        <f t="shared" si="6"/>
        <v/>
      </c>
      <c r="CE35" s="26" t="str">
        <f t="shared" si="7"/>
        <v/>
      </c>
      <c r="CF35" s="27"/>
      <c r="CG35" s="26" t="str">
        <f t="shared" si="8"/>
        <v/>
      </c>
      <c r="CH35" s="26" t="str">
        <f t="shared" si="9"/>
        <v/>
      </c>
      <c r="CI35" s="28"/>
      <c r="CJ35" s="29">
        <f t="shared" si="10"/>
        <v>0</v>
      </c>
      <c r="CK35" s="29">
        <f t="shared" si="11"/>
        <v>0</v>
      </c>
      <c r="CL35" s="29">
        <f t="shared" si="12"/>
        <v>0</v>
      </c>
      <c r="CM35" s="29">
        <f t="shared" si="13"/>
        <v>0</v>
      </c>
      <c r="CN35" s="29">
        <f t="shared" si="13"/>
        <v>0</v>
      </c>
      <c r="CO35" s="30"/>
      <c r="CP35" s="29">
        <f t="shared" si="14"/>
        <v>0</v>
      </c>
      <c r="CQ35" s="29">
        <f t="shared" si="14"/>
        <v>0</v>
      </c>
    </row>
    <row r="36" spans="1:95" x14ac:dyDescent="0.25">
      <c r="A36" s="300"/>
      <c r="B36" s="31" t="s">
        <v>51</v>
      </c>
      <c r="C36" s="32">
        <f t="shared" si="0"/>
        <v>0</v>
      </c>
      <c r="D36" s="33">
        <f t="shared" ref="D36:E51" si="30">SUM(H36+J36+L36+N36+P36+R36+T36+V36+X36+Z36+AB36+AD36+AF36+AH36+AJ36+AL36)</f>
        <v>0</v>
      </c>
      <c r="E36" s="34">
        <f t="shared" si="30"/>
        <v>0</v>
      </c>
      <c r="F36" s="75"/>
      <c r="G36" s="76"/>
      <c r="H36" s="35"/>
      <c r="I36" s="36"/>
      <c r="J36" s="35"/>
      <c r="K36" s="37"/>
      <c r="L36" s="35"/>
      <c r="M36" s="37"/>
      <c r="N36" s="35"/>
      <c r="O36" s="37"/>
      <c r="P36" s="35"/>
      <c r="Q36" s="37"/>
      <c r="R36" s="35"/>
      <c r="S36" s="37"/>
      <c r="T36" s="35"/>
      <c r="U36" s="37"/>
      <c r="V36" s="35"/>
      <c r="W36" s="37"/>
      <c r="X36" s="35"/>
      <c r="Y36" s="37"/>
      <c r="Z36" s="35"/>
      <c r="AA36" s="37"/>
      <c r="AB36" s="35"/>
      <c r="AC36" s="37"/>
      <c r="AD36" s="35"/>
      <c r="AE36" s="37"/>
      <c r="AF36" s="35"/>
      <c r="AG36" s="37"/>
      <c r="AH36" s="35"/>
      <c r="AI36" s="37"/>
      <c r="AJ36" s="35"/>
      <c r="AK36" s="37"/>
      <c r="AL36" s="38"/>
      <c r="AM36" s="39"/>
      <c r="AN36" s="40"/>
      <c r="AO36" s="41"/>
      <c r="AP36" s="36"/>
      <c r="AQ36" s="24"/>
      <c r="AR36" s="24"/>
      <c r="AS36" s="42"/>
      <c r="AT36" s="24">
        <v>0</v>
      </c>
      <c r="AU36" s="24">
        <v>0</v>
      </c>
      <c r="AV36" s="25" t="str">
        <f t="shared" si="2"/>
        <v/>
      </c>
      <c r="CA36" s="26" t="str">
        <f t="shared" si="3"/>
        <v/>
      </c>
      <c r="CB36" s="26" t="str">
        <f t="shared" si="4"/>
        <v/>
      </c>
      <c r="CC36" s="26" t="str">
        <f t="shared" si="5"/>
        <v/>
      </c>
      <c r="CD36" s="26" t="str">
        <f t="shared" si="6"/>
        <v/>
      </c>
      <c r="CE36" s="26" t="str">
        <f t="shared" si="7"/>
        <v/>
      </c>
      <c r="CF36" s="27"/>
      <c r="CG36" s="26" t="str">
        <f t="shared" si="8"/>
        <v/>
      </c>
      <c r="CH36" s="26" t="str">
        <f t="shared" si="9"/>
        <v/>
      </c>
      <c r="CI36" s="28"/>
      <c r="CJ36" s="29">
        <f t="shared" si="10"/>
        <v>0</v>
      </c>
      <c r="CK36" s="29">
        <f t="shared" si="11"/>
        <v>0</v>
      </c>
      <c r="CL36" s="29">
        <f t="shared" si="12"/>
        <v>0</v>
      </c>
      <c r="CM36" s="29">
        <f t="shared" si="13"/>
        <v>0</v>
      </c>
      <c r="CN36" s="29">
        <f t="shared" si="13"/>
        <v>0</v>
      </c>
      <c r="CO36" s="30"/>
      <c r="CP36" s="29">
        <f t="shared" si="14"/>
        <v>0</v>
      </c>
      <c r="CQ36" s="29">
        <f t="shared" si="14"/>
        <v>0</v>
      </c>
    </row>
    <row r="37" spans="1:95" x14ac:dyDescent="0.25">
      <c r="A37" s="300"/>
      <c r="B37" s="31" t="s">
        <v>40</v>
      </c>
      <c r="C37" s="32">
        <f t="shared" si="0"/>
        <v>229</v>
      </c>
      <c r="D37" s="33">
        <f t="shared" si="30"/>
        <v>175</v>
      </c>
      <c r="E37" s="34">
        <f t="shared" si="30"/>
        <v>54</v>
      </c>
      <c r="F37" s="75"/>
      <c r="G37" s="76"/>
      <c r="H37" s="35"/>
      <c r="I37" s="36"/>
      <c r="J37" s="35"/>
      <c r="K37" s="37"/>
      <c r="L37" s="35"/>
      <c r="M37" s="37"/>
      <c r="N37" s="35">
        <v>11</v>
      </c>
      <c r="O37" s="37">
        <v>1</v>
      </c>
      <c r="P37" s="35">
        <v>17</v>
      </c>
      <c r="Q37" s="37">
        <v>4</v>
      </c>
      <c r="R37" s="35">
        <v>31</v>
      </c>
      <c r="S37" s="37">
        <v>8</v>
      </c>
      <c r="T37" s="35">
        <v>24</v>
      </c>
      <c r="U37" s="37">
        <v>7</v>
      </c>
      <c r="V37" s="35">
        <v>25</v>
      </c>
      <c r="W37" s="37">
        <v>12</v>
      </c>
      <c r="X37" s="35">
        <v>24</v>
      </c>
      <c r="Y37" s="37">
        <v>8</v>
      </c>
      <c r="Z37" s="35">
        <v>15</v>
      </c>
      <c r="AA37" s="37">
        <v>6</v>
      </c>
      <c r="AB37" s="35">
        <v>15</v>
      </c>
      <c r="AC37" s="37">
        <v>4</v>
      </c>
      <c r="AD37" s="35">
        <v>7</v>
      </c>
      <c r="AE37" s="37">
        <v>1</v>
      </c>
      <c r="AF37" s="35">
        <v>4</v>
      </c>
      <c r="AG37" s="37"/>
      <c r="AH37" s="35">
        <v>2</v>
      </c>
      <c r="AI37" s="37">
        <v>3</v>
      </c>
      <c r="AJ37" s="35"/>
      <c r="AK37" s="37"/>
      <c r="AL37" s="38"/>
      <c r="AM37" s="39"/>
      <c r="AN37" s="40">
        <v>0</v>
      </c>
      <c r="AO37" s="41">
        <v>0</v>
      </c>
      <c r="AP37" s="36">
        <v>3</v>
      </c>
      <c r="AQ37" s="24">
        <v>2</v>
      </c>
      <c r="AR37" s="24">
        <v>16</v>
      </c>
      <c r="AS37" s="42"/>
      <c r="AT37" s="24">
        <v>0</v>
      </c>
      <c r="AU37" s="24">
        <v>0</v>
      </c>
      <c r="AV37" s="25" t="str">
        <f t="shared" si="2"/>
        <v/>
      </c>
      <c r="CA37" s="26" t="str">
        <f t="shared" si="3"/>
        <v/>
      </c>
      <c r="CB37" s="26" t="str">
        <f t="shared" si="4"/>
        <v/>
      </c>
      <c r="CC37" s="26" t="str">
        <f t="shared" si="5"/>
        <v/>
      </c>
      <c r="CD37" s="26" t="str">
        <f t="shared" si="6"/>
        <v/>
      </c>
      <c r="CE37" s="26" t="str">
        <f t="shared" si="7"/>
        <v/>
      </c>
      <c r="CF37" s="27"/>
      <c r="CG37" s="26" t="str">
        <f t="shared" si="8"/>
        <v/>
      </c>
      <c r="CH37" s="26" t="str">
        <f t="shared" si="9"/>
        <v/>
      </c>
      <c r="CI37" s="28"/>
      <c r="CJ37" s="29">
        <f t="shared" si="10"/>
        <v>0</v>
      </c>
      <c r="CK37" s="29">
        <f t="shared" si="11"/>
        <v>0</v>
      </c>
      <c r="CL37" s="29">
        <f t="shared" si="12"/>
        <v>0</v>
      </c>
      <c r="CM37" s="29">
        <f t="shared" si="13"/>
        <v>0</v>
      </c>
      <c r="CN37" s="29">
        <f t="shared" si="13"/>
        <v>0</v>
      </c>
      <c r="CO37" s="30"/>
      <c r="CP37" s="29">
        <f t="shared" si="14"/>
        <v>0</v>
      </c>
      <c r="CQ37" s="29">
        <f t="shared" si="14"/>
        <v>0</v>
      </c>
    </row>
    <row r="38" spans="1:95" x14ac:dyDescent="0.25">
      <c r="A38" s="300"/>
      <c r="B38" s="31" t="s">
        <v>41</v>
      </c>
      <c r="C38" s="32">
        <f t="shared" si="0"/>
        <v>0</v>
      </c>
      <c r="D38" s="33">
        <f t="shared" si="30"/>
        <v>0</v>
      </c>
      <c r="E38" s="34">
        <f t="shared" si="30"/>
        <v>0</v>
      </c>
      <c r="F38" s="75"/>
      <c r="G38" s="76"/>
      <c r="H38" s="35"/>
      <c r="I38" s="36"/>
      <c r="J38" s="35"/>
      <c r="K38" s="37"/>
      <c r="L38" s="35"/>
      <c r="M38" s="37"/>
      <c r="N38" s="35"/>
      <c r="O38" s="37"/>
      <c r="P38" s="35"/>
      <c r="Q38" s="37"/>
      <c r="R38" s="35"/>
      <c r="S38" s="37"/>
      <c r="T38" s="35"/>
      <c r="U38" s="37"/>
      <c r="V38" s="35"/>
      <c r="W38" s="37"/>
      <c r="X38" s="35"/>
      <c r="Y38" s="37"/>
      <c r="Z38" s="35"/>
      <c r="AA38" s="37"/>
      <c r="AB38" s="35"/>
      <c r="AC38" s="37"/>
      <c r="AD38" s="35"/>
      <c r="AE38" s="37"/>
      <c r="AF38" s="35"/>
      <c r="AG38" s="37"/>
      <c r="AH38" s="35"/>
      <c r="AI38" s="37"/>
      <c r="AJ38" s="35"/>
      <c r="AK38" s="37"/>
      <c r="AL38" s="38"/>
      <c r="AM38" s="39"/>
      <c r="AN38" s="40"/>
      <c r="AO38" s="41"/>
      <c r="AP38" s="36"/>
      <c r="AQ38" s="24"/>
      <c r="AR38" s="24"/>
      <c r="AS38" s="42"/>
      <c r="AT38" s="24">
        <v>0</v>
      </c>
      <c r="AU38" s="24">
        <v>0</v>
      </c>
      <c r="AV38" s="25" t="str">
        <f t="shared" si="2"/>
        <v/>
      </c>
      <c r="CA38" s="26" t="str">
        <f t="shared" si="3"/>
        <v/>
      </c>
      <c r="CB38" s="26" t="str">
        <f t="shared" si="4"/>
        <v/>
      </c>
      <c r="CC38" s="26" t="str">
        <f t="shared" si="5"/>
        <v/>
      </c>
      <c r="CD38" s="26" t="str">
        <f t="shared" si="6"/>
        <v/>
      </c>
      <c r="CE38" s="26" t="str">
        <f t="shared" si="7"/>
        <v/>
      </c>
      <c r="CF38" s="27"/>
      <c r="CG38" s="26" t="str">
        <f t="shared" si="8"/>
        <v/>
      </c>
      <c r="CH38" s="26" t="str">
        <f t="shared" si="9"/>
        <v/>
      </c>
      <c r="CI38" s="28"/>
      <c r="CJ38" s="29">
        <f t="shared" si="10"/>
        <v>0</v>
      </c>
      <c r="CK38" s="29">
        <f t="shared" si="11"/>
        <v>0</v>
      </c>
      <c r="CL38" s="29">
        <f t="shared" si="12"/>
        <v>0</v>
      </c>
      <c r="CM38" s="29">
        <f t="shared" si="13"/>
        <v>0</v>
      </c>
      <c r="CN38" s="29">
        <f t="shared" si="13"/>
        <v>0</v>
      </c>
      <c r="CO38" s="30"/>
      <c r="CP38" s="29">
        <f t="shared" si="14"/>
        <v>0</v>
      </c>
      <c r="CQ38" s="29">
        <f t="shared" si="14"/>
        <v>0</v>
      </c>
    </row>
    <row r="39" spans="1:95" x14ac:dyDescent="0.25">
      <c r="A39" s="300"/>
      <c r="B39" s="31" t="s">
        <v>52</v>
      </c>
      <c r="C39" s="32">
        <f t="shared" si="0"/>
        <v>0</v>
      </c>
      <c r="D39" s="33">
        <f t="shared" si="30"/>
        <v>0</v>
      </c>
      <c r="E39" s="34">
        <f t="shared" si="30"/>
        <v>0</v>
      </c>
      <c r="F39" s="75"/>
      <c r="G39" s="76"/>
      <c r="H39" s="35"/>
      <c r="I39" s="36"/>
      <c r="J39" s="35"/>
      <c r="K39" s="37"/>
      <c r="L39" s="35"/>
      <c r="M39" s="37"/>
      <c r="N39" s="35"/>
      <c r="O39" s="37"/>
      <c r="P39" s="35"/>
      <c r="Q39" s="37"/>
      <c r="R39" s="35"/>
      <c r="S39" s="37"/>
      <c r="T39" s="35"/>
      <c r="U39" s="37"/>
      <c r="V39" s="35"/>
      <c r="W39" s="37"/>
      <c r="X39" s="35"/>
      <c r="Y39" s="37"/>
      <c r="Z39" s="35"/>
      <c r="AA39" s="37"/>
      <c r="AB39" s="35"/>
      <c r="AC39" s="37"/>
      <c r="AD39" s="35"/>
      <c r="AE39" s="37"/>
      <c r="AF39" s="35"/>
      <c r="AG39" s="37"/>
      <c r="AH39" s="35"/>
      <c r="AI39" s="37"/>
      <c r="AJ39" s="35"/>
      <c r="AK39" s="37"/>
      <c r="AL39" s="38"/>
      <c r="AM39" s="39"/>
      <c r="AN39" s="40"/>
      <c r="AO39" s="41"/>
      <c r="AP39" s="36"/>
      <c r="AQ39" s="24"/>
      <c r="AR39" s="24"/>
      <c r="AS39" s="42"/>
      <c r="AT39" s="24">
        <v>0</v>
      </c>
      <c r="AU39" s="24">
        <v>0</v>
      </c>
      <c r="AV39" s="25" t="str">
        <f t="shared" si="2"/>
        <v/>
      </c>
      <c r="CA39" s="26" t="str">
        <f t="shared" si="3"/>
        <v/>
      </c>
      <c r="CB39" s="26" t="str">
        <f t="shared" si="4"/>
        <v/>
      </c>
      <c r="CC39" s="26" t="str">
        <f t="shared" si="5"/>
        <v/>
      </c>
      <c r="CD39" s="26" t="str">
        <f t="shared" si="6"/>
        <v/>
      </c>
      <c r="CE39" s="26" t="str">
        <f t="shared" si="7"/>
        <v/>
      </c>
      <c r="CF39" s="27"/>
      <c r="CG39" s="26" t="str">
        <f t="shared" si="8"/>
        <v/>
      </c>
      <c r="CH39" s="26" t="str">
        <f t="shared" si="9"/>
        <v/>
      </c>
      <c r="CI39" s="28"/>
      <c r="CJ39" s="29">
        <f t="shared" si="10"/>
        <v>0</v>
      </c>
      <c r="CK39" s="29">
        <f t="shared" si="11"/>
        <v>0</v>
      </c>
      <c r="CL39" s="29">
        <f t="shared" si="12"/>
        <v>0</v>
      </c>
      <c r="CM39" s="29">
        <f t="shared" si="13"/>
        <v>0</v>
      </c>
      <c r="CN39" s="29">
        <f t="shared" si="13"/>
        <v>0</v>
      </c>
      <c r="CO39" s="30"/>
      <c r="CP39" s="29">
        <f t="shared" si="14"/>
        <v>0</v>
      </c>
      <c r="CQ39" s="29">
        <f t="shared" si="14"/>
        <v>0</v>
      </c>
    </row>
    <row r="40" spans="1:95" x14ac:dyDescent="0.25">
      <c r="A40" s="300"/>
      <c r="B40" s="31" t="s">
        <v>53</v>
      </c>
      <c r="C40" s="32">
        <f t="shared" si="0"/>
        <v>0</v>
      </c>
      <c r="D40" s="33">
        <f t="shared" si="30"/>
        <v>0</v>
      </c>
      <c r="E40" s="34">
        <f t="shared" si="30"/>
        <v>0</v>
      </c>
      <c r="F40" s="75"/>
      <c r="G40" s="76"/>
      <c r="H40" s="35"/>
      <c r="I40" s="36"/>
      <c r="J40" s="35"/>
      <c r="K40" s="37"/>
      <c r="L40" s="35"/>
      <c r="M40" s="37"/>
      <c r="N40" s="35"/>
      <c r="O40" s="37"/>
      <c r="P40" s="35"/>
      <c r="Q40" s="37"/>
      <c r="R40" s="35"/>
      <c r="S40" s="37"/>
      <c r="T40" s="35"/>
      <c r="U40" s="37"/>
      <c r="V40" s="35"/>
      <c r="W40" s="37"/>
      <c r="X40" s="35"/>
      <c r="Y40" s="37"/>
      <c r="Z40" s="35"/>
      <c r="AA40" s="37"/>
      <c r="AB40" s="35"/>
      <c r="AC40" s="37"/>
      <c r="AD40" s="35"/>
      <c r="AE40" s="37"/>
      <c r="AF40" s="35"/>
      <c r="AG40" s="37"/>
      <c r="AH40" s="35"/>
      <c r="AI40" s="37"/>
      <c r="AJ40" s="35"/>
      <c r="AK40" s="37"/>
      <c r="AL40" s="38"/>
      <c r="AM40" s="39"/>
      <c r="AN40" s="40"/>
      <c r="AO40" s="41"/>
      <c r="AP40" s="36"/>
      <c r="AQ40" s="24"/>
      <c r="AR40" s="24"/>
      <c r="AS40" s="42"/>
      <c r="AT40" s="24">
        <v>0</v>
      </c>
      <c r="AU40" s="24">
        <v>0</v>
      </c>
      <c r="AV40" s="25" t="str">
        <f t="shared" si="2"/>
        <v/>
      </c>
      <c r="CA40" s="26" t="str">
        <f t="shared" si="3"/>
        <v/>
      </c>
      <c r="CB40" s="26" t="str">
        <f t="shared" si="4"/>
        <v/>
      </c>
      <c r="CC40" s="26" t="str">
        <f t="shared" si="5"/>
        <v/>
      </c>
      <c r="CD40" s="26" t="str">
        <f t="shared" si="6"/>
        <v/>
      </c>
      <c r="CE40" s="26" t="str">
        <f t="shared" si="7"/>
        <v/>
      </c>
      <c r="CF40" s="27"/>
      <c r="CG40" s="26" t="str">
        <f t="shared" si="8"/>
        <v/>
      </c>
      <c r="CH40" s="26" t="str">
        <f t="shared" si="9"/>
        <v/>
      </c>
      <c r="CI40" s="28"/>
      <c r="CJ40" s="29">
        <f t="shared" si="10"/>
        <v>0</v>
      </c>
      <c r="CK40" s="29">
        <f t="shared" si="11"/>
        <v>0</v>
      </c>
      <c r="CL40" s="29">
        <f t="shared" si="12"/>
        <v>0</v>
      </c>
      <c r="CM40" s="29">
        <f t="shared" si="13"/>
        <v>0</v>
      </c>
      <c r="CN40" s="29">
        <f t="shared" si="13"/>
        <v>0</v>
      </c>
      <c r="CO40" s="30"/>
      <c r="CP40" s="29">
        <f t="shared" si="14"/>
        <v>0</v>
      </c>
      <c r="CQ40" s="29">
        <f t="shared" si="14"/>
        <v>0</v>
      </c>
    </row>
    <row r="41" spans="1:95" x14ac:dyDescent="0.25">
      <c r="A41" s="300"/>
      <c r="B41" s="31" t="s">
        <v>44</v>
      </c>
      <c r="C41" s="32">
        <f t="shared" si="0"/>
        <v>0</v>
      </c>
      <c r="D41" s="33">
        <f t="shared" si="30"/>
        <v>0</v>
      </c>
      <c r="E41" s="34">
        <f t="shared" si="30"/>
        <v>0</v>
      </c>
      <c r="F41" s="75"/>
      <c r="G41" s="76"/>
      <c r="H41" s="35"/>
      <c r="I41" s="36"/>
      <c r="J41" s="35"/>
      <c r="K41" s="37"/>
      <c r="L41" s="35"/>
      <c r="M41" s="37"/>
      <c r="N41" s="35"/>
      <c r="O41" s="37"/>
      <c r="P41" s="35"/>
      <c r="Q41" s="37"/>
      <c r="R41" s="35"/>
      <c r="S41" s="37"/>
      <c r="T41" s="35"/>
      <c r="U41" s="37"/>
      <c r="V41" s="35"/>
      <c r="W41" s="37"/>
      <c r="X41" s="35"/>
      <c r="Y41" s="37"/>
      <c r="Z41" s="35"/>
      <c r="AA41" s="37"/>
      <c r="AB41" s="35"/>
      <c r="AC41" s="37"/>
      <c r="AD41" s="35"/>
      <c r="AE41" s="37"/>
      <c r="AF41" s="35"/>
      <c r="AG41" s="37"/>
      <c r="AH41" s="35"/>
      <c r="AI41" s="37"/>
      <c r="AJ41" s="35"/>
      <c r="AK41" s="37"/>
      <c r="AL41" s="38"/>
      <c r="AM41" s="39"/>
      <c r="AN41" s="40"/>
      <c r="AO41" s="41"/>
      <c r="AP41" s="36"/>
      <c r="AQ41" s="24"/>
      <c r="AR41" s="24"/>
      <c r="AS41" s="42"/>
      <c r="AT41" s="24">
        <v>0</v>
      </c>
      <c r="AU41" s="24">
        <v>0</v>
      </c>
      <c r="AV41" s="25" t="str">
        <f t="shared" si="2"/>
        <v/>
      </c>
      <c r="CA41" s="26" t="str">
        <f t="shared" si="3"/>
        <v/>
      </c>
      <c r="CB41" s="26" t="str">
        <f t="shared" si="4"/>
        <v/>
      </c>
      <c r="CC41" s="26" t="str">
        <f t="shared" si="5"/>
        <v/>
      </c>
      <c r="CD41" s="26" t="str">
        <f t="shared" si="6"/>
        <v/>
      </c>
      <c r="CE41" s="26" t="str">
        <f t="shared" si="7"/>
        <v/>
      </c>
      <c r="CF41" s="27"/>
      <c r="CG41" s="26" t="str">
        <f t="shared" si="8"/>
        <v/>
      </c>
      <c r="CH41" s="26" t="str">
        <f t="shared" si="9"/>
        <v/>
      </c>
      <c r="CI41" s="28"/>
      <c r="CJ41" s="29">
        <f t="shared" si="10"/>
        <v>0</v>
      </c>
      <c r="CK41" s="29">
        <f t="shared" si="11"/>
        <v>0</v>
      </c>
      <c r="CL41" s="29">
        <f t="shared" si="12"/>
        <v>0</v>
      </c>
      <c r="CM41" s="29">
        <f t="shared" si="13"/>
        <v>0</v>
      </c>
      <c r="CN41" s="29">
        <f t="shared" si="13"/>
        <v>0</v>
      </c>
      <c r="CO41" s="30"/>
      <c r="CP41" s="29">
        <f t="shared" si="14"/>
        <v>0</v>
      </c>
      <c r="CQ41" s="29">
        <f t="shared" si="14"/>
        <v>0</v>
      </c>
    </row>
    <row r="42" spans="1:95" x14ac:dyDescent="0.25">
      <c r="A42" s="300"/>
      <c r="B42" s="43" t="s">
        <v>45</v>
      </c>
      <c r="C42" s="44">
        <f t="shared" si="0"/>
        <v>0</v>
      </c>
      <c r="D42" s="45">
        <f t="shared" si="30"/>
        <v>0</v>
      </c>
      <c r="E42" s="46">
        <f t="shared" si="30"/>
        <v>0</v>
      </c>
      <c r="F42" s="75"/>
      <c r="G42" s="76"/>
      <c r="H42" s="47"/>
      <c r="I42" s="48"/>
      <c r="J42" s="47"/>
      <c r="K42" s="49"/>
      <c r="L42" s="47"/>
      <c r="M42" s="49"/>
      <c r="N42" s="47"/>
      <c r="O42" s="49"/>
      <c r="P42" s="47"/>
      <c r="Q42" s="49"/>
      <c r="R42" s="47"/>
      <c r="S42" s="49"/>
      <c r="T42" s="47"/>
      <c r="U42" s="49"/>
      <c r="V42" s="47"/>
      <c r="W42" s="49"/>
      <c r="X42" s="47"/>
      <c r="Y42" s="49"/>
      <c r="Z42" s="47"/>
      <c r="AA42" s="49"/>
      <c r="AB42" s="47"/>
      <c r="AC42" s="49"/>
      <c r="AD42" s="47"/>
      <c r="AE42" s="49"/>
      <c r="AF42" s="47"/>
      <c r="AG42" s="49"/>
      <c r="AH42" s="47"/>
      <c r="AI42" s="49"/>
      <c r="AJ42" s="47"/>
      <c r="AK42" s="49"/>
      <c r="AL42" s="50"/>
      <c r="AM42" s="51"/>
      <c r="AN42" s="40"/>
      <c r="AO42" s="52"/>
      <c r="AP42" s="36"/>
      <c r="AQ42" s="24"/>
      <c r="AR42" s="24"/>
      <c r="AS42" s="42"/>
      <c r="AT42" s="24">
        <v>0</v>
      </c>
      <c r="AU42" s="24">
        <v>0</v>
      </c>
      <c r="AV42" s="25" t="str">
        <f t="shared" si="2"/>
        <v/>
      </c>
      <c r="CA42" s="26" t="str">
        <f t="shared" si="3"/>
        <v/>
      </c>
      <c r="CB42" s="26" t="str">
        <f t="shared" si="4"/>
        <v/>
      </c>
      <c r="CC42" s="26" t="str">
        <f t="shared" si="5"/>
        <v/>
      </c>
      <c r="CD42" s="26" t="str">
        <f t="shared" si="6"/>
        <v/>
      </c>
      <c r="CE42" s="26" t="str">
        <f t="shared" si="7"/>
        <v/>
      </c>
      <c r="CF42" s="27"/>
      <c r="CG42" s="26" t="str">
        <f t="shared" si="8"/>
        <v/>
      </c>
      <c r="CH42" s="26" t="str">
        <f t="shared" si="9"/>
        <v/>
      </c>
      <c r="CI42" s="28"/>
      <c r="CJ42" s="29">
        <f t="shared" si="10"/>
        <v>0</v>
      </c>
      <c r="CK42" s="29">
        <f t="shared" si="11"/>
        <v>0</v>
      </c>
      <c r="CL42" s="29">
        <f t="shared" si="12"/>
        <v>0</v>
      </c>
      <c r="CM42" s="29">
        <f t="shared" si="13"/>
        <v>0</v>
      </c>
      <c r="CN42" s="29">
        <f t="shared" si="13"/>
        <v>0</v>
      </c>
      <c r="CO42" s="30"/>
      <c r="CP42" s="29">
        <f t="shared" si="14"/>
        <v>0</v>
      </c>
      <c r="CQ42" s="29">
        <f t="shared" si="14"/>
        <v>0</v>
      </c>
    </row>
    <row r="43" spans="1:95" x14ac:dyDescent="0.25">
      <c r="A43" s="300"/>
      <c r="B43" s="31" t="s">
        <v>46</v>
      </c>
      <c r="C43" s="32">
        <f t="shared" si="0"/>
        <v>0</v>
      </c>
      <c r="D43" s="33">
        <f t="shared" si="30"/>
        <v>0</v>
      </c>
      <c r="E43" s="34">
        <f t="shared" si="30"/>
        <v>0</v>
      </c>
      <c r="F43" s="75"/>
      <c r="G43" s="77"/>
      <c r="H43" s="35"/>
      <c r="I43" s="36"/>
      <c r="J43" s="35"/>
      <c r="K43" s="37"/>
      <c r="L43" s="35"/>
      <c r="M43" s="37"/>
      <c r="N43" s="35"/>
      <c r="O43" s="37"/>
      <c r="P43" s="35"/>
      <c r="Q43" s="37"/>
      <c r="R43" s="35"/>
      <c r="S43" s="37"/>
      <c r="T43" s="35"/>
      <c r="U43" s="37"/>
      <c r="V43" s="35"/>
      <c r="W43" s="37"/>
      <c r="X43" s="35"/>
      <c r="Y43" s="37"/>
      <c r="Z43" s="35"/>
      <c r="AA43" s="37"/>
      <c r="AB43" s="35"/>
      <c r="AC43" s="37"/>
      <c r="AD43" s="35"/>
      <c r="AE43" s="37"/>
      <c r="AF43" s="35"/>
      <c r="AG43" s="37"/>
      <c r="AH43" s="35"/>
      <c r="AI43" s="37"/>
      <c r="AJ43" s="35"/>
      <c r="AK43" s="37"/>
      <c r="AL43" s="38"/>
      <c r="AM43" s="39"/>
      <c r="AN43" s="40"/>
      <c r="AO43" s="41"/>
      <c r="AP43" s="36"/>
      <c r="AQ43" s="24"/>
      <c r="AR43" s="24"/>
      <c r="AS43" s="42"/>
      <c r="AT43" s="24">
        <v>0</v>
      </c>
      <c r="AU43" s="24">
        <v>0</v>
      </c>
      <c r="AV43" s="25" t="str">
        <f t="shared" si="2"/>
        <v/>
      </c>
      <c r="CA43" s="26" t="str">
        <f t="shared" si="3"/>
        <v/>
      </c>
      <c r="CB43" s="26" t="str">
        <f t="shared" si="4"/>
        <v/>
      </c>
      <c r="CC43" s="26" t="str">
        <f t="shared" si="5"/>
        <v/>
      </c>
      <c r="CD43" s="26" t="str">
        <f t="shared" si="6"/>
        <v/>
      </c>
      <c r="CE43" s="26" t="str">
        <f t="shared" si="7"/>
        <v/>
      </c>
      <c r="CF43" s="27"/>
      <c r="CG43" s="26" t="str">
        <f t="shared" si="8"/>
        <v/>
      </c>
      <c r="CH43" s="26" t="str">
        <f t="shared" si="9"/>
        <v/>
      </c>
      <c r="CI43" s="28"/>
      <c r="CJ43" s="29">
        <f t="shared" si="10"/>
        <v>0</v>
      </c>
      <c r="CK43" s="29">
        <f t="shared" si="11"/>
        <v>0</v>
      </c>
      <c r="CL43" s="29">
        <f t="shared" si="12"/>
        <v>0</v>
      </c>
      <c r="CM43" s="29">
        <f t="shared" si="13"/>
        <v>0</v>
      </c>
      <c r="CN43" s="29">
        <f t="shared" si="13"/>
        <v>0</v>
      </c>
      <c r="CO43" s="30"/>
      <c r="CP43" s="29">
        <f t="shared" si="14"/>
        <v>0</v>
      </c>
      <c r="CQ43" s="29">
        <f t="shared" si="14"/>
        <v>0</v>
      </c>
    </row>
    <row r="44" spans="1:95" x14ac:dyDescent="0.25">
      <c r="A44" s="300"/>
      <c r="B44" s="53" t="s">
        <v>47</v>
      </c>
      <c r="C44" s="32">
        <f t="shared" si="0"/>
        <v>0</v>
      </c>
      <c r="D44" s="33">
        <f t="shared" si="30"/>
        <v>0</v>
      </c>
      <c r="E44" s="55">
        <f t="shared" si="30"/>
        <v>0</v>
      </c>
      <c r="F44" s="75"/>
      <c r="G44" s="78"/>
      <c r="H44" s="79"/>
      <c r="I44" s="80"/>
      <c r="J44" s="79"/>
      <c r="K44" s="81"/>
      <c r="L44" s="79"/>
      <c r="M44" s="81"/>
      <c r="N44" s="79"/>
      <c r="O44" s="81"/>
      <c r="P44" s="79"/>
      <c r="Q44" s="81"/>
      <c r="R44" s="35"/>
      <c r="S44" s="37"/>
      <c r="T44" s="35"/>
      <c r="U44" s="37"/>
      <c r="V44" s="35"/>
      <c r="W44" s="37"/>
      <c r="X44" s="35"/>
      <c r="Y44" s="37"/>
      <c r="Z44" s="35"/>
      <c r="AA44" s="37"/>
      <c r="AB44" s="35"/>
      <c r="AC44" s="37"/>
      <c r="AD44" s="35"/>
      <c r="AE44" s="37"/>
      <c r="AF44" s="35"/>
      <c r="AG44" s="37"/>
      <c r="AH44" s="35"/>
      <c r="AI44" s="37"/>
      <c r="AJ44" s="35"/>
      <c r="AK44" s="37"/>
      <c r="AL44" s="38"/>
      <c r="AM44" s="39"/>
      <c r="AN44" s="40"/>
      <c r="AO44" s="41"/>
      <c r="AP44" s="36"/>
      <c r="AQ44" s="24"/>
      <c r="AR44" s="24"/>
      <c r="AS44" s="42"/>
      <c r="AT44" s="24">
        <v>0</v>
      </c>
      <c r="AU44" s="24">
        <v>0</v>
      </c>
      <c r="AV44" s="25" t="str">
        <f t="shared" si="2"/>
        <v/>
      </c>
      <c r="CA44" s="26" t="str">
        <f t="shared" si="3"/>
        <v/>
      </c>
      <c r="CB44" s="26" t="str">
        <f t="shared" si="4"/>
        <v/>
      </c>
      <c r="CC44" s="26" t="str">
        <f t="shared" si="5"/>
        <v/>
      </c>
      <c r="CD44" s="26" t="str">
        <f t="shared" si="6"/>
        <v/>
      </c>
      <c r="CE44" s="26" t="str">
        <f t="shared" si="7"/>
        <v/>
      </c>
      <c r="CF44" s="27"/>
      <c r="CG44" s="26" t="str">
        <f t="shared" si="8"/>
        <v/>
      </c>
      <c r="CH44" s="26" t="str">
        <f t="shared" si="9"/>
        <v/>
      </c>
      <c r="CI44" s="28"/>
      <c r="CJ44" s="29">
        <f t="shared" si="10"/>
        <v>0</v>
      </c>
      <c r="CK44" s="29">
        <f t="shared" si="11"/>
        <v>0</v>
      </c>
      <c r="CL44" s="29">
        <f t="shared" si="12"/>
        <v>0</v>
      </c>
      <c r="CM44" s="29">
        <f t="shared" si="13"/>
        <v>0</v>
      </c>
      <c r="CN44" s="29">
        <f t="shared" si="13"/>
        <v>0</v>
      </c>
      <c r="CO44" s="30"/>
      <c r="CP44" s="29">
        <f t="shared" si="14"/>
        <v>0</v>
      </c>
      <c r="CQ44" s="29">
        <f t="shared" si="14"/>
        <v>0</v>
      </c>
    </row>
    <row r="45" spans="1:95" x14ac:dyDescent="0.25">
      <c r="A45" s="301"/>
      <c r="B45" s="57" t="s">
        <v>48</v>
      </c>
      <c r="C45" s="58">
        <f t="shared" si="0"/>
        <v>0</v>
      </c>
      <c r="D45" s="59">
        <f t="shared" si="30"/>
        <v>0</v>
      </c>
      <c r="E45" s="60">
        <f t="shared" si="30"/>
        <v>0</v>
      </c>
      <c r="F45" s="82"/>
      <c r="G45" s="83"/>
      <c r="H45" s="61"/>
      <c r="I45" s="62"/>
      <c r="J45" s="61"/>
      <c r="K45" s="63"/>
      <c r="L45" s="61"/>
      <c r="M45" s="63"/>
      <c r="N45" s="61"/>
      <c r="O45" s="63"/>
      <c r="P45" s="61"/>
      <c r="Q45" s="63"/>
      <c r="R45" s="61"/>
      <c r="S45" s="63"/>
      <c r="T45" s="61"/>
      <c r="U45" s="63"/>
      <c r="V45" s="61"/>
      <c r="W45" s="63"/>
      <c r="X45" s="61"/>
      <c r="Y45" s="63"/>
      <c r="Z45" s="61"/>
      <c r="AA45" s="63"/>
      <c r="AB45" s="61"/>
      <c r="AC45" s="63"/>
      <c r="AD45" s="61"/>
      <c r="AE45" s="63"/>
      <c r="AF45" s="61"/>
      <c r="AG45" s="63"/>
      <c r="AH45" s="61"/>
      <c r="AI45" s="63"/>
      <c r="AJ45" s="61"/>
      <c r="AK45" s="63"/>
      <c r="AL45" s="84"/>
      <c r="AM45" s="65"/>
      <c r="AN45" s="66"/>
      <c r="AO45" s="67"/>
      <c r="AP45" s="68"/>
      <c r="AQ45" s="69"/>
      <c r="AR45" s="69"/>
      <c r="AS45" s="70"/>
      <c r="AT45" s="69">
        <v>0</v>
      </c>
      <c r="AU45" s="69">
        <v>0</v>
      </c>
      <c r="AV45" s="25" t="str">
        <f t="shared" si="2"/>
        <v/>
      </c>
      <c r="CA45" s="26" t="str">
        <f t="shared" si="3"/>
        <v/>
      </c>
      <c r="CB45" s="26" t="str">
        <f t="shared" si="4"/>
        <v/>
      </c>
      <c r="CC45" s="26" t="str">
        <f t="shared" si="5"/>
        <v/>
      </c>
      <c r="CD45" s="26" t="str">
        <f t="shared" si="6"/>
        <v/>
      </c>
      <c r="CE45" s="26" t="str">
        <f t="shared" si="7"/>
        <v/>
      </c>
      <c r="CF45" s="27"/>
      <c r="CG45" s="26" t="str">
        <f t="shared" si="8"/>
        <v/>
      </c>
      <c r="CH45" s="26" t="str">
        <f t="shared" si="9"/>
        <v/>
      </c>
      <c r="CI45" s="28"/>
      <c r="CJ45" s="29">
        <f t="shared" si="10"/>
        <v>0</v>
      </c>
      <c r="CK45" s="29">
        <f t="shared" si="11"/>
        <v>0</v>
      </c>
      <c r="CL45" s="29">
        <f t="shared" si="12"/>
        <v>0</v>
      </c>
      <c r="CM45" s="29">
        <f t="shared" si="13"/>
        <v>0</v>
      </c>
      <c r="CN45" s="29">
        <f t="shared" si="13"/>
        <v>0</v>
      </c>
      <c r="CO45" s="30"/>
      <c r="CP45" s="29">
        <f t="shared" si="14"/>
        <v>0</v>
      </c>
      <c r="CQ45" s="29">
        <f t="shared" si="14"/>
        <v>0</v>
      </c>
    </row>
    <row r="46" spans="1:95" x14ac:dyDescent="0.25">
      <c r="A46" s="299" t="s">
        <v>54</v>
      </c>
      <c r="B46" s="10" t="s">
        <v>38</v>
      </c>
      <c r="C46" s="11">
        <f t="shared" si="0"/>
        <v>42</v>
      </c>
      <c r="D46" s="12">
        <f t="shared" si="30"/>
        <v>27</v>
      </c>
      <c r="E46" s="13">
        <f t="shared" si="30"/>
        <v>15</v>
      </c>
      <c r="F46" s="71"/>
      <c r="G46" s="72"/>
      <c r="H46" s="14"/>
      <c r="I46" s="15"/>
      <c r="J46" s="14"/>
      <c r="K46" s="16"/>
      <c r="L46" s="14"/>
      <c r="M46" s="16"/>
      <c r="N46" s="14">
        <v>2</v>
      </c>
      <c r="O46" s="16"/>
      <c r="P46" s="14">
        <v>1</v>
      </c>
      <c r="Q46" s="16">
        <v>1</v>
      </c>
      <c r="R46" s="14">
        <v>3</v>
      </c>
      <c r="S46" s="16">
        <v>1</v>
      </c>
      <c r="T46" s="14">
        <v>6</v>
      </c>
      <c r="U46" s="16">
        <v>1</v>
      </c>
      <c r="V46" s="14">
        <v>1</v>
      </c>
      <c r="W46" s="16">
        <v>3</v>
      </c>
      <c r="X46" s="14">
        <v>4</v>
      </c>
      <c r="Y46" s="16">
        <v>3</v>
      </c>
      <c r="Z46" s="14">
        <v>4</v>
      </c>
      <c r="AA46" s="16">
        <v>2</v>
      </c>
      <c r="AB46" s="14">
        <v>2</v>
      </c>
      <c r="AC46" s="16">
        <v>2</v>
      </c>
      <c r="AD46" s="14">
        <v>2</v>
      </c>
      <c r="AE46" s="16"/>
      <c r="AF46" s="14">
        <v>1</v>
      </c>
      <c r="AG46" s="16"/>
      <c r="AH46" s="14"/>
      <c r="AI46" s="16">
        <v>2</v>
      </c>
      <c r="AJ46" s="14"/>
      <c r="AK46" s="16"/>
      <c r="AL46" s="17">
        <v>1</v>
      </c>
      <c r="AM46" s="18"/>
      <c r="AN46" s="73">
        <v>0</v>
      </c>
      <c r="AO46" s="20">
        <v>0</v>
      </c>
      <c r="AP46" s="21">
        <v>0</v>
      </c>
      <c r="AQ46" s="74">
        <v>0</v>
      </c>
      <c r="AR46" s="74">
        <v>4</v>
      </c>
      <c r="AS46" s="85"/>
      <c r="AT46" s="74">
        <v>0</v>
      </c>
      <c r="AU46" s="74">
        <v>0</v>
      </c>
      <c r="AV46" s="25" t="str">
        <f t="shared" si="2"/>
        <v/>
      </c>
      <c r="CA46" s="26" t="str">
        <f t="shared" si="3"/>
        <v/>
      </c>
      <c r="CB46" s="26" t="str">
        <f t="shared" si="4"/>
        <v/>
      </c>
      <c r="CC46" s="26" t="str">
        <f t="shared" si="5"/>
        <v/>
      </c>
      <c r="CD46" s="26" t="str">
        <f t="shared" si="6"/>
        <v/>
      </c>
      <c r="CE46" s="26" t="str">
        <f t="shared" si="7"/>
        <v/>
      </c>
      <c r="CF46" s="27"/>
      <c r="CG46" s="26" t="str">
        <f t="shared" si="8"/>
        <v/>
      </c>
      <c r="CH46" s="26" t="str">
        <f t="shared" si="9"/>
        <v/>
      </c>
      <c r="CI46" s="28"/>
      <c r="CJ46" s="29">
        <f t="shared" si="10"/>
        <v>0</v>
      </c>
      <c r="CK46" s="29">
        <f t="shared" si="11"/>
        <v>0</v>
      </c>
      <c r="CL46" s="29">
        <f t="shared" si="12"/>
        <v>0</v>
      </c>
      <c r="CM46" s="29">
        <f t="shared" si="13"/>
        <v>0</v>
      </c>
      <c r="CN46" s="29">
        <f t="shared" si="13"/>
        <v>0</v>
      </c>
      <c r="CO46" s="30"/>
      <c r="CP46" s="29">
        <f t="shared" si="14"/>
        <v>0</v>
      </c>
      <c r="CQ46" s="29">
        <f t="shared" si="14"/>
        <v>0</v>
      </c>
    </row>
    <row r="47" spans="1:95" x14ac:dyDescent="0.25">
      <c r="A47" s="300"/>
      <c r="B47" s="31" t="s">
        <v>39</v>
      </c>
      <c r="C47" s="32">
        <f t="shared" si="0"/>
        <v>0</v>
      </c>
      <c r="D47" s="33">
        <f>SUM(H47+J47+L47+N47+P47+R47+T47+V47+X47+Z47+AB47+AD47+AF47+AH47+AJ47+AL47)</f>
        <v>0</v>
      </c>
      <c r="E47" s="34">
        <f t="shared" si="30"/>
        <v>0</v>
      </c>
      <c r="F47" s="75"/>
      <c r="G47" s="76"/>
      <c r="H47" s="35"/>
      <c r="I47" s="36"/>
      <c r="J47" s="35"/>
      <c r="K47" s="37"/>
      <c r="L47" s="35"/>
      <c r="M47" s="37"/>
      <c r="N47" s="35"/>
      <c r="O47" s="37"/>
      <c r="P47" s="35"/>
      <c r="Q47" s="37"/>
      <c r="R47" s="35"/>
      <c r="S47" s="37"/>
      <c r="T47" s="35"/>
      <c r="U47" s="37"/>
      <c r="V47" s="35"/>
      <c r="W47" s="37"/>
      <c r="X47" s="35"/>
      <c r="Y47" s="37"/>
      <c r="Z47" s="35"/>
      <c r="AA47" s="37"/>
      <c r="AB47" s="35"/>
      <c r="AC47" s="37"/>
      <c r="AD47" s="35"/>
      <c r="AE47" s="37"/>
      <c r="AF47" s="35"/>
      <c r="AG47" s="37"/>
      <c r="AH47" s="35"/>
      <c r="AI47" s="37"/>
      <c r="AJ47" s="35"/>
      <c r="AK47" s="37"/>
      <c r="AL47" s="38"/>
      <c r="AM47" s="39"/>
      <c r="AN47" s="40"/>
      <c r="AO47" s="41"/>
      <c r="AP47" s="36"/>
      <c r="AQ47" s="24"/>
      <c r="AR47" s="24"/>
      <c r="AS47" s="42"/>
      <c r="AT47" s="24">
        <v>0</v>
      </c>
      <c r="AU47" s="24">
        <v>0</v>
      </c>
      <c r="AV47" s="25" t="str">
        <f t="shared" si="2"/>
        <v/>
      </c>
      <c r="CA47" s="26" t="str">
        <f t="shared" si="3"/>
        <v/>
      </c>
      <c r="CB47" s="26" t="str">
        <f t="shared" si="4"/>
        <v/>
      </c>
      <c r="CC47" s="26" t="str">
        <f t="shared" si="5"/>
        <v/>
      </c>
      <c r="CD47" s="26" t="str">
        <f t="shared" si="6"/>
        <v/>
      </c>
      <c r="CE47" s="26" t="str">
        <f t="shared" si="7"/>
        <v/>
      </c>
      <c r="CF47" s="27"/>
      <c r="CG47" s="26" t="str">
        <f t="shared" si="8"/>
        <v/>
      </c>
      <c r="CH47" s="26" t="str">
        <f t="shared" si="9"/>
        <v/>
      </c>
      <c r="CI47" s="28"/>
      <c r="CJ47" s="29">
        <f t="shared" si="10"/>
        <v>0</v>
      </c>
      <c r="CK47" s="29">
        <f t="shared" si="11"/>
        <v>0</v>
      </c>
      <c r="CL47" s="29">
        <f t="shared" si="12"/>
        <v>0</v>
      </c>
      <c r="CM47" s="29">
        <f t="shared" si="13"/>
        <v>0</v>
      </c>
      <c r="CN47" s="29">
        <f t="shared" si="13"/>
        <v>0</v>
      </c>
      <c r="CO47" s="30"/>
      <c r="CP47" s="29">
        <f t="shared" si="14"/>
        <v>0</v>
      </c>
      <c r="CQ47" s="29">
        <f t="shared" si="14"/>
        <v>0</v>
      </c>
    </row>
    <row r="48" spans="1:95" x14ac:dyDescent="0.25">
      <c r="A48" s="300"/>
      <c r="B48" s="31" t="s">
        <v>40</v>
      </c>
      <c r="C48" s="32">
        <f t="shared" si="0"/>
        <v>229</v>
      </c>
      <c r="D48" s="33">
        <f t="shared" si="30"/>
        <v>175</v>
      </c>
      <c r="E48" s="34">
        <f t="shared" si="30"/>
        <v>54</v>
      </c>
      <c r="F48" s="75"/>
      <c r="G48" s="76"/>
      <c r="H48" s="35"/>
      <c r="I48" s="36"/>
      <c r="J48" s="35"/>
      <c r="K48" s="37"/>
      <c r="L48" s="35"/>
      <c r="M48" s="37"/>
      <c r="N48" s="35">
        <v>11</v>
      </c>
      <c r="O48" s="37">
        <v>1</v>
      </c>
      <c r="P48" s="35">
        <v>17</v>
      </c>
      <c r="Q48" s="37">
        <v>4</v>
      </c>
      <c r="R48" s="35">
        <v>31</v>
      </c>
      <c r="S48" s="37">
        <v>8</v>
      </c>
      <c r="T48" s="35">
        <v>24</v>
      </c>
      <c r="U48" s="37">
        <v>7</v>
      </c>
      <c r="V48" s="35">
        <v>25</v>
      </c>
      <c r="W48" s="37">
        <v>12</v>
      </c>
      <c r="X48" s="35">
        <v>24</v>
      </c>
      <c r="Y48" s="37">
        <v>8</v>
      </c>
      <c r="Z48" s="35">
        <v>15</v>
      </c>
      <c r="AA48" s="37">
        <v>6</v>
      </c>
      <c r="AB48" s="35">
        <v>15</v>
      </c>
      <c r="AC48" s="37">
        <v>4</v>
      </c>
      <c r="AD48" s="35">
        <v>7</v>
      </c>
      <c r="AE48" s="37">
        <v>1</v>
      </c>
      <c r="AF48" s="35">
        <v>4</v>
      </c>
      <c r="AG48" s="37"/>
      <c r="AH48" s="35">
        <v>2</v>
      </c>
      <c r="AI48" s="37">
        <v>3</v>
      </c>
      <c r="AJ48" s="35"/>
      <c r="AK48" s="37"/>
      <c r="AL48" s="38"/>
      <c r="AM48" s="39"/>
      <c r="AN48" s="40">
        <v>0</v>
      </c>
      <c r="AO48" s="41">
        <v>0</v>
      </c>
      <c r="AP48" s="36">
        <v>3</v>
      </c>
      <c r="AQ48" s="24">
        <v>2</v>
      </c>
      <c r="AR48" s="24">
        <v>16</v>
      </c>
      <c r="AS48" s="42"/>
      <c r="AT48" s="24">
        <v>0</v>
      </c>
      <c r="AU48" s="24">
        <v>0</v>
      </c>
      <c r="AV48" s="25" t="str">
        <f t="shared" si="2"/>
        <v/>
      </c>
      <c r="CA48" s="26" t="str">
        <f t="shared" si="3"/>
        <v/>
      </c>
      <c r="CB48" s="26" t="str">
        <f t="shared" si="4"/>
        <v/>
      </c>
      <c r="CC48" s="26" t="str">
        <f t="shared" si="5"/>
        <v/>
      </c>
      <c r="CD48" s="26" t="str">
        <f t="shared" si="6"/>
        <v/>
      </c>
      <c r="CE48" s="26" t="str">
        <f t="shared" si="7"/>
        <v/>
      </c>
      <c r="CF48" s="27"/>
      <c r="CG48" s="26" t="str">
        <f t="shared" si="8"/>
        <v/>
      </c>
      <c r="CH48" s="26" t="str">
        <f t="shared" si="9"/>
        <v/>
      </c>
      <c r="CI48" s="28"/>
      <c r="CJ48" s="29">
        <f t="shared" si="10"/>
        <v>0</v>
      </c>
      <c r="CK48" s="29">
        <f t="shared" si="11"/>
        <v>0</v>
      </c>
      <c r="CL48" s="29">
        <f t="shared" si="12"/>
        <v>0</v>
      </c>
      <c r="CM48" s="29">
        <f t="shared" si="13"/>
        <v>0</v>
      </c>
      <c r="CN48" s="29">
        <f t="shared" si="13"/>
        <v>0</v>
      </c>
      <c r="CO48" s="30"/>
      <c r="CP48" s="29">
        <f t="shared" si="14"/>
        <v>0</v>
      </c>
      <c r="CQ48" s="29">
        <f t="shared" si="14"/>
        <v>0</v>
      </c>
    </row>
    <row r="49" spans="1:95" x14ac:dyDescent="0.25">
      <c r="A49" s="300"/>
      <c r="B49" s="31" t="s">
        <v>41</v>
      </c>
      <c r="C49" s="32">
        <f t="shared" si="0"/>
        <v>0</v>
      </c>
      <c r="D49" s="33">
        <f t="shared" si="30"/>
        <v>0</v>
      </c>
      <c r="E49" s="34">
        <f t="shared" si="30"/>
        <v>0</v>
      </c>
      <c r="F49" s="75"/>
      <c r="G49" s="76"/>
      <c r="H49" s="35"/>
      <c r="I49" s="36"/>
      <c r="J49" s="35"/>
      <c r="K49" s="37"/>
      <c r="L49" s="35"/>
      <c r="M49" s="37"/>
      <c r="N49" s="35"/>
      <c r="O49" s="37"/>
      <c r="P49" s="35"/>
      <c r="Q49" s="37"/>
      <c r="R49" s="35"/>
      <c r="S49" s="37"/>
      <c r="T49" s="35"/>
      <c r="U49" s="37"/>
      <c r="V49" s="35"/>
      <c r="W49" s="37"/>
      <c r="X49" s="35"/>
      <c r="Y49" s="37"/>
      <c r="Z49" s="35"/>
      <c r="AA49" s="37"/>
      <c r="AB49" s="35"/>
      <c r="AC49" s="37"/>
      <c r="AD49" s="35"/>
      <c r="AE49" s="37"/>
      <c r="AF49" s="35"/>
      <c r="AG49" s="37"/>
      <c r="AH49" s="35"/>
      <c r="AI49" s="37"/>
      <c r="AJ49" s="35"/>
      <c r="AK49" s="37"/>
      <c r="AL49" s="38"/>
      <c r="AM49" s="39"/>
      <c r="AN49" s="40"/>
      <c r="AO49" s="41"/>
      <c r="AP49" s="36"/>
      <c r="AQ49" s="24"/>
      <c r="AR49" s="24"/>
      <c r="AS49" s="42"/>
      <c r="AT49" s="24">
        <v>0</v>
      </c>
      <c r="AU49" s="24">
        <v>0</v>
      </c>
      <c r="AV49" s="25" t="str">
        <f t="shared" si="2"/>
        <v/>
      </c>
      <c r="CA49" s="26" t="str">
        <f t="shared" si="3"/>
        <v/>
      </c>
      <c r="CB49" s="26" t="str">
        <f t="shared" si="4"/>
        <v/>
      </c>
      <c r="CC49" s="26" t="str">
        <f t="shared" si="5"/>
        <v/>
      </c>
      <c r="CD49" s="26" t="str">
        <f t="shared" si="6"/>
        <v/>
      </c>
      <c r="CE49" s="26" t="str">
        <f t="shared" si="7"/>
        <v/>
      </c>
      <c r="CF49" s="27"/>
      <c r="CG49" s="26" t="str">
        <f t="shared" si="8"/>
        <v/>
      </c>
      <c r="CH49" s="26" t="str">
        <f t="shared" si="9"/>
        <v/>
      </c>
      <c r="CI49" s="28"/>
      <c r="CJ49" s="29">
        <f t="shared" si="10"/>
        <v>0</v>
      </c>
      <c r="CK49" s="29">
        <f t="shared" si="11"/>
        <v>0</v>
      </c>
      <c r="CL49" s="29">
        <f t="shared" si="12"/>
        <v>0</v>
      </c>
      <c r="CM49" s="29">
        <f t="shared" si="13"/>
        <v>0</v>
      </c>
      <c r="CN49" s="29">
        <f t="shared" si="13"/>
        <v>0</v>
      </c>
      <c r="CO49" s="30"/>
      <c r="CP49" s="29">
        <f t="shared" si="14"/>
        <v>0</v>
      </c>
      <c r="CQ49" s="29">
        <f t="shared" si="14"/>
        <v>0</v>
      </c>
    </row>
    <row r="50" spans="1:95" x14ac:dyDescent="0.25">
      <c r="A50" s="300"/>
      <c r="B50" s="31" t="s">
        <v>52</v>
      </c>
      <c r="C50" s="32">
        <f t="shared" si="0"/>
        <v>0</v>
      </c>
      <c r="D50" s="33">
        <f>SUM(H50+J50+L50+N50+P50+R50+T50+V50+X50+Z50+AB50+AD50+AF50+AH50+AJ50+AL50)</f>
        <v>0</v>
      </c>
      <c r="E50" s="34">
        <f t="shared" si="30"/>
        <v>0</v>
      </c>
      <c r="F50" s="75"/>
      <c r="G50" s="76"/>
      <c r="H50" s="35"/>
      <c r="I50" s="36"/>
      <c r="J50" s="35"/>
      <c r="K50" s="37"/>
      <c r="L50" s="35"/>
      <c r="M50" s="37"/>
      <c r="N50" s="35"/>
      <c r="O50" s="37"/>
      <c r="P50" s="35"/>
      <c r="Q50" s="37"/>
      <c r="R50" s="35"/>
      <c r="S50" s="37"/>
      <c r="T50" s="35"/>
      <c r="U50" s="37"/>
      <c r="V50" s="35"/>
      <c r="W50" s="37"/>
      <c r="X50" s="35"/>
      <c r="Y50" s="37"/>
      <c r="Z50" s="35"/>
      <c r="AA50" s="37"/>
      <c r="AB50" s="35"/>
      <c r="AC50" s="37"/>
      <c r="AD50" s="35"/>
      <c r="AE50" s="37"/>
      <c r="AF50" s="35"/>
      <c r="AG50" s="37"/>
      <c r="AH50" s="35"/>
      <c r="AI50" s="37"/>
      <c r="AJ50" s="35"/>
      <c r="AK50" s="37"/>
      <c r="AL50" s="38"/>
      <c r="AM50" s="39"/>
      <c r="AN50" s="40"/>
      <c r="AO50" s="41"/>
      <c r="AP50" s="36"/>
      <c r="AQ50" s="24"/>
      <c r="AR50" s="24"/>
      <c r="AS50" s="42"/>
      <c r="AT50" s="24">
        <v>0</v>
      </c>
      <c r="AU50" s="24">
        <v>0</v>
      </c>
      <c r="AV50" s="25" t="str">
        <f t="shared" si="2"/>
        <v/>
      </c>
      <c r="CA50" s="26" t="str">
        <f t="shared" si="3"/>
        <v/>
      </c>
      <c r="CB50" s="26" t="str">
        <f t="shared" si="4"/>
        <v/>
      </c>
      <c r="CC50" s="26" t="str">
        <f t="shared" si="5"/>
        <v/>
      </c>
      <c r="CD50" s="26" t="str">
        <f t="shared" si="6"/>
        <v/>
      </c>
      <c r="CE50" s="26" t="str">
        <f t="shared" si="7"/>
        <v/>
      </c>
      <c r="CF50" s="27"/>
      <c r="CG50" s="26" t="str">
        <f t="shared" si="8"/>
        <v/>
      </c>
      <c r="CH50" s="26" t="str">
        <f t="shared" si="9"/>
        <v/>
      </c>
      <c r="CI50" s="28"/>
      <c r="CJ50" s="29">
        <f t="shared" si="10"/>
        <v>0</v>
      </c>
      <c r="CK50" s="29">
        <f t="shared" si="11"/>
        <v>0</v>
      </c>
      <c r="CL50" s="29">
        <f t="shared" si="12"/>
        <v>0</v>
      </c>
      <c r="CM50" s="29">
        <f t="shared" si="13"/>
        <v>0</v>
      </c>
      <c r="CN50" s="29">
        <f t="shared" si="13"/>
        <v>0</v>
      </c>
      <c r="CO50" s="30"/>
      <c r="CP50" s="29">
        <f t="shared" si="14"/>
        <v>0</v>
      </c>
      <c r="CQ50" s="29">
        <f t="shared" si="14"/>
        <v>0</v>
      </c>
    </row>
    <row r="51" spans="1:95" x14ac:dyDescent="0.25">
      <c r="A51" s="300"/>
      <c r="B51" s="31" t="s">
        <v>43</v>
      </c>
      <c r="C51" s="32">
        <f t="shared" si="0"/>
        <v>0</v>
      </c>
      <c r="D51" s="33">
        <f t="shared" si="30"/>
        <v>0</v>
      </c>
      <c r="E51" s="34">
        <f t="shared" si="30"/>
        <v>0</v>
      </c>
      <c r="F51" s="75"/>
      <c r="G51" s="76"/>
      <c r="H51" s="35"/>
      <c r="I51" s="36"/>
      <c r="J51" s="35"/>
      <c r="K51" s="37"/>
      <c r="L51" s="35"/>
      <c r="M51" s="37"/>
      <c r="N51" s="35"/>
      <c r="O51" s="37"/>
      <c r="P51" s="35"/>
      <c r="Q51" s="37"/>
      <c r="R51" s="35"/>
      <c r="S51" s="37"/>
      <c r="T51" s="35"/>
      <c r="U51" s="37"/>
      <c r="V51" s="35"/>
      <c r="W51" s="37"/>
      <c r="X51" s="35"/>
      <c r="Y51" s="37"/>
      <c r="Z51" s="35"/>
      <c r="AA51" s="37"/>
      <c r="AB51" s="35"/>
      <c r="AC51" s="37"/>
      <c r="AD51" s="35"/>
      <c r="AE51" s="37"/>
      <c r="AF51" s="35"/>
      <c r="AG51" s="37"/>
      <c r="AH51" s="35"/>
      <c r="AI51" s="37"/>
      <c r="AJ51" s="35"/>
      <c r="AK51" s="37"/>
      <c r="AL51" s="38"/>
      <c r="AM51" s="39"/>
      <c r="AN51" s="40"/>
      <c r="AO51" s="41"/>
      <c r="AP51" s="36"/>
      <c r="AQ51" s="24"/>
      <c r="AR51" s="24"/>
      <c r="AS51" s="42"/>
      <c r="AT51" s="24">
        <v>0</v>
      </c>
      <c r="AU51" s="24">
        <v>0</v>
      </c>
      <c r="AV51" s="25" t="str">
        <f t="shared" si="2"/>
        <v/>
      </c>
      <c r="CA51" s="26" t="str">
        <f t="shared" si="3"/>
        <v/>
      </c>
      <c r="CB51" s="26" t="str">
        <f t="shared" si="4"/>
        <v/>
      </c>
      <c r="CC51" s="26" t="str">
        <f t="shared" si="5"/>
        <v/>
      </c>
      <c r="CD51" s="26" t="str">
        <f t="shared" si="6"/>
        <v/>
      </c>
      <c r="CE51" s="26" t="str">
        <f t="shared" si="7"/>
        <v/>
      </c>
      <c r="CF51" s="27"/>
      <c r="CG51" s="26" t="str">
        <f t="shared" si="8"/>
        <v/>
      </c>
      <c r="CH51" s="26" t="str">
        <f t="shared" si="9"/>
        <v/>
      </c>
      <c r="CI51" s="28"/>
      <c r="CJ51" s="29">
        <f t="shared" si="10"/>
        <v>0</v>
      </c>
      <c r="CK51" s="29">
        <f t="shared" si="11"/>
        <v>0</v>
      </c>
      <c r="CL51" s="29">
        <f t="shared" si="12"/>
        <v>0</v>
      </c>
      <c r="CM51" s="29">
        <f t="shared" si="13"/>
        <v>0</v>
      </c>
      <c r="CN51" s="29">
        <f t="shared" si="13"/>
        <v>0</v>
      </c>
      <c r="CO51" s="30"/>
      <c r="CP51" s="29">
        <f t="shared" si="14"/>
        <v>0</v>
      </c>
      <c r="CQ51" s="29">
        <f t="shared" si="14"/>
        <v>0</v>
      </c>
    </row>
    <row r="52" spans="1:95" x14ac:dyDescent="0.25">
      <c r="A52" s="300"/>
      <c r="B52" s="31" t="s">
        <v>44</v>
      </c>
      <c r="C52" s="32">
        <f t="shared" si="0"/>
        <v>0</v>
      </c>
      <c r="D52" s="33">
        <f t="shared" ref="D52:E56" si="31">SUM(H52+J52+L52+N52+P52+R52+T52+V52+X52+Z52+AB52+AD52+AF52+AH52+AJ52+AL52)</f>
        <v>0</v>
      </c>
      <c r="E52" s="34">
        <f t="shared" si="31"/>
        <v>0</v>
      </c>
      <c r="F52" s="75"/>
      <c r="G52" s="76"/>
      <c r="H52" s="35"/>
      <c r="I52" s="36"/>
      <c r="J52" s="35"/>
      <c r="K52" s="37"/>
      <c r="L52" s="35"/>
      <c r="M52" s="37"/>
      <c r="N52" s="35"/>
      <c r="O52" s="37"/>
      <c r="P52" s="35"/>
      <c r="Q52" s="37"/>
      <c r="R52" s="35"/>
      <c r="S52" s="37"/>
      <c r="T52" s="35"/>
      <c r="U52" s="37"/>
      <c r="V52" s="35"/>
      <c r="W52" s="37"/>
      <c r="X52" s="35"/>
      <c r="Y52" s="37"/>
      <c r="Z52" s="35"/>
      <c r="AA52" s="37"/>
      <c r="AB52" s="35"/>
      <c r="AC52" s="37"/>
      <c r="AD52" s="35"/>
      <c r="AE52" s="37"/>
      <c r="AF52" s="35"/>
      <c r="AG52" s="37"/>
      <c r="AH52" s="35"/>
      <c r="AI52" s="37"/>
      <c r="AJ52" s="35"/>
      <c r="AK52" s="37"/>
      <c r="AL52" s="38"/>
      <c r="AM52" s="39"/>
      <c r="AN52" s="40"/>
      <c r="AO52" s="41"/>
      <c r="AP52" s="36"/>
      <c r="AQ52" s="24"/>
      <c r="AR52" s="24"/>
      <c r="AS52" s="42"/>
      <c r="AT52" s="24">
        <v>0</v>
      </c>
      <c r="AU52" s="24">
        <v>0</v>
      </c>
      <c r="AV52" s="25" t="str">
        <f t="shared" si="2"/>
        <v/>
      </c>
      <c r="CA52" s="26" t="str">
        <f t="shared" si="3"/>
        <v/>
      </c>
      <c r="CB52" s="26" t="str">
        <f t="shared" si="4"/>
        <v/>
      </c>
      <c r="CC52" s="26" t="str">
        <f t="shared" si="5"/>
        <v/>
      </c>
      <c r="CD52" s="26" t="str">
        <f t="shared" si="6"/>
        <v/>
      </c>
      <c r="CE52" s="26" t="str">
        <f t="shared" si="7"/>
        <v/>
      </c>
      <c r="CF52" s="27"/>
      <c r="CG52" s="26" t="str">
        <f t="shared" si="8"/>
        <v/>
      </c>
      <c r="CH52" s="26" t="str">
        <f t="shared" si="9"/>
        <v/>
      </c>
      <c r="CI52" s="28"/>
      <c r="CJ52" s="29">
        <f t="shared" si="10"/>
        <v>0</v>
      </c>
      <c r="CK52" s="29">
        <f t="shared" si="11"/>
        <v>0</v>
      </c>
      <c r="CL52" s="29">
        <f t="shared" si="12"/>
        <v>0</v>
      </c>
      <c r="CM52" s="29">
        <f t="shared" si="13"/>
        <v>0</v>
      </c>
      <c r="CN52" s="29">
        <f t="shared" si="13"/>
        <v>0</v>
      </c>
      <c r="CO52" s="30"/>
      <c r="CP52" s="29">
        <f t="shared" si="14"/>
        <v>0</v>
      </c>
      <c r="CQ52" s="29">
        <f t="shared" si="14"/>
        <v>0</v>
      </c>
    </row>
    <row r="53" spans="1:95" x14ac:dyDescent="0.25">
      <c r="A53" s="300"/>
      <c r="B53" s="43" t="s">
        <v>45</v>
      </c>
      <c r="C53" s="44">
        <f t="shared" si="0"/>
        <v>0</v>
      </c>
      <c r="D53" s="45">
        <f t="shared" si="31"/>
        <v>0</v>
      </c>
      <c r="E53" s="46">
        <f t="shared" si="31"/>
        <v>0</v>
      </c>
      <c r="F53" s="75"/>
      <c r="G53" s="76"/>
      <c r="H53" s="47"/>
      <c r="I53" s="48"/>
      <c r="J53" s="47"/>
      <c r="K53" s="49"/>
      <c r="L53" s="47"/>
      <c r="M53" s="49"/>
      <c r="N53" s="47"/>
      <c r="O53" s="49"/>
      <c r="P53" s="47"/>
      <c r="Q53" s="49"/>
      <c r="R53" s="47"/>
      <c r="S53" s="49"/>
      <c r="T53" s="47"/>
      <c r="U53" s="49"/>
      <c r="V53" s="47"/>
      <c r="W53" s="49"/>
      <c r="X53" s="47"/>
      <c r="Y53" s="49"/>
      <c r="Z53" s="47"/>
      <c r="AA53" s="49"/>
      <c r="AB53" s="47"/>
      <c r="AC53" s="49"/>
      <c r="AD53" s="47"/>
      <c r="AE53" s="49"/>
      <c r="AF53" s="47"/>
      <c r="AG53" s="49"/>
      <c r="AH53" s="47"/>
      <c r="AI53" s="49"/>
      <c r="AJ53" s="47"/>
      <c r="AK53" s="49"/>
      <c r="AL53" s="50"/>
      <c r="AM53" s="51"/>
      <c r="AN53" s="40"/>
      <c r="AO53" s="52"/>
      <c r="AP53" s="36"/>
      <c r="AQ53" s="24"/>
      <c r="AR53" s="24"/>
      <c r="AS53" s="42"/>
      <c r="AT53" s="24">
        <v>0</v>
      </c>
      <c r="AU53" s="24">
        <v>0</v>
      </c>
      <c r="AV53" s="25" t="str">
        <f t="shared" si="2"/>
        <v/>
      </c>
      <c r="CA53" s="26" t="str">
        <f t="shared" si="3"/>
        <v/>
      </c>
      <c r="CB53" s="26" t="str">
        <f t="shared" si="4"/>
        <v/>
      </c>
      <c r="CC53" s="26" t="str">
        <f t="shared" si="5"/>
        <v/>
      </c>
      <c r="CD53" s="26" t="str">
        <f t="shared" si="6"/>
        <v/>
      </c>
      <c r="CE53" s="26" t="str">
        <f t="shared" si="7"/>
        <v/>
      </c>
      <c r="CF53" s="27"/>
      <c r="CG53" s="26" t="str">
        <f t="shared" si="8"/>
        <v/>
      </c>
      <c r="CH53" s="26" t="str">
        <f t="shared" si="9"/>
        <v/>
      </c>
      <c r="CI53" s="28"/>
      <c r="CJ53" s="29">
        <f t="shared" si="10"/>
        <v>0</v>
      </c>
      <c r="CK53" s="29">
        <f t="shared" si="11"/>
        <v>0</v>
      </c>
      <c r="CL53" s="29">
        <f t="shared" si="12"/>
        <v>0</v>
      </c>
      <c r="CM53" s="29">
        <f t="shared" si="13"/>
        <v>0</v>
      </c>
      <c r="CN53" s="29">
        <f t="shared" si="13"/>
        <v>0</v>
      </c>
      <c r="CO53" s="30"/>
      <c r="CP53" s="29">
        <f t="shared" si="14"/>
        <v>0</v>
      </c>
      <c r="CQ53" s="29">
        <f t="shared" si="14"/>
        <v>0</v>
      </c>
    </row>
    <row r="54" spans="1:95" x14ac:dyDescent="0.25">
      <c r="A54" s="300"/>
      <c r="B54" s="31" t="s">
        <v>46</v>
      </c>
      <c r="C54" s="32">
        <f t="shared" si="0"/>
        <v>0</v>
      </c>
      <c r="D54" s="33">
        <f t="shared" si="31"/>
        <v>0</v>
      </c>
      <c r="E54" s="34">
        <f t="shared" si="31"/>
        <v>0</v>
      </c>
      <c r="F54" s="75"/>
      <c r="G54" s="77"/>
      <c r="H54" s="35"/>
      <c r="I54" s="36"/>
      <c r="J54" s="35"/>
      <c r="K54" s="37"/>
      <c r="L54" s="35"/>
      <c r="M54" s="37"/>
      <c r="N54" s="35"/>
      <c r="O54" s="37"/>
      <c r="P54" s="35"/>
      <c r="Q54" s="37"/>
      <c r="R54" s="35"/>
      <c r="S54" s="37"/>
      <c r="T54" s="35"/>
      <c r="U54" s="37"/>
      <c r="V54" s="35"/>
      <c r="W54" s="37"/>
      <c r="X54" s="35"/>
      <c r="Y54" s="37"/>
      <c r="Z54" s="35"/>
      <c r="AA54" s="37"/>
      <c r="AB54" s="35"/>
      <c r="AC54" s="37"/>
      <c r="AD54" s="35"/>
      <c r="AE54" s="37"/>
      <c r="AF54" s="35"/>
      <c r="AG54" s="37"/>
      <c r="AH54" s="35"/>
      <c r="AI54" s="37"/>
      <c r="AJ54" s="35"/>
      <c r="AK54" s="37"/>
      <c r="AL54" s="38"/>
      <c r="AM54" s="39"/>
      <c r="AN54" s="40"/>
      <c r="AO54" s="41"/>
      <c r="AP54" s="36"/>
      <c r="AQ54" s="24"/>
      <c r="AR54" s="24"/>
      <c r="AS54" s="42"/>
      <c r="AT54" s="24">
        <v>0</v>
      </c>
      <c r="AU54" s="24">
        <v>0</v>
      </c>
      <c r="AV54" s="25" t="str">
        <f t="shared" si="2"/>
        <v/>
      </c>
      <c r="CA54" s="26" t="str">
        <f t="shared" si="3"/>
        <v/>
      </c>
      <c r="CB54" s="26" t="str">
        <f t="shared" si="4"/>
        <v/>
      </c>
      <c r="CC54" s="26" t="str">
        <f t="shared" si="5"/>
        <v/>
      </c>
      <c r="CD54" s="26" t="str">
        <f t="shared" si="6"/>
        <v/>
      </c>
      <c r="CE54" s="26" t="str">
        <f t="shared" si="7"/>
        <v/>
      </c>
      <c r="CF54" s="27"/>
      <c r="CG54" s="26" t="str">
        <f t="shared" si="8"/>
        <v/>
      </c>
      <c r="CH54" s="26" t="str">
        <f t="shared" si="9"/>
        <v/>
      </c>
      <c r="CI54" s="28"/>
      <c r="CJ54" s="29">
        <f t="shared" si="10"/>
        <v>0</v>
      </c>
      <c r="CK54" s="29">
        <f t="shared" si="11"/>
        <v>0</v>
      </c>
      <c r="CL54" s="29">
        <f t="shared" si="12"/>
        <v>0</v>
      </c>
      <c r="CM54" s="29">
        <f t="shared" si="13"/>
        <v>0</v>
      </c>
      <c r="CN54" s="29">
        <f t="shared" si="13"/>
        <v>0</v>
      </c>
      <c r="CO54" s="30"/>
      <c r="CP54" s="29">
        <f t="shared" si="14"/>
        <v>0</v>
      </c>
      <c r="CQ54" s="29">
        <f t="shared" si="14"/>
        <v>0</v>
      </c>
    </row>
    <row r="55" spans="1:95" x14ac:dyDescent="0.25">
      <c r="A55" s="300"/>
      <c r="B55" s="53" t="s">
        <v>47</v>
      </c>
      <c r="C55" s="32">
        <f t="shared" si="0"/>
        <v>0</v>
      </c>
      <c r="D55" s="33">
        <f t="shared" si="31"/>
        <v>0</v>
      </c>
      <c r="E55" s="55">
        <f t="shared" si="31"/>
        <v>0</v>
      </c>
      <c r="F55" s="75"/>
      <c r="G55" s="78"/>
      <c r="H55" s="35"/>
      <c r="I55" s="36"/>
      <c r="J55" s="35"/>
      <c r="K55" s="37"/>
      <c r="L55" s="35"/>
      <c r="M55" s="37"/>
      <c r="N55" s="35"/>
      <c r="O55" s="37"/>
      <c r="P55" s="35"/>
      <c r="Q55" s="37"/>
      <c r="R55" s="35"/>
      <c r="S55" s="37"/>
      <c r="T55" s="35"/>
      <c r="U55" s="37"/>
      <c r="V55" s="35"/>
      <c r="W55" s="37"/>
      <c r="X55" s="35"/>
      <c r="Y55" s="37"/>
      <c r="Z55" s="35"/>
      <c r="AA55" s="37"/>
      <c r="AB55" s="35"/>
      <c r="AC55" s="37"/>
      <c r="AD55" s="35"/>
      <c r="AE55" s="37"/>
      <c r="AF55" s="35"/>
      <c r="AG55" s="86"/>
      <c r="AH55" s="35"/>
      <c r="AI55" s="37"/>
      <c r="AJ55" s="35"/>
      <c r="AK55" s="37"/>
      <c r="AL55" s="38"/>
      <c r="AM55" s="39"/>
      <c r="AN55" s="40"/>
      <c r="AO55" s="41"/>
      <c r="AP55" s="36"/>
      <c r="AQ55" s="24"/>
      <c r="AR55" s="24"/>
      <c r="AS55" s="42"/>
      <c r="AT55" s="24">
        <v>0</v>
      </c>
      <c r="AU55" s="24">
        <v>0</v>
      </c>
      <c r="AV55" s="25" t="str">
        <f t="shared" si="2"/>
        <v/>
      </c>
      <c r="CA55" s="26" t="str">
        <f t="shared" si="3"/>
        <v/>
      </c>
      <c r="CB55" s="26" t="str">
        <f t="shared" si="4"/>
        <v/>
      </c>
      <c r="CC55" s="26" t="str">
        <f t="shared" si="5"/>
        <v/>
      </c>
      <c r="CD55" s="26" t="str">
        <f t="shared" si="6"/>
        <v/>
      </c>
      <c r="CE55" s="26" t="str">
        <f t="shared" si="7"/>
        <v/>
      </c>
      <c r="CF55" s="27"/>
      <c r="CG55" s="26" t="str">
        <f t="shared" si="8"/>
        <v/>
      </c>
      <c r="CH55" s="26" t="str">
        <f t="shared" si="9"/>
        <v/>
      </c>
      <c r="CI55" s="28"/>
      <c r="CJ55" s="29">
        <f t="shared" si="10"/>
        <v>0</v>
      </c>
      <c r="CK55" s="29">
        <f t="shared" si="11"/>
        <v>0</v>
      </c>
      <c r="CL55" s="29">
        <f t="shared" si="12"/>
        <v>0</v>
      </c>
      <c r="CM55" s="29">
        <f t="shared" si="13"/>
        <v>0</v>
      </c>
      <c r="CN55" s="29">
        <f t="shared" si="13"/>
        <v>0</v>
      </c>
      <c r="CO55" s="30"/>
      <c r="CP55" s="29">
        <f t="shared" si="14"/>
        <v>0</v>
      </c>
      <c r="CQ55" s="29">
        <f t="shared" si="14"/>
        <v>0</v>
      </c>
    </row>
    <row r="56" spans="1:95" x14ac:dyDescent="0.25">
      <c r="A56" s="301"/>
      <c r="B56" s="57" t="s">
        <v>48</v>
      </c>
      <c r="C56" s="58">
        <f t="shared" si="0"/>
        <v>0</v>
      </c>
      <c r="D56" s="59">
        <f t="shared" si="31"/>
        <v>0</v>
      </c>
      <c r="E56" s="60">
        <f t="shared" si="31"/>
        <v>0</v>
      </c>
      <c r="F56" s="82"/>
      <c r="G56" s="83"/>
      <c r="H56" s="61"/>
      <c r="I56" s="62"/>
      <c r="J56" s="61"/>
      <c r="K56" s="63"/>
      <c r="L56" s="61"/>
      <c r="M56" s="63"/>
      <c r="N56" s="61"/>
      <c r="O56" s="63"/>
      <c r="P56" s="61"/>
      <c r="Q56" s="63"/>
      <c r="R56" s="61"/>
      <c r="S56" s="63"/>
      <c r="T56" s="61"/>
      <c r="U56" s="63"/>
      <c r="V56" s="61"/>
      <c r="W56" s="63"/>
      <c r="X56" s="61"/>
      <c r="Y56" s="63"/>
      <c r="Z56" s="61"/>
      <c r="AA56" s="63"/>
      <c r="AB56" s="61"/>
      <c r="AC56" s="63"/>
      <c r="AD56" s="61"/>
      <c r="AE56" s="63"/>
      <c r="AF56" s="61"/>
      <c r="AG56" s="63"/>
      <c r="AH56" s="61"/>
      <c r="AI56" s="63"/>
      <c r="AJ56" s="61"/>
      <c r="AK56" s="63"/>
      <c r="AL56" s="84"/>
      <c r="AM56" s="65"/>
      <c r="AN56" s="66"/>
      <c r="AO56" s="67"/>
      <c r="AP56" s="68"/>
      <c r="AQ56" s="69"/>
      <c r="AR56" s="69"/>
      <c r="AS56" s="42"/>
      <c r="AT56" s="24">
        <v>0</v>
      </c>
      <c r="AU56" s="24">
        <v>0</v>
      </c>
      <c r="AV56" s="25" t="str">
        <f t="shared" si="2"/>
        <v/>
      </c>
      <c r="CA56" s="26" t="str">
        <f t="shared" si="3"/>
        <v/>
      </c>
      <c r="CB56" s="26" t="str">
        <f t="shared" si="4"/>
        <v/>
      </c>
      <c r="CC56" s="26" t="str">
        <f t="shared" si="5"/>
        <v/>
      </c>
      <c r="CD56" s="26" t="str">
        <f t="shared" si="6"/>
        <v/>
      </c>
      <c r="CE56" s="26" t="str">
        <f t="shared" si="7"/>
        <v/>
      </c>
      <c r="CF56" s="27"/>
      <c r="CG56" s="26" t="str">
        <f t="shared" si="8"/>
        <v/>
      </c>
      <c r="CH56" s="26" t="str">
        <f t="shared" si="9"/>
        <v/>
      </c>
      <c r="CI56" s="28"/>
      <c r="CJ56" s="29">
        <f t="shared" si="10"/>
        <v>0</v>
      </c>
      <c r="CK56" s="29">
        <f t="shared" si="11"/>
        <v>0</v>
      </c>
      <c r="CL56" s="29">
        <f t="shared" si="12"/>
        <v>0</v>
      </c>
      <c r="CM56" s="29">
        <f t="shared" si="13"/>
        <v>0</v>
      </c>
      <c r="CN56" s="29">
        <f t="shared" si="13"/>
        <v>0</v>
      </c>
      <c r="CO56" s="30"/>
      <c r="CP56" s="29">
        <f t="shared" si="14"/>
        <v>0</v>
      </c>
      <c r="CQ56" s="29">
        <f t="shared" si="14"/>
        <v>0</v>
      </c>
    </row>
    <row r="57" spans="1:95" ht="15" customHeight="1" x14ac:dyDescent="0.25">
      <c r="A57" s="299" t="s">
        <v>55</v>
      </c>
      <c r="B57" s="10" t="s">
        <v>38</v>
      </c>
      <c r="C57" s="11">
        <f t="shared" si="0"/>
        <v>42</v>
      </c>
      <c r="D57" s="12">
        <f>SUM(J57+L57+N57+P57+R57+T57+V57+X57+Z57+AB57+AD57+AF57+AH57+AJ57+AL57)</f>
        <v>27</v>
      </c>
      <c r="E57" s="13">
        <f>SUM(K57+M57+O57+Q57+S57+U57+W57+Y57+AA57+AC57+AE57+AG57+AI57+AK57+AM57)</f>
        <v>15</v>
      </c>
      <c r="F57" s="71"/>
      <c r="G57" s="72"/>
      <c r="H57" s="71"/>
      <c r="I57" s="72"/>
      <c r="J57" s="14"/>
      <c r="K57" s="16"/>
      <c r="L57" s="14"/>
      <c r="M57" s="16"/>
      <c r="N57" s="14">
        <v>2</v>
      </c>
      <c r="O57" s="16"/>
      <c r="P57" s="14">
        <v>1</v>
      </c>
      <c r="Q57" s="16">
        <v>1</v>
      </c>
      <c r="R57" s="14">
        <v>3</v>
      </c>
      <c r="S57" s="16">
        <v>1</v>
      </c>
      <c r="T57" s="14">
        <v>6</v>
      </c>
      <c r="U57" s="16">
        <v>1</v>
      </c>
      <c r="V57" s="14">
        <v>1</v>
      </c>
      <c r="W57" s="16">
        <v>3</v>
      </c>
      <c r="X57" s="14">
        <v>4</v>
      </c>
      <c r="Y57" s="16">
        <v>3</v>
      </c>
      <c r="Z57" s="14">
        <v>4</v>
      </c>
      <c r="AA57" s="16">
        <v>2</v>
      </c>
      <c r="AB57" s="14">
        <v>2</v>
      </c>
      <c r="AC57" s="16">
        <v>2</v>
      </c>
      <c r="AD57" s="14">
        <v>2</v>
      </c>
      <c r="AE57" s="16"/>
      <c r="AF57" s="14">
        <v>1</v>
      </c>
      <c r="AG57" s="16"/>
      <c r="AH57" s="14"/>
      <c r="AI57" s="16">
        <v>2</v>
      </c>
      <c r="AJ57" s="14"/>
      <c r="AK57" s="16"/>
      <c r="AL57" s="17">
        <v>1</v>
      </c>
      <c r="AM57" s="18"/>
      <c r="AN57" s="73">
        <v>0</v>
      </c>
      <c r="AO57" s="20">
        <v>0</v>
      </c>
      <c r="AP57" s="15">
        <v>0</v>
      </c>
      <c r="AQ57" s="87">
        <v>0</v>
      </c>
      <c r="AR57" s="87">
        <v>4</v>
      </c>
      <c r="AS57" s="87"/>
      <c r="AT57" s="87">
        <v>0</v>
      </c>
      <c r="AU57" s="87">
        <v>0</v>
      </c>
      <c r="AV57" s="25" t="str">
        <f>$CA57&amp;$CB57&amp;CC57&amp;CD57&amp;CE57&amp;CF57&amp;CG57&amp;CH57</f>
        <v/>
      </c>
      <c r="CA57" s="26" t="str">
        <f t="shared" si="3"/>
        <v/>
      </c>
      <c r="CB57" s="26" t="str">
        <f t="shared" si="4"/>
        <v/>
      </c>
      <c r="CC57" s="26" t="str">
        <f t="shared" si="5"/>
        <v/>
      </c>
      <c r="CD57" s="26" t="str">
        <f t="shared" si="6"/>
        <v/>
      </c>
      <c r="CE57" s="26" t="str">
        <f>IF(AND($C57&lt;&gt;0,AR57=""),"* No olvide ingresar la columna Migrantes (Digite CERO si no tiene).  ",IF(AR57&gt;$C57,"* El Número de Migrantes no puede superar el Total. ",""))</f>
        <v/>
      </c>
      <c r="CF57" s="88" t="str">
        <f>IF(AND(SUM(J57:M57)&gt;0,AS57=""),"* No olvide digitar la variable 14-18 años. Si no tiene digite Cero.",IF(AS57&gt;SUM(J57:M57),"* La variable 14-18 años no puede ser mayor al total por grupo edad de 10 a 19 años. ",""))</f>
        <v/>
      </c>
      <c r="CG57" s="26" t="str">
        <f t="shared" si="8"/>
        <v/>
      </c>
      <c r="CH57" s="26" t="str">
        <f t="shared" si="9"/>
        <v/>
      </c>
      <c r="CI57" s="28"/>
      <c r="CJ57" s="29">
        <f t="shared" si="10"/>
        <v>0</v>
      </c>
      <c r="CK57" s="29">
        <f t="shared" si="11"/>
        <v>0</v>
      </c>
      <c r="CL57" s="29">
        <f t="shared" si="12"/>
        <v>0</v>
      </c>
      <c r="CM57" s="29">
        <f t="shared" si="13"/>
        <v>0</v>
      </c>
      <c r="CN57" s="29">
        <f t="shared" si="13"/>
        <v>0</v>
      </c>
      <c r="CO57" s="89">
        <f>IF(AND(SUM(J57:M57)&gt;0,AS57=""),1,IF(AS57&gt;SUM(J57:M57),1,0))</f>
        <v>0</v>
      </c>
      <c r="CP57" s="29">
        <f t="shared" si="14"/>
        <v>0</v>
      </c>
      <c r="CQ57" s="29">
        <f t="shared" si="14"/>
        <v>0</v>
      </c>
    </row>
    <row r="58" spans="1:95" x14ac:dyDescent="0.25">
      <c r="A58" s="300"/>
      <c r="B58" s="31" t="s">
        <v>39</v>
      </c>
      <c r="C58" s="32">
        <f t="shared" si="0"/>
        <v>0</v>
      </c>
      <c r="D58" s="33">
        <f t="shared" ref="D58:E62" si="32">SUM(J58+L58+N58+P58+R58+T58+V58+X58+Z58+AB58+AD58+AF58+AH58+AJ58+AL58)</f>
        <v>0</v>
      </c>
      <c r="E58" s="34">
        <f>SUM(K58+M58+O58+Q58+S58+U58+W58+Y58+AA58+AC58+AE58+AG58+AI58+AK58+AM58)</f>
        <v>0</v>
      </c>
      <c r="F58" s="75"/>
      <c r="G58" s="76"/>
      <c r="H58" s="75"/>
      <c r="I58" s="76"/>
      <c r="J58" s="35"/>
      <c r="K58" s="37"/>
      <c r="L58" s="35"/>
      <c r="M58" s="37"/>
      <c r="N58" s="35"/>
      <c r="O58" s="37"/>
      <c r="P58" s="35"/>
      <c r="Q58" s="37"/>
      <c r="R58" s="35"/>
      <c r="S58" s="37"/>
      <c r="T58" s="35"/>
      <c r="U58" s="37"/>
      <c r="V58" s="35"/>
      <c r="W58" s="37"/>
      <c r="X58" s="35"/>
      <c r="Y58" s="37"/>
      <c r="Z58" s="35"/>
      <c r="AA58" s="37"/>
      <c r="AB58" s="35"/>
      <c r="AC58" s="37"/>
      <c r="AD58" s="35"/>
      <c r="AE58" s="37"/>
      <c r="AF58" s="35"/>
      <c r="AG58" s="37"/>
      <c r="AH58" s="35"/>
      <c r="AI58" s="37"/>
      <c r="AJ58" s="35"/>
      <c r="AK58" s="37"/>
      <c r="AL58" s="38"/>
      <c r="AM58" s="39"/>
      <c r="AN58" s="40"/>
      <c r="AO58" s="41"/>
      <c r="AP58" s="36"/>
      <c r="AQ58" s="24"/>
      <c r="AR58" s="24"/>
      <c r="AS58" s="24"/>
      <c r="AT58" s="24">
        <v>0</v>
      </c>
      <c r="AU58" s="24">
        <v>0</v>
      </c>
      <c r="AV58" s="25" t="str">
        <f t="shared" ref="AV58:AV89" si="33">$CA58&amp;$CB58&amp;CC58&amp;CD58&amp;CE58&amp;CF58&amp;CG58&amp;CH58</f>
        <v/>
      </c>
      <c r="CA58" s="26" t="str">
        <f t="shared" si="3"/>
        <v/>
      </c>
      <c r="CB58" s="26" t="str">
        <f t="shared" si="4"/>
        <v/>
      </c>
      <c r="CC58" s="26" t="str">
        <f t="shared" si="5"/>
        <v/>
      </c>
      <c r="CD58" s="26" t="str">
        <f t="shared" si="6"/>
        <v/>
      </c>
      <c r="CE58" s="26" t="str">
        <f t="shared" si="7"/>
        <v/>
      </c>
      <c r="CF58" s="88" t="str">
        <f t="shared" ref="CF58:CF89" si="34">IF(AND(SUM(J58:M58)&gt;0,AS58=""),"* No olvide digitar la variable 14-18 años. Si no tiene digite Cero.",IF(AS58&gt;SUM(J58:M58),"* La variable 14-18 años no puede ser mayor al total por grupo edad de 10 a 19 años. ",""))</f>
        <v/>
      </c>
      <c r="CG58" s="26" t="str">
        <f t="shared" si="8"/>
        <v/>
      </c>
      <c r="CH58" s="26" t="str">
        <f t="shared" si="9"/>
        <v/>
      </c>
      <c r="CI58" s="28"/>
      <c r="CJ58" s="29">
        <f t="shared" si="10"/>
        <v>0</v>
      </c>
      <c r="CK58" s="29">
        <f t="shared" si="11"/>
        <v>0</v>
      </c>
      <c r="CL58" s="29">
        <f t="shared" si="12"/>
        <v>0</v>
      </c>
      <c r="CM58" s="29">
        <f t="shared" si="13"/>
        <v>0</v>
      </c>
      <c r="CN58" s="29">
        <f t="shared" si="13"/>
        <v>0</v>
      </c>
      <c r="CO58" s="89">
        <f t="shared" ref="CO58:CO89" si="35">IF(AND(SUM(J58:M58)&gt;0,AS58=""),1,IF(AS58&gt;SUM(J58:M58),1,0))</f>
        <v>0</v>
      </c>
      <c r="CP58" s="29">
        <f t="shared" si="14"/>
        <v>0</v>
      </c>
      <c r="CQ58" s="29">
        <f t="shared" si="14"/>
        <v>0</v>
      </c>
    </row>
    <row r="59" spans="1:95" x14ac:dyDescent="0.25">
      <c r="A59" s="300"/>
      <c r="B59" s="31" t="s">
        <v>40</v>
      </c>
      <c r="C59" s="32">
        <f t="shared" si="0"/>
        <v>229</v>
      </c>
      <c r="D59" s="33">
        <f>SUM(J59+L59+N59+P59+R59+T59+V59+X59+Z59+AB59+AD59+AF59+AH59+AJ59+AL59)</f>
        <v>175</v>
      </c>
      <c r="E59" s="34">
        <f>SUM(K59+M59+O59+Q59+S59+U59+W59+Y59+AA59+AC59+AE59+AG59+AI59+AK59+AM59)</f>
        <v>54</v>
      </c>
      <c r="F59" s="75"/>
      <c r="G59" s="76"/>
      <c r="H59" s="75"/>
      <c r="I59" s="76"/>
      <c r="J59" s="35"/>
      <c r="K59" s="37"/>
      <c r="L59" s="35"/>
      <c r="M59" s="37"/>
      <c r="N59" s="35">
        <v>11</v>
      </c>
      <c r="O59" s="37">
        <v>1</v>
      </c>
      <c r="P59" s="35">
        <v>17</v>
      </c>
      <c r="Q59" s="37">
        <v>4</v>
      </c>
      <c r="R59" s="35">
        <v>31</v>
      </c>
      <c r="S59" s="37">
        <v>8</v>
      </c>
      <c r="T59" s="35">
        <v>24</v>
      </c>
      <c r="U59" s="37">
        <v>7</v>
      </c>
      <c r="V59" s="35">
        <v>25</v>
      </c>
      <c r="W59" s="37">
        <v>12</v>
      </c>
      <c r="X59" s="35">
        <v>24</v>
      </c>
      <c r="Y59" s="37">
        <v>8</v>
      </c>
      <c r="Z59" s="35">
        <v>15</v>
      </c>
      <c r="AA59" s="37">
        <v>6</v>
      </c>
      <c r="AB59" s="35">
        <v>15</v>
      </c>
      <c r="AC59" s="37">
        <v>4</v>
      </c>
      <c r="AD59" s="35">
        <v>7</v>
      </c>
      <c r="AE59" s="37">
        <v>1</v>
      </c>
      <c r="AF59" s="35">
        <v>4</v>
      </c>
      <c r="AG59" s="37"/>
      <c r="AH59" s="35">
        <v>2</v>
      </c>
      <c r="AI59" s="37">
        <v>3</v>
      </c>
      <c r="AJ59" s="35"/>
      <c r="AK59" s="37"/>
      <c r="AL59" s="38"/>
      <c r="AM59" s="39"/>
      <c r="AN59" s="40">
        <v>0</v>
      </c>
      <c r="AO59" s="41">
        <v>0</v>
      </c>
      <c r="AP59" s="36">
        <v>3</v>
      </c>
      <c r="AQ59" s="24">
        <v>2</v>
      </c>
      <c r="AR59" s="24">
        <v>16</v>
      </c>
      <c r="AS59" s="24"/>
      <c r="AT59" s="24">
        <v>0</v>
      </c>
      <c r="AU59" s="24">
        <v>0</v>
      </c>
      <c r="AV59" s="25" t="str">
        <f t="shared" si="33"/>
        <v/>
      </c>
      <c r="CA59" s="26" t="str">
        <f t="shared" si="3"/>
        <v/>
      </c>
      <c r="CB59" s="26" t="str">
        <f t="shared" si="4"/>
        <v/>
      </c>
      <c r="CC59" s="26" t="str">
        <f t="shared" si="5"/>
        <v/>
      </c>
      <c r="CD59" s="26" t="str">
        <f t="shared" si="6"/>
        <v/>
      </c>
      <c r="CE59" s="26" t="str">
        <f t="shared" si="7"/>
        <v/>
      </c>
      <c r="CF59" s="88" t="str">
        <f t="shared" si="34"/>
        <v/>
      </c>
      <c r="CG59" s="26" t="str">
        <f t="shared" si="8"/>
        <v/>
      </c>
      <c r="CH59" s="26" t="str">
        <f t="shared" si="9"/>
        <v/>
      </c>
      <c r="CI59" s="28"/>
      <c r="CJ59" s="29">
        <f t="shared" si="10"/>
        <v>0</v>
      </c>
      <c r="CK59" s="29">
        <f t="shared" si="11"/>
        <v>0</v>
      </c>
      <c r="CL59" s="29">
        <f t="shared" si="12"/>
        <v>0</v>
      </c>
      <c r="CM59" s="29">
        <f t="shared" si="13"/>
        <v>0</v>
      </c>
      <c r="CN59" s="29">
        <f t="shared" si="13"/>
        <v>0</v>
      </c>
      <c r="CO59" s="89">
        <f t="shared" si="35"/>
        <v>0</v>
      </c>
      <c r="CP59" s="29">
        <f t="shared" si="14"/>
        <v>0</v>
      </c>
      <c r="CQ59" s="29">
        <f t="shared" si="14"/>
        <v>0</v>
      </c>
    </row>
    <row r="60" spans="1:95" x14ac:dyDescent="0.25">
      <c r="A60" s="300"/>
      <c r="B60" s="31" t="s">
        <v>43</v>
      </c>
      <c r="C60" s="32">
        <f t="shared" si="0"/>
        <v>0</v>
      </c>
      <c r="D60" s="33">
        <f t="shared" si="32"/>
        <v>0</v>
      </c>
      <c r="E60" s="34">
        <f t="shared" si="32"/>
        <v>0</v>
      </c>
      <c r="F60" s="75"/>
      <c r="G60" s="76"/>
      <c r="H60" s="75"/>
      <c r="I60" s="76"/>
      <c r="J60" s="35"/>
      <c r="K60" s="37"/>
      <c r="L60" s="35"/>
      <c r="M60" s="37"/>
      <c r="N60" s="35"/>
      <c r="O60" s="37"/>
      <c r="P60" s="35"/>
      <c r="Q60" s="37"/>
      <c r="R60" s="35"/>
      <c r="S60" s="37"/>
      <c r="T60" s="35"/>
      <c r="U60" s="37"/>
      <c r="V60" s="35"/>
      <c r="W60" s="37"/>
      <c r="X60" s="35"/>
      <c r="Y60" s="37"/>
      <c r="Z60" s="35"/>
      <c r="AA60" s="37"/>
      <c r="AB60" s="35"/>
      <c r="AC60" s="37"/>
      <c r="AD60" s="35"/>
      <c r="AE60" s="37"/>
      <c r="AF60" s="35"/>
      <c r="AG60" s="37"/>
      <c r="AH60" s="35"/>
      <c r="AI60" s="37"/>
      <c r="AJ60" s="35"/>
      <c r="AK60" s="37"/>
      <c r="AL60" s="38"/>
      <c r="AM60" s="39"/>
      <c r="AN60" s="40"/>
      <c r="AO60" s="41"/>
      <c r="AP60" s="36"/>
      <c r="AQ60" s="24"/>
      <c r="AR60" s="24"/>
      <c r="AS60" s="24"/>
      <c r="AT60" s="24">
        <v>0</v>
      </c>
      <c r="AU60" s="24">
        <v>0</v>
      </c>
      <c r="AV60" s="25" t="str">
        <f t="shared" si="33"/>
        <v/>
      </c>
      <c r="CA60" s="26" t="str">
        <f t="shared" si="3"/>
        <v/>
      </c>
      <c r="CB60" s="26" t="str">
        <f t="shared" si="4"/>
        <v/>
      </c>
      <c r="CC60" s="26" t="str">
        <f t="shared" si="5"/>
        <v/>
      </c>
      <c r="CD60" s="26" t="str">
        <f t="shared" si="6"/>
        <v/>
      </c>
      <c r="CE60" s="26" t="str">
        <f t="shared" si="7"/>
        <v/>
      </c>
      <c r="CF60" s="88" t="str">
        <f t="shared" si="34"/>
        <v/>
      </c>
      <c r="CG60" s="26" t="str">
        <f t="shared" si="8"/>
        <v/>
      </c>
      <c r="CH60" s="26" t="str">
        <f t="shared" si="9"/>
        <v/>
      </c>
      <c r="CI60" s="28"/>
      <c r="CJ60" s="29">
        <f t="shared" si="10"/>
        <v>0</v>
      </c>
      <c r="CK60" s="29">
        <f t="shared" si="11"/>
        <v>0</v>
      </c>
      <c r="CL60" s="29">
        <f t="shared" si="12"/>
        <v>0</v>
      </c>
      <c r="CM60" s="29">
        <f t="shared" si="13"/>
        <v>0</v>
      </c>
      <c r="CN60" s="29">
        <f t="shared" si="13"/>
        <v>0</v>
      </c>
      <c r="CO60" s="89">
        <f t="shared" si="35"/>
        <v>0</v>
      </c>
      <c r="CP60" s="29">
        <f t="shared" si="14"/>
        <v>0</v>
      </c>
      <c r="CQ60" s="29">
        <f t="shared" si="14"/>
        <v>0</v>
      </c>
    </row>
    <row r="61" spans="1:95" x14ac:dyDescent="0.25">
      <c r="A61" s="300"/>
      <c r="B61" s="90" t="s">
        <v>47</v>
      </c>
      <c r="C61" s="91">
        <f t="shared" si="0"/>
        <v>0</v>
      </c>
      <c r="D61" s="33">
        <f>SUM(J61+L61+N61+P61+R61+T61+V61+X61+Z61+AB61+AD61+AF61+AH61+AJ61+AL61)</f>
        <v>0</v>
      </c>
      <c r="E61" s="55">
        <f>SUM(K61+M61+O61+Q61+S61+U61+W61+Y61+AA61+AC61+AE61+AG61+AI61+AK61+AM61)</f>
        <v>0</v>
      </c>
      <c r="F61" s="75"/>
      <c r="G61" s="76"/>
      <c r="H61" s="75"/>
      <c r="I61" s="76"/>
      <c r="J61" s="47"/>
      <c r="K61" s="49"/>
      <c r="L61" s="47"/>
      <c r="M61" s="49"/>
      <c r="N61" s="47"/>
      <c r="O61" s="49"/>
      <c r="P61" s="47"/>
      <c r="Q61" s="49"/>
      <c r="R61" s="47"/>
      <c r="S61" s="49"/>
      <c r="T61" s="47"/>
      <c r="U61" s="49"/>
      <c r="V61" s="47"/>
      <c r="W61" s="49"/>
      <c r="X61" s="47"/>
      <c r="Y61" s="49"/>
      <c r="Z61" s="47"/>
      <c r="AA61" s="49"/>
      <c r="AB61" s="47"/>
      <c r="AC61" s="49"/>
      <c r="AD61" s="47"/>
      <c r="AE61" s="49"/>
      <c r="AF61" s="47"/>
      <c r="AG61" s="49"/>
      <c r="AH61" s="47"/>
      <c r="AI61" s="49"/>
      <c r="AJ61" s="47"/>
      <c r="AK61" s="49"/>
      <c r="AL61" s="50"/>
      <c r="AM61" s="51"/>
      <c r="AN61" s="40"/>
      <c r="AO61" s="52"/>
      <c r="AP61" s="48"/>
      <c r="AQ61" s="92"/>
      <c r="AR61" s="92"/>
      <c r="AS61" s="92"/>
      <c r="AT61" s="92">
        <v>0</v>
      </c>
      <c r="AU61" s="92">
        <v>0</v>
      </c>
      <c r="AV61" s="25" t="str">
        <f t="shared" si="33"/>
        <v/>
      </c>
      <c r="CA61" s="26" t="str">
        <f t="shared" si="3"/>
        <v/>
      </c>
      <c r="CB61" s="26" t="str">
        <f t="shared" si="4"/>
        <v/>
      </c>
      <c r="CC61" s="26" t="str">
        <f t="shared" si="5"/>
        <v/>
      </c>
      <c r="CD61" s="26" t="str">
        <f t="shared" si="6"/>
        <v/>
      </c>
      <c r="CE61" s="26" t="str">
        <f t="shared" si="7"/>
        <v/>
      </c>
      <c r="CF61" s="88" t="str">
        <f t="shared" si="34"/>
        <v/>
      </c>
      <c r="CG61" s="26" t="str">
        <f t="shared" si="8"/>
        <v/>
      </c>
      <c r="CH61" s="26" t="str">
        <f t="shared" si="9"/>
        <v/>
      </c>
      <c r="CI61" s="28"/>
      <c r="CJ61" s="29">
        <f t="shared" si="10"/>
        <v>0</v>
      </c>
      <c r="CK61" s="29">
        <f t="shared" si="11"/>
        <v>0</v>
      </c>
      <c r="CL61" s="29">
        <f t="shared" si="12"/>
        <v>0</v>
      </c>
      <c r="CM61" s="29">
        <f t="shared" si="13"/>
        <v>0</v>
      </c>
      <c r="CN61" s="29">
        <f t="shared" si="13"/>
        <v>0</v>
      </c>
      <c r="CO61" s="89">
        <f t="shared" si="35"/>
        <v>0</v>
      </c>
      <c r="CP61" s="29">
        <f t="shared" si="14"/>
        <v>0</v>
      </c>
      <c r="CQ61" s="29">
        <f t="shared" si="14"/>
        <v>0</v>
      </c>
    </row>
    <row r="62" spans="1:95" x14ac:dyDescent="0.25">
      <c r="A62" s="301"/>
      <c r="B62" s="57" t="s">
        <v>46</v>
      </c>
      <c r="C62" s="58">
        <f t="shared" si="0"/>
        <v>0</v>
      </c>
      <c r="D62" s="59">
        <f t="shared" si="32"/>
        <v>0</v>
      </c>
      <c r="E62" s="60">
        <f t="shared" si="32"/>
        <v>0</v>
      </c>
      <c r="F62" s="82"/>
      <c r="G62" s="93"/>
      <c r="H62" s="82"/>
      <c r="I62" s="93"/>
      <c r="J62" s="64"/>
      <c r="K62" s="94"/>
      <c r="L62" s="64"/>
      <c r="M62" s="94"/>
      <c r="N62" s="64"/>
      <c r="O62" s="94"/>
      <c r="P62" s="64"/>
      <c r="Q62" s="94"/>
      <c r="R62" s="64"/>
      <c r="S62" s="94"/>
      <c r="T62" s="64"/>
      <c r="U62" s="94"/>
      <c r="V62" s="64"/>
      <c r="W62" s="94"/>
      <c r="X62" s="64"/>
      <c r="Y62" s="94"/>
      <c r="Z62" s="64"/>
      <c r="AA62" s="94"/>
      <c r="AB62" s="64"/>
      <c r="AC62" s="94"/>
      <c r="AD62" s="64"/>
      <c r="AE62" s="94"/>
      <c r="AF62" s="64"/>
      <c r="AG62" s="94"/>
      <c r="AH62" s="64"/>
      <c r="AI62" s="94"/>
      <c r="AJ62" s="64"/>
      <c r="AK62" s="94"/>
      <c r="AL62" s="95"/>
      <c r="AM62" s="96"/>
      <c r="AN62" s="66"/>
      <c r="AO62" s="97"/>
      <c r="AP62" s="68"/>
      <c r="AQ62" s="69"/>
      <c r="AR62" s="69"/>
      <c r="AS62" s="69"/>
      <c r="AT62" s="69">
        <v>0</v>
      </c>
      <c r="AU62" s="69">
        <v>0</v>
      </c>
      <c r="AV62" s="25" t="str">
        <f t="shared" si="33"/>
        <v/>
      </c>
      <c r="CA62" s="26" t="str">
        <f t="shared" si="3"/>
        <v/>
      </c>
      <c r="CB62" s="26" t="str">
        <f t="shared" si="4"/>
        <v/>
      </c>
      <c r="CC62" s="26" t="str">
        <f t="shared" si="5"/>
        <v/>
      </c>
      <c r="CD62" s="26" t="str">
        <f t="shared" si="6"/>
        <v/>
      </c>
      <c r="CE62" s="26" t="str">
        <f t="shared" si="7"/>
        <v/>
      </c>
      <c r="CF62" s="88" t="str">
        <f t="shared" si="34"/>
        <v/>
      </c>
      <c r="CG62" s="26" t="str">
        <f t="shared" si="8"/>
        <v/>
      </c>
      <c r="CH62" s="26" t="str">
        <f t="shared" si="9"/>
        <v/>
      </c>
      <c r="CI62" s="28"/>
      <c r="CJ62" s="29">
        <f t="shared" si="10"/>
        <v>0</v>
      </c>
      <c r="CK62" s="29">
        <f t="shared" si="11"/>
        <v>0</v>
      </c>
      <c r="CL62" s="29">
        <f t="shared" si="12"/>
        <v>0</v>
      </c>
      <c r="CM62" s="29">
        <f t="shared" si="13"/>
        <v>0</v>
      </c>
      <c r="CN62" s="29">
        <f t="shared" si="13"/>
        <v>0</v>
      </c>
      <c r="CO62" s="89">
        <f t="shared" si="35"/>
        <v>0</v>
      </c>
      <c r="CP62" s="29">
        <f t="shared" si="14"/>
        <v>0</v>
      </c>
      <c r="CQ62" s="29">
        <f t="shared" si="14"/>
        <v>0</v>
      </c>
    </row>
    <row r="63" spans="1:95" ht="15" customHeight="1" x14ac:dyDescent="0.25">
      <c r="A63" s="299" t="s">
        <v>56</v>
      </c>
      <c r="B63" s="10" t="s">
        <v>38</v>
      </c>
      <c r="C63" s="11">
        <f t="shared" si="0"/>
        <v>36</v>
      </c>
      <c r="D63" s="12">
        <f t="shared" ref="D63:E66" si="36">SUM(J63+L63+N63+P63+R63+T63+V63+X63+Z63+AB63)</f>
        <v>23</v>
      </c>
      <c r="E63" s="13">
        <f t="shared" si="36"/>
        <v>13</v>
      </c>
      <c r="F63" s="71"/>
      <c r="G63" s="72"/>
      <c r="H63" s="71"/>
      <c r="I63" s="72"/>
      <c r="J63" s="14"/>
      <c r="K63" s="16"/>
      <c r="L63" s="14"/>
      <c r="M63" s="16"/>
      <c r="N63" s="14">
        <v>2</v>
      </c>
      <c r="O63" s="16"/>
      <c r="P63" s="14">
        <v>1</v>
      </c>
      <c r="Q63" s="16">
        <v>1</v>
      </c>
      <c r="R63" s="14">
        <v>3</v>
      </c>
      <c r="S63" s="16">
        <v>1</v>
      </c>
      <c r="T63" s="14">
        <v>6</v>
      </c>
      <c r="U63" s="16">
        <v>1</v>
      </c>
      <c r="V63" s="14">
        <v>1</v>
      </c>
      <c r="W63" s="16">
        <v>3</v>
      </c>
      <c r="X63" s="14">
        <v>4</v>
      </c>
      <c r="Y63" s="16">
        <v>3</v>
      </c>
      <c r="Z63" s="14">
        <v>4</v>
      </c>
      <c r="AA63" s="16">
        <v>2</v>
      </c>
      <c r="AB63" s="35">
        <v>2</v>
      </c>
      <c r="AC63" s="37">
        <v>2</v>
      </c>
      <c r="AD63" s="98"/>
      <c r="AE63" s="99"/>
      <c r="AF63" s="100"/>
      <c r="AG63" s="101"/>
      <c r="AH63" s="100"/>
      <c r="AI63" s="101"/>
      <c r="AJ63" s="100"/>
      <c r="AK63" s="101"/>
      <c r="AL63" s="102"/>
      <c r="AM63" s="103"/>
      <c r="AN63" s="73">
        <v>0</v>
      </c>
      <c r="AO63" s="104">
        <v>0</v>
      </c>
      <c r="AP63" s="21">
        <v>0</v>
      </c>
      <c r="AQ63" s="22">
        <v>0</v>
      </c>
      <c r="AR63" s="22">
        <v>4</v>
      </c>
      <c r="AS63" s="22">
        <v>0</v>
      </c>
      <c r="AT63" s="22">
        <v>0</v>
      </c>
      <c r="AU63" s="22">
        <v>0</v>
      </c>
      <c r="AV63" s="25" t="str">
        <f t="shared" si="33"/>
        <v/>
      </c>
      <c r="CA63" s="26" t="str">
        <f t="shared" si="3"/>
        <v/>
      </c>
      <c r="CB63" s="26" t="str">
        <f t="shared" si="4"/>
        <v/>
      </c>
      <c r="CC63" s="26" t="str">
        <f t="shared" si="5"/>
        <v/>
      </c>
      <c r="CD63" s="26" t="str">
        <f t="shared" si="6"/>
        <v/>
      </c>
      <c r="CE63" s="26" t="str">
        <f t="shared" si="7"/>
        <v/>
      </c>
      <c r="CF63" s="88" t="str">
        <f t="shared" si="34"/>
        <v/>
      </c>
      <c r="CG63" s="26" t="str">
        <f t="shared" si="8"/>
        <v/>
      </c>
      <c r="CH63" s="26" t="str">
        <f t="shared" si="9"/>
        <v/>
      </c>
      <c r="CI63" s="28"/>
      <c r="CJ63" s="29">
        <f t="shared" si="10"/>
        <v>0</v>
      </c>
      <c r="CK63" s="29">
        <f t="shared" si="11"/>
        <v>0</v>
      </c>
      <c r="CL63" s="29">
        <f t="shared" si="12"/>
        <v>0</v>
      </c>
      <c r="CM63" s="29">
        <f t="shared" si="13"/>
        <v>0</v>
      </c>
      <c r="CN63" s="29">
        <f t="shared" si="13"/>
        <v>0</v>
      </c>
      <c r="CO63" s="89">
        <f t="shared" si="35"/>
        <v>0</v>
      </c>
      <c r="CP63" s="29">
        <f t="shared" si="14"/>
        <v>0</v>
      </c>
      <c r="CQ63" s="29">
        <f t="shared" si="14"/>
        <v>0</v>
      </c>
    </row>
    <row r="64" spans="1:95" x14ac:dyDescent="0.25">
      <c r="A64" s="300"/>
      <c r="B64" s="31" t="s">
        <v>40</v>
      </c>
      <c r="C64" s="32">
        <f t="shared" si="0"/>
        <v>212</v>
      </c>
      <c r="D64" s="33">
        <f t="shared" si="36"/>
        <v>162</v>
      </c>
      <c r="E64" s="34">
        <f t="shared" si="36"/>
        <v>50</v>
      </c>
      <c r="F64" s="75"/>
      <c r="G64" s="76"/>
      <c r="H64" s="75"/>
      <c r="I64" s="76"/>
      <c r="J64" s="35"/>
      <c r="K64" s="37"/>
      <c r="L64" s="35"/>
      <c r="M64" s="37"/>
      <c r="N64" s="35">
        <v>11</v>
      </c>
      <c r="O64" s="37">
        <v>1</v>
      </c>
      <c r="P64" s="35">
        <v>17</v>
      </c>
      <c r="Q64" s="37">
        <v>4</v>
      </c>
      <c r="R64" s="35">
        <v>31</v>
      </c>
      <c r="S64" s="37">
        <v>8</v>
      </c>
      <c r="T64" s="35">
        <v>24</v>
      </c>
      <c r="U64" s="37">
        <v>7</v>
      </c>
      <c r="V64" s="35">
        <v>25</v>
      </c>
      <c r="W64" s="37">
        <v>12</v>
      </c>
      <c r="X64" s="35">
        <v>24</v>
      </c>
      <c r="Y64" s="37">
        <v>8</v>
      </c>
      <c r="Z64" s="35">
        <v>15</v>
      </c>
      <c r="AA64" s="37">
        <v>6</v>
      </c>
      <c r="AB64" s="35">
        <v>15</v>
      </c>
      <c r="AC64" s="37">
        <v>4</v>
      </c>
      <c r="AD64" s="98"/>
      <c r="AE64" s="99"/>
      <c r="AF64" s="105"/>
      <c r="AG64" s="77"/>
      <c r="AH64" s="105"/>
      <c r="AI64" s="77"/>
      <c r="AJ64" s="105"/>
      <c r="AK64" s="77"/>
      <c r="AL64" s="106"/>
      <c r="AM64" s="107"/>
      <c r="AN64" s="40">
        <v>0</v>
      </c>
      <c r="AO64" s="41">
        <v>0</v>
      </c>
      <c r="AP64" s="36">
        <v>3</v>
      </c>
      <c r="AQ64" s="24">
        <v>2</v>
      </c>
      <c r="AR64" s="24">
        <v>16</v>
      </c>
      <c r="AS64" s="24">
        <v>0</v>
      </c>
      <c r="AT64" s="24">
        <v>0</v>
      </c>
      <c r="AU64" s="24">
        <v>0</v>
      </c>
      <c r="AV64" s="25" t="str">
        <f t="shared" si="33"/>
        <v/>
      </c>
      <c r="CA64" s="26" t="str">
        <f t="shared" si="3"/>
        <v/>
      </c>
      <c r="CB64" s="26" t="str">
        <f t="shared" si="4"/>
        <v/>
      </c>
      <c r="CC64" s="26" t="str">
        <f t="shared" si="5"/>
        <v/>
      </c>
      <c r="CD64" s="26" t="str">
        <f t="shared" si="6"/>
        <v/>
      </c>
      <c r="CE64" s="26" t="str">
        <f t="shared" si="7"/>
        <v/>
      </c>
      <c r="CF64" s="88" t="str">
        <f t="shared" si="34"/>
        <v/>
      </c>
      <c r="CG64" s="26" t="str">
        <f t="shared" si="8"/>
        <v/>
      </c>
      <c r="CH64" s="26" t="str">
        <f t="shared" si="9"/>
        <v/>
      </c>
      <c r="CI64" s="28"/>
      <c r="CJ64" s="29">
        <f t="shared" si="10"/>
        <v>0</v>
      </c>
      <c r="CK64" s="29">
        <f t="shared" si="11"/>
        <v>0</v>
      </c>
      <c r="CL64" s="29">
        <f t="shared" si="12"/>
        <v>0</v>
      </c>
      <c r="CM64" s="29">
        <f t="shared" si="13"/>
        <v>0</v>
      </c>
      <c r="CN64" s="29">
        <f t="shared" si="13"/>
        <v>0</v>
      </c>
      <c r="CO64" s="89">
        <f t="shared" si="35"/>
        <v>0</v>
      </c>
      <c r="CP64" s="29">
        <f t="shared" si="14"/>
        <v>0</v>
      </c>
      <c r="CQ64" s="29">
        <f t="shared" si="14"/>
        <v>0</v>
      </c>
    </row>
    <row r="65" spans="1:95" x14ac:dyDescent="0.25">
      <c r="A65" s="300"/>
      <c r="B65" s="53" t="s">
        <v>47</v>
      </c>
      <c r="C65" s="32">
        <f t="shared" si="0"/>
        <v>0</v>
      </c>
      <c r="D65" s="33">
        <f t="shared" si="36"/>
        <v>0</v>
      </c>
      <c r="E65" s="55">
        <f t="shared" si="36"/>
        <v>0</v>
      </c>
      <c r="F65" s="75"/>
      <c r="G65" s="76"/>
      <c r="H65" s="75"/>
      <c r="I65" s="76"/>
      <c r="J65" s="47"/>
      <c r="K65" s="49"/>
      <c r="L65" s="47"/>
      <c r="M65" s="49"/>
      <c r="N65" s="47"/>
      <c r="O65" s="49"/>
      <c r="P65" s="47"/>
      <c r="Q65" s="49"/>
      <c r="R65" s="47"/>
      <c r="S65" s="49"/>
      <c r="T65" s="47"/>
      <c r="U65" s="49"/>
      <c r="V65" s="47"/>
      <c r="W65" s="49"/>
      <c r="X65" s="47"/>
      <c r="Y65" s="49"/>
      <c r="Z65" s="47"/>
      <c r="AA65" s="49"/>
      <c r="AB65" s="35"/>
      <c r="AC65" s="37"/>
      <c r="AD65" s="98"/>
      <c r="AE65" s="99"/>
      <c r="AF65" s="75"/>
      <c r="AG65" s="108"/>
      <c r="AH65" s="75"/>
      <c r="AI65" s="108"/>
      <c r="AJ65" s="75"/>
      <c r="AK65" s="108"/>
      <c r="AL65" s="109"/>
      <c r="AM65" s="110"/>
      <c r="AN65" s="40"/>
      <c r="AO65" s="52"/>
      <c r="AP65" s="48"/>
      <c r="AQ65" s="92"/>
      <c r="AR65" s="92"/>
      <c r="AS65" s="92"/>
      <c r="AT65" s="92">
        <v>0</v>
      </c>
      <c r="AU65" s="92">
        <v>0</v>
      </c>
      <c r="AV65" s="25" t="str">
        <f t="shared" si="33"/>
        <v/>
      </c>
      <c r="CA65" s="26" t="str">
        <f t="shared" si="3"/>
        <v/>
      </c>
      <c r="CB65" s="26" t="str">
        <f t="shared" si="4"/>
        <v/>
      </c>
      <c r="CC65" s="26" t="str">
        <f t="shared" si="5"/>
        <v/>
      </c>
      <c r="CD65" s="26" t="str">
        <f t="shared" si="6"/>
        <v/>
      </c>
      <c r="CE65" s="26" t="str">
        <f t="shared" si="7"/>
        <v/>
      </c>
      <c r="CF65" s="88" t="str">
        <f t="shared" si="34"/>
        <v/>
      </c>
      <c r="CG65" s="26" t="str">
        <f t="shared" si="8"/>
        <v/>
      </c>
      <c r="CH65" s="26" t="str">
        <f t="shared" si="9"/>
        <v/>
      </c>
      <c r="CI65" s="28"/>
      <c r="CJ65" s="29">
        <f t="shared" si="10"/>
        <v>0</v>
      </c>
      <c r="CK65" s="29">
        <f t="shared" si="11"/>
        <v>0</v>
      </c>
      <c r="CL65" s="29">
        <f t="shared" si="12"/>
        <v>0</v>
      </c>
      <c r="CM65" s="29">
        <f t="shared" si="13"/>
        <v>0</v>
      </c>
      <c r="CN65" s="29">
        <f t="shared" si="13"/>
        <v>0</v>
      </c>
      <c r="CO65" s="89">
        <f t="shared" si="35"/>
        <v>0</v>
      </c>
      <c r="CP65" s="29">
        <f t="shared" si="14"/>
        <v>0</v>
      </c>
      <c r="CQ65" s="29">
        <f t="shared" si="14"/>
        <v>0</v>
      </c>
    </row>
    <row r="66" spans="1:95" x14ac:dyDescent="0.25">
      <c r="A66" s="301"/>
      <c r="B66" s="57" t="s">
        <v>46</v>
      </c>
      <c r="C66" s="58">
        <f t="shared" si="0"/>
        <v>0</v>
      </c>
      <c r="D66" s="59">
        <f t="shared" si="36"/>
        <v>0</v>
      </c>
      <c r="E66" s="60">
        <f t="shared" si="36"/>
        <v>0</v>
      </c>
      <c r="F66" s="82"/>
      <c r="G66" s="93"/>
      <c r="H66" s="82"/>
      <c r="I66" s="93"/>
      <c r="J66" s="64"/>
      <c r="K66" s="94"/>
      <c r="L66" s="64"/>
      <c r="M66" s="94"/>
      <c r="N66" s="64"/>
      <c r="O66" s="94"/>
      <c r="P66" s="64"/>
      <c r="Q66" s="94"/>
      <c r="R66" s="64"/>
      <c r="S66" s="94"/>
      <c r="T66" s="64"/>
      <c r="U66" s="94"/>
      <c r="V66" s="64"/>
      <c r="W66" s="94"/>
      <c r="X66" s="64"/>
      <c r="Y66" s="94"/>
      <c r="Z66" s="64"/>
      <c r="AA66" s="94"/>
      <c r="AB66" s="35"/>
      <c r="AC66" s="37"/>
      <c r="AD66" s="98"/>
      <c r="AE66" s="99"/>
      <c r="AF66" s="82"/>
      <c r="AG66" s="111"/>
      <c r="AH66" s="82"/>
      <c r="AI66" s="111"/>
      <c r="AJ66" s="82"/>
      <c r="AK66" s="111"/>
      <c r="AL66" s="112"/>
      <c r="AM66" s="113"/>
      <c r="AN66" s="66"/>
      <c r="AO66" s="97"/>
      <c r="AP66" s="68"/>
      <c r="AQ66" s="69"/>
      <c r="AR66" s="69"/>
      <c r="AS66" s="69"/>
      <c r="AT66" s="69">
        <v>0</v>
      </c>
      <c r="AU66" s="69">
        <v>0</v>
      </c>
      <c r="AV66" s="25" t="str">
        <f t="shared" si="33"/>
        <v/>
      </c>
      <c r="CA66" s="26" t="str">
        <f t="shared" si="3"/>
        <v/>
      </c>
      <c r="CB66" s="26" t="str">
        <f t="shared" si="4"/>
        <v/>
      </c>
      <c r="CC66" s="26" t="str">
        <f t="shared" si="5"/>
        <v/>
      </c>
      <c r="CD66" s="26" t="str">
        <f t="shared" si="6"/>
        <v/>
      </c>
      <c r="CE66" s="26" t="str">
        <f t="shared" si="7"/>
        <v/>
      </c>
      <c r="CF66" s="88" t="str">
        <f t="shared" si="34"/>
        <v/>
      </c>
      <c r="CG66" s="26" t="str">
        <f t="shared" si="8"/>
        <v/>
      </c>
      <c r="CH66" s="26" t="str">
        <f t="shared" si="9"/>
        <v/>
      </c>
      <c r="CI66" s="28"/>
      <c r="CJ66" s="29">
        <f t="shared" si="10"/>
        <v>0</v>
      </c>
      <c r="CK66" s="29">
        <f t="shared" si="11"/>
        <v>0</v>
      </c>
      <c r="CL66" s="29">
        <f t="shared" si="12"/>
        <v>0</v>
      </c>
      <c r="CM66" s="29">
        <f t="shared" si="13"/>
        <v>0</v>
      </c>
      <c r="CN66" s="29">
        <f t="shared" si="13"/>
        <v>0</v>
      </c>
      <c r="CO66" s="89">
        <f t="shared" si="35"/>
        <v>0</v>
      </c>
      <c r="CP66" s="29">
        <f t="shared" si="14"/>
        <v>0</v>
      </c>
      <c r="CQ66" s="29">
        <f t="shared" si="14"/>
        <v>0</v>
      </c>
    </row>
    <row r="67" spans="1:95" ht="15" customHeight="1" x14ac:dyDescent="0.25">
      <c r="A67" s="299" t="s">
        <v>57</v>
      </c>
      <c r="B67" s="10" t="s">
        <v>38</v>
      </c>
      <c r="C67" s="11">
        <f t="shared" si="0"/>
        <v>42</v>
      </c>
      <c r="D67" s="12">
        <f>SUM(J67+L67+N67+P67+R67+T67+V67+X67+Z67+AB67+AD67+AF67+AH67+AJ67+AL67)</f>
        <v>27</v>
      </c>
      <c r="E67" s="13">
        <f>SUM(K67+M67+O67+Q67+S67+U67+W67+Y67+AA67+AC67+AE67+AG67+AI67+AK67+AM67)</f>
        <v>15</v>
      </c>
      <c r="F67" s="71"/>
      <c r="G67" s="72"/>
      <c r="H67" s="71"/>
      <c r="I67" s="72"/>
      <c r="J67" s="14"/>
      <c r="K67" s="16"/>
      <c r="L67" s="14"/>
      <c r="M67" s="16"/>
      <c r="N67" s="14">
        <v>2</v>
      </c>
      <c r="O67" s="16"/>
      <c r="P67" s="14">
        <v>1</v>
      </c>
      <c r="Q67" s="16">
        <v>1</v>
      </c>
      <c r="R67" s="14">
        <v>3</v>
      </c>
      <c r="S67" s="16">
        <v>1</v>
      </c>
      <c r="T67" s="14">
        <v>6</v>
      </c>
      <c r="U67" s="16">
        <v>1</v>
      </c>
      <c r="V67" s="14">
        <v>1</v>
      </c>
      <c r="W67" s="16">
        <v>3</v>
      </c>
      <c r="X67" s="14">
        <v>4</v>
      </c>
      <c r="Y67" s="16">
        <v>3</v>
      </c>
      <c r="Z67" s="14">
        <v>4</v>
      </c>
      <c r="AA67" s="16">
        <v>2</v>
      </c>
      <c r="AB67" s="14">
        <v>2</v>
      </c>
      <c r="AC67" s="16">
        <v>2</v>
      </c>
      <c r="AD67" s="14">
        <v>2</v>
      </c>
      <c r="AE67" s="16"/>
      <c r="AF67" s="14">
        <v>1</v>
      </c>
      <c r="AG67" s="16"/>
      <c r="AH67" s="14"/>
      <c r="AI67" s="16">
        <v>2</v>
      </c>
      <c r="AJ67" s="14"/>
      <c r="AK67" s="16"/>
      <c r="AL67" s="17">
        <v>1</v>
      </c>
      <c r="AM67" s="18"/>
      <c r="AN67" s="73">
        <v>0</v>
      </c>
      <c r="AO67" s="104">
        <v>0</v>
      </c>
      <c r="AP67" s="21">
        <v>0</v>
      </c>
      <c r="AQ67" s="22">
        <v>0</v>
      </c>
      <c r="AR67" s="22">
        <v>4</v>
      </c>
      <c r="AS67" s="22"/>
      <c r="AT67" s="22">
        <v>0</v>
      </c>
      <c r="AU67" s="22">
        <v>0</v>
      </c>
      <c r="AV67" s="25" t="str">
        <f t="shared" si="33"/>
        <v/>
      </c>
      <c r="CA67" s="26" t="str">
        <f t="shared" si="3"/>
        <v/>
      </c>
      <c r="CB67" s="26" t="str">
        <f t="shared" si="4"/>
        <v/>
      </c>
      <c r="CC67" s="26" t="str">
        <f t="shared" si="5"/>
        <v/>
      </c>
      <c r="CD67" s="26" t="str">
        <f t="shared" si="6"/>
        <v/>
      </c>
      <c r="CE67" s="26" t="str">
        <f t="shared" si="7"/>
        <v/>
      </c>
      <c r="CF67" s="88" t="str">
        <f t="shared" si="34"/>
        <v/>
      </c>
      <c r="CG67" s="26" t="str">
        <f t="shared" si="8"/>
        <v/>
      </c>
      <c r="CH67" s="26" t="str">
        <f t="shared" si="9"/>
        <v/>
      </c>
      <c r="CI67" s="28"/>
      <c r="CJ67" s="29">
        <f t="shared" si="10"/>
        <v>0</v>
      </c>
      <c r="CK67" s="29">
        <f t="shared" si="11"/>
        <v>0</v>
      </c>
      <c r="CL67" s="29">
        <f t="shared" si="12"/>
        <v>0</v>
      </c>
      <c r="CM67" s="29">
        <f t="shared" si="13"/>
        <v>0</v>
      </c>
      <c r="CN67" s="29">
        <f t="shared" si="13"/>
        <v>0</v>
      </c>
      <c r="CO67" s="89">
        <f t="shared" si="35"/>
        <v>0</v>
      </c>
      <c r="CP67" s="29">
        <f t="shared" si="14"/>
        <v>0</v>
      </c>
      <c r="CQ67" s="29">
        <f t="shared" si="14"/>
        <v>0</v>
      </c>
    </row>
    <row r="68" spans="1:95" x14ac:dyDescent="0.25">
      <c r="A68" s="300"/>
      <c r="B68" s="31" t="s">
        <v>51</v>
      </c>
      <c r="C68" s="32">
        <f t="shared" si="0"/>
        <v>0</v>
      </c>
      <c r="D68" s="33">
        <f t="shared" ref="D68:E73" si="37">SUM(J68+L68+N68+P68+R68+T68+V68+X68+Z68+AB68+AD68+AF68+AH68+AJ68+AL68)</f>
        <v>0</v>
      </c>
      <c r="E68" s="34">
        <f t="shared" si="37"/>
        <v>0</v>
      </c>
      <c r="F68" s="75"/>
      <c r="G68" s="76"/>
      <c r="H68" s="75"/>
      <c r="I68" s="76"/>
      <c r="J68" s="35"/>
      <c r="K68" s="37"/>
      <c r="L68" s="35"/>
      <c r="M68" s="37"/>
      <c r="N68" s="35"/>
      <c r="O68" s="37"/>
      <c r="P68" s="35"/>
      <c r="Q68" s="37"/>
      <c r="R68" s="35"/>
      <c r="S68" s="37"/>
      <c r="T68" s="35"/>
      <c r="U68" s="37"/>
      <c r="V68" s="35"/>
      <c r="W68" s="37"/>
      <c r="X68" s="35"/>
      <c r="Y68" s="37"/>
      <c r="Z68" s="35"/>
      <c r="AA68" s="37"/>
      <c r="AB68" s="35"/>
      <c r="AC68" s="37"/>
      <c r="AD68" s="35"/>
      <c r="AE68" s="37"/>
      <c r="AF68" s="35"/>
      <c r="AG68" s="37"/>
      <c r="AH68" s="35"/>
      <c r="AI68" s="37"/>
      <c r="AJ68" s="35"/>
      <c r="AK68" s="37"/>
      <c r="AL68" s="38"/>
      <c r="AM68" s="39"/>
      <c r="AN68" s="40">
        <v>0</v>
      </c>
      <c r="AO68" s="114">
        <v>0</v>
      </c>
      <c r="AP68" s="115">
        <v>0</v>
      </c>
      <c r="AQ68" s="116">
        <v>0</v>
      </c>
      <c r="AR68" s="116">
        <v>0</v>
      </c>
      <c r="AS68" s="116">
        <v>0</v>
      </c>
      <c r="AT68" s="116">
        <v>0</v>
      </c>
      <c r="AU68" s="116">
        <v>0</v>
      </c>
      <c r="AV68" s="25" t="str">
        <f t="shared" si="33"/>
        <v/>
      </c>
      <c r="CA68" s="26" t="str">
        <f t="shared" si="3"/>
        <v/>
      </c>
      <c r="CB68" s="26" t="str">
        <f t="shared" si="4"/>
        <v/>
      </c>
      <c r="CC68" s="26" t="str">
        <f t="shared" si="5"/>
        <v/>
      </c>
      <c r="CD68" s="26" t="str">
        <f t="shared" si="6"/>
        <v/>
      </c>
      <c r="CE68" s="26" t="str">
        <f t="shared" si="7"/>
        <v/>
      </c>
      <c r="CF68" s="88" t="str">
        <f t="shared" si="34"/>
        <v/>
      </c>
      <c r="CG68" s="26" t="str">
        <f t="shared" si="8"/>
        <v/>
      </c>
      <c r="CH68" s="26" t="str">
        <f t="shared" si="9"/>
        <v/>
      </c>
      <c r="CI68" s="28"/>
      <c r="CJ68" s="29">
        <f t="shared" si="10"/>
        <v>0</v>
      </c>
      <c r="CK68" s="29">
        <f t="shared" si="11"/>
        <v>0</v>
      </c>
      <c r="CL68" s="29">
        <f t="shared" si="12"/>
        <v>0</v>
      </c>
      <c r="CM68" s="29">
        <f t="shared" si="13"/>
        <v>0</v>
      </c>
      <c r="CN68" s="29">
        <f t="shared" si="13"/>
        <v>0</v>
      </c>
      <c r="CO68" s="89">
        <f t="shared" si="35"/>
        <v>0</v>
      </c>
      <c r="CP68" s="29">
        <f t="shared" si="14"/>
        <v>0</v>
      </c>
      <c r="CQ68" s="29">
        <f t="shared" si="14"/>
        <v>0</v>
      </c>
    </row>
    <row r="69" spans="1:95" x14ac:dyDescent="0.25">
      <c r="A69" s="300"/>
      <c r="B69" s="31" t="s">
        <v>40</v>
      </c>
      <c r="C69" s="32">
        <f t="shared" si="0"/>
        <v>243</v>
      </c>
      <c r="D69" s="33">
        <f t="shared" si="37"/>
        <v>175</v>
      </c>
      <c r="E69" s="34">
        <f t="shared" si="37"/>
        <v>68</v>
      </c>
      <c r="F69" s="75"/>
      <c r="G69" s="76"/>
      <c r="H69" s="75"/>
      <c r="I69" s="76"/>
      <c r="J69" s="35"/>
      <c r="K69" s="37"/>
      <c r="L69" s="35"/>
      <c r="M69" s="37">
        <v>1</v>
      </c>
      <c r="N69" s="35">
        <v>11</v>
      </c>
      <c r="O69" s="37">
        <v>5</v>
      </c>
      <c r="P69" s="35">
        <v>17</v>
      </c>
      <c r="Q69" s="37">
        <v>7</v>
      </c>
      <c r="R69" s="35">
        <v>31</v>
      </c>
      <c r="S69" s="37">
        <v>9</v>
      </c>
      <c r="T69" s="35">
        <v>24</v>
      </c>
      <c r="U69" s="37">
        <v>11</v>
      </c>
      <c r="V69" s="35">
        <v>25</v>
      </c>
      <c r="W69" s="37">
        <v>12</v>
      </c>
      <c r="X69" s="35">
        <v>24</v>
      </c>
      <c r="Y69" s="37">
        <v>9</v>
      </c>
      <c r="Z69" s="35">
        <v>15</v>
      </c>
      <c r="AA69" s="37">
        <v>6</v>
      </c>
      <c r="AB69" s="35">
        <v>15</v>
      </c>
      <c r="AC69" s="37">
        <v>4</v>
      </c>
      <c r="AD69" s="35">
        <v>7</v>
      </c>
      <c r="AE69" s="37">
        <v>1</v>
      </c>
      <c r="AF69" s="35">
        <v>4</v>
      </c>
      <c r="AG69" s="37"/>
      <c r="AH69" s="35">
        <v>2</v>
      </c>
      <c r="AI69" s="37">
        <v>3</v>
      </c>
      <c r="AJ69" s="35"/>
      <c r="AK69" s="37"/>
      <c r="AL69" s="38"/>
      <c r="AM69" s="39"/>
      <c r="AN69" s="40">
        <v>0</v>
      </c>
      <c r="AO69" s="41">
        <v>0</v>
      </c>
      <c r="AP69" s="36">
        <v>3</v>
      </c>
      <c r="AQ69" s="24">
        <v>2</v>
      </c>
      <c r="AR69" s="24">
        <v>16</v>
      </c>
      <c r="AS69" s="24">
        <v>0</v>
      </c>
      <c r="AT69" s="24">
        <v>0</v>
      </c>
      <c r="AU69" s="24">
        <v>0</v>
      </c>
      <c r="AV69" s="25" t="str">
        <f t="shared" si="33"/>
        <v/>
      </c>
      <c r="CA69" s="26" t="str">
        <f t="shared" si="3"/>
        <v/>
      </c>
      <c r="CB69" s="26" t="str">
        <f t="shared" si="4"/>
        <v/>
      </c>
      <c r="CC69" s="26" t="str">
        <f t="shared" si="5"/>
        <v/>
      </c>
      <c r="CD69" s="26" t="str">
        <f t="shared" si="6"/>
        <v/>
      </c>
      <c r="CE69" s="26" t="str">
        <f t="shared" si="7"/>
        <v/>
      </c>
      <c r="CF69" s="88" t="str">
        <f t="shared" si="34"/>
        <v/>
      </c>
      <c r="CG69" s="26" t="str">
        <f t="shared" si="8"/>
        <v/>
      </c>
      <c r="CH69" s="26" t="str">
        <f t="shared" si="9"/>
        <v/>
      </c>
      <c r="CI69" s="28"/>
      <c r="CJ69" s="29">
        <f t="shared" si="10"/>
        <v>0</v>
      </c>
      <c r="CK69" s="29">
        <f t="shared" si="11"/>
        <v>0</v>
      </c>
      <c r="CL69" s="29">
        <f t="shared" si="12"/>
        <v>0</v>
      </c>
      <c r="CM69" s="29">
        <f t="shared" si="13"/>
        <v>0</v>
      </c>
      <c r="CN69" s="29">
        <f t="shared" si="13"/>
        <v>0</v>
      </c>
      <c r="CO69" s="89">
        <f t="shared" si="35"/>
        <v>0</v>
      </c>
      <c r="CP69" s="29">
        <f t="shared" si="14"/>
        <v>0</v>
      </c>
      <c r="CQ69" s="29">
        <f t="shared" si="14"/>
        <v>0</v>
      </c>
    </row>
    <row r="70" spans="1:95" x14ac:dyDescent="0.25">
      <c r="A70" s="300"/>
      <c r="B70" s="31" t="s">
        <v>52</v>
      </c>
      <c r="C70" s="32">
        <f t="shared" si="0"/>
        <v>0</v>
      </c>
      <c r="D70" s="33">
        <f t="shared" si="37"/>
        <v>0</v>
      </c>
      <c r="E70" s="34">
        <f t="shared" si="37"/>
        <v>0</v>
      </c>
      <c r="F70" s="75"/>
      <c r="G70" s="76"/>
      <c r="H70" s="75"/>
      <c r="I70" s="76"/>
      <c r="J70" s="35"/>
      <c r="K70" s="37"/>
      <c r="L70" s="35"/>
      <c r="M70" s="37"/>
      <c r="N70" s="35"/>
      <c r="O70" s="37"/>
      <c r="P70" s="35"/>
      <c r="Q70" s="37"/>
      <c r="R70" s="35"/>
      <c r="S70" s="37"/>
      <c r="T70" s="35"/>
      <c r="U70" s="37"/>
      <c r="V70" s="35"/>
      <c r="W70" s="37"/>
      <c r="X70" s="35"/>
      <c r="Y70" s="37"/>
      <c r="Z70" s="35"/>
      <c r="AA70" s="37"/>
      <c r="AB70" s="35"/>
      <c r="AC70" s="37"/>
      <c r="AD70" s="35"/>
      <c r="AE70" s="37"/>
      <c r="AF70" s="35"/>
      <c r="AG70" s="37"/>
      <c r="AH70" s="35"/>
      <c r="AI70" s="37"/>
      <c r="AJ70" s="35"/>
      <c r="AK70" s="37"/>
      <c r="AL70" s="38"/>
      <c r="AM70" s="39"/>
      <c r="AN70" s="40"/>
      <c r="AO70" s="41"/>
      <c r="AP70" s="36"/>
      <c r="AQ70" s="24"/>
      <c r="AR70" s="24"/>
      <c r="AS70" s="24"/>
      <c r="AT70" s="24">
        <v>0</v>
      </c>
      <c r="AU70" s="24">
        <v>0</v>
      </c>
      <c r="AV70" s="25" t="str">
        <f t="shared" si="33"/>
        <v/>
      </c>
      <c r="CA70" s="26" t="str">
        <f t="shared" si="3"/>
        <v/>
      </c>
      <c r="CB70" s="26" t="str">
        <f t="shared" si="4"/>
        <v/>
      </c>
      <c r="CC70" s="26" t="str">
        <f t="shared" si="5"/>
        <v/>
      </c>
      <c r="CD70" s="26" t="str">
        <f t="shared" si="6"/>
        <v/>
      </c>
      <c r="CE70" s="26" t="str">
        <f t="shared" si="7"/>
        <v/>
      </c>
      <c r="CF70" s="88" t="str">
        <f t="shared" si="34"/>
        <v/>
      </c>
      <c r="CG70" s="26" t="str">
        <f t="shared" si="8"/>
        <v/>
      </c>
      <c r="CH70" s="26" t="str">
        <f t="shared" si="9"/>
        <v/>
      </c>
      <c r="CI70" s="28"/>
      <c r="CJ70" s="29">
        <f t="shared" si="10"/>
        <v>0</v>
      </c>
      <c r="CK70" s="29">
        <f t="shared" si="11"/>
        <v>0</v>
      </c>
      <c r="CL70" s="29">
        <f t="shared" si="12"/>
        <v>0</v>
      </c>
      <c r="CM70" s="29">
        <f t="shared" si="13"/>
        <v>0</v>
      </c>
      <c r="CN70" s="29">
        <f t="shared" si="13"/>
        <v>0</v>
      </c>
      <c r="CO70" s="89">
        <f t="shared" si="35"/>
        <v>0</v>
      </c>
      <c r="CP70" s="29">
        <f t="shared" si="14"/>
        <v>0</v>
      </c>
      <c r="CQ70" s="29">
        <f t="shared" si="14"/>
        <v>0</v>
      </c>
    </row>
    <row r="71" spans="1:95" x14ac:dyDescent="0.25">
      <c r="A71" s="300"/>
      <c r="B71" s="31" t="s">
        <v>58</v>
      </c>
      <c r="C71" s="32">
        <f t="shared" si="0"/>
        <v>0</v>
      </c>
      <c r="D71" s="33">
        <f t="shared" si="37"/>
        <v>0</v>
      </c>
      <c r="E71" s="34">
        <f t="shared" si="37"/>
        <v>0</v>
      </c>
      <c r="F71" s="75"/>
      <c r="G71" s="76"/>
      <c r="H71" s="75"/>
      <c r="I71" s="76"/>
      <c r="J71" s="35"/>
      <c r="K71" s="37"/>
      <c r="L71" s="35"/>
      <c r="M71" s="37"/>
      <c r="N71" s="35"/>
      <c r="O71" s="37"/>
      <c r="P71" s="35"/>
      <c r="Q71" s="37"/>
      <c r="R71" s="35"/>
      <c r="S71" s="37"/>
      <c r="T71" s="35"/>
      <c r="U71" s="37"/>
      <c r="V71" s="35"/>
      <c r="W71" s="37"/>
      <c r="X71" s="35"/>
      <c r="Y71" s="37"/>
      <c r="Z71" s="35"/>
      <c r="AA71" s="37"/>
      <c r="AB71" s="35"/>
      <c r="AC71" s="37"/>
      <c r="AD71" s="35"/>
      <c r="AE71" s="37"/>
      <c r="AF71" s="35"/>
      <c r="AG71" s="37"/>
      <c r="AH71" s="35"/>
      <c r="AI71" s="37"/>
      <c r="AJ71" s="35"/>
      <c r="AK71" s="37"/>
      <c r="AL71" s="38"/>
      <c r="AM71" s="39"/>
      <c r="AN71" s="40"/>
      <c r="AO71" s="41"/>
      <c r="AP71" s="36"/>
      <c r="AQ71" s="24"/>
      <c r="AR71" s="24"/>
      <c r="AS71" s="24"/>
      <c r="AT71" s="24">
        <v>0</v>
      </c>
      <c r="AU71" s="24">
        <v>0</v>
      </c>
      <c r="AV71" s="25" t="str">
        <f t="shared" si="33"/>
        <v/>
      </c>
      <c r="CA71" s="26" t="str">
        <f t="shared" si="3"/>
        <v/>
      </c>
      <c r="CB71" s="26" t="str">
        <f t="shared" si="4"/>
        <v/>
      </c>
      <c r="CC71" s="26" t="str">
        <f t="shared" si="5"/>
        <v/>
      </c>
      <c r="CD71" s="26" t="str">
        <f t="shared" si="6"/>
        <v/>
      </c>
      <c r="CE71" s="26" t="str">
        <f t="shared" si="7"/>
        <v/>
      </c>
      <c r="CF71" s="88" t="str">
        <f t="shared" si="34"/>
        <v/>
      </c>
      <c r="CG71" s="26" t="str">
        <f t="shared" si="8"/>
        <v/>
      </c>
      <c r="CH71" s="26" t="str">
        <f t="shared" si="9"/>
        <v/>
      </c>
      <c r="CI71" s="28"/>
      <c r="CJ71" s="29">
        <f t="shared" si="10"/>
        <v>0</v>
      </c>
      <c r="CK71" s="29">
        <f t="shared" si="11"/>
        <v>0</v>
      </c>
      <c r="CL71" s="29">
        <f t="shared" si="12"/>
        <v>0</v>
      </c>
      <c r="CM71" s="29">
        <f t="shared" si="13"/>
        <v>0</v>
      </c>
      <c r="CN71" s="29">
        <f t="shared" si="13"/>
        <v>0</v>
      </c>
      <c r="CO71" s="89">
        <f t="shared" si="35"/>
        <v>0</v>
      </c>
      <c r="CP71" s="29">
        <f t="shared" si="14"/>
        <v>0</v>
      </c>
      <c r="CQ71" s="29">
        <f t="shared" si="14"/>
        <v>0</v>
      </c>
    </row>
    <row r="72" spans="1:95" x14ac:dyDescent="0.25">
      <c r="A72" s="300"/>
      <c r="B72" s="90" t="s">
        <v>47</v>
      </c>
      <c r="C72" s="91">
        <f t="shared" si="0"/>
        <v>0</v>
      </c>
      <c r="D72" s="33">
        <f t="shared" si="37"/>
        <v>0</v>
      </c>
      <c r="E72" s="55">
        <f t="shared" si="37"/>
        <v>0</v>
      </c>
      <c r="F72" s="75"/>
      <c r="G72" s="76"/>
      <c r="H72" s="75"/>
      <c r="I72" s="76"/>
      <c r="J72" s="47"/>
      <c r="K72" s="49"/>
      <c r="L72" s="47"/>
      <c r="M72" s="49"/>
      <c r="N72" s="47"/>
      <c r="O72" s="49"/>
      <c r="P72" s="47"/>
      <c r="Q72" s="49"/>
      <c r="R72" s="47"/>
      <c r="S72" s="49"/>
      <c r="T72" s="47"/>
      <c r="U72" s="49"/>
      <c r="V72" s="47"/>
      <c r="W72" s="49"/>
      <c r="X72" s="47"/>
      <c r="Y72" s="49"/>
      <c r="Z72" s="47"/>
      <c r="AA72" s="49"/>
      <c r="AB72" s="47"/>
      <c r="AC72" s="49"/>
      <c r="AD72" s="47"/>
      <c r="AE72" s="49"/>
      <c r="AF72" s="47"/>
      <c r="AG72" s="49"/>
      <c r="AH72" s="47"/>
      <c r="AI72" s="49"/>
      <c r="AJ72" s="47"/>
      <c r="AK72" s="49"/>
      <c r="AL72" s="50"/>
      <c r="AM72" s="51"/>
      <c r="AN72" s="40"/>
      <c r="AO72" s="52"/>
      <c r="AP72" s="48"/>
      <c r="AQ72" s="92"/>
      <c r="AR72" s="92"/>
      <c r="AS72" s="92"/>
      <c r="AT72" s="92">
        <v>0</v>
      </c>
      <c r="AU72" s="92">
        <v>0</v>
      </c>
      <c r="AV72" s="25" t="str">
        <f t="shared" si="33"/>
        <v/>
      </c>
      <c r="CA72" s="26" t="str">
        <f t="shared" si="3"/>
        <v/>
      </c>
      <c r="CB72" s="26" t="str">
        <f t="shared" si="4"/>
        <v/>
      </c>
      <c r="CC72" s="26" t="str">
        <f t="shared" si="5"/>
        <v/>
      </c>
      <c r="CD72" s="26" t="str">
        <f t="shared" si="6"/>
        <v/>
      </c>
      <c r="CE72" s="26" t="str">
        <f t="shared" si="7"/>
        <v/>
      </c>
      <c r="CF72" s="88" t="str">
        <f t="shared" si="34"/>
        <v/>
      </c>
      <c r="CG72" s="26" t="str">
        <f t="shared" si="8"/>
        <v/>
      </c>
      <c r="CH72" s="26" t="str">
        <f t="shared" si="9"/>
        <v/>
      </c>
      <c r="CI72" s="28"/>
      <c r="CJ72" s="29">
        <f t="shared" si="10"/>
        <v>0</v>
      </c>
      <c r="CK72" s="29">
        <f t="shared" si="11"/>
        <v>0</v>
      </c>
      <c r="CL72" s="29">
        <f t="shared" si="12"/>
        <v>0</v>
      </c>
      <c r="CM72" s="29">
        <f t="shared" si="13"/>
        <v>0</v>
      </c>
      <c r="CN72" s="29">
        <f t="shared" si="13"/>
        <v>0</v>
      </c>
      <c r="CO72" s="89">
        <f t="shared" si="35"/>
        <v>0</v>
      </c>
      <c r="CP72" s="29">
        <f t="shared" si="14"/>
        <v>0</v>
      </c>
      <c r="CQ72" s="29">
        <f t="shared" si="14"/>
        <v>0</v>
      </c>
    </row>
    <row r="73" spans="1:95" x14ac:dyDescent="0.25">
      <c r="A73" s="301"/>
      <c r="B73" s="57" t="s">
        <v>46</v>
      </c>
      <c r="C73" s="58">
        <f t="shared" si="0"/>
        <v>0</v>
      </c>
      <c r="D73" s="59">
        <f t="shared" si="37"/>
        <v>0</v>
      </c>
      <c r="E73" s="60">
        <f t="shared" si="37"/>
        <v>0</v>
      </c>
      <c r="F73" s="82"/>
      <c r="G73" s="93"/>
      <c r="H73" s="82"/>
      <c r="I73" s="93"/>
      <c r="J73" s="64"/>
      <c r="K73" s="94"/>
      <c r="L73" s="64"/>
      <c r="M73" s="94"/>
      <c r="N73" s="64"/>
      <c r="O73" s="94"/>
      <c r="P73" s="64"/>
      <c r="Q73" s="94"/>
      <c r="R73" s="64"/>
      <c r="S73" s="94"/>
      <c r="T73" s="64"/>
      <c r="U73" s="94"/>
      <c r="V73" s="64"/>
      <c r="W73" s="94"/>
      <c r="X73" s="64"/>
      <c r="Y73" s="94"/>
      <c r="Z73" s="64"/>
      <c r="AA73" s="94"/>
      <c r="AB73" s="64"/>
      <c r="AC73" s="94"/>
      <c r="AD73" s="64"/>
      <c r="AE73" s="94"/>
      <c r="AF73" s="64"/>
      <c r="AG73" s="94"/>
      <c r="AH73" s="64"/>
      <c r="AI73" s="94"/>
      <c r="AJ73" s="64"/>
      <c r="AK73" s="94"/>
      <c r="AL73" s="95"/>
      <c r="AM73" s="96"/>
      <c r="AN73" s="66"/>
      <c r="AO73" s="97"/>
      <c r="AP73" s="68"/>
      <c r="AQ73" s="69"/>
      <c r="AR73" s="69"/>
      <c r="AS73" s="69"/>
      <c r="AT73" s="69">
        <v>0</v>
      </c>
      <c r="AU73" s="69">
        <v>0</v>
      </c>
      <c r="AV73" s="25" t="str">
        <f t="shared" si="33"/>
        <v/>
      </c>
      <c r="CA73" s="26" t="str">
        <f t="shared" si="3"/>
        <v/>
      </c>
      <c r="CB73" s="26" t="str">
        <f t="shared" si="4"/>
        <v/>
      </c>
      <c r="CC73" s="26" t="str">
        <f t="shared" si="5"/>
        <v/>
      </c>
      <c r="CD73" s="26" t="str">
        <f t="shared" si="6"/>
        <v/>
      </c>
      <c r="CE73" s="26" t="str">
        <f t="shared" si="7"/>
        <v/>
      </c>
      <c r="CF73" s="88" t="str">
        <f t="shared" si="34"/>
        <v/>
      </c>
      <c r="CG73" s="26" t="str">
        <f t="shared" si="8"/>
        <v/>
      </c>
      <c r="CH73" s="26" t="str">
        <f t="shared" si="9"/>
        <v/>
      </c>
      <c r="CI73" s="28"/>
      <c r="CJ73" s="29">
        <f t="shared" si="10"/>
        <v>0</v>
      </c>
      <c r="CK73" s="29">
        <f t="shared" si="11"/>
        <v>0</v>
      </c>
      <c r="CL73" s="29">
        <f t="shared" si="12"/>
        <v>0</v>
      </c>
      <c r="CM73" s="29">
        <f t="shared" si="13"/>
        <v>0</v>
      </c>
      <c r="CN73" s="29">
        <f t="shared" si="13"/>
        <v>0</v>
      </c>
      <c r="CO73" s="89">
        <f t="shared" si="35"/>
        <v>0</v>
      </c>
      <c r="CP73" s="29">
        <f t="shared" si="14"/>
        <v>0</v>
      </c>
      <c r="CQ73" s="29">
        <f t="shared" si="14"/>
        <v>0</v>
      </c>
    </row>
    <row r="74" spans="1:95" ht="15" customHeight="1" x14ac:dyDescent="0.25">
      <c r="A74" s="299" t="s">
        <v>59</v>
      </c>
      <c r="B74" s="10" t="s">
        <v>60</v>
      </c>
      <c r="C74" s="11">
        <f>SUM(D74+E74)</f>
        <v>0</v>
      </c>
      <c r="D74" s="117"/>
      <c r="E74" s="13">
        <f>SUM(K74+M74+O74+Q74+S74+U74+W74+Y74+AA74+AC74)</f>
        <v>0</v>
      </c>
      <c r="F74" s="71"/>
      <c r="G74" s="72"/>
      <c r="H74" s="71"/>
      <c r="I74" s="72"/>
      <c r="J74" s="71"/>
      <c r="K74" s="16"/>
      <c r="L74" s="71"/>
      <c r="M74" s="16"/>
      <c r="N74" s="71"/>
      <c r="O74" s="16"/>
      <c r="P74" s="71"/>
      <c r="Q74" s="16"/>
      <c r="R74" s="71"/>
      <c r="S74" s="16"/>
      <c r="T74" s="71"/>
      <c r="U74" s="16"/>
      <c r="V74" s="71"/>
      <c r="W74" s="16"/>
      <c r="X74" s="71"/>
      <c r="Y74" s="16"/>
      <c r="Z74" s="71"/>
      <c r="AA74" s="16"/>
      <c r="AB74" s="71"/>
      <c r="AC74" s="49"/>
      <c r="AD74" s="118"/>
      <c r="AE74" s="119"/>
      <c r="AF74" s="100"/>
      <c r="AG74" s="101"/>
      <c r="AH74" s="100"/>
      <c r="AI74" s="101"/>
      <c r="AJ74" s="100"/>
      <c r="AK74" s="101"/>
      <c r="AL74" s="102"/>
      <c r="AM74" s="103"/>
      <c r="AN74" s="73">
        <v>0</v>
      </c>
      <c r="AO74" s="104">
        <v>0</v>
      </c>
      <c r="AP74" s="21">
        <v>0</v>
      </c>
      <c r="AQ74" s="22">
        <v>0</v>
      </c>
      <c r="AR74" s="22"/>
      <c r="AS74" s="22">
        <v>0</v>
      </c>
      <c r="AT74" s="22">
        <v>0</v>
      </c>
      <c r="AU74" s="22">
        <v>0</v>
      </c>
      <c r="AV74" s="25" t="str">
        <f t="shared" si="33"/>
        <v/>
      </c>
      <c r="CA74" s="26" t="str">
        <f t="shared" si="3"/>
        <v/>
      </c>
      <c r="CB74" s="26" t="str">
        <f t="shared" si="4"/>
        <v/>
      </c>
      <c r="CC74" s="120"/>
      <c r="CD74" s="26" t="str">
        <f t="shared" si="6"/>
        <v/>
      </c>
      <c r="CE74" s="26" t="str">
        <f t="shared" si="7"/>
        <v/>
      </c>
      <c r="CF74" s="88" t="str">
        <f t="shared" si="34"/>
        <v/>
      </c>
      <c r="CG74" s="26" t="str">
        <f t="shared" si="8"/>
        <v/>
      </c>
      <c r="CH74" s="26" t="str">
        <f t="shared" si="9"/>
        <v/>
      </c>
      <c r="CI74" s="28"/>
      <c r="CJ74" s="29">
        <f t="shared" si="10"/>
        <v>0</v>
      </c>
      <c r="CK74" s="29">
        <f t="shared" si="11"/>
        <v>0</v>
      </c>
      <c r="CL74" s="121"/>
      <c r="CM74" s="29">
        <f t="shared" si="13"/>
        <v>0</v>
      </c>
      <c r="CN74" s="29">
        <f t="shared" si="13"/>
        <v>0</v>
      </c>
      <c r="CO74" s="89">
        <f t="shared" si="35"/>
        <v>0</v>
      </c>
      <c r="CP74" s="29">
        <f t="shared" si="14"/>
        <v>0</v>
      </c>
      <c r="CQ74" s="29">
        <f t="shared" si="14"/>
        <v>0</v>
      </c>
    </row>
    <row r="75" spans="1:95" x14ac:dyDescent="0.25">
      <c r="A75" s="300"/>
      <c r="B75" s="31" t="s">
        <v>61</v>
      </c>
      <c r="C75" s="122">
        <f t="shared" si="0"/>
        <v>5</v>
      </c>
      <c r="D75" s="123"/>
      <c r="E75" s="55">
        <f>SUM(K75+M75+O75+Q75+S75+U75+W75+Y75+AA75+AC75)</f>
        <v>5</v>
      </c>
      <c r="F75" s="75"/>
      <c r="G75" s="76"/>
      <c r="H75" s="75"/>
      <c r="I75" s="76"/>
      <c r="J75" s="75"/>
      <c r="K75" s="37"/>
      <c r="L75" s="75"/>
      <c r="M75" s="37">
        <v>1</v>
      </c>
      <c r="N75" s="75"/>
      <c r="O75" s="37">
        <v>2</v>
      </c>
      <c r="P75" s="75"/>
      <c r="Q75" s="37">
        <v>1</v>
      </c>
      <c r="R75" s="75"/>
      <c r="S75" s="37">
        <v>1</v>
      </c>
      <c r="T75" s="75"/>
      <c r="U75" s="37"/>
      <c r="V75" s="75"/>
      <c r="W75" s="37"/>
      <c r="X75" s="75"/>
      <c r="Y75" s="37"/>
      <c r="Z75" s="75"/>
      <c r="AA75" s="37"/>
      <c r="AB75" s="75"/>
      <c r="AC75" s="49"/>
      <c r="AD75" s="118"/>
      <c r="AE75" s="119"/>
      <c r="AF75" s="105"/>
      <c r="AG75" s="77"/>
      <c r="AH75" s="105"/>
      <c r="AI75" s="77"/>
      <c r="AJ75" s="105"/>
      <c r="AK75" s="77"/>
      <c r="AL75" s="106"/>
      <c r="AM75" s="107"/>
      <c r="AN75" s="40">
        <v>0</v>
      </c>
      <c r="AO75" s="41">
        <v>0</v>
      </c>
      <c r="AP75" s="36">
        <v>0</v>
      </c>
      <c r="AQ75" s="24">
        <v>0</v>
      </c>
      <c r="AR75" s="24">
        <v>1</v>
      </c>
      <c r="AS75" s="24">
        <v>0</v>
      </c>
      <c r="AT75" s="24">
        <v>0</v>
      </c>
      <c r="AU75" s="24">
        <v>0</v>
      </c>
      <c r="AV75" s="25" t="str">
        <f t="shared" si="33"/>
        <v/>
      </c>
      <c r="CA75" s="26" t="str">
        <f t="shared" si="3"/>
        <v/>
      </c>
      <c r="CB75" s="26" t="str">
        <f t="shared" si="4"/>
        <v/>
      </c>
      <c r="CC75" s="120"/>
      <c r="CD75" s="26" t="str">
        <f t="shared" si="6"/>
        <v/>
      </c>
      <c r="CE75" s="26" t="str">
        <f t="shared" si="7"/>
        <v/>
      </c>
      <c r="CF75" s="88" t="str">
        <f t="shared" si="34"/>
        <v/>
      </c>
      <c r="CG75" s="26" t="str">
        <f t="shared" si="8"/>
        <v/>
      </c>
      <c r="CH75" s="26" t="str">
        <f t="shared" si="9"/>
        <v/>
      </c>
      <c r="CI75" s="28"/>
      <c r="CJ75" s="29">
        <f t="shared" si="10"/>
        <v>0</v>
      </c>
      <c r="CK75" s="29">
        <f t="shared" si="11"/>
        <v>0</v>
      </c>
      <c r="CL75" s="121"/>
      <c r="CM75" s="29">
        <f t="shared" si="13"/>
        <v>0</v>
      </c>
      <c r="CN75" s="29">
        <f t="shared" si="13"/>
        <v>0</v>
      </c>
      <c r="CO75" s="89">
        <f t="shared" si="35"/>
        <v>0</v>
      </c>
      <c r="CP75" s="29">
        <f t="shared" si="14"/>
        <v>0</v>
      </c>
      <c r="CQ75" s="29">
        <f t="shared" si="14"/>
        <v>0</v>
      </c>
    </row>
    <row r="76" spans="1:95" x14ac:dyDescent="0.25">
      <c r="A76" s="300"/>
      <c r="B76" s="124" t="s">
        <v>62</v>
      </c>
      <c r="C76" s="122">
        <f>SUM(D76+E76)</f>
        <v>0</v>
      </c>
      <c r="D76" s="125"/>
      <c r="E76" s="55">
        <f>SUM(K76+M76+O76+Q76+S76+U76+W76+Y76+AA76+AC76)</f>
        <v>0</v>
      </c>
      <c r="F76" s="105"/>
      <c r="G76" s="126"/>
      <c r="H76" s="105"/>
      <c r="I76" s="126"/>
      <c r="J76" s="105"/>
      <c r="K76" s="37"/>
      <c r="L76" s="105"/>
      <c r="M76" s="37"/>
      <c r="N76" s="105"/>
      <c r="O76" s="37"/>
      <c r="P76" s="105"/>
      <c r="Q76" s="37"/>
      <c r="R76" s="105"/>
      <c r="S76" s="37"/>
      <c r="T76" s="105"/>
      <c r="U76" s="37"/>
      <c r="V76" s="105"/>
      <c r="W76" s="37"/>
      <c r="X76" s="105"/>
      <c r="Y76" s="37"/>
      <c r="Z76" s="105"/>
      <c r="AA76" s="37"/>
      <c r="AB76" s="105"/>
      <c r="AC76" s="49"/>
      <c r="AD76" s="118"/>
      <c r="AE76" s="119"/>
      <c r="AF76" s="105"/>
      <c r="AG76" s="77"/>
      <c r="AH76" s="105"/>
      <c r="AI76" s="77"/>
      <c r="AJ76" s="105"/>
      <c r="AK76" s="77"/>
      <c r="AL76" s="106"/>
      <c r="AM76" s="107"/>
      <c r="AN76" s="40">
        <v>0</v>
      </c>
      <c r="AO76" s="52">
        <v>0</v>
      </c>
      <c r="AP76" s="48">
        <v>0</v>
      </c>
      <c r="AQ76" s="92">
        <v>0</v>
      </c>
      <c r="AR76" s="92"/>
      <c r="AS76" s="92">
        <v>0</v>
      </c>
      <c r="AT76" s="92">
        <v>0</v>
      </c>
      <c r="AU76" s="92">
        <v>0</v>
      </c>
      <c r="AV76" s="25" t="str">
        <f t="shared" si="33"/>
        <v/>
      </c>
      <c r="CA76" s="26" t="str">
        <f t="shared" si="3"/>
        <v/>
      </c>
      <c r="CB76" s="26" t="str">
        <f t="shared" si="4"/>
        <v/>
      </c>
      <c r="CC76" s="120"/>
      <c r="CD76" s="26" t="str">
        <f t="shared" si="6"/>
        <v/>
      </c>
      <c r="CE76" s="26" t="str">
        <f t="shared" si="7"/>
        <v/>
      </c>
      <c r="CF76" s="88" t="str">
        <f t="shared" si="34"/>
        <v/>
      </c>
      <c r="CG76" s="26" t="str">
        <f t="shared" si="8"/>
        <v/>
      </c>
      <c r="CH76" s="26" t="str">
        <f t="shared" si="9"/>
        <v/>
      </c>
      <c r="CI76" s="28"/>
      <c r="CJ76" s="29">
        <f t="shared" si="10"/>
        <v>0</v>
      </c>
      <c r="CK76" s="29">
        <f t="shared" si="11"/>
        <v>0</v>
      </c>
      <c r="CL76" s="121"/>
      <c r="CM76" s="29">
        <f t="shared" si="13"/>
        <v>0</v>
      </c>
      <c r="CN76" s="29">
        <f t="shared" si="13"/>
        <v>0</v>
      </c>
      <c r="CO76" s="89">
        <f t="shared" si="35"/>
        <v>0</v>
      </c>
      <c r="CP76" s="29">
        <f t="shared" si="14"/>
        <v>0</v>
      </c>
      <c r="CQ76" s="29">
        <f t="shared" si="14"/>
        <v>0</v>
      </c>
    </row>
    <row r="77" spans="1:95" x14ac:dyDescent="0.25">
      <c r="A77" s="300"/>
      <c r="B77" s="90" t="s">
        <v>63</v>
      </c>
      <c r="C77" s="32">
        <f>SUM(D77+E77)</f>
        <v>5</v>
      </c>
      <c r="D77" s="123"/>
      <c r="E77" s="55">
        <f>SUM(K77+M77+O77+Q77+S77+U77+W77+Y77+AA77+AC77)</f>
        <v>5</v>
      </c>
      <c r="F77" s="75"/>
      <c r="G77" s="76"/>
      <c r="H77" s="75"/>
      <c r="I77" s="76"/>
      <c r="J77" s="75"/>
      <c r="K77" s="49"/>
      <c r="L77" s="75"/>
      <c r="M77" s="49">
        <v>1</v>
      </c>
      <c r="N77" s="75"/>
      <c r="O77" s="49">
        <v>2</v>
      </c>
      <c r="P77" s="75"/>
      <c r="Q77" s="49">
        <v>1</v>
      </c>
      <c r="R77" s="75"/>
      <c r="S77" s="49">
        <v>1</v>
      </c>
      <c r="T77" s="75"/>
      <c r="U77" s="49"/>
      <c r="V77" s="75"/>
      <c r="W77" s="49"/>
      <c r="X77" s="75"/>
      <c r="Y77" s="49"/>
      <c r="Z77" s="75"/>
      <c r="AA77" s="49"/>
      <c r="AB77" s="75"/>
      <c r="AC77" s="49"/>
      <c r="AD77" s="118"/>
      <c r="AE77" s="119"/>
      <c r="AF77" s="105"/>
      <c r="AG77" s="77"/>
      <c r="AH77" s="105"/>
      <c r="AI77" s="77"/>
      <c r="AJ77" s="105"/>
      <c r="AK77" s="77"/>
      <c r="AL77" s="106"/>
      <c r="AM77" s="107"/>
      <c r="AN77" s="40">
        <v>0</v>
      </c>
      <c r="AO77" s="52">
        <v>0</v>
      </c>
      <c r="AP77" s="48">
        <v>0</v>
      </c>
      <c r="AQ77" s="92">
        <v>0</v>
      </c>
      <c r="AR77" s="92">
        <v>1</v>
      </c>
      <c r="AS77" s="92">
        <v>0</v>
      </c>
      <c r="AT77" s="92">
        <v>0</v>
      </c>
      <c r="AU77" s="92">
        <v>0</v>
      </c>
      <c r="AV77" s="25" t="str">
        <f t="shared" si="33"/>
        <v/>
      </c>
      <c r="CA77" s="26" t="str">
        <f t="shared" si="3"/>
        <v/>
      </c>
      <c r="CB77" s="26" t="str">
        <f t="shared" si="4"/>
        <v/>
      </c>
      <c r="CC77" s="120"/>
      <c r="CD77" s="26" t="str">
        <f t="shared" si="6"/>
        <v/>
      </c>
      <c r="CE77" s="26" t="str">
        <f t="shared" si="7"/>
        <v/>
      </c>
      <c r="CF77" s="88" t="str">
        <f t="shared" si="34"/>
        <v/>
      </c>
      <c r="CG77" s="26" t="str">
        <f t="shared" si="8"/>
        <v/>
      </c>
      <c r="CH77" s="26" t="str">
        <f t="shared" si="9"/>
        <v/>
      </c>
      <c r="CI77" s="28"/>
      <c r="CJ77" s="29">
        <f t="shared" si="10"/>
        <v>0</v>
      </c>
      <c r="CK77" s="29">
        <f t="shared" si="11"/>
        <v>0</v>
      </c>
      <c r="CL77" s="121"/>
      <c r="CM77" s="29">
        <f t="shared" si="13"/>
        <v>0</v>
      </c>
      <c r="CN77" s="29">
        <f t="shared" si="13"/>
        <v>0</v>
      </c>
      <c r="CO77" s="89">
        <f t="shared" si="35"/>
        <v>0</v>
      </c>
      <c r="CP77" s="29">
        <f t="shared" si="14"/>
        <v>0</v>
      </c>
      <c r="CQ77" s="29">
        <f t="shared" si="14"/>
        <v>0</v>
      </c>
    </row>
    <row r="78" spans="1:95" x14ac:dyDescent="0.25">
      <c r="A78" s="301"/>
      <c r="B78" s="127" t="s">
        <v>47</v>
      </c>
      <c r="C78" s="128">
        <f>SUM(D78+E78)</f>
        <v>0</v>
      </c>
      <c r="D78" s="129"/>
      <c r="E78" s="60">
        <f>SUM(K78+M78+O78+Q78+S78+U78+W78+Y78+AA78+AC78)</f>
        <v>0</v>
      </c>
      <c r="F78" s="82"/>
      <c r="G78" s="93"/>
      <c r="H78" s="82"/>
      <c r="I78" s="93"/>
      <c r="J78" s="82"/>
      <c r="K78" s="94"/>
      <c r="L78" s="82"/>
      <c r="M78" s="94"/>
      <c r="N78" s="82"/>
      <c r="O78" s="94"/>
      <c r="P78" s="82"/>
      <c r="Q78" s="94"/>
      <c r="R78" s="82"/>
      <c r="S78" s="94"/>
      <c r="T78" s="82"/>
      <c r="U78" s="94"/>
      <c r="V78" s="82"/>
      <c r="W78" s="94"/>
      <c r="X78" s="82"/>
      <c r="Y78" s="94"/>
      <c r="Z78" s="82"/>
      <c r="AA78" s="94"/>
      <c r="AB78" s="82"/>
      <c r="AC78" s="94"/>
      <c r="AD78" s="130"/>
      <c r="AE78" s="131"/>
      <c r="AF78" s="82"/>
      <c r="AG78" s="111"/>
      <c r="AH78" s="82"/>
      <c r="AI78" s="111"/>
      <c r="AJ78" s="82"/>
      <c r="AK78" s="111"/>
      <c r="AL78" s="112"/>
      <c r="AM78" s="113"/>
      <c r="AN78" s="66">
        <v>0</v>
      </c>
      <c r="AO78" s="97">
        <v>0</v>
      </c>
      <c r="AP78" s="68">
        <v>0</v>
      </c>
      <c r="AQ78" s="69">
        <v>0</v>
      </c>
      <c r="AR78" s="69"/>
      <c r="AS78" s="69">
        <v>0</v>
      </c>
      <c r="AT78" s="69">
        <v>0</v>
      </c>
      <c r="AU78" s="69">
        <v>0</v>
      </c>
      <c r="AV78" s="25" t="str">
        <f t="shared" si="33"/>
        <v/>
      </c>
      <c r="CA78" s="26" t="str">
        <f t="shared" si="3"/>
        <v/>
      </c>
      <c r="CB78" s="26" t="str">
        <f t="shared" si="4"/>
        <v/>
      </c>
      <c r="CC78" s="120"/>
      <c r="CD78" s="26" t="str">
        <f t="shared" si="6"/>
        <v/>
      </c>
      <c r="CE78" s="26" t="str">
        <f t="shared" si="7"/>
        <v/>
      </c>
      <c r="CF78" s="88" t="str">
        <f t="shared" si="34"/>
        <v/>
      </c>
      <c r="CG78" s="26" t="str">
        <f t="shared" si="8"/>
        <v/>
      </c>
      <c r="CH78" s="26" t="str">
        <f t="shared" si="9"/>
        <v/>
      </c>
      <c r="CI78" s="28"/>
      <c r="CJ78" s="29">
        <f t="shared" si="10"/>
        <v>0</v>
      </c>
      <c r="CK78" s="29">
        <f t="shared" si="11"/>
        <v>0</v>
      </c>
      <c r="CL78" s="121"/>
      <c r="CM78" s="29">
        <f t="shared" si="13"/>
        <v>0</v>
      </c>
      <c r="CN78" s="29">
        <f t="shared" si="13"/>
        <v>0</v>
      </c>
      <c r="CO78" s="89">
        <f t="shared" si="35"/>
        <v>0</v>
      </c>
      <c r="CP78" s="29">
        <f t="shared" si="14"/>
        <v>0</v>
      </c>
      <c r="CQ78" s="29">
        <f t="shared" si="14"/>
        <v>0</v>
      </c>
    </row>
    <row r="79" spans="1:95" x14ac:dyDescent="0.25">
      <c r="A79" s="300" t="s">
        <v>64</v>
      </c>
      <c r="B79" s="10" t="s">
        <v>38</v>
      </c>
      <c r="C79" s="132">
        <f t="shared" ref="C79:C89" si="38">SUM(D79+E79)</f>
        <v>42</v>
      </c>
      <c r="D79" s="133">
        <f>+F79+H79+J79+L79+N79+P79+R79+T79+V79+X79+Z79+AB79+AD79+AF79+AH79+AJ79+AL79</f>
        <v>27</v>
      </c>
      <c r="E79" s="134">
        <f>+G79+I79+K79+M79+O79+Q79+S79+U79+W79+Y79+AA79+AC79+AE79+AG79+AI79+AK79+AM79</f>
        <v>15</v>
      </c>
      <c r="F79" s="135"/>
      <c r="G79" s="136"/>
      <c r="H79" s="135"/>
      <c r="I79" s="136"/>
      <c r="J79" s="135"/>
      <c r="K79" s="136"/>
      <c r="L79" s="135"/>
      <c r="M79" s="136"/>
      <c r="N79" s="135">
        <v>2</v>
      </c>
      <c r="O79" s="136"/>
      <c r="P79" s="135">
        <v>1</v>
      </c>
      <c r="Q79" s="136">
        <v>1</v>
      </c>
      <c r="R79" s="135">
        <v>3</v>
      </c>
      <c r="S79" s="136">
        <v>1</v>
      </c>
      <c r="T79" s="135">
        <v>6</v>
      </c>
      <c r="U79" s="136">
        <v>1</v>
      </c>
      <c r="V79" s="135">
        <v>1</v>
      </c>
      <c r="W79" s="136">
        <v>3</v>
      </c>
      <c r="X79" s="135">
        <v>4</v>
      </c>
      <c r="Y79" s="136">
        <v>3</v>
      </c>
      <c r="Z79" s="135">
        <v>4</v>
      </c>
      <c r="AA79" s="136">
        <v>2</v>
      </c>
      <c r="AB79" s="135">
        <v>2</v>
      </c>
      <c r="AC79" s="136">
        <v>2</v>
      </c>
      <c r="AD79" s="135">
        <v>2</v>
      </c>
      <c r="AE79" s="136"/>
      <c r="AF79" s="135">
        <v>1</v>
      </c>
      <c r="AG79" s="136"/>
      <c r="AH79" s="135"/>
      <c r="AI79" s="136">
        <v>2</v>
      </c>
      <c r="AJ79" s="135"/>
      <c r="AK79" s="136"/>
      <c r="AL79" s="135">
        <v>1</v>
      </c>
      <c r="AM79" s="136"/>
      <c r="AN79" s="40">
        <v>0</v>
      </c>
      <c r="AO79" s="52">
        <v>0</v>
      </c>
      <c r="AP79" s="48">
        <v>0</v>
      </c>
      <c r="AQ79" s="92">
        <v>0</v>
      </c>
      <c r="AR79" s="92">
        <v>4</v>
      </c>
      <c r="AS79" s="92"/>
      <c r="AT79" s="92">
        <v>0</v>
      </c>
      <c r="AU79" s="92">
        <v>0</v>
      </c>
      <c r="AV79" s="25" t="str">
        <f t="shared" si="33"/>
        <v/>
      </c>
      <c r="CA79" s="26" t="str">
        <f>IF(AND($C79&lt;&gt;0,AN79=""),"* No olvide ingresar la columna Espacios Amigables /adolescentes (Digite CERO si no tiene). ",IF(AN79&gt;$C79,"* El Número de Espacios Amigables no puede superar el Total. ",""))</f>
        <v/>
      </c>
      <c r="CB79" s="26" t="str">
        <f t="shared" si="4"/>
        <v/>
      </c>
      <c r="CC79" s="26" t="str">
        <f t="shared" si="5"/>
        <v/>
      </c>
      <c r="CD79" s="26" t="str">
        <f t="shared" si="6"/>
        <v/>
      </c>
      <c r="CE79" s="26" t="str">
        <f t="shared" si="7"/>
        <v/>
      </c>
      <c r="CF79" s="88" t="str">
        <f t="shared" si="34"/>
        <v/>
      </c>
      <c r="CG79" s="26" t="str">
        <f t="shared" si="8"/>
        <v/>
      </c>
      <c r="CH79" s="26" t="str">
        <f t="shared" si="9"/>
        <v/>
      </c>
      <c r="CI79" s="28"/>
      <c r="CJ79" s="29">
        <f t="shared" si="10"/>
        <v>0</v>
      </c>
      <c r="CK79" s="29">
        <f t="shared" si="11"/>
        <v>0</v>
      </c>
      <c r="CL79" s="29">
        <f t="shared" si="12"/>
        <v>0</v>
      </c>
      <c r="CM79" s="29">
        <f t="shared" si="13"/>
        <v>0</v>
      </c>
      <c r="CN79" s="29">
        <f t="shared" si="13"/>
        <v>0</v>
      </c>
      <c r="CO79" s="89">
        <f t="shared" si="35"/>
        <v>0</v>
      </c>
      <c r="CP79" s="29">
        <f t="shared" si="14"/>
        <v>0</v>
      </c>
      <c r="CQ79" s="29">
        <f t="shared" si="14"/>
        <v>0</v>
      </c>
    </row>
    <row r="80" spans="1:95" x14ac:dyDescent="0.25">
      <c r="A80" s="300"/>
      <c r="B80" s="31" t="s">
        <v>39</v>
      </c>
      <c r="C80" s="137">
        <f t="shared" si="38"/>
        <v>0</v>
      </c>
      <c r="D80" s="138">
        <f t="shared" ref="D80:E89" si="39">+F80+H80+J80+L80+N80+P80+R80+T80+V80+X80+Z80+AB80+AD80+AF80+AH80+AJ80+AL80</f>
        <v>0</v>
      </c>
      <c r="E80" s="139">
        <f t="shared" si="39"/>
        <v>0</v>
      </c>
      <c r="F80" s="140"/>
      <c r="G80" s="141"/>
      <c r="H80" s="140"/>
      <c r="I80" s="141"/>
      <c r="J80" s="140"/>
      <c r="K80" s="141"/>
      <c r="L80" s="140"/>
      <c r="M80" s="141"/>
      <c r="N80" s="140"/>
      <c r="O80" s="141"/>
      <c r="P80" s="140"/>
      <c r="Q80" s="141"/>
      <c r="R80" s="140"/>
      <c r="S80" s="141"/>
      <c r="T80" s="140"/>
      <c r="U80" s="141"/>
      <c r="V80" s="140"/>
      <c r="W80" s="141"/>
      <c r="X80" s="140"/>
      <c r="Y80" s="141"/>
      <c r="Z80" s="140"/>
      <c r="AA80" s="141"/>
      <c r="AB80" s="140"/>
      <c r="AC80" s="141"/>
      <c r="AD80" s="140"/>
      <c r="AE80" s="141"/>
      <c r="AF80" s="140"/>
      <c r="AG80" s="141"/>
      <c r="AH80" s="140"/>
      <c r="AI80" s="141"/>
      <c r="AJ80" s="140"/>
      <c r="AK80" s="141"/>
      <c r="AL80" s="140"/>
      <c r="AM80" s="141"/>
      <c r="AN80" s="40"/>
      <c r="AO80" s="52"/>
      <c r="AP80" s="48"/>
      <c r="AQ80" s="92"/>
      <c r="AR80" s="92"/>
      <c r="AS80" s="92"/>
      <c r="AT80" s="92">
        <v>0</v>
      </c>
      <c r="AU80" s="92">
        <v>0</v>
      </c>
      <c r="AV80" s="25" t="str">
        <f t="shared" si="33"/>
        <v/>
      </c>
      <c r="CA80" s="26" t="str">
        <f t="shared" si="3"/>
        <v/>
      </c>
      <c r="CB80" s="26" t="str">
        <f t="shared" si="4"/>
        <v/>
      </c>
      <c r="CC80" s="26" t="str">
        <f t="shared" si="5"/>
        <v/>
      </c>
      <c r="CD80" s="26" t="str">
        <f t="shared" si="6"/>
        <v/>
      </c>
      <c r="CE80" s="26" t="str">
        <f t="shared" si="7"/>
        <v/>
      </c>
      <c r="CF80" s="88" t="str">
        <f t="shared" si="34"/>
        <v/>
      </c>
      <c r="CG80" s="26" t="str">
        <f t="shared" si="8"/>
        <v/>
      </c>
      <c r="CH80" s="26" t="str">
        <f t="shared" si="9"/>
        <v/>
      </c>
      <c r="CI80" s="28"/>
      <c r="CJ80" s="29">
        <f t="shared" si="10"/>
        <v>0</v>
      </c>
      <c r="CK80" s="29">
        <f t="shared" si="11"/>
        <v>0</v>
      </c>
      <c r="CL80" s="29">
        <f t="shared" si="12"/>
        <v>0</v>
      </c>
      <c r="CM80" s="29">
        <f t="shared" si="13"/>
        <v>0</v>
      </c>
      <c r="CN80" s="29">
        <f t="shared" si="13"/>
        <v>0</v>
      </c>
      <c r="CO80" s="89">
        <f t="shared" si="35"/>
        <v>0</v>
      </c>
      <c r="CP80" s="29">
        <f t="shared" si="14"/>
        <v>0</v>
      </c>
      <c r="CQ80" s="29">
        <f t="shared" si="14"/>
        <v>0</v>
      </c>
    </row>
    <row r="81" spans="1:95" x14ac:dyDescent="0.25">
      <c r="A81" s="300"/>
      <c r="B81" s="31" t="s">
        <v>40</v>
      </c>
      <c r="C81" s="137">
        <f t="shared" si="38"/>
        <v>229</v>
      </c>
      <c r="D81" s="138">
        <f t="shared" si="39"/>
        <v>175</v>
      </c>
      <c r="E81" s="139">
        <f t="shared" si="39"/>
        <v>54</v>
      </c>
      <c r="F81" s="140"/>
      <c r="G81" s="141"/>
      <c r="H81" s="140"/>
      <c r="I81" s="141"/>
      <c r="J81" s="140"/>
      <c r="K81" s="141"/>
      <c r="L81" s="140"/>
      <c r="M81" s="141"/>
      <c r="N81" s="140">
        <v>11</v>
      </c>
      <c r="O81" s="141">
        <v>1</v>
      </c>
      <c r="P81" s="140">
        <v>17</v>
      </c>
      <c r="Q81" s="141">
        <v>4</v>
      </c>
      <c r="R81" s="140">
        <v>31</v>
      </c>
      <c r="S81" s="141">
        <v>8</v>
      </c>
      <c r="T81" s="140">
        <v>24</v>
      </c>
      <c r="U81" s="141">
        <v>7</v>
      </c>
      <c r="V81" s="140">
        <v>25</v>
      </c>
      <c r="W81" s="141">
        <v>12</v>
      </c>
      <c r="X81" s="140">
        <v>24</v>
      </c>
      <c r="Y81" s="141">
        <v>8</v>
      </c>
      <c r="Z81" s="140">
        <v>15</v>
      </c>
      <c r="AA81" s="141">
        <v>6</v>
      </c>
      <c r="AB81" s="140">
        <v>15</v>
      </c>
      <c r="AC81" s="141">
        <v>4</v>
      </c>
      <c r="AD81" s="140">
        <v>7</v>
      </c>
      <c r="AE81" s="141">
        <v>1</v>
      </c>
      <c r="AF81" s="140">
        <v>4</v>
      </c>
      <c r="AG81" s="141"/>
      <c r="AH81" s="140">
        <v>2</v>
      </c>
      <c r="AI81" s="141">
        <v>3</v>
      </c>
      <c r="AJ81" s="140"/>
      <c r="AK81" s="141"/>
      <c r="AL81" s="140"/>
      <c r="AM81" s="141"/>
      <c r="AN81" s="40">
        <v>0</v>
      </c>
      <c r="AO81" s="52">
        <v>0</v>
      </c>
      <c r="AP81" s="48">
        <v>3</v>
      </c>
      <c r="AQ81" s="92">
        <v>2</v>
      </c>
      <c r="AR81" s="92">
        <v>16</v>
      </c>
      <c r="AS81" s="92"/>
      <c r="AT81" s="92">
        <v>0</v>
      </c>
      <c r="AU81" s="92">
        <v>0</v>
      </c>
      <c r="AV81" s="25" t="str">
        <f t="shared" si="33"/>
        <v/>
      </c>
      <c r="CA81" s="26" t="str">
        <f t="shared" si="3"/>
        <v/>
      </c>
      <c r="CB81" s="26" t="str">
        <f t="shared" si="4"/>
        <v/>
      </c>
      <c r="CC81" s="26" t="str">
        <f t="shared" si="5"/>
        <v/>
      </c>
      <c r="CD81" s="26" t="str">
        <f t="shared" si="6"/>
        <v/>
      </c>
      <c r="CE81" s="26" t="str">
        <f t="shared" si="7"/>
        <v/>
      </c>
      <c r="CF81" s="88" t="str">
        <f t="shared" si="34"/>
        <v/>
      </c>
      <c r="CG81" s="26" t="str">
        <f t="shared" si="8"/>
        <v/>
      </c>
      <c r="CH81" s="26" t="str">
        <f t="shared" si="9"/>
        <v/>
      </c>
      <c r="CI81" s="28"/>
      <c r="CJ81" s="29">
        <f t="shared" si="10"/>
        <v>0</v>
      </c>
      <c r="CK81" s="29">
        <f t="shared" si="11"/>
        <v>0</v>
      </c>
      <c r="CL81" s="29">
        <f t="shared" si="12"/>
        <v>0</v>
      </c>
      <c r="CM81" s="29">
        <f t="shared" si="13"/>
        <v>0</v>
      </c>
      <c r="CN81" s="29">
        <f t="shared" si="13"/>
        <v>0</v>
      </c>
      <c r="CO81" s="89">
        <f t="shared" si="35"/>
        <v>0</v>
      </c>
      <c r="CP81" s="29">
        <f t="shared" si="14"/>
        <v>0</v>
      </c>
      <c r="CQ81" s="29">
        <f t="shared" si="14"/>
        <v>0</v>
      </c>
    </row>
    <row r="82" spans="1:95" x14ac:dyDescent="0.25">
      <c r="A82" s="300"/>
      <c r="B82" s="31" t="s">
        <v>41</v>
      </c>
      <c r="C82" s="137">
        <f t="shared" si="38"/>
        <v>0</v>
      </c>
      <c r="D82" s="138">
        <f t="shared" si="39"/>
        <v>0</v>
      </c>
      <c r="E82" s="139">
        <f t="shared" si="39"/>
        <v>0</v>
      </c>
      <c r="F82" s="140"/>
      <c r="G82" s="141"/>
      <c r="H82" s="140"/>
      <c r="I82" s="141"/>
      <c r="J82" s="140"/>
      <c r="K82" s="141"/>
      <c r="L82" s="140"/>
      <c r="M82" s="141"/>
      <c r="N82" s="140"/>
      <c r="O82" s="141"/>
      <c r="P82" s="140"/>
      <c r="Q82" s="141"/>
      <c r="R82" s="140"/>
      <c r="S82" s="141"/>
      <c r="T82" s="140"/>
      <c r="U82" s="141"/>
      <c r="V82" s="140"/>
      <c r="W82" s="141"/>
      <c r="X82" s="140"/>
      <c r="Y82" s="141"/>
      <c r="Z82" s="140"/>
      <c r="AA82" s="141"/>
      <c r="AB82" s="140"/>
      <c r="AC82" s="141"/>
      <c r="AD82" s="140"/>
      <c r="AE82" s="141"/>
      <c r="AF82" s="140"/>
      <c r="AG82" s="141"/>
      <c r="AH82" s="140"/>
      <c r="AI82" s="141"/>
      <c r="AJ82" s="140"/>
      <c r="AK82" s="141"/>
      <c r="AL82" s="140"/>
      <c r="AM82" s="141"/>
      <c r="AN82" s="40"/>
      <c r="AO82" s="52"/>
      <c r="AP82" s="48"/>
      <c r="AQ82" s="92"/>
      <c r="AR82" s="92"/>
      <c r="AS82" s="92"/>
      <c r="AT82" s="92">
        <v>0</v>
      </c>
      <c r="AU82" s="92">
        <v>0</v>
      </c>
      <c r="AV82" s="25" t="str">
        <f t="shared" si="33"/>
        <v/>
      </c>
      <c r="CA82" s="26" t="str">
        <f t="shared" si="3"/>
        <v/>
      </c>
      <c r="CB82" s="26" t="str">
        <f t="shared" si="4"/>
        <v/>
      </c>
      <c r="CC82" s="26" t="str">
        <f t="shared" si="5"/>
        <v/>
      </c>
      <c r="CD82" s="26" t="str">
        <f t="shared" si="6"/>
        <v/>
      </c>
      <c r="CE82" s="26" t="str">
        <f t="shared" si="7"/>
        <v/>
      </c>
      <c r="CF82" s="88" t="str">
        <f t="shared" si="34"/>
        <v/>
      </c>
      <c r="CG82" s="26" t="str">
        <f t="shared" si="8"/>
        <v/>
      </c>
      <c r="CH82" s="26" t="str">
        <f t="shared" si="9"/>
        <v/>
      </c>
      <c r="CI82" s="28"/>
      <c r="CJ82" s="29">
        <f t="shared" si="10"/>
        <v>0</v>
      </c>
      <c r="CK82" s="29">
        <f t="shared" si="11"/>
        <v>0</v>
      </c>
      <c r="CL82" s="29">
        <f t="shared" si="12"/>
        <v>0</v>
      </c>
      <c r="CM82" s="29">
        <f t="shared" si="13"/>
        <v>0</v>
      </c>
      <c r="CN82" s="29">
        <f t="shared" si="13"/>
        <v>0</v>
      </c>
      <c r="CO82" s="89">
        <f t="shared" ref="CO82:CO84" si="40">IF(AND(SUM(J82:M82)&gt;0,AS82=""),1,IF(AS82&gt;SUM(J82:M82),1,0))</f>
        <v>0</v>
      </c>
      <c r="CP82" s="29">
        <f t="shared" si="14"/>
        <v>0</v>
      </c>
      <c r="CQ82" s="29">
        <f t="shared" si="14"/>
        <v>0</v>
      </c>
    </row>
    <row r="83" spans="1:95" x14ac:dyDescent="0.25">
      <c r="A83" s="300"/>
      <c r="B83" s="31" t="s">
        <v>42</v>
      </c>
      <c r="C83" s="137">
        <f t="shared" si="38"/>
        <v>0</v>
      </c>
      <c r="D83" s="138">
        <f t="shared" si="39"/>
        <v>0</v>
      </c>
      <c r="E83" s="139">
        <f t="shared" si="39"/>
        <v>0</v>
      </c>
      <c r="F83" s="140"/>
      <c r="G83" s="141"/>
      <c r="H83" s="140"/>
      <c r="I83" s="141"/>
      <c r="J83" s="140"/>
      <c r="K83" s="141"/>
      <c r="L83" s="140"/>
      <c r="M83" s="141"/>
      <c r="N83" s="140"/>
      <c r="O83" s="141"/>
      <c r="P83" s="140"/>
      <c r="Q83" s="141"/>
      <c r="R83" s="140"/>
      <c r="S83" s="141"/>
      <c r="T83" s="140"/>
      <c r="U83" s="141"/>
      <c r="V83" s="140"/>
      <c r="W83" s="141"/>
      <c r="X83" s="140"/>
      <c r="Y83" s="141"/>
      <c r="Z83" s="140"/>
      <c r="AA83" s="141"/>
      <c r="AB83" s="140"/>
      <c r="AC83" s="141"/>
      <c r="AD83" s="140"/>
      <c r="AE83" s="141"/>
      <c r="AF83" s="140"/>
      <c r="AG83" s="141"/>
      <c r="AH83" s="140"/>
      <c r="AI83" s="141"/>
      <c r="AJ83" s="140"/>
      <c r="AK83" s="141"/>
      <c r="AL83" s="140"/>
      <c r="AM83" s="141"/>
      <c r="AN83" s="40"/>
      <c r="AO83" s="52"/>
      <c r="AP83" s="48"/>
      <c r="AQ83" s="92"/>
      <c r="AR83" s="92"/>
      <c r="AS83" s="92"/>
      <c r="AT83" s="92">
        <v>0</v>
      </c>
      <c r="AU83" s="92">
        <v>0</v>
      </c>
      <c r="AV83" s="25" t="str">
        <f t="shared" si="33"/>
        <v/>
      </c>
      <c r="CA83" s="26" t="str">
        <f t="shared" si="3"/>
        <v/>
      </c>
      <c r="CB83" s="26" t="str">
        <f t="shared" si="4"/>
        <v/>
      </c>
      <c r="CC83" s="26" t="str">
        <f t="shared" si="5"/>
        <v/>
      </c>
      <c r="CD83" s="26" t="str">
        <f t="shared" si="6"/>
        <v/>
      </c>
      <c r="CE83" s="26" t="str">
        <f t="shared" si="7"/>
        <v/>
      </c>
      <c r="CF83" s="88" t="str">
        <f t="shared" si="34"/>
        <v/>
      </c>
      <c r="CG83" s="26" t="str">
        <f t="shared" si="8"/>
        <v/>
      </c>
      <c r="CH83" s="26" t="str">
        <f t="shared" si="9"/>
        <v/>
      </c>
      <c r="CI83" s="28"/>
      <c r="CJ83" s="29">
        <f t="shared" si="10"/>
        <v>0</v>
      </c>
      <c r="CK83" s="29">
        <f t="shared" si="11"/>
        <v>0</v>
      </c>
      <c r="CL83" s="29">
        <f t="shared" si="12"/>
        <v>0</v>
      </c>
      <c r="CM83" s="29">
        <f t="shared" si="13"/>
        <v>0</v>
      </c>
      <c r="CN83" s="29">
        <f t="shared" si="13"/>
        <v>0</v>
      </c>
      <c r="CO83" s="89">
        <f t="shared" si="40"/>
        <v>0</v>
      </c>
      <c r="CP83" s="29">
        <f t="shared" si="14"/>
        <v>0</v>
      </c>
      <c r="CQ83" s="29">
        <f t="shared" si="14"/>
        <v>0</v>
      </c>
    </row>
    <row r="84" spans="1:95" x14ac:dyDescent="0.25">
      <c r="A84" s="300"/>
      <c r="B84" s="31" t="s">
        <v>43</v>
      </c>
      <c r="C84" s="137">
        <f t="shared" si="38"/>
        <v>0</v>
      </c>
      <c r="D84" s="138">
        <f t="shared" si="39"/>
        <v>0</v>
      </c>
      <c r="E84" s="139">
        <f t="shared" si="39"/>
        <v>0</v>
      </c>
      <c r="F84" s="140"/>
      <c r="G84" s="141"/>
      <c r="H84" s="140"/>
      <c r="I84" s="141"/>
      <c r="J84" s="140"/>
      <c r="K84" s="141"/>
      <c r="L84" s="140"/>
      <c r="M84" s="141"/>
      <c r="N84" s="140"/>
      <c r="O84" s="141"/>
      <c r="P84" s="140"/>
      <c r="Q84" s="141"/>
      <c r="R84" s="140"/>
      <c r="S84" s="141"/>
      <c r="T84" s="140"/>
      <c r="U84" s="141"/>
      <c r="V84" s="140"/>
      <c r="W84" s="141"/>
      <c r="X84" s="140"/>
      <c r="Y84" s="141"/>
      <c r="Z84" s="140"/>
      <c r="AA84" s="141"/>
      <c r="AB84" s="140"/>
      <c r="AC84" s="141"/>
      <c r="AD84" s="140"/>
      <c r="AE84" s="141"/>
      <c r="AF84" s="140"/>
      <c r="AG84" s="141"/>
      <c r="AH84" s="140"/>
      <c r="AI84" s="141"/>
      <c r="AJ84" s="140"/>
      <c r="AK84" s="141"/>
      <c r="AL84" s="140"/>
      <c r="AM84" s="141"/>
      <c r="AN84" s="40"/>
      <c r="AO84" s="52"/>
      <c r="AP84" s="48"/>
      <c r="AQ84" s="92"/>
      <c r="AR84" s="92"/>
      <c r="AS84" s="92"/>
      <c r="AT84" s="92">
        <v>0</v>
      </c>
      <c r="AU84" s="92">
        <v>0</v>
      </c>
      <c r="AV84" s="25" t="str">
        <f t="shared" si="33"/>
        <v/>
      </c>
      <c r="CA84" s="26" t="str">
        <f t="shared" si="3"/>
        <v/>
      </c>
      <c r="CB84" s="26" t="str">
        <f t="shared" si="4"/>
        <v/>
      </c>
      <c r="CC84" s="26" t="str">
        <f t="shared" si="5"/>
        <v/>
      </c>
      <c r="CD84" s="26" t="str">
        <f t="shared" si="6"/>
        <v/>
      </c>
      <c r="CE84" s="26" t="str">
        <f t="shared" si="7"/>
        <v/>
      </c>
      <c r="CF84" s="88" t="str">
        <f t="shared" si="34"/>
        <v/>
      </c>
      <c r="CG84" s="26" t="str">
        <f t="shared" si="8"/>
        <v/>
      </c>
      <c r="CH84" s="26" t="str">
        <f t="shared" si="9"/>
        <v/>
      </c>
      <c r="CI84" s="28"/>
      <c r="CJ84" s="29">
        <f t="shared" si="10"/>
        <v>0</v>
      </c>
      <c r="CK84" s="29">
        <f t="shared" si="11"/>
        <v>0</v>
      </c>
      <c r="CL84" s="29">
        <f t="shared" si="12"/>
        <v>0</v>
      </c>
      <c r="CM84" s="29">
        <f t="shared" si="13"/>
        <v>0</v>
      </c>
      <c r="CN84" s="29">
        <f t="shared" si="13"/>
        <v>0</v>
      </c>
      <c r="CO84" s="89">
        <f t="shared" si="40"/>
        <v>0</v>
      </c>
      <c r="CP84" s="29">
        <f t="shared" si="14"/>
        <v>0</v>
      </c>
      <c r="CQ84" s="29">
        <f t="shared" si="14"/>
        <v>0</v>
      </c>
    </row>
    <row r="85" spans="1:95" x14ac:dyDescent="0.25">
      <c r="A85" s="300"/>
      <c r="B85" s="31" t="s">
        <v>44</v>
      </c>
      <c r="C85" s="137">
        <f t="shared" si="38"/>
        <v>0</v>
      </c>
      <c r="D85" s="138">
        <f t="shared" si="39"/>
        <v>0</v>
      </c>
      <c r="E85" s="139">
        <f t="shared" si="39"/>
        <v>0</v>
      </c>
      <c r="F85" s="140"/>
      <c r="G85" s="141"/>
      <c r="H85" s="140"/>
      <c r="I85" s="141"/>
      <c r="J85" s="140"/>
      <c r="K85" s="141"/>
      <c r="L85" s="140"/>
      <c r="M85" s="141"/>
      <c r="N85" s="140"/>
      <c r="O85" s="141"/>
      <c r="P85" s="140"/>
      <c r="Q85" s="141"/>
      <c r="R85" s="140"/>
      <c r="S85" s="141"/>
      <c r="T85" s="140"/>
      <c r="U85" s="141"/>
      <c r="V85" s="140"/>
      <c r="W85" s="141"/>
      <c r="X85" s="140"/>
      <c r="Y85" s="141"/>
      <c r="Z85" s="140"/>
      <c r="AA85" s="141"/>
      <c r="AB85" s="140"/>
      <c r="AC85" s="141"/>
      <c r="AD85" s="140"/>
      <c r="AE85" s="141"/>
      <c r="AF85" s="140"/>
      <c r="AG85" s="141"/>
      <c r="AH85" s="140"/>
      <c r="AI85" s="141"/>
      <c r="AJ85" s="140"/>
      <c r="AK85" s="141"/>
      <c r="AL85" s="140"/>
      <c r="AM85" s="141"/>
      <c r="AN85" s="40"/>
      <c r="AO85" s="52"/>
      <c r="AP85" s="48"/>
      <c r="AQ85" s="92"/>
      <c r="AR85" s="92"/>
      <c r="AS85" s="92"/>
      <c r="AT85" s="92">
        <v>0</v>
      </c>
      <c r="AU85" s="92">
        <v>0</v>
      </c>
      <c r="AV85" s="25" t="str">
        <f t="shared" si="33"/>
        <v/>
      </c>
      <c r="CA85" s="26" t="str">
        <f t="shared" si="3"/>
        <v/>
      </c>
      <c r="CB85" s="26" t="str">
        <f t="shared" si="4"/>
        <v/>
      </c>
      <c r="CC85" s="26" t="str">
        <f t="shared" si="5"/>
        <v/>
      </c>
      <c r="CD85" s="26" t="str">
        <f t="shared" si="6"/>
        <v/>
      </c>
      <c r="CE85" s="26" t="str">
        <f t="shared" si="7"/>
        <v/>
      </c>
      <c r="CF85" s="88" t="str">
        <f t="shared" si="34"/>
        <v/>
      </c>
      <c r="CG85" s="26" t="str">
        <f t="shared" si="8"/>
        <v/>
      </c>
      <c r="CH85" s="26" t="str">
        <f t="shared" si="9"/>
        <v/>
      </c>
      <c r="CI85" s="28"/>
      <c r="CJ85" s="29">
        <f t="shared" si="10"/>
        <v>0</v>
      </c>
      <c r="CK85" s="29">
        <f t="shared" si="11"/>
        <v>0</v>
      </c>
      <c r="CL85" s="29">
        <f t="shared" si="12"/>
        <v>0</v>
      </c>
      <c r="CM85" s="29">
        <f t="shared" si="13"/>
        <v>0</v>
      </c>
      <c r="CN85" s="29">
        <f t="shared" si="13"/>
        <v>0</v>
      </c>
      <c r="CO85" s="89">
        <f t="shared" si="35"/>
        <v>0</v>
      </c>
      <c r="CP85" s="29">
        <f t="shared" si="14"/>
        <v>0</v>
      </c>
      <c r="CQ85" s="29">
        <f t="shared" si="14"/>
        <v>0</v>
      </c>
    </row>
    <row r="86" spans="1:95" x14ac:dyDescent="0.25">
      <c r="A86" s="300"/>
      <c r="B86" s="43" t="s">
        <v>45</v>
      </c>
      <c r="C86" s="137">
        <f t="shared" si="38"/>
        <v>0</v>
      </c>
      <c r="D86" s="138">
        <f t="shared" si="39"/>
        <v>0</v>
      </c>
      <c r="E86" s="139">
        <f t="shared" si="39"/>
        <v>0</v>
      </c>
      <c r="F86" s="140"/>
      <c r="G86" s="141"/>
      <c r="H86" s="140"/>
      <c r="I86" s="141"/>
      <c r="J86" s="140"/>
      <c r="K86" s="141"/>
      <c r="L86" s="140"/>
      <c r="M86" s="141"/>
      <c r="N86" s="140"/>
      <c r="O86" s="141"/>
      <c r="P86" s="140"/>
      <c r="Q86" s="141"/>
      <c r="R86" s="140"/>
      <c r="S86" s="141"/>
      <c r="T86" s="140"/>
      <c r="U86" s="141"/>
      <c r="V86" s="140"/>
      <c r="W86" s="141"/>
      <c r="X86" s="140"/>
      <c r="Y86" s="141"/>
      <c r="Z86" s="140"/>
      <c r="AA86" s="141"/>
      <c r="AB86" s="140"/>
      <c r="AC86" s="141"/>
      <c r="AD86" s="140"/>
      <c r="AE86" s="141"/>
      <c r="AF86" s="140"/>
      <c r="AG86" s="141"/>
      <c r="AH86" s="140"/>
      <c r="AI86" s="141"/>
      <c r="AJ86" s="140"/>
      <c r="AK86" s="141"/>
      <c r="AL86" s="140"/>
      <c r="AM86" s="141"/>
      <c r="AN86" s="40"/>
      <c r="AO86" s="52"/>
      <c r="AP86" s="48"/>
      <c r="AQ86" s="92"/>
      <c r="AR86" s="92"/>
      <c r="AS86" s="92"/>
      <c r="AT86" s="92">
        <v>0</v>
      </c>
      <c r="AU86" s="92">
        <v>0</v>
      </c>
      <c r="AV86" s="25" t="str">
        <f t="shared" si="33"/>
        <v/>
      </c>
      <c r="CA86" s="26" t="str">
        <f t="shared" si="3"/>
        <v/>
      </c>
      <c r="CB86" s="26" t="str">
        <f t="shared" si="4"/>
        <v/>
      </c>
      <c r="CC86" s="26" t="str">
        <f t="shared" si="5"/>
        <v/>
      </c>
      <c r="CD86" s="26" t="str">
        <f t="shared" si="6"/>
        <v/>
      </c>
      <c r="CE86" s="26" t="str">
        <f t="shared" si="7"/>
        <v/>
      </c>
      <c r="CF86" s="88" t="str">
        <f t="shared" si="34"/>
        <v/>
      </c>
      <c r="CG86" s="26" t="str">
        <f t="shared" si="8"/>
        <v/>
      </c>
      <c r="CH86" s="26" t="str">
        <f t="shared" si="9"/>
        <v/>
      </c>
      <c r="CI86" s="28"/>
      <c r="CJ86" s="29">
        <f t="shared" si="10"/>
        <v>0</v>
      </c>
      <c r="CK86" s="29">
        <f t="shared" si="11"/>
        <v>0</v>
      </c>
      <c r="CL86" s="29">
        <f t="shared" si="12"/>
        <v>0</v>
      </c>
      <c r="CM86" s="29">
        <f t="shared" si="13"/>
        <v>0</v>
      </c>
      <c r="CN86" s="29">
        <f t="shared" si="13"/>
        <v>0</v>
      </c>
      <c r="CO86" s="89">
        <f t="shared" si="35"/>
        <v>0</v>
      </c>
      <c r="CP86" s="29">
        <f t="shared" si="14"/>
        <v>0</v>
      </c>
      <c r="CQ86" s="29">
        <f t="shared" si="14"/>
        <v>0</v>
      </c>
    </row>
    <row r="87" spans="1:95" x14ac:dyDescent="0.25">
      <c r="A87" s="300"/>
      <c r="B87" s="31" t="s">
        <v>46</v>
      </c>
      <c r="C87" s="137">
        <f t="shared" si="38"/>
        <v>0</v>
      </c>
      <c r="D87" s="138">
        <f t="shared" si="39"/>
        <v>0</v>
      </c>
      <c r="E87" s="139">
        <f t="shared" si="39"/>
        <v>0</v>
      </c>
      <c r="F87" s="140"/>
      <c r="G87" s="141"/>
      <c r="H87" s="140"/>
      <c r="I87" s="141"/>
      <c r="J87" s="140"/>
      <c r="K87" s="141"/>
      <c r="L87" s="140"/>
      <c r="M87" s="141"/>
      <c r="N87" s="140"/>
      <c r="O87" s="141"/>
      <c r="P87" s="140"/>
      <c r="Q87" s="141"/>
      <c r="R87" s="140"/>
      <c r="S87" s="141"/>
      <c r="T87" s="140"/>
      <c r="U87" s="141"/>
      <c r="V87" s="140"/>
      <c r="W87" s="141"/>
      <c r="X87" s="140"/>
      <c r="Y87" s="141"/>
      <c r="Z87" s="140"/>
      <c r="AA87" s="141"/>
      <c r="AB87" s="140"/>
      <c r="AC87" s="141"/>
      <c r="AD87" s="140"/>
      <c r="AE87" s="141"/>
      <c r="AF87" s="140"/>
      <c r="AG87" s="141"/>
      <c r="AH87" s="140"/>
      <c r="AI87" s="141"/>
      <c r="AJ87" s="140"/>
      <c r="AK87" s="141"/>
      <c r="AL87" s="140"/>
      <c r="AM87" s="141"/>
      <c r="AN87" s="40"/>
      <c r="AO87" s="52"/>
      <c r="AP87" s="48"/>
      <c r="AQ87" s="92"/>
      <c r="AR87" s="92"/>
      <c r="AS87" s="92"/>
      <c r="AT87" s="92">
        <v>0</v>
      </c>
      <c r="AU87" s="92">
        <v>0</v>
      </c>
      <c r="AV87" s="25" t="str">
        <f t="shared" si="33"/>
        <v/>
      </c>
      <c r="CA87" s="26" t="str">
        <f t="shared" si="3"/>
        <v/>
      </c>
      <c r="CB87" s="26" t="str">
        <f t="shared" si="4"/>
        <v/>
      </c>
      <c r="CC87" s="26" t="str">
        <f t="shared" si="5"/>
        <v/>
      </c>
      <c r="CD87" s="26" t="str">
        <f t="shared" si="6"/>
        <v/>
      </c>
      <c r="CE87" s="26" t="str">
        <f t="shared" si="7"/>
        <v/>
      </c>
      <c r="CF87" s="88" t="str">
        <f t="shared" si="34"/>
        <v/>
      </c>
      <c r="CG87" s="26" t="str">
        <f t="shared" si="8"/>
        <v/>
      </c>
      <c r="CH87" s="26" t="str">
        <f t="shared" si="9"/>
        <v/>
      </c>
      <c r="CI87" s="28"/>
      <c r="CJ87" s="29">
        <f t="shared" si="10"/>
        <v>0</v>
      </c>
      <c r="CK87" s="29">
        <f t="shared" si="11"/>
        <v>0</v>
      </c>
      <c r="CL87" s="29">
        <f t="shared" si="12"/>
        <v>0</v>
      </c>
      <c r="CM87" s="29">
        <f t="shared" si="13"/>
        <v>0</v>
      </c>
      <c r="CN87" s="29">
        <f t="shared" si="13"/>
        <v>0</v>
      </c>
      <c r="CO87" s="89">
        <f t="shared" si="35"/>
        <v>0</v>
      </c>
      <c r="CP87" s="29">
        <f t="shared" si="14"/>
        <v>0</v>
      </c>
      <c r="CQ87" s="29">
        <f t="shared" si="14"/>
        <v>0</v>
      </c>
    </row>
    <row r="88" spans="1:95" x14ac:dyDescent="0.25">
      <c r="A88" s="300"/>
      <c r="B88" s="53" t="s">
        <v>47</v>
      </c>
      <c r="C88" s="137">
        <f t="shared" si="38"/>
        <v>0</v>
      </c>
      <c r="D88" s="138">
        <f t="shared" si="39"/>
        <v>0</v>
      </c>
      <c r="E88" s="142">
        <f t="shared" si="39"/>
        <v>0</v>
      </c>
      <c r="F88" s="140"/>
      <c r="G88" s="141"/>
      <c r="H88" s="140"/>
      <c r="I88" s="141"/>
      <c r="J88" s="140"/>
      <c r="K88" s="141"/>
      <c r="L88" s="140"/>
      <c r="M88" s="141"/>
      <c r="N88" s="140"/>
      <c r="O88" s="141"/>
      <c r="P88" s="140"/>
      <c r="Q88" s="141"/>
      <c r="R88" s="140"/>
      <c r="S88" s="141"/>
      <c r="T88" s="140"/>
      <c r="U88" s="141"/>
      <c r="V88" s="140"/>
      <c r="W88" s="141"/>
      <c r="X88" s="140"/>
      <c r="Y88" s="141"/>
      <c r="Z88" s="140"/>
      <c r="AA88" s="141"/>
      <c r="AB88" s="140"/>
      <c r="AC88" s="141"/>
      <c r="AD88" s="140"/>
      <c r="AE88" s="141"/>
      <c r="AF88" s="140"/>
      <c r="AG88" s="141"/>
      <c r="AH88" s="140"/>
      <c r="AI88" s="141"/>
      <c r="AJ88" s="140"/>
      <c r="AK88" s="141"/>
      <c r="AL88" s="140"/>
      <c r="AM88" s="141"/>
      <c r="AN88" s="40"/>
      <c r="AO88" s="52"/>
      <c r="AP88" s="48"/>
      <c r="AQ88" s="92"/>
      <c r="AR88" s="92"/>
      <c r="AS88" s="92"/>
      <c r="AT88" s="92">
        <v>0</v>
      </c>
      <c r="AU88" s="92">
        <v>0</v>
      </c>
      <c r="AV88" s="25" t="str">
        <f t="shared" si="33"/>
        <v/>
      </c>
      <c r="CA88" s="26" t="str">
        <f t="shared" si="3"/>
        <v/>
      </c>
      <c r="CB88" s="26" t="str">
        <f t="shared" si="4"/>
        <v/>
      </c>
      <c r="CC88" s="26" t="str">
        <f t="shared" si="5"/>
        <v/>
      </c>
      <c r="CD88" s="26" t="str">
        <f t="shared" si="6"/>
        <v/>
      </c>
      <c r="CE88" s="26" t="str">
        <f t="shared" si="7"/>
        <v/>
      </c>
      <c r="CF88" s="88" t="str">
        <f t="shared" si="34"/>
        <v/>
      </c>
      <c r="CG88" s="26" t="str">
        <f t="shared" si="8"/>
        <v/>
      </c>
      <c r="CH88" s="26" t="str">
        <f t="shared" si="9"/>
        <v/>
      </c>
      <c r="CI88" s="28"/>
      <c r="CJ88" s="29">
        <f t="shared" si="10"/>
        <v>0</v>
      </c>
      <c r="CK88" s="29">
        <f t="shared" si="11"/>
        <v>0</v>
      </c>
      <c r="CL88" s="29">
        <f t="shared" si="12"/>
        <v>0</v>
      </c>
      <c r="CM88" s="29">
        <f t="shared" si="13"/>
        <v>0</v>
      </c>
      <c r="CN88" s="29">
        <f t="shared" si="13"/>
        <v>0</v>
      </c>
      <c r="CO88" s="89">
        <f t="shared" si="35"/>
        <v>0</v>
      </c>
      <c r="CP88" s="29">
        <f t="shared" si="14"/>
        <v>0</v>
      </c>
      <c r="CQ88" s="29">
        <f t="shared" si="14"/>
        <v>0</v>
      </c>
    </row>
    <row r="89" spans="1:95" x14ac:dyDescent="0.25">
      <c r="A89" s="301"/>
      <c r="B89" s="57" t="s">
        <v>48</v>
      </c>
      <c r="C89" s="143">
        <f t="shared" si="38"/>
        <v>0</v>
      </c>
      <c r="D89" s="144">
        <f t="shared" si="39"/>
        <v>0</v>
      </c>
      <c r="E89" s="145">
        <f t="shared" si="39"/>
        <v>0</v>
      </c>
      <c r="F89" s="146"/>
      <c r="G89" s="147"/>
      <c r="H89" s="146"/>
      <c r="I89" s="147"/>
      <c r="J89" s="146"/>
      <c r="K89" s="147"/>
      <c r="L89" s="146"/>
      <c r="M89" s="147"/>
      <c r="N89" s="146"/>
      <c r="O89" s="147"/>
      <c r="P89" s="146"/>
      <c r="Q89" s="147"/>
      <c r="R89" s="146"/>
      <c r="S89" s="147"/>
      <c r="T89" s="146"/>
      <c r="U89" s="147"/>
      <c r="V89" s="146"/>
      <c r="W89" s="147"/>
      <c r="X89" s="146"/>
      <c r="Y89" s="147"/>
      <c r="Z89" s="146"/>
      <c r="AA89" s="147"/>
      <c r="AB89" s="146"/>
      <c r="AC89" s="147"/>
      <c r="AD89" s="146"/>
      <c r="AE89" s="147"/>
      <c r="AF89" s="146"/>
      <c r="AG89" s="147"/>
      <c r="AH89" s="146"/>
      <c r="AI89" s="147"/>
      <c r="AJ89" s="146"/>
      <c r="AK89" s="147"/>
      <c r="AL89" s="146"/>
      <c r="AM89" s="147"/>
      <c r="AN89" s="66"/>
      <c r="AO89" s="97"/>
      <c r="AP89" s="68"/>
      <c r="AQ89" s="69"/>
      <c r="AR89" s="69"/>
      <c r="AS89" s="69"/>
      <c r="AT89" s="69">
        <v>0</v>
      </c>
      <c r="AU89" s="69">
        <v>0</v>
      </c>
      <c r="AV89" s="25" t="str">
        <f t="shared" si="33"/>
        <v/>
      </c>
      <c r="CA89" s="26" t="str">
        <f t="shared" si="3"/>
        <v/>
      </c>
      <c r="CB89" s="26" t="str">
        <f t="shared" si="4"/>
        <v/>
      </c>
      <c r="CC89" s="26" t="str">
        <f t="shared" si="5"/>
        <v/>
      </c>
      <c r="CD89" s="26" t="str">
        <f t="shared" si="6"/>
        <v/>
      </c>
      <c r="CE89" s="26" t="str">
        <f t="shared" si="7"/>
        <v/>
      </c>
      <c r="CF89" s="88" t="str">
        <f t="shared" si="34"/>
        <v/>
      </c>
      <c r="CG89" s="26" t="str">
        <f t="shared" si="8"/>
        <v/>
      </c>
      <c r="CH89" s="26" t="str">
        <f t="shared" si="9"/>
        <v/>
      </c>
      <c r="CI89" s="28"/>
      <c r="CJ89" s="29">
        <f t="shared" si="10"/>
        <v>0</v>
      </c>
      <c r="CK89" s="29">
        <f t="shared" si="11"/>
        <v>0</v>
      </c>
      <c r="CL89" s="29">
        <f t="shared" si="12"/>
        <v>0</v>
      </c>
      <c r="CM89" s="29">
        <f t="shared" si="13"/>
        <v>0</v>
      </c>
      <c r="CN89" s="29">
        <f t="shared" si="13"/>
        <v>0</v>
      </c>
      <c r="CO89" s="89">
        <f t="shared" si="35"/>
        <v>0</v>
      </c>
      <c r="CP89" s="29">
        <f t="shared" si="14"/>
        <v>0</v>
      </c>
      <c r="CQ89" s="29">
        <f t="shared" si="14"/>
        <v>0</v>
      </c>
    </row>
    <row r="90" spans="1:95" x14ac:dyDescent="0.25">
      <c r="A90" s="303" t="s">
        <v>65</v>
      </c>
      <c r="B90" s="303"/>
      <c r="C90" s="303"/>
      <c r="D90" s="303"/>
      <c r="E90" s="303"/>
      <c r="F90" s="303"/>
      <c r="G90" s="303"/>
      <c r="H90" s="303"/>
      <c r="I90" s="303"/>
      <c r="J90" s="303"/>
      <c r="K90" s="303"/>
      <c r="L90" s="303"/>
      <c r="M90" s="303"/>
      <c r="N90" s="303"/>
      <c r="O90" s="303"/>
      <c r="P90" s="303"/>
      <c r="Q90" s="303"/>
      <c r="R90" s="303"/>
      <c r="S90" s="303"/>
      <c r="T90" s="303"/>
      <c r="U90" s="303"/>
      <c r="V90" s="303"/>
      <c r="W90" s="303"/>
      <c r="X90" s="303"/>
      <c r="Y90" s="303"/>
      <c r="Z90" s="303"/>
      <c r="AA90" s="303"/>
      <c r="AB90" s="303"/>
      <c r="AC90" s="303"/>
      <c r="AD90" s="303"/>
      <c r="AE90" s="303"/>
      <c r="AF90" s="303"/>
      <c r="AG90" s="303"/>
      <c r="AH90" s="303"/>
      <c r="AI90" s="303"/>
      <c r="AJ90" s="303"/>
      <c r="AK90" s="303"/>
      <c r="AL90" s="303"/>
      <c r="AM90" s="303"/>
    </row>
    <row r="91" spans="1:95" ht="15" customHeight="1" x14ac:dyDescent="0.25">
      <c r="A91" s="324" t="s">
        <v>66</v>
      </c>
      <c r="B91" s="327" t="s">
        <v>67</v>
      </c>
      <c r="C91" s="287" t="s">
        <v>6</v>
      </c>
      <c r="D91" s="288"/>
      <c r="E91" s="284"/>
      <c r="F91" s="297" t="s">
        <v>7</v>
      </c>
      <c r="G91" s="302"/>
      <c r="H91" s="302"/>
      <c r="I91" s="302"/>
      <c r="J91" s="302"/>
      <c r="K91" s="302"/>
      <c r="L91" s="302"/>
      <c r="M91" s="302"/>
      <c r="N91" s="302"/>
      <c r="O91" s="302"/>
      <c r="P91" s="302"/>
      <c r="Q91" s="302"/>
      <c r="R91" s="302"/>
      <c r="S91" s="302"/>
      <c r="T91" s="302"/>
      <c r="U91" s="302"/>
      <c r="V91" s="302"/>
      <c r="W91" s="302"/>
      <c r="X91" s="302"/>
      <c r="Y91" s="302"/>
      <c r="Z91" s="302"/>
      <c r="AA91" s="302"/>
      <c r="AB91" s="302"/>
      <c r="AC91" s="302"/>
      <c r="AD91" s="302"/>
      <c r="AE91" s="302"/>
      <c r="AF91" s="302"/>
      <c r="AG91" s="302"/>
      <c r="AH91" s="302"/>
      <c r="AI91" s="302"/>
      <c r="AJ91" s="302"/>
      <c r="AK91" s="302"/>
      <c r="AL91" s="302"/>
      <c r="AM91" s="323"/>
      <c r="AN91" s="288" t="s">
        <v>9</v>
      </c>
      <c r="AO91" s="284"/>
      <c r="AP91" s="317" t="s">
        <v>10</v>
      </c>
      <c r="AQ91" s="320" t="s">
        <v>11</v>
      </c>
      <c r="AR91" s="320" t="s">
        <v>13</v>
      </c>
      <c r="AS91" s="284" t="s">
        <v>14</v>
      </c>
    </row>
    <row r="92" spans="1:95" x14ac:dyDescent="0.25">
      <c r="A92" s="325"/>
      <c r="B92" s="328"/>
      <c r="C92" s="289"/>
      <c r="D92" s="290"/>
      <c r="E92" s="286"/>
      <c r="F92" s="295" t="s">
        <v>15</v>
      </c>
      <c r="G92" s="296"/>
      <c r="H92" s="295" t="s">
        <v>16</v>
      </c>
      <c r="I92" s="296"/>
      <c r="J92" s="295" t="s">
        <v>17</v>
      </c>
      <c r="K92" s="296"/>
      <c r="L92" s="295" t="s">
        <v>18</v>
      </c>
      <c r="M92" s="296"/>
      <c r="N92" s="295" t="s">
        <v>19</v>
      </c>
      <c r="O92" s="296"/>
      <c r="P92" s="295" t="s">
        <v>20</v>
      </c>
      <c r="Q92" s="296"/>
      <c r="R92" s="295" t="s">
        <v>21</v>
      </c>
      <c r="S92" s="296"/>
      <c r="T92" s="295" t="s">
        <v>22</v>
      </c>
      <c r="U92" s="296"/>
      <c r="V92" s="295" t="s">
        <v>23</v>
      </c>
      <c r="W92" s="296"/>
      <c r="X92" s="295" t="s">
        <v>24</v>
      </c>
      <c r="Y92" s="296"/>
      <c r="Z92" s="295" t="s">
        <v>25</v>
      </c>
      <c r="AA92" s="296"/>
      <c r="AB92" s="295" t="s">
        <v>26</v>
      </c>
      <c r="AC92" s="296"/>
      <c r="AD92" s="295" t="s">
        <v>27</v>
      </c>
      <c r="AE92" s="296"/>
      <c r="AF92" s="295" t="s">
        <v>28</v>
      </c>
      <c r="AG92" s="296"/>
      <c r="AH92" s="295" t="s">
        <v>29</v>
      </c>
      <c r="AI92" s="296"/>
      <c r="AJ92" s="295" t="s">
        <v>30</v>
      </c>
      <c r="AK92" s="296"/>
      <c r="AL92" s="297" t="s">
        <v>31</v>
      </c>
      <c r="AM92" s="323"/>
      <c r="AN92" s="290"/>
      <c r="AO92" s="286"/>
      <c r="AP92" s="318"/>
      <c r="AQ92" s="321"/>
      <c r="AR92" s="321"/>
      <c r="AS92" s="285"/>
    </row>
    <row r="93" spans="1:95" x14ac:dyDescent="0.25">
      <c r="A93" s="326"/>
      <c r="B93" s="329"/>
      <c r="C93" s="5" t="s">
        <v>32</v>
      </c>
      <c r="D93" s="6" t="s">
        <v>33</v>
      </c>
      <c r="E93" s="7" t="s">
        <v>34</v>
      </c>
      <c r="F93" s="5" t="s">
        <v>33</v>
      </c>
      <c r="G93" s="7" t="s">
        <v>34</v>
      </c>
      <c r="H93" s="5" t="s">
        <v>33</v>
      </c>
      <c r="I93" s="7" t="s">
        <v>34</v>
      </c>
      <c r="J93" s="5" t="s">
        <v>33</v>
      </c>
      <c r="K93" s="7" t="s">
        <v>34</v>
      </c>
      <c r="L93" s="5" t="s">
        <v>33</v>
      </c>
      <c r="M93" s="7" t="s">
        <v>34</v>
      </c>
      <c r="N93" s="5" t="s">
        <v>33</v>
      </c>
      <c r="O93" s="7" t="s">
        <v>34</v>
      </c>
      <c r="P93" s="5" t="s">
        <v>33</v>
      </c>
      <c r="Q93" s="7" t="s">
        <v>34</v>
      </c>
      <c r="R93" s="5" t="s">
        <v>33</v>
      </c>
      <c r="S93" s="7" t="s">
        <v>34</v>
      </c>
      <c r="T93" s="5" t="s">
        <v>33</v>
      </c>
      <c r="U93" s="7" t="s">
        <v>34</v>
      </c>
      <c r="V93" s="5" t="s">
        <v>33</v>
      </c>
      <c r="W93" s="7" t="s">
        <v>34</v>
      </c>
      <c r="X93" s="5" t="s">
        <v>33</v>
      </c>
      <c r="Y93" s="7" t="s">
        <v>34</v>
      </c>
      <c r="Z93" s="5" t="s">
        <v>33</v>
      </c>
      <c r="AA93" s="7" t="s">
        <v>34</v>
      </c>
      <c r="AB93" s="5" t="s">
        <v>33</v>
      </c>
      <c r="AC93" s="7" t="s">
        <v>34</v>
      </c>
      <c r="AD93" s="5" t="s">
        <v>33</v>
      </c>
      <c r="AE93" s="7" t="s">
        <v>34</v>
      </c>
      <c r="AF93" s="5" t="s">
        <v>33</v>
      </c>
      <c r="AG93" s="7" t="s">
        <v>34</v>
      </c>
      <c r="AH93" s="5" t="s">
        <v>33</v>
      </c>
      <c r="AI93" s="7" t="s">
        <v>34</v>
      </c>
      <c r="AJ93" s="5" t="s">
        <v>33</v>
      </c>
      <c r="AK93" s="7" t="s">
        <v>34</v>
      </c>
      <c r="AL93" s="5" t="s">
        <v>33</v>
      </c>
      <c r="AM93" s="148" t="s">
        <v>34</v>
      </c>
      <c r="AN93" s="149" t="s">
        <v>35</v>
      </c>
      <c r="AO93" s="150" t="s">
        <v>68</v>
      </c>
      <c r="AP93" s="319"/>
      <c r="AQ93" s="322"/>
      <c r="AR93" s="322"/>
      <c r="AS93" s="286"/>
    </row>
    <row r="94" spans="1:95" ht="21" x14ac:dyDescent="0.25">
      <c r="A94" s="299" t="s">
        <v>69</v>
      </c>
      <c r="B94" s="151" t="s">
        <v>70</v>
      </c>
      <c r="C94" s="11">
        <f t="shared" ref="C94:C105" si="41">SUM(D94+E94)</f>
        <v>285</v>
      </c>
      <c r="D94" s="12">
        <f>+L94+N94+P94+R94+T94+V94+X94+Z94+AB94+AD94+AF94+AH94</f>
        <v>129</v>
      </c>
      <c r="E94" s="152">
        <f>+M94+O94+Q94+S94+U94+W94+Y94+AA94+AC94+AE94+AG94+AI94</f>
        <v>156</v>
      </c>
      <c r="F94" s="153"/>
      <c r="G94" s="154"/>
      <c r="H94" s="153"/>
      <c r="I94" s="155"/>
      <c r="J94" s="153"/>
      <c r="K94" s="155"/>
      <c r="L94" s="156">
        <v>4</v>
      </c>
      <c r="M94" s="157">
        <v>5</v>
      </c>
      <c r="N94" s="104">
        <v>11</v>
      </c>
      <c r="O94" s="158">
        <v>20</v>
      </c>
      <c r="P94" s="159">
        <v>9</v>
      </c>
      <c r="Q94" s="157">
        <v>26</v>
      </c>
      <c r="R94" s="160">
        <v>15</v>
      </c>
      <c r="S94" s="158">
        <v>21</v>
      </c>
      <c r="T94" s="156">
        <v>27</v>
      </c>
      <c r="U94" s="21">
        <v>37</v>
      </c>
      <c r="V94" s="104">
        <v>20</v>
      </c>
      <c r="W94" s="160">
        <v>14</v>
      </c>
      <c r="X94" s="156">
        <v>12</v>
      </c>
      <c r="Y94" s="21">
        <v>16</v>
      </c>
      <c r="Z94" s="104">
        <v>16</v>
      </c>
      <c r="AA94" s="160">
        <v>10</v>
      </c>
      <c r="AB94" s="156">
        <v>9</v>
      </c>
      <c r="AC94" s="21">
        <v>7</v>
      </c>
      <c r="AD94" s="156">
        <v>6</v>
      </c>
      <c r="AE94" s="157">
        <v>0</v>
      </c>
      <c r="AF94" s="156">
        <v>0</v>
      </c>
      <c r="AG94" s="157">
        <v>0</v>
      </c>
      <c r="AH94" s="156">
        <v>0</v>
      </c>
      <c r="AI94" s="157">
        <v>0</v>
      </c>
      <c r="AJ94" s="153"/>
      <c r="AK94" s="155"/>
      <c r="AL94" s="154"/>
      <c r="AM94" s="161"/>
      <c r="AN94" s="41">
        <v>0</v>
      </c>
      <c r="AO94" s="157">
        <v>0</v>
      </c>
      <c r="AP94" s="156">
        <v>0</v>
      </c>
      <c r="AQ94" s="162">
        <v>0</v>
      </c>
      <c r="AR94" s="162">
        <v>0</v>
      </c>
      <c r="AS94" s="21">
        <v>0</v>
      </c>
      <c r="AT94" s="25" t="str">
        <f>$CA94&amp;CB94&amp;$CC94&amp;CD94&amp;CE94&amp;CF94</f>
        <v/>
      </c>
      <c r="CA94" s="26" t="str">
        <f>IF(AND(E94&gt;0,OR(AN94="")),"No olvide digitar los campos *TRANS Masculino (Digite CERO si no tiene).",IF(AN94&gt;$E94,"* El Número de TRANS Masculino no puede superar el Total Mujeres. ",""))</f>
        <v/>
      </c>
      <c r="CB94" s="26" t="str">
        <f>IF(AND(D94&gt;0,OR(AO94="")),"No olvide digitar los campos *TRANS Femenino (Digite CERO si no tiene).",IF(AO94&gt;D94,"* El Número de TRANS Femenino no puede superar el Total Hombres. ",""))</f>
        <v/>
      </c>
      <c r="CC94" s="26" t="str">
        <f>IF(AND($C94&lt;&gt;0,AP94=""),"* No olvide ingresar la columna Pueblos Originarios (Digite CERO si no tiene).  ",IF(AP94&gt;$C94,"* El Número de Pueblos Originarios no puede superar el Total. ",""))</f>
        <v/>
      </c>
      <c r="CD94" s="26" t="str">
        <f>IF(AND($C94&lt;&gt;0,AQ94=""),"* No olvide ingresar la columna Migrantes (Digite CERO si no tiene).  ",IF(AQ94&gt;$C94,"* El Número de Migrantes no puede superar el Total. ",""))</f>
        <v/>
      </c>
      <c r="CE94" s="26" t="str">
        <f>IF(AND($C94&lt;&gt;0,AR94=""),"* No olvide ingresar la columna Niños, Niñas, Adolescentes y Jóvenes SENAME (Digite CERO si no tiene).  ",IF(AR94&gt;$C94,"* El Número de Niños, Niñas, Adolescentes y Jóvenes SENAME no puede superar el Total. ",""))</f>
        <v/>
      </c>
      <c r="CF94" s="26" t="str">
        <f>IF(AND($C94&lt;&gt;0,AS94=""),"* No olvide ingresar la columna Niños, Niñas, Adolescentes y Jóvenes Mejor Niñez (Digite CERO si no tiene). ",IF(AS94&gt;$C94,"* El Número de Niños, Niñas, Adolescentes y Jóvenes Mejor Niñez no puede superar el Total. ",""))</f>
        <v/>
      </c>
      <c r="CJ94" s="29">
        <f>IF(AND($E94&lt;&gt;0,AN94=""),1,IF(AN94&gt;$E94,1,0))</f>
        <v>0</v>
      </c>
      <c r="CK94" s="29">
        <f>IF(AND($D94&lt;&gt;0,AO94=""),1,IF(AO94&gt;$D94,1,0))</f>
        <v>0</v>
      </c>
      <c r="CL94" s="29">
        <f>IF(AND($C94&lt;&gt;0,AP94=""),1,IF(AP94&gt;$C94,1,0))</f>
        <v>0</v>
      </c>
      <c r="CM94" s="29">
        <f>IF(AND($C94&lt;&gt;0,AQ94=""),1,IF(AQ94&gt;$C94,1,0))</f>
        <v>0</v>
      </c>
      <c r="CN94" s="29">
        <f>IF(AND($C94&lt;&gt;0,AR94=""),1,IF(AR94&gt;$C94,1,0))</f>
        <v>0</v>
      </c>
      <c r="CO94" s="29">
        <f>IF(AND($C94&lt;&gt;0,AS94=""),1,IF(AS94&gt;$C94,1,0))</f>
        <v>0</v>
      </c>
    </row>
    <row r="95" spans="1:95" x14ac:dyDescent="0.25">
      <c r="A95" s="300"/>
      <c r="B95" s="31" t="s">
        <v>71</v>
      </c>
      <c r="C95" s="32">
        <f t="shared" si="41"/>
        <v>16</v>
      </c>
      <c r="D95" s="33">
        <f t="shared" ref="D95:E97" si="42">SUM(F95+H95+J95+L95+N95+P95+R95+T95+V95+X95+Z95+AB95+AD95+AF95+AH95+AJ95+AL95)</f>
        <v>11</v>
      </c>
      <c r="E95" s="163">
        <f t="shared" si="42"/>
        <v>5</v>
      </c>
      <c r="F95" s="35"/>
      <c r="G95" s="164"/>
      <c r="H95" s="35"/>
      <c r="I95" s="36"/>
      <c r="J95" s="41"/>
      <c r="K95" s="86"/>
      <c r="L95" s="35"/>
      <c r="M95" s="37">
        <v>1</v>
      </c>
      <c r="N95" s="41">
        <v>1</v>
      </c>
      <c r="O95" s="86"/>
      <c r="P95" s="38">
        <v>1</v>
      </c>
      <c r="Q95" s="37"/>
      <c r="R95" s="164">
        <v>1</v>
      </c>
      <c r="S95" s="86"/>
      <c r="T95" s="35">
        <v>1</v>
      </c>
      <c r="U95" s="36"/>
      <c r="V95" s="41">
        <v>1</v>
      </c>
      <c r="W95" s="164"/>
      <c r="X95" s="35"/>
      <c r="Y95" s="36"/>
      <c r="Z95" s="41">
        <v>2</v>
      </c>
      <c r="AA95" s="164"/>
      <c r="AB95" s="35"/>
      <c r="AC95" s="36">
        <v>1</v>
      </c>
      <c r="AD95" s="35">
        <v>2</v>
      </c>
      <c r="AE95" s="37">
        <v>1</v>
      </c>
      <c r="AF95" s="35">
        <v>1</v>
      </c>
      <c r="AG95" s="36"/>
      <c r="AH95" s="35">
        <v>1</v>
      </c>
      <c r="AI95" s="36"/>
      <c r="AJ95" s="35"/>
      <c r="AK95" s="36"/>
      <c r="AL95" s="41"/>
      <c r="AM95" s="165">
        <v>2</v>
      </c>
      <c r="AN95" s="41">
        <v>0</v>
      </c>
      <c r="AO95" s="37">
        <v>0</v>
      </c>
      <c r="AP95" s="35">
        <v>0</v>
      </c>
      <c r="AQ95" s="166">
        <v>0</v>
      </c>
      <c r="AR95" s="166">
        <v>0</v>
      </c>
      <c r="AS95" s="36">
        <v>0</v>
      </c>
      <c r="AT95" s="25" t="str">
        <f t="shared" ref="AT95:AT105" si="43">$CA95&amp;CB95&amp;$CC95&amp;CD95&amp;CE95&amp;CF95</f>
        <v/>
      </c>
      <c r="CA95" s="26" t="str">
        <f t="shared" ref="CA95:CA105" si="44">IF(AND(E95&gt;0,OR(AN95="")),"No olvide digitar los campos *TRANS Masculino (Digite CERO si no tiene).",IF(AN95&gt;$E95,"* El Número de TRANS Masculino no puede superar el Total Mujeres. ",""))</f>
        <v/>
      </c>
      <c r="CB95" s="26" t="str">
        <f t="shared" ref="CB95:CB105" si="45">IF(AND(D95&gt;0,OR(AO95="")),"No olvide digitar los campos *TRANS Femenino (Digite CERO si no tiene).",IF(AO95&gt;D95,"* El Número de TRANS Femenino no puede superar el Total Hombres. ",""))</f>
        <v/>
      </c>
      <c r="CC95" s="26" t="str">
        <f t="shared" ref="CC95:CC105" si="46">IF(AND($C95&lt;&gt;0,AP95=""),"* No olvide ingresar la columna Pueblos Originarios (Digite CERO si no tiene).  ",IF(AP95&gt;$C95,"* El Número de Pueblos Originarios no puede superar el Total. ",""))</f>
        <v/>
      </c>
      <c r="CD95" s="26" t="str">
        <f t="shared" ref="CD95:CD105" si="47">IF(AND($C95&lt;&gt;0,AQ95=""),"* No olvide ingresar la columna Migrantes (Digite CERO si no tiene).  ",IF(AQ95&gt;$C95,"* El Número de Migrantes no puede superar el Total. ",""))</f>
        <v/>
      </c>
      <c r="CE95" s="26" t="str">
        <f t="shared" ref="CE95:CE105" si="48">IF(AND($C95&lt;&gt;0,AR95=""),"* No olvide ingresar la columna Niños, Niñas, Adolescentes y Jóvenes SENAME (Digite CERO si no tiene).  ",IF(AR95&gt;$C95,"* El Número de Niños, Niñas, Adolescentes y Jóvenes SENAME no puede superar el Total. ",""))</f>
        <v/>
      </c>
      <c r="CF95" s="26" t="str">
        <f t="shared" ref="CF95:CF105" si="49">IF(AND($C95&lt;&gt;0,AS95=""),"* No olvide ingresar la columna Niños, Niñas, Adolescentes y Jóvenes Mejor Niñez (Digite CERO si no tiene). ",IF(AS95&gt;$C95,"* El Número de Niños, Niñas, Adolescentes y Jóvenes Mejor Niñez no puede superar el Total. ",""))</f>
        <v/>
      </c>
      <c r="CJ95" s="29">
        <f t="shared" ref="CJ95:CJ105" si="50">IF(AND($E95&lt;&gt;0,AN95=""),1,IF(AN95&gt;$E95,1,0))</f>
        <v>0</v>
      </c>
      <c r="CK95" s="29">
        <f t="shared" ref="CK95:CK105" si="51">IF(AND($D95&lt;&gt;0,AO95=""),1,IF(AO95&gt;$D95,1,0))</f>
        <v>0</v>
      </c>
      <c r="CL95" s="29">
        <f t="shared" ref="CL95:CO105" si="52">IF(AND($C95&lt;&gt;0,AP95=""),1,IF(AP95&gt;$C95,1,0))</f>
        <v>0</v>
      </c>
      <c r="CM95" s="29">
        <f t="shared" si="52"/>
        <v>0</v>
      </c>
      <c r="CN95" s="29">
        <f t="shared" si="52"/>
        <v>0</v>
      </c>
      <c r="CO95" s="29">
        <f t="shared" si="52"/>
        <v>0</v>
      </c>
    </row>
    <row r="96" spans="1:95" x14ac:dyDescent="0.25">
      <c r="A96" s="300"/>
      <c r="B96" s="31" t="s">
        <v>72</v>
      </c>
      <c r="C96" s="32">
        <f t="shared" si="41"/>
        <v>10</v>
      </c>
      <c r="D96" s="33">
        <f t="shared" si="42"/>
        <v>6</v>
      </c>
      <c r="E96" s="163">
        <f t="shared" si="42"/>
        <v>4</v>
      </c>
      <c r="F96" s="35"/>
      <c r="G96" s="164"/>
      <c r="H96" s="35"/>
      <c r="I96" s="36"/>
      <c r="J96" s="41"/>
      <c r="K96" s="86"/>
      <c r="L96" s="35"/>
      <c r="M96" s="37"/>
      <c r="N96" s="41">
        <v>2</v>
      </c>
      <c r="O96" s="86">
        <v>1</v>
      </c>
      <c r="P96" s="38">
        <v>2</v>
      </c>
      <c r="Q96" s="37"/>
      <c r="R96" s="164">
        <v>2</v>
      </c>
      <c r="S96" s="86">
        <v>2</v>
      </c>
      <c r="T96" s="35"/>
      <c r="U96" s="36">
        <v>1</v>
      </c>
      <c r="V96" s="41"/>
      <c r="W96" s="164"/>
      <c r="X96" s="35"/>
      <c r="Y96" s="36"/>
      <c r="Z96" s="41"/>
      <c r="AA96" s="164"/>
      <c r="AB96" s="35"/>
      <c r="AC96" s="36"/>
      <c r="AD96" s="35"/>
      <c r="AE96" s="37"/>
      <c r="AF96" s="35"/>
      <c r="AG96" s="36"/>
      <c r="AH96" s="35"/>
      <c r="AI96" s="36"/>
      <c r="AJ96" s="35"/>
      <c r="AK96" s="36"/>
      <c r="AL96" s="41"/>
      <c r="AM96" s="165"/>
      <c r="AN96" s="41">
        <v>0</v>
      </c>
      <c r="AO96" s="37">
        <v>0</v>
      </c>
      <c r="AP96" s="35">
        <v>0</v>
      </c>
      <c r="AQ96" s="166">
        <v>1</v>
      </c>
      <c r="AR96" s="166">
        <v>0</v>
      </c>
      <c r="AS96" s="36">
        <v>0</v>
      </c>
      <c r="AT96" s="25" t="str">
        <f t="shared" si="43"/>
        <v/>
      </c>
      <c r="CA96" s="26" t="str">
        <f t="shared" si="44"/>
        <v/>
      </c>
      <c r="CB96" s="26" t="str">
        <f t="shared" si="45"/>
        <v/>
      </c>
      <c r="CC96" s="26" t="str">
        <f t="shared" si="46"/>
        <v/>
      </c>
      <c r="CD96" s="26" t="str">
        <f t="shared" si="47"/>
        <v/>
      </c>
      <c r="CE96" s="26" t="str">
        <f t="shared" si="48"/>
        <v/>
      </c>
      <c r="CF96" s="26" t="str">
        <f t="shared" si="49"/>
        <v/>
      </c>
      <c r="CJ96" s="29">
        <f t="shared" si="50"/>
        <v>0</v>
      </c>
      <c r="CK96" s="29">
        <f t="shared" si="51"/>
        <v>0</v>
      </c>
      <c r="CL96" s="29">
        <f t="shared" si="52"/>
        <v>0</v>
      </c>
      <c r="CM96" s="29">
        <f t="shared" si="52"/>
        <v>0</v>
      </c>
      <c r="CN96" s="29">
        <f t="shared" si="52"/>
        <v>0</v>
      </c>
      <c r="CO96" s="29">
        <f t="shared" si="52"/>
        <v>0</v>
      </c>
    </row>
    <row r="97" spans="1:93" x14ac:dyDescent="0.25">
      <c r="A97" s="300"/>
      <c r="B97" s="31" t="s">
        <v>73</v>
      </c>
      <c r="C97" s="32">
        <f t="shared" si="41"/>
        <v>0</v>
      </c>
      <c r="D97" s="33">
        <f t="shared" si="42"/>
        <v>0</v>
      </c>
      <c r="E97" s="163">
        <f t="shared" si="42"/>
        <v>0</v>
      </c>
      <c r="F97" s="35"/>
      <c r="G97" s="164"/>
      <c r="H97" s="35"/>
      <c r="I97" s="36"/>
      <c r="J97" s="41"/>
      <c r="K97" s="86"/>
      <c r="L97" s="35"/>
      <c r="M97" s="37"/>
      <c r="N97" s="41"/>
      <c r="O97" s="86"/>
      <c r="P97" s="38"/>
      <c r="Q97" s="37"/>
      <c r="R97" s="164"/>
      <c r="S97" s="86"/>
      <c r="T97" s="35"/>
      <c r="U97" s="36"/>
      <c r="V97" s="41"/>
      <c r="W97" s="164"/>
      <c r="X97" s="35"/>
      <c r="Y97" s="36"/>
      <c r="Z97" s="41"/>
      <c r="AA97" s="164"/>
      <c r="AB97" s="35"/>
      <c r="AC97" s="36"/>
      <c r="AD97" s="35"/>
      <c r="AE97" s="37"/>
      <c r="AF97" s="35"/>
      <c r="AG97" s="36"/>
      <c r="AH97" s="35"/>
      <c r="AI97" s="36"/>
      <c r="AJ97" s="35"/>
      <c r="AK97" s="36"/>
      <c r="AL97" s="41"/>
      <c r="AM97" s="165"/>
      <c r="AN97" s="41"/>
      <c r="AO97" s="37"/>
      <c r="AP97" s="35"/>
      <c r="AQ97" s="166"/>
      <c r="AR97" s="166"/>
      <c r="AS97" s="36"/>
      <c r="AT97" s="25" t="str">
        <f t="shared" si="43"/>
        <v/>
      </c>
      <c r="CA97" s="26" t="str">
        <f t="shared" si="44"/>
        <v/>
      </c>
      <c r="CB97" s="26" t="str">
        <f t="shared" si="45"/>
        <v/>
      </c>
      <c r="CC97" s="26" t="str">
        <f t="shared" si="46"/>
        <v/>
      </c>
      <c r="CD97" s="26" t="str">
        <f t="shared" si="47"/>
        <v/>
      </c>
      <c r="CE97" s="26" t="str">
        <f t="shared" si="48"/>
        <v/>
      </c>
      <c r="CF97" s="26" t="str">
        <f t="shared" si="49"/>
        <v/>
      </c>
      <c r="CJ97" s="29">
        <f t="shared" si="50"/>
        <v>0</v>
      </c>
      <c r="CK97" s="29">
        <f t="shared" si="51"/>
        <v>0</v>
      </c>
      <c r="CL97" s="29">
        <f t="shared" si="52"/>
        <v>0</v>
      </c>
      <c r="CM97" s="29">
        <f t="shared" si="52"/>
        <v>0</v>
      </c>
      <c r="CN97" s="29">
        <f t="shared" si="52"/>
        <v>0</v>
      </c>
      <c r="CO97" s="29">
        <f t="shared" si="52"/>
        <v>0</v>
      </c>
    </row>
    <row r="98" spans="1:93" x14ac:dyDescent="0.25">
      <c r="A98" s="300"/>
      <c r="B98" s="124" t="s">
        <v>74</v>
      </c>
      <c r="C98" s="122">
        <f t="shared" si="41"/>
        <v>0</v>
      </c>
      <c r="D98" s="167">
        <f>+J98+L98+N98</f>
        <v>0</v>
      </c>
      <c r="E98" s="168">
        <f>+K98+M98+O98</f>
        <v>0</v>
      </c>
      <c r="F98" s="75"/>
      <c r="G98" s="169"/>
      <c r="H98" s="75"/>
      <c r="I98" s="76"/>
      <c r="J98" s="41"/>
      <c r="K98" s="86"/>
      <c r="L98" s="47"/>
      <c r="M98" s="49"/>
      <c r="N98" s="52"/>
      <c r="O98" s="170"/>
      <c r="P98" s="109"/>
      <c r="Q98" s="108"/>
      <c r="R98" s="169"/>
      <c r="S98" s="171"/>
      <c r="T98" s="75"/>
      <c r="U98" s="76"/>
      <c r="V98" s="123"/>
      <c r="W98" s="169"/>
      <c r="X98" s="75"/>
      <c r="Y98" s="76"/>
      <c r="Z98" s="123"/>
      <c r="AA98" s="169"/>
      <c r="AB98" s="75"/>
      <c r="AC98" s="76"/>
      <c r="AD98" s="75"/>
      <c r="AE98" s="108"/>
      <c r="AF98" s="75"/>
      <c r="AG98" s="76"/>
      <c r="AH98" s="75"/>
      <c r="AI98" s="76"/>
      <c r="AJ98" s="75"/>
      <c r="AK98" s="76"/>
      <c r="AL98" s="169"/>
      <c r="AM98" s="110"/>
      <c r="AN98" s="41"/>
      <c r="AO98" s="37"/>
      <c r="AP98" s="35"/>
      <c r="AQ98" s="172"/>
      <c r="AR98" s="172"/>
      <c r="AS98" s="48"/>
      <c r="AT98" s="25" t="str">
        <f t="shared" si="43"/>
        <v/>
      </c>
      <c r="CA98" s="26" t="str">
        <f t="shared" si="44"/>
        <v/>
      </c>
      <c r="CB98" s="26" t="str">
        <f t="shared" si="45"/>
        <v/>
      </c>
      <c r="CC98" s="26" t="str">
        <f t="shared" si="46"/>
        <v/>
      </c>
      <c r="CD98" s="26" t="str">
        <f t="shared" si="47"/>
        <v/>
      </c>
      <c r="CE98" s="26" t="str">
        <f t="shared" si="48"/>
        <v/>
      </c>
      <c r="CF98" s="26" t="str">
        <f t="shared" si="49"/>
        <v/>
      </c>
      <c r="CJ98" s="29">
        <f t="shared" si="50"/>
        <v>0</v>
      </c>
      <c r="CK98" s="29">
        <f t="shared" si="51"/>
        <v>0</v>
      </c>
      <c r="CL98" s="29">
        <f t="shared" si="52"/>
        <v>0</v>
      </c>
      <c r="CM98" s="29">
        <f t="shared" si="52"/>
        <v>0</v>
      </c>
      <c r="CN98" s="29">
        <f t="shared" si="52"/>
        <v>0</v>
      </c>
      <c r="CO98" s="29">
        <f t="shared" si="52"/>
        <v>0</v>
      </c>
    </row>
    <row r="99" spans="1:93" x14ac:dyDescent="0.25">
      <c r="A99" s="301"/>
      <c r="B99" s="57" t="s">
        <v>75</v>
      </c>
      <c r="C99" s="58">
        <f t="shared" si="41"/>
        <v>0</v>
      </c>
      <c r="D99" s="59">
        <f>SUM(F99+H99+J99+L99+N99+P99+R99+T99+V99+X99+Z99+AB99+AD99+AF99+AH99+AJ99+AL99)</f>
        <v>0</v>
      </c>
      <c r="E99" s="173">
        <f>SUM(G99+I99+K99+M99+O99+Q99+S99+U99+W99+Y99+AA99+AC99+AE99+AG99+AI99+AK99+AM99)</f>
        <v>0</v>
      </c>
      <c r="F99" s="64"/>
      <c r="G99" s="174"/>
      <c r="H99" s="64"/>
      <c r="I99" s="68"/>
      <c r="J99" s="97"/>
      <c r="K99" s="175"/>
      <c r="L99" s="64"/>
      <c r="M99" s="94"/>
      <c r="N99" s="97"/>
      <c r="O99" s="175"/>
      <c r="P99" s="95"/>
      <c r="Q99" s="94"/>
      <c r="R99" s="174"/>
      <c r="S99" s="175"/>
      <c r="T99" s="64"/>
      <c r="U99" s="68"/>
      <c r="V99" s="97"/>
      <c r="W99" s="174"/>
      <c r="X99" s="64"/>
      <c r="Y99" s="68"/>
      <c r="Z99" s="97"/>
      <c r="AA99" s="174"/>
      <c r="AB99" s="64"/>
      <c r="AC99" s="68"/>
      <c r="AD99" s="64"/>
      <c r="AE99" s="94"/>
      <c r="AF99" s="64"/>
      <c r="AG99" s="68"/>
      <c r="AH99" s="64"/>
      <c r="AI99" s="68"/>
      <c r="AJ99" s="64"/>
      <c r="AK99" s="68"/>
      <c r="AL99" s="64"/>
      <c r="AM99" s="96"/>
      <c r="AN99" s="41"/>
      <c r="AO99" s="37"/>
      <c r="AP99" s="35"/>
      <c r="AQ99" s="166"/>
      <c r="AR99" s="166"/>
      <c r="AS99" s="36"/>
      <c r="AT99" s="25" t="str">
        <f t="shared" si="43"/>
        <v/>
      </c>
      <c r="CA99" s="26" t="str">
        <f t="shared" si="44"/>
        <v/>
      </c>
      <c r="CB99" s="26" t="str">
        <f t="shared" si="45"/>
        <v/>
      </c>
      <c r="CC99" s="26" t="str">
        <f t="shared" si="46"/>
        <v/>
      </c>
      <c r="CD99" s="26" t="str">
        <f t="shared" si="47"/>
        <v/>
      </c>
      <c r="CE99" s="26" t="str">
        <f t="shared" si="48"/>
        <v/>
      </c>
      <c r="CF99" s="26" t="str">
        <f t="shared" si="49"/>
        <v/>
      </c>
      <c r="CJ99" s="29">
        <f t="shared" si="50"/>
        <v>0</v>
      </c>
      <c r="CK99" s="29">
        <f t="shared" si="51"/>
        <v>0</v>
      </c>
      <c r="CL99" s="29">
        <f t="shared" si="52"/>
        <v>0</v>
      </c>
      <c r="CM99" s="29">
        <f t="shared" si="52"/>
        <v>0</v>
      </c>
      <c r="CN99" s="29">
        <f t="shared" si="52"/>
        <v>0</v>
      </c>
      <c r="CO99" s="29">
        <f t="shared" si="52"/>
        <v>0</v>
      </c>
    </row>
    <row r="100" spans="1:93" ht="21" x14ac:dyDescent="0.25">
      <c r="A100" s="299" t="s">
        <v>76</v>
      </c>
      <c r="B100" s="151" t="s">
        <v>70</v>
      </c>
      <c r="C100" s="11">
        <f t="shared" si="41"/>
        <v>0</v>
      </c>
      <c r="D100" s="12">
        <f>+L100+N100+P100+R100+T100+V100+X100+Z100+AB100+AD100+AF100+AH100</f>
        <v>0</v>
      </c>
      <c r="E100" s="152">
        <f>+M100+O100+Q100+S100+U100+W100+Y100+AA100+AC100+AE100+AG100+AI100</f>
        <v>0</v>
      </c>
      <c r="F100" s="153"/>
      <c r="G100" s="154"/>
      <c r="H100" s="153"/>
      <c r="I100" s="155"/>
      <c r="J100" s="153"/>
      <c r="K100" s="155"/>
      <c r="L100" s="156"/>
      <c r="M100" s="157"/>
      <c r="N100" s="104"/>
      <c r="O100" s="158"/>
      <c r="P100" s="159"/>
      <c r="Q100" s="157"/>
      <c r="R100" s="160"/>
      <c r="S100" s="158"/>
      <c r="T100" s="156"/>
      <c r="U100" s="21"/>
      <c r="V100" s="104"/>
      <c r="W100" s="160"/>
      <c r="X100" s="156"/>
      <c r="Y100" s="21"/>
      <c r="Z100" s="104"/>
      <c r="AA100" s="160"/>
      <c r="AB100" s="156"/>
      <c r="AC100" s="21"/>
      <c r="AD100" s="156"/>
      <c r="AE100" s="157"/>
      <c r="AF100" s="156"/>
      <c r="AG100" s="157"/>
      <c r="AH100" s="156"/>
      <c r="AI100" s="157"/>
      <c r="AJ100" s="98"/>
      <c r="AK100" s="176"/>
      <c r="AL100" s="177"/>
      <c r="AM100" s="178"/>
      <c r="AN100" s="41"/>
      <c r="AO100" s="37"/>
      <c r="AP100" s="35"/>
      <c r="AQ100" s="179"/>
      <c r="AR100" s="179"/>
      <c r="AS100" s="80"/>
      <c r="AT100" s="25" t="str">
        <f t="shared" si="43"/>
        <v/>
      </c>
      <c r="CA100" s="26" t="str">
        <f t="shared" si="44"/>
        <v/>
      </c>
      <c r="CB100" s="26" t="str">
        <f t="shared" si="45"/>
        <v/>
      </c>
      <c r="CC100" s="26" t="str">
        <f t="shared" si="46"/>
        <v/>
      </c>
      <c r="CD100" s="26" t="str">
        <f t="shared" si="47"/>
        <v/>
      </c>
      <c r="CE100" s="26" t="str">
        <f t="shared" si="48"/>
        <v/>
      </c>
      <c r="CF100" s="26" t="str">
        <f t="shared" si="49"/>
        <v/>
      </c>
      <c r="CJ100" s="29">
        <f t="shared" si="50"/>
        <v>0</v>
      </c>
      <c r="CK100" s="29">
        <f t="shared" si="51"/>
        <v>0</v>
      </c>
      <c r="CL100" s="29">
        <f t="shared" si="52"/>
        <v>0</v>
      </c>
      <c r="CM100" s="29">
        <f t="shared" si="52"/>
        <v>0</v>
      </c>
      <c r="CN100" s="29">
        <f t="shared" si="52"/>
        <v>0</v>
      </c>
      <c r="CO100" s="29">
        <f t="shared" si="52"/>
        <v>0</v>
      </c>
    </row>
    <row r="101" spans="1:93" x14ac:dyDescent="0.25">
      <c r="A101" s="300"/>
      <c r="B101" s="31" t="s">
        <v>71</v>
      </c>
      <c r="C101" s="32">
        <f t="shared" si="41"/>
        <v>16</v>
      </c>
      <c r="D101" s="33">
        <f t="shared" ref="D101:E103" si="53">SUM(F101+H101+J101+L101+N101+P101+R101+T101+V101+X101+Z101+AB101+AD101+AF101+AH101+AJ101+AL101)</f>
        <v>11</v>
      </c>
      <c r="E101" s="163">
        <f t="shared" si="53"/>
        <v>5</v>
      </c>
      <c r="F101" s="79"/>
      <c r="G101" s="180"/>
      <c r="H101" s="79"/>
      <c r="I101" s="80"/>
      <c r="J101" s="79"/>
      <c r="K101" s="180"/>
      <c r="L101" s="35"/>
      <c r="M101" s="80">
        <v>1</v>
      </c>
      <c r="N101" s="41">
        <v>1</v>
      </c>
      <c r="O101" s="180"/>
      <c r="P101" s="35">
        <v>1</v>
      </c>
      <c r="Q101" s="80"/>
      <c r="R101" s="41">
        <v>1</v>
      </c>
      <c r="S101" s="180"/>
      <c r="T101" s="35">
        <v>1</v>
      </c>
      <c r="U101" s="80"/>
      <c r="V101" s="41">
        <v>1</v>
      </c>
      <c r="W101" s="180"/>
      <c r="X101" s="35"/>
      <c r="Y101" s="80"/>
      <c r="Z101" s="41">
        <v>2</v>
      </c>
      <c r="AA101" s="180"/>
      <c r="AB101" s="35"/>
      <c r="AC101" s="80">
        <v>1</v>
      </c>
      <c r="AD101" s="35">
        <v>2</v>
      </c>
      <c r="AE101" s="81">
        <v>1</v>
      </c>
      <c r="AF101" s="35">
        <v>1</v>
      </c>
      <c r="AG101" s="36"/>
      <c r="AH101" s="35">
        <v>1</v>
      </c>
      <c r="AI101" s="36"/>
      <c r="AJ101" s="35"/>
      <c r="AK101" s="36"/>
      <c r="AL101" s="41"/>
      <c r="AM101" s="165">
        <v>2</v>
      </c>
      <c r="AN101" s="41">
        <v>0</v>
      </c>
      <c r="AO101" s="37">
        <v>0</v>
      </c>
      <c r="AP101" s="35">
        <v>0</v>
      </c>
      <c r="AQ101" s="179">
        <v>0</v>
      </c>
      <c r="AR101" s="179">
        <v>0</v>
      </c>
      <c r="AS101" s="80">
        <v>0</v>
      </c>
      <c r="AT101" s="25" t="str">
        <f t="shared" si="43"/>
        <v/>
      </c>
      <c r="CA101" s="26" t="str">
        <f t="shared" si="44"/>
        <v/>
      </c>
      <c r="CB101" s="26" t="str">
        <f t="shared" si="45"/>
        <v/>
      </c>
      <c r="CC101" s="26" t="str">
        <f t="shared" si="46"/>
        <v/>
      </c>
      <c r="CD101" s="26" t="str">
        <f t="shared" si="47"/>
        <v/>
      </c>
      <c r="CE101" s="26" t="str">
        <f t="shared" si="48"/>
        <v/>
      </c>
      <c r="CF101" s="26" t="str">
        <f t="shared" si="49"/>
        <v/>
      </c>
      <c r="CJ101" s="29">
        <f t="shared" si="50"/>
        <v>0</v>
      </c>
      <c r="CK101" s="29">
        <f t="shared" si="51"/>
        <v>0</v>
      </c>
      <c r="CL101" s="29">
        <f t="shared" si="52"/>
        <v>0</v>
      </c>
      <c r="CM101" s="29">
        <f t="shared" si="52"/>
        <v>0</v>
      </c>
      <c r="CN101" s="29">
        <f t="shared" si="52"/>
        <v>0</v>
      </c>
      <c r="CO101" s="29">
        <f t="shared" si="52"/>
        <v>0</v>
      </c>
    </row>
    <row r="102" spans="1:93" x14ac:dyDescent="0.25">
      <c r="A102" s="300"/>
      <c r="B102" s="31" t="s">
        <v>72</v>
      </c>
      <c r="C102" s="32">
        <f t="shared" si="41"/>
        <v>10</v>
      </c>
      <c r="D102" s="33">
        <f t="shared" si="53"/>
        <v>6</v>
      </c>
      <c r="E102" s="163">
        <f t="shared" si="53"/>
        <v>4</v>
      </c>
      <c r="F102" s="35"/>
      <c r="G102" s="164"/>
      <c r="H102" s="35"/>
      <c r="I102" s="36"/>
      <c r="J102" s="35"/>
      <c r="K102" s="164"/>
      <c r="L102" s="35"/>
      <c r="M102" s="36"/>
      <c r="N102" s="41">
        <v>2</v>
      </c>
      <c r="O102" s="164">
        <v>1</v>
      </c>
      <c r="P102" s="35">
        <v>2</v>
      </c>
      <c r="Q102" s="36"/>
      <c r="R102" s="41">
        <v>2</v>
      </c>
      <c r="S102" s="164">
        <v>2</v>
      </c>
      <c r="T102" s="35"/>
      <c r="U102" s="36">
        <v>1</v>
      </c>
      <c r="V102" s="41"/>
      <c r="W102" s="164"/>
      <c r="X102" s="35"/>
      <c r="Y102" s="36"/>
      <c r="Z102" s="41"/>
      <c r="AA102" s="164"/>
      <c r="AB102" s="35"/>
      <c r="AC102" s="36"/>
      <c r="AD102" s="35"/>
      <c r="AE102" s="37"/>
      <c r="AF102" s="35"/>
      <c r="AG102" s="36"/>
      <c r="AH102" s="35"/>
      <c r="AI102" s="36"/>
      <c r="AJ102" s="35"/>
      <c r="AK102" s="36"/>
      <c r="AL102" s="41"/>
      <c r="AM102" s="165"/>
      <c r="AN102" s="41">
        <v>0</v>
      </c>
      <c r="AO102" s="37">
        <v>0</v>
      </c>
      <c r="AP102" s="35">
        <v>0</v>
      </c>
      <c r="AQ102" s="166">
        <v>1</v>
      </c>
      <c r="AR102" s="166">
        <v>0</v>
      </c>
      <c r="AS102" s="36">
        <v>0</v>
      </c>
      <c r="AT102" s="25" t="str">
        <f t="shared" si="43"/>
        <v/>
      </c>
      <c r="CA102" s="26" t="str">
        <f t="shared" si="44"/>
        <v/>
      </c>
      <c r="CB102" s="26" t="str">
        <f t="shared" si="45"/>
        <v/>
      </c>
      <c r="CC102" s="26" t="str">
        <f t="shared" si="46"/>
        <v/>
      </c>
      <c r="CD102" s="26" t="str">
        <f t="shared" si="47"/>
        <v/>
      </c>
      <c r="CE102" s="26" t="str">
        <f t="shared" si="48"/>
        <v/>
      </c>
      <c r="CF102" s="26" t="str">
        <f t="shared" si="49"/>
        <v/>
      </c>
      <c r="CJ102" s="29">
        <f t="shared" si="50"/>
        <v>0</v>
      </c>
      <c r="CK102" s="29">
        <f t="shared" si="51"/>
        <v>0</v>
      </c>
      <c r="CL102" s="29">
        <f t="shared" si="52"/>
        <v>0</v>
      </c>
      <c r="CM102" s="29">
        <f t="shared" si="52"/>
        <v>0</v>
      </c>
      <c r="CN102" s="29">
        <f t="shared" si="52"/>
        <v>0</v>
      </c>
      <c r="CO102" s="29">
        <f t="shared" si="52"/>
        <v>0</v>
      </c>
    </row>
    <row r="103" spans="1:93" x14ac:dyDescent="0.25">
      <c r="A103" s="300"/>
      <c r="B103" s="31" t="s">
        <v>73</v>
      </c>
      <c r="C103" s="32">
        <f t="shared" si="41"/>
        <v>0</v>
      </c>
      <c r="D103" s="33">
        <f t="shared" si="53"/>
        <v>0</v>
      </c>
      <c r="E103" s="163">
        <f t="shared" si="53"/>
        <v>0</v>
      </c>
      <c r="F103" s="35"/>
      <c r="G103" s="164"/>
      <c r="H103" s="35"/>
      <c r="I103" s="36"/>
      <c r="J103" s="35"/>
      <c r="K103" s="164"/>
      <c r="L103" s="35"/>
      <c r="M103" s="36"/>
      <c r="N103" s="41"/>
      <c r="O103" s="164"/>
      <c r="P103" s="35"/>
      <c r="Q103" s="36"/>
      <c r="R103" s="41"/>
      <c r="S103" s="164"/>
      <c r="T103" s="35"/>
      <c r="U103" s="36"/>
      <c r="V103" s="41"/>
      <c r="W103" s="164"/>
      <c r="X103" s="35"/>
      <c r="Y103" s="36"/>
      <c r="Z103" s="41"/>
      <c r="AA103" s="164"/>
      <c r="AB103" s="35"/>
      <c r="AC103" s="36"/>
      <c r="AD103" s="35"/>
      <c r="AE103" s="37"/>
      <c r="AF103" s="35"/>
      <c r="AG103" s="36"/>
      <c r="AH103" s="35"/>
      <c r="AI103" s="36"/>
      <c r="AJ103" s="35"/>
      <c r="AK103" s="36"/>
      <c r="AL103" s="41"/>
      <c r="AM103" s="165"/>
      <c r="AN103" s="41"/>
      <c r="AO103" s="37"/>
      <c r="AP103" s="35"/>
      <c r="AQ103" s="166"/>
      <c r="AR103" s="166"/>
      <c r="AS103" s="36"/>
      <c r="AT103" s="25" t="str">
        <f t="shared" si="43"/>
        <v/>
      </c>
      <c r="CA103" s="26" t="str">
        <f t="shared" si="44"/>
        <v/>
      </c>
      <c r="CB103" s="26" t="str">
        <f t="shared" si="45"/>
        <v/>
      </c>
      <c r="CC103" s="26" t="str">
        <f t="shared" si="46"/>
        <v/>
      </c>
      <c r="CD103" s="26" t="str">
        <f t="shared" si="47"/>
        <v/>
      </c>
      <c r="CE103" s="26" t="str">
        <f t="shared" si="48"/>
        <v/>
      </c>
      <c r="CF103" s="26" t="str">
        <f t="shared" si="49"/>
        <v/>
      </c>
      <c r="CJ103" s="29">
        <f t="shared" si="50"/>
        <v>0</v>
      </c>
      <c r="CK103" s="29">
        <f t="shared" si="51"/>
        <v>0</v>
      </c>
      <c r="CL103" s="29">
        <f t="shared" si="52"/>
        <v>0</v>
      </c>
      <c r="CM103" s="29">
        <f t="shared" si="52"/>
        <v>0</v>
      </c>
      <c r="CN103" s="29">
        <f t="shared" si="52"/>
        <v>0</v>
      </c>
      <c r="CO103" s="29">
        <f t="shared" si="52"/>
        <v>0</v>
      </c>
    </row>
    <row r="104" spans="1:93" x14ac:dyDescent="0.25">
      <c r="A104" s="300"/>
      <c r="B104" s="124" t="s">
        <v>74</v>
      </c>
      <c r="C104" s="122">
        <f t="shared" si="41"/>
        <v>0</v>
      </c>
      <c r="D104" s="167">
        <f>+J104+L104+N104</f>
        <v>0</v>
      </c>
      <c r="E104" s="168">
        <f>+K104+M104+O104</f>
        <v>0</v>
      </c>
      <c r="F104" s="75"/>
      <c r="G104" s="169"/>
      <c r="H104" s="118"/>
      <c r="I104" s="181"/>
      <c r="J104" s="35"/>
      <c r="K104" s="164"/>
      <c r="L104" s="35"/>
      <c r="M104" s="36"/>
      <c r="N104" s="41"/>
      <c r="O104" s="164"/>
      <c r="P104" s="182"/>
      <c r="Q104" s="119"/>
      <c r="R104" s="183"/>
      <c r="S104" s="184"/>
      <c r="T104" s="118"/>
      <c r="U104" s="181"/>
      <c r="V104" s="185"/>
      <c r="W104" s="183"/>
      <c r="X104" s="118"/>
      <c r="Y104" s="181"/>
      <c r="Z104" s="185"/>
      <c r="AA104" s="183"/>
      <c r="AB104" s="118"/>
      <c r="AC104" s="181"/>
      <c r="AD104" s="118"/>
      <c r="AE104" s="119"/>
      <c r="AF104" s="118"/>
      <c r="AG104" s="181"/>
      <c r="AH104" s="118"/>
      <c r="AI104" s="181"/>
      <c r="AJ104" s="118"/>
      <c r="AK104" s="181"/>
      <c r="AL104" s="183"/>
      <c r="AM104" s="186"/>
      <c r="AN104" s="41"/>
      <c r="AO104" s="37"/>
      <c r="AP104" s="35"/>
      <c r="AQ104" s="166"/>
      <c r="AR104" s="166"/>
      <c r="AS104" s="36"/>
      <c r="AT104" s="25" t="str">
        <f t="shared" si="43"/>
        <v/>
      </c>
      <c r="CA104" s="26" t="str">
        <f t="shared" si="44"/>
        <v/>
      </c>
      <c r="CB104" s="26" t="str">
        <f t="shared" si="45"/>
        <v/>
      </c>
      <c r="CC104" s="26" t="str">
        <f t="shared" si="46"/>
        <v/>
      </c>
      <c r="CD104" s="26" t="str">
        <f t="shared" si="47"/>
        <v/>
      </c>
      <c r="CE104" s="26" t="str">
        <f t="shared" si="48"/>
        <v/>
      </c>
      <c r="CF104" s="26" t="str">
        <f t="shared" si="49"/>
        <v/>
      </c>
      <c r="CJ104" s="29">
        <f t="shared" si="50"/>
        <v>0</v>
      </c>
      <c r="CK104" s="29">
        <f t="shared" si="51"/>
        <v>0</v>
      </c>
      <c r="CL104" s="29">
        <f t="shared" si="52"/>
        <v>0</v>
      </c>
      <c r="CM104" s="29">
        <f t="shared" si="52"/>
        <v>0</v>
      </c>
      <c r="CN104" s="29">
        <f t="shared" si="52"/>
        <v>0</v>
      </c>
      <c r="CO104" s="29">
        <f t="shared" si="52"/>
        <v>0</v>
      </c>
    </row>
    <row r="105" spans="1:93" x14ac:dyDescent="0.25">
      <c r="A105" s="301"/>
      <c r="B105" s="57" t="s">
        <v>75</v>
      </c>
      <c r="C105" s="58">
        <f t="shared" si="41"/>
        <v>0</v>
      </c>
      <c r="D105" s="59">
        <f>SUM(F105+H105+J105+L105+N105+P105+R105+T105+V105+X105+Z105+AB105+AD105+AF105+AH105+AJ105+AL105)</f>
        <v>0</v>
      </c>
      <c r="E105" s="173">
        <f>SUM(G105+I105+K105+M105+O105+Q105+S105+U105+W105+Y105+AA105+AC105+AE105+AG105+AI105+AK105+AM105)</f>
        <v>0</v>
      </c>
      <c r="F105" s="64"/>
      <c r="G105" s="174"/>
      <c r="H105" s="64"/>
      <c r="I105" s="68"/>
      <c r="J105" s="97"/>
      <c r="K105" s="175"/>
      <c r="L105" s="64"/>
      <c r="M105" s="94"/>
      <c r="N105" s="97"/>
      <c r="O105" s="175"/>
      <c r="P105" s="95"/>
      <c r="Q105" s="94"/>
      <c r="R105" s="174"/>
      <c r="S105" s="175"/>
      <c r="T105" s="64"/>
      <c r="U105" s="68"/>
      <c r="V105" s="97"/>
      <c r="W105" s="174"/>
      <c r="X105" s="64"/>
      <c r="Y105" s="68"/>
      <c r="Z105" s="97"/>
      <c r="AA105" s="174"/>
      <c r="AB105" s="64"/>
      <c r="AC105" s="68"/>
      <c r="AD105" s="64"/>
      <c r="AE105" s="94"/>
      <c r="AF105" s="64"/>
      <c r="AG105" s="68"/>
      <c r="AH105" s="64"/>
      <c r="AI105" s="68"/>
      <c r="AJ105" s="64"/>
      <c r="AK105" s="68"/>
      <c r="AL105" s="174"/>
      <c r="AM105" s="96"/>
      <c r="AN105" s="97"/>
      <c r="AO105" s="94"/>
      <c r="AP105" s="64"/>
      <c r="AQ105" s="187"/>
      <c r="AR105" s="187"/>
      <c r="AS105" s="68"/>
      <c r="AT105" s="25" t="str">
        <f t="shared" si="43"/>
        <v/>
      </c>
      <c r="CA105" s="26" t="str">
        <f t="shared" si="44"/>
        <v/>
      </c>
      <c r="CB105" s="26" t="str">
        <f t="shared" si="45"/>
        <v/>
      </c>
      <c r="CC105" s="26" t="str">
        <f t="shared" si="46"/>
        <v/>
      </c>
      <c r="CD105" s="26" t="str">
        <f t="shared" si="47"/>
        <v/>
      </c>
      <c r="CE105" s="26" t="str">
        <f t="shared" si="48"/>
        <v/>
      </c>
      <c r="CF105" s="26" t="str">
        <f t="shared" si="49"/>
        <v/>
      </c>
      <c r="CJ105" s="29">
        <f t="shared" si="50"/>
        <v>0</v>
      </c>
      <c r="CK105" s="29">
        <f t="shared" si="51"/>
        <v>0</v>
      </c>
      <c r="CL105" s="29">
        <f t="shared" si="52"/>
        <v>0</v>
      </c>
      <c r="CM105" s="29">
        <f t="shared" si="52"/>
        <v>0</v>
      </c>
      <c r="CN105" s="29">
        <f t="shared" si="52"/>
        <v>0</v>
      </c>
      <c r="CO105" s="29">
        <f t="shared" si="52"/>
        <v>0</v>
      </c>
    </row>
    <row r="106" spans="1:93" x14ac:dyDescent="0.25">
      <c r="A106" s="282" t="s">
        <v>77</v>
      </c>
      <c r="B106" s="282"/>
      <c r="C106" s="282"/>
      <c r="D106" s="282"/>
    </row>
    <row r="107" spans="1:93" x14ac:dyDescent="0.25">
      <c r="A107" s="299" t="s">
        <v>78</v>
      </c>
      <c r="B107" s="188" t="s">
        <v>79</v>
      </c>
      <c r="C107" s="7" t="s">
        <v>80</v>
      </c>
      <c r="D107" s="7" t="s">
        <v>81</v>
      </c>
    </row>
    <row r="108" spans="1:93" x14ac:dyDescent="0.25">
      <c r="A108" s="300"/>
      <c r="B108" s="189" t="s">
        <v>82</v>
      </c>
      <c r="C108" s="22"/>
      <c r="D108" s="22"/>
      <c r="E108" s="25" t="str">
        <f>$CA108</f>
        <v/>
      </c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  <c r="P108" s="190"/>
      <c r="Q108" s="191"/>
      <c r="R108" s="191"/>
      <c r="S108" s="191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3"/>
      <c r="BY108" s="3"/>
      <c r="BZ108" s="3"/>
      <c r="CA108" s="192" t="str">
        <f>IF(D108&lt;=C108,"","* Las consejerías realizadas en Espacios Amigables NO DEBEN ser mayor al Total de Actividades. ")</f>
        <v/>
      </c>
      <c r="CB108" s="4"/>
      <c r="CC108" s="4"/>
      <c r="CD108" s="4"/>
      <c r="CE108" s="4"/>
      <c r="CF108" s="4"/>
      <c r="CJ108" s="193">
        <f>IF(D108&lt;=C108,0,1)</f>
        <v>0</v>
      </c>
    </row>
    <row r="109" spans="1:93" x14ac:dyDescent="0.25">
      <c r="A109" s="300"/>
      <c r="B109" s="194" t="s">
        <v>83</v>
      </c>
      <c r="C109" s="24"/>
      <c r="D109" s="24"/>
      <c r="E109" s="25" t="str">
        <f t="shared" ref="E109:E110" si="54">$CA109</f>
        <v/>
      </c>
      <c r="F109" s="190"/>
      <c r="G109" s="190"/>
      <c r="H109" s="190"/>
      <c r="I109" s="190"/>
      <c r="J109" s="190"/>
      <c r="K109" s="190"/>
      <c r="L109" s="190"/>
      <c r="M109" s="190"/>
      <c r="N109" s="190"/>
      <c r="O109" s="190"/>
      <c r="P109" s="190"/>
      <c r="Q109" s="191"/>
      <c r="R109" s="191"/>
      <c r="S109" s="191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3"/>
      <c r="BY109" s="3"/>
      <c r="BZ109" s="3"/>
      <c r="CA109" s="192" t="str">
        <f t="shared" ref="CA109:CA110" si="55">IF(D109&lt;=C109,"","* Las consejerías realizadas en Espacios Amigables NO DEBEN ser mayor al Total de Actividades. ")</f>
        <v/>
      </c>
      <c r="CB109" s="4"/>
      <c r="CC109" s="4"/>
      <c r="CD109" s="4"/>
      <c r="CE109" s="4"/>
      <c r="CF109" s="4"/>
      <c r="CJ109" s="193">
        <f>IF(D109&lt;=C109,0,1)</f>
        <v>0</v>
      </c>
    </row>
    <row r="110" spans="1:93" ht="21" x14ac:dyDescent="0.25">
      <c r="A110" s="300"/>
      <c r="B110" s="194" t="s">
        <v>84</v>
      </c>
      <c r="C110" s="24"/>
      <c r="D110" s="24"/>
      <c r="E110" s="25" t="str">
        <f t="shared" si="54"/>
        <v/>
      </c>
      <c r="F110" s="190"/>
      <c r="G110" s="190"/>
      <c r="H110" s="190"/>
      <c r="I110" s="190"/>
      <c r="J110" s="190"/>
      <c r="K110" s="190"/>
      <c r="L110" s="190"/>
      <c r="M110" s="190"/>
      <c r="N110" s="190"/>
      <c r="O110" s="190"/>
      <c r="P110" s="190"/>
      <c r="Q110" s="191"/>
      <c r="R110" s="191"/>
      <c r="S110" s="191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3"/>
      <c r="BY110" s="3"/>
      <c r="BZ110" s="3"/>
      <c r="CA110" s="192" t="str">
        <f t="shared" si="55"/>
        <v/>
      </c>
      <c r="CB110" s="4"/>
      <c r="CC110" s="4"/>
      <c r="CD110" s="4"/>
      <c r="CE110" s="4"/>
      <c r="CF110" s="4"/>
      <c r="CJ110" s="193">
        <f>IF(D110&lt;=C110,0,1)</f>
        <v>0</v>
      </c>
    </row>
    <row r="111" spans="1:93" x14ac:dyDescent="0.25">
      <c r="A111" s="300"/>
      <c r="B111" s="194" t="s">
        <v>85</v>
      </c>
      <c r="C111" s="24"/>
      <c r="D111" s="195"/>
    </row>
    <row r="112" spans="1:93" x14ac:dyDescent="0.25">
      <c r="A112" s="300"/>
      <c r="B112" s="196" t="s">
        <v>86</v>
      </c>
      <c r="C112" s="36"/>
      <c r="D112" s="195"/>
    </row>
    <row r="113" spans="1:111" ht="21" x14ac:dyDescent="0.25">
      <c r="A113" s="300"/>
      <c r="B113" s="196" t="s">
        <v>87</v>
      </c>
      <c r="C113" s="36"/>
      <c r="D113" s="24"/>
      <c r="E113" s="25" t="str">
        <f t="shared" ref="E113:E117" si="56">$CA113</f>
        <v/>
      </c>
      <c r="F113" s="190"/>
      <c r="G113" s="190"/>
      <c r="H113" s="190"/>
      <c r="I113" s="190"/>
      <c r="J113" s="190"/>
      <c r="K113" s="190"/>
      <c r="L113" s="190"/>
      <c r="M113" s="190"/>
      <c r="N113" s="190"/>
      <c r="O113" s="190"/>
      <c r="P113" s="190"/>
      <c r="Q113" s="191"/>
      <c r="R113" s="191"/>
      <c r="S113" s="191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3"/>
      <c r="BY113" s="3"/>
      <c r="BZ113" s="3"/>
      <c r="CA113" s="192" t="str">
        <f>IF(D113&lt;=C113,"","* Las consejerías realizadas en Espacios Amigables NO DEBEN ser mayor al Total de Actividades. ")</f>
        <v/>
      </c>
      <c r="CB113" s="4"/>
      <c r="CC113" s="4"/>
      <c r="CD113" s="4"/>
      <c r="CE113" s="4"/>
      <c r="CF113" s="4"/>
      <c r="CJ113" s="193">
        <f>IF(D113&lt;=C113,0,1)</f>
        <v>0</v>
      </c>
    </row>
    <row r="114" spans="1:111" x14ac:dyDescent="0.25">
      <c r="A114" s="300"/>
      <c r="B114" s="196" t="s">
        <v>88</v>
      </c>
      <c r="C114" s="36"/>
      <c r="D114" s="24"/>
      <c r="E114" s="25" t="str">
        <f t="shared" si="56"/>
        <v/>
      </c>
      <c r="F114" s="190"/>
      <c r="G114" s="190"/>
      <c r="H114" s="190"/>
      <c r="I114" s="190"/>
      <c r="J114" s="190"/>
      <c r="K114" s="190"/>
      <c r="L114" s="190"/>
      <c r="M114" s="190"/>
      <c r="N114" s="190"/>
      <c r="O114" s="190"/>
      <c r="P114" s="190"/>
      <c r="Q114" s="191"/>
      <c r="R114" s="191"/>
      <c r="S114" s="191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3"/>
      <c r="BY114" s="3"/>
      <c r="BZ114" s="3"/>
      <c r="CA114" s="192" t="str">
        <f t="shared" ref="CA114:CA117" si="57">IF(D114&lt;=C114,"","* Las consejerías realizadas en Espacios Amigables NO DEBEN ser mayor al Total de Actividades. ")</f>
        <v/>
      </c>
      <c r="CB114" s="4"/>
      <c r="CC114" s="4"/>
      <c r="CD114" s="4"/>
      <c r="CE114" s="4"/>
      <c r="CF114" s="4"/>
      <c r="CJ114" s="193">
        <f>IF(D114&lt;=C114,0,1)</f>
        <v>0</v>
      </c>
    </row>
    <row r="115" spans="1:111" x14ac:dyDescent="0.25">
      <c r="A115" s="300"/>
      <c r="B115" s="196" t="s">
        <v>89</v>
      </c>
      <c r="C115" s="24"/>
      <c r="D115" s="24"/>
      <c r="E115" s="25" t="str">
        <f t="shared" si="56"/>
        <v/>
      </c>
      <c r="F115" s="190"/>
      <c r="G115" s="190"/>
      <c r="H115" s="190"/>
      <c r="I115" s="190"/>
      <c r="J115" s="190"/>
      <c r="K115" s="190"/>
      <c r="L115" s="190"/>
      <c r="M115" s="190"/>
      <c r="N115" s="190"/>
      <c r="O115" s="190"/>
      <c r="P115" s="190"/>
      <c r="Q115" s="191"/>
      <c r="R115" s="191"/>
      <c r="S115" s="191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3"/>
      <c r="BY115" s="3"/>
      <c r="BZ115" s="3"/>
      <c r="CA115" s="192" t="str">
        <f t="shared" si="57"/>
        <v/>
      </c>
      <c r="CB115" s="4"/>
      <c r="CC115" s="4"/>
      <c r="CD115" s="4"/>
      <c r="CE115" s="4"/>
      <c r="CF115" s="4"/>
      <c r="CJ115" s="193">
        <f>IF(D115&lt;=C115,0,1)</f>
        <v>0</v>
      </c>
    </row>
    <row r="116" spans="1:111" x14ac:dyDescent="0.25">
      <c r="A116" s="300"/>
      <c r="B116" s="197" t="s">
        <v>90</v>
      </c>
      <c r="C116" s="24"/>
      <c r="D116" s="24"/>
      <c r="E116" s="25"/>
      <c r="F116" s="190"/>
      <c r="G116" s="190"/>
      <c r="H116" s="190"/>
      <c r="I116" s="190"/>
      <c r="J116" s="190"/>
      <c r="K116" s="190"/>
      <c r="L116" s="190"/>
      <c r="M116" s="190"/>
      <c r="N116" s="190"/>
      <c r="O116" s="190"/>
      <c r="P116" s="190"/>
      <c r="Q116" s="191"/>
      <c r="R116" s="191"/>
      <c r="S116" s="191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3"/>
      <c r="BY116" s="3"/>
      <c r="BZ116" s="3"/>
      <c r="CA116" s="192"/>
      <c r="CB116" s="4"/>
      <c r="CC116" s="4"/>
      <c r="CD116" s="4"/>
      <c r="CE116" s="4"/>
      <c r="CF116" s="4"/>
      <c r="CJ116" s="193"/>
    </row>
    <row r="117" spans="1:111" x14ac:dyDescent="0.25">
      <c r="A117" s="301"/>
      <c r="B117" s="198" t="s">
        <v>91</v>
      </c>
      <c r="C117" s="199"/>
      <c r="D117" s="199"/>
      <c r="E117" s="25" t="str">
        <f t="shared" si="56"/>
        <v/>
      </c>
      <c r="F117" s="190"/>
      <c r="G117" s="190"/>
      <c r="H117" s="190"/>
      <c r="I117" s="190"/>
      <c r="J117" s="190"/>
      <c r="K117" s="190"/>
      <c r="L117" s="190"/>
      <c r="M117" s="190"/>
      <c r="N117" s="190"/>
      <c r="O117" s="190"/>
      <c r="P117" s="190"/>
      <c r="Q117" s="191"/>
      <c r="R117" s="191"/>
      <c r="S117" s="191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3"/>
      <c r="BY117" s="3"/>
      <c r="BZ117" s="3"/>
      <c r="CA117" s="192" t="str">
        <f t="shared" si="57"/>
        <v/>
      </c>
      <c r="CB117" s="4"/>
      <c r="CC117" s="4"/>
      <c r="CD117" s="4"/>
      <c r="CE117" s="4"/>
      <c r="CF117" s="4"/>
      <c r="CJ117" s="193">
        <f>IF(D117&lt;=C117,0,1)</f>
        <v>0</v>
      </c>
    </row>
    <row r="118" spans="1:111" ht="18" customHeight="1" x14ac:dyDescent="0.25">
      <c r="A118" s="304" t="s">
        <v>92</v>
      </c>
      <c r="B118" s="304"/>
      <c r="C118" s="304"/>
      <c r="D118" s="304"/>
      <c r="E118" s="304"/>
      <c r="F118" s="304"/>
      <c r="G118" s="304"/>
      <c r="H118" s="304"/>
      <c r="I118" s="304"/>
      <c r="J118" s="304"/>
      <c r="K118" s="304"/>
      <c r="L118" s="304"/>
      <c r="M118" s="304"/>
      <c r="N118" s="304"/>
      <c r="O118" s="304"/>
      <c r="P118" s="304"/>
      <c r="Q118" s="304"/>
      <c r="R118" s="304"/>
      <c r="S118" s="304"/>
      <c r="T118" s="304"/>
      <c r="U118" s="304"/>
      <c r="V118" s="304"/>
      <c r="W118" s="304"/>
      <c r="X118" s="304"/>
      <c r="Y118" s="304"/>
      <c r="Z118" s="304"/>
      <c r="AA118" s="304"/>
      <c r="AB118" s="304"/>
      <c r="AC118" s="304"/>
      <c r="AD118" s="304"/>
      <c r="AE118" s="304"/>
      <c r="AF118" s="304"/>
      <c r="AG118" s="304"/>
      <c r="AH118" s="304"/>
      <c r="AI118" s="304"/>
      <c r="AJ118" s="304"/>
      <c r="AK118" s="304"/>
    </row>
    <row r="119" spans="1:111" ht="15" customHeight="1" x14ac:dyDescent="0.25">
      <c r="A119" s="287" t="s">
        <v>93</v>
      </c>
      <c r="B119" s="284"/>
      <c r="C119" s="287" t="s">
        <v>94</v>
      </c>
      <c r="D119" s="288"/>
      <c r="E119" s="284"/>
      <c r="F119" s="291" t="s">
        <v>7</v>
      </c>
      <c r="G119" s="292"/>
      <c r="H119" s="292"/>
      <c r="I119" s="292"/>
      <c r="J119" s="292"/>
      <c r="K119" s="292"/>
      <c r="L119" s="292"/>
      <c r="M119" s="292"/>
      <c r="N119" s="292"/>
      <c r="O119" s="292"/>
      <c r="P119" s="292"/>
      <c r="Q119" s="292"/>
      <c r="R119" s="292"/>
      <c r="S119" s="292"/>
      <c r="T119" s="292"/>
      <c r="U119" s="292"/>
      <c r="V119" s="292"/>
      <c r="W119" s="292"/>
      <c r="X119" s="292"/>
      <c r="Y119" s="292"/>
      <c r="Z119" s="292"/>
      <c r="AA119" s="292"/>
      <c r="AB119" s="292"/>
      <c r="AC119" s="292"/>
      <c r="AD119" s="292"/>
      <c r="AE119" s="292"/>
      <c r="AF119" s="292"/>
      <c r="AG119" s="292"/>
      <c r="AH119" s="292"/>
      <c r="AI119" s="292"/>
      <c r="AJ119" s="313" t="s">
        <v>95</v>
      </c>
      <c r="AK119" s="314"/>
      <c r="AL119" s="309" t="s">
        <v>96</v>
      </c>
    </row>
    <row r="120" spans="1:111" x14ac:dyDescent="0.25">
      <c r="A120" s="312"/>
      <c r="B120" s="285"/>
      <c r="C120" s="289"/>
      <c r="D120" s="290"/>
      <c r="E120" s="286"/>
      <c r="F120" s="295" t="s">
        <v>17</v>
      </c>
      <c r="G120" s="296"/>
      <c r="H120" s="295" t="s">
        <v>97</v>
      </c>
      <c r="I120" s="296"/>
      <c r="J120" s="295" t="s">
        <v>19</v>
      </c>
      <c r="K120" s="296"/>
      <c r="L120" s="295" t="s">
        <v>20</v>
      </c>
      <c r="M120" s="296"/>
      <c r="N120" s="295" t="s">
        <v>21</v>
      </c>
      <c r="O120" s="296"/>
      <c r="P120" s="295" t="s">
        <v>22</v>
      </c>
      <c r="Q120" s="296"/>
      <c r="R120" s="295" t="s">
        <v>23</v>
      </c>
      <c r="S120" s="296"/>
      <c r="T120" s="295" t="s">
        <v>24</v>
      </c>
      <c r="U120" s="296"/>
      <c r="V120" s="295" t="s">
        <v>25</v>
      </c>
      <c r="W120" s="296"/>
      <c r="X120" s="295" t="s">
        <v>26</v>
      </c>
      <c r="Y120" s="296"/>
      <c r="Z120" s="295" t="s">
        <v>27</v>
      </c>
      <c r="AA120" s="296"/>
      <c r="AB120" s="295" t="s">
        <v>28</v>
      </c>
      <c r="AC120" s="296"/>
      <c r="AD120" s="295" t="s">
        <v>29</v>
      </c>
      <c r="AE120" s="296"/>
      <c r="AF120" s="295" t="s">
        <v>30</v>
      </c>
      <c r="AG120" s="296"/>
      <c r="AH120" s="297" t="s">
        <v>31</v>
      </c>
      <c r="AI120" s="302"/>
      <c r="AJ120" s="315"/>
      <c r="AK120" s="316"/>
      <c r="AL120" s="310"/>
    </row>
    <row r="121" spans="1:111" x14ac:dyDescent="0.25">
      <c r="A121" s="289"/>
      <c r="B121" s="286"/>
      <c r="C121" s="5" t="s">
        <v>32</v>
      </c>
      <c r="D121" s="6" t="s">
        <v>33</v>
      </c>
      <c r="E121" s="7" t="s">
        <v>34</v>
      </c>
      <c r="F121" s="5" t="s">
        <v>33</v>
      </c>
      <c r="G121" s="7" t="s">
        <v>34</v>
      </c>
      <c r="H121" s="5" t="s">
        <v>33</v>
      </c>
      <c r="I121" s="7" t="s">
        <v>34</v>
      </c>
      <c r="J121" s="5" t="s">
        <v>33</v>
      </c>
      <c r="K121" s="7" t="s">
        <v>34</v>
      </c>
      <c r="L121" s="5" t="s">
        <v>33</v>
      </c>
      <c r="M121" s="7" t="s">
        <v>34</v>
      </c>
      <c r="N121" s="5" t="s">
        <v>33</v>
      </c>
      <c r="O121" s="7" t="s">
        <v>34</v>
      </c>
      <c r="P121" s="5" t="s">
        <v>33</v>
      </c>
      <c r="Q121" s="7" t="s">
        <v>34</v>
      </c>
      <c r="R121" s="5" t="s">
        <v>33</v>
      </c>
      <c r="S121" s="7" t="s">
        <v>34</v>
      </c>
      <c r="T121" s="5" t="s">
        <v>33</v>
      </c>
      <c r="U121" s="7" t="s">
        <v>34</v>
      </c>
      <c r="V121" s="5" t="s">
        <v>33</v>
      </c>
      <c r="W121" s="7" t="s">
        <v>34</v>
      </c>
      <c r="X121" s="5" t="s">
        <v>33</v>
      </c>
      <c r="Y121" s="7" t="s">
        <v>34</v>
      </c>
      <c r="Z121" s="5" t="s">
        <v>33</v>
      </c>
      <c r="AA121" s="7" t="s">
        <v>34</v>
      </c>
      <c r="AB121" s="5" t="s">
        <v>33</v>
      </c>
      <c r="AC121" s="7" t="s">
        <v>34</v>
      </c>
      <c r="AD121" s="5" t="s">
        <v>33</v>
      </c>
      <c r="AE121" s="7" t="s">
        <v>34</v>
      </c>
      <c r="AF121" s="5" t="s">
        <v>33</v>
      </c>
      <c r="AG121" s="7" t="s">
        <v>34</v>
      </c>
      <c r="AH121" s="5" t="s">
        <v>33</v>
      </c>
      <c r="AI121" s="148" t="s">
        <v>34</v>
      </c>
      <c r="AJ121" s="6" t="s">
        <v>33</v>
      </c>
      <c r="AK121" s="200" t="s">
        <v>34</v>
      </c>
      <c r="AL121" s="311"/>
    </row>
    <row r="122" spans="1:111" x14ac:dyDescent="0.25">
      <c r="A122" s="299" t="s">
        <v>98</v>
      </c>
      <c r="B122" s="10" t="s">
        <v>99</v>
      </c>
      <c r="C122" s="11">
        <f>SUM(D122:E122)</f>
        <v>3</v>
      </c>
      <c r="D122" s="12">
        <f>+F122+H122+J122+L122+N122+P122+R122+T122+V122+X122+Z122+AB122+AD122+AF122+AH122</f>
        <v>3</v>
      </c>
      <c r="E122" s="13">
        <f>+G122+I122+K122+M122+O122+Q122+S122+U122+W122+Y122+AA122+AC122+AE122+AG122+AI122</f>
        <v>0</v>
      </c>
      <c r="F122" s="14"/>
      <c r="G122" s="16"/>
      <c r="H122" s="14"/>
      <c r="I122" s="16"/>
      <c r="J122" s="14"/>
      <c r="K122" s="16"/>
      <c r="L122" s="14">
        <v>1</v>
      </c>
      <c r="M122" s="16"/>
      <c r="N122" s="14">
        <v>2</v>
      </c>
      <c r="O122" s="16"/>
      <c r="P122" s="14"/>
      <c r="Q122" s="16"/>
      <c r="R122" s="14"/>
      <c r="S122" s="16"/>
      <c r="T122" s="14"/>
      <c r="U122" s="16"/>
      <c r="V122" s="14"/>
      <c r="W122" s="16"/>
      <c r="X122" s="14"/>
      <c r="Y122" s="16"/>
      <c r="Z122" s="14"/>
      <c r="AA122" s="16"/>
      <c r="AB122" s="14"/>
      <c r="AC122" s="16"/>
      <c r="AD122" s="14"/>
      <c r="AE122" s="16"/>
      <c r="AF122" s="14"/>
      <c r="AG122" s="16"/>
      <c r="AH122" s="17"/>
      <c r="AI122" s="18"/>
      <c r="AJ122" s="201"/>
      <c r="AK122" s="202"/>
      <c r="AL122" s="19">
        <v>0</v>
      </c>
      <c r="AM122" s="25" t="str">
        <f>CA122&amp;CB122&amp;CC122</f>
        <v/>
      </c>
      <c r="AN122" s="190"/>
      <c r="AO122" s="190"/>
      <c r="AP122" s="190"/>
      <c r="AQ122" s="190"/>
      <c r="AR122" s="190"/>
      <c r="AS122" s="190"/>
      <c r="AT122" s="190"/>
      <c r="AU122" s="190"/>
      <c r="AV122" s="190"/>
      <c r="AW122" s="190"/>
      <c r="AX122" s="190"/>
      <c r="AY122" s="191"/>
      <c r="AZ122" s="191"/>
      <c r="BA122" s="191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CA122" s="26" t="str">
        <f>IF(AND(SUM(F122+H122)&gt;0,(AJ122=""))," * No olvide digitar la variable 14-18 años Hombres. Si no tiene Digite CERO .",IF(AJ122&gt;F122+H122,"* La suma del grupo de 14 a 18 años Hombres no puede superar el Total Hombres Grupo Etario de 10 a 19 años. ",""))</f>
        <v/>
      </c>
      <c r="CB122" s="26" t="str">
        <f>IF(AND(SUM(G122+I122)&gt;0,(AK122="")),"* No olvide digitar la variable 14-18 años Mujeres. Si no tiene Digite CERO.",IF(AK122&gt;(G122+I122),"* La suma del grupo de 14 a 18 años Mujeres no puede superar el Total Mujeres Grupo Etario de 10 a 19 años. ",""))</f>
        <v/>
      </c>
      <c r="CC122" s="26" t="str">
        <f>IF(AND($C122&lt;&gt;0,AL122=""),"* No olvide ingresar la columna Espacios Amigables/Adolescentes (Digite CERO si no tiene).  ",IF(AL122&gt;$C122,"* El Número de Espacios Amigables/Adolescentes no puede superar el Total. ",""))</f>
        <v/>
      </c>
      <c r="CD122" s="4"/>
      <c r="CE122" s="4"/>
      <c r="CF122" s="4"/>
      <c r="CJ122" s="29">
        <f>IF(AND(SUM(F122+H122)&gt;0,(AJ122="")),1,IF(AJ122&gt;F122+H122,1,0))</f>
        <v>0</v>
      </c>
      <c r="CK122" s="29">
        <f>IF(AND(SUM(G122+I122)&gt;0,(AK122="")),1,IF(AK122&gt;(G122+I122),1,0))</f>
        <v>0</v>
      </c>
      <c r="CL122" s="29">
        <f>IF(AND($C122&lt;&gt;0,AL122=""),1,IF(AL122&gt;$C122,1,0))</f>
        <v>0</v>
      </c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3"/>
      <c r="DF122" s="3"/>
      <c r="DG122" s="3"/>
    </row>
    <row r="123" spans="1:111" x14ac:dyDescent="0.25">
      <c r="A123" s="300"/>
      <c r="B123" s="31" t="s">
        <v>100</v>
      </c>
      <c r="C123" s="32">
        <f>SUM(D123:E123)</f>
        <v>0</v>
      </c>
      <c r="D123" s="33">
        <f t="shared" ref="D123:E124" si="58">+F123+H123+J123+L123+N123+P123+R123+T123+V123+X123+Z123+AB123+AD123+AF123+AH123</f>
        <v>0</v>
      </c>
      <c r="E123" s="34">
        <f t="shared" si="58"/>
        <v>0</v>
      </c>
      <c r="F123" s="35"/>
      <c r="G123" s="37"/>
      <c r="H123" s="35"/>
      <c r="I123" s="37"/>
      <c r="J123" s="35"/>
      <c r="K123" s="37"/>
      <c r="L123" s="35"/>
      <c r="M123" s="37"/>
      <c r="N123" s="35"/>
      <c r="O123" s="37"/>
      <c r="P123" s="35"/>
      <c r="Q123" s="37"/>
      <c r="R123" s="35"/>
      <c r="S123" s="37"/>
      <c r="T123" s="35"/>
      <c r="U123" s="37"/>
      <c r="V123" s="35"/>
      <c r="W123" s="37"/>
      <c r="X123" s="35"/>
      <c r="Y123" s="37"/>
      <c r="Z123" s="35"/>
      <c r="AA123" s="37"/>
      <c r="AB123" s="35"/>
      <c r="AC123" s="37"/>
      <c r="AD123" s="35"/>
      <c r="AE123" s="37"/>
      <c r="AF123" s="35"/>
      <c r="AG123" s="37"/>
      <c r="AH123" s="38"/>
      <c r="AI123" s="39"/>
      <c r="AJ123" s="164"/>
      <c r="AK123" s="86"/>
      <c r="AL123" s="40"/>
      <c r="AM123" s="25" t="str">
        <f>CA123&amp;CB123&amp;CC123</f>
        <v/>
      </c>
      <c r="AN123" s="190"/>
      <c r="AO123" s="190"/>
      <c r="AP123" s="190"/>
      <c r="AQ123" s="190"/>
      <c r="AR123" s="190"/>
      <c r="AS123" s="190"/>
      <c r="AT123" s="190"/>
      <c r="AU123" s="190"/>
      <c r="AV123" s="190"/>
      <c r="AW123" s="190"/>
      <c r="AX123" s="190"/>
      <c r="AY123" s="191"/>
      <c r="AZ123" s="191"/>
      <c r="BA123" s="191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CA123" s="26" t="str">
        <f>IF(AND(SUM(F123+H123)&gt;0,(AJ123=""))," * No olvide digitar la variable 14-18 años Hombres. Si no tiene Digite CERO .",IF(AJ123&gt;F123+H123,"* La suma del grupo de 14 a 18 años Hombres no puede superar el Total Hombres Grupo Etario de 10 a 19 años. ",""))</f>
        <v/>
      </c>
      <c r="CB123" s="26" t="str">
        <f>IF(AND(SUM(G123+I123)&gt;0,(AK123="")),"* No olvide digitar la variable 14-18 años Mujeres. Si no tiene Digite CERO.",IF(AK123&gt;(G123+I123),"* La suma del grupo de 14 a 18 años Mujeres no puede superar el Total Mujeres Grupo Etario de 10 a 19 años. ",""))</f>
        <v/>
      </c>
      <c r="CC123" s="26" t="str">
        <f>IF(AND($C123&lt;&gt;0,AL123=""),"* No olvide ingresar la columna Espacios Amigables/Adolescentes (Digite CERO si no tiene).  ",IF(AL123&gt;$C123,"* El Número de Espacios Amigables/Adolescentes no puede superar el Total. ",""))</f>
        <v/>
      </c>
      <c r="CD123" s="4"/>
      <c r="CE123" s="4"/>
      <c r="CF123" s="4"/>
      <c r="CJ123" s="29">
        <f>IF(AND(SUM(F123+H123)&gt;0,(AJ123="")),1,IF(AJ123&gt;F123+H123,1,0))</f>
        <v>0</v>
      </c>
      <c r="CK123" s="29">
        <f>IF(AND(SUM(G123+I123)&gt;0,(AK123="")),1,IF(AK123&gt;(G123+I123),1,0))</f>
        <v>0</v>
      </c>
      <c r="CL123" s="29">
        <f>IF(AND($C123&lt;&gt;0,AL123=""),1,IF(AL123&gt;$C123,1,0))</f>
        <v>0</v>
      </c>
    </row>
    <row r="124" spans="1:111" x14ac:dyDescent="0.25">
      <c r="A124" s="301"/>
      <c r="B124" s="57" t="s">
        <v>101</v>
      </c>
      <c r="C124" s="58">
        <f>SUM(D124:E124)</f>
        <v>0</v>
      </c>
      <c r="D124" s="59">
        <f t="shared" si="58"/>
        <v>0</v>
      </c>
      <c r="E124" s="60">
        <f t="shared" si="58"/>
        <v>0</v>
      </c>
      <c r="F124" s="64"/>
      <c r="G124" s="94"/>
      <c r="H124" s="64"/>
      <c r="I124" s="94"/>
      <c r="J124" s="64"/>
      <c r="K124" s="94"/>
      <c r="L124" s="64"/>
      <c r="M124" s="94"/>
      <c r="N124" s="64"/>
      <c r="O124" s="94"/>
      <c r="P124" s="64"/>
      <c r="Q124" s="94"/>
      <c r="R124" s="64"/>
      <c r="S124" s="94"/>
      <c r="T124" s="64"/>
      <c r="U124" s="94"/>
      <c r="V124" s="64"/>
      <c r="W124" s="94"/>
      <c r="X124" s="64"/>
      <c r="Y124" s="94"/>
      <c r="Z124" s="64"/>
      <c r="AA124" s="94"/>
      <c r="AB124" s="64"/>
      <c r="AC124" s="94"/>
      <c r="AD124" s="64"/>
      <c r="AE124" s="94"/>
      <c r="AF124" s="64"/>
      <c r="AG124" s="94"/>
      <c r="AH124" s="95"/>
      <c r="AI124" s="96"/>
      <c r="AJ124" s="174"/>
      <c r="AK124" s="175"/>
      <c r="AL124" s="66"/>
      <c r="AM124" s="25" t="str">
        <f>CA124&amp;CB124&amp;CC124</f>
        <v/>
      </c>
      <c r="AN124" s="190"/>
      <c r="AO124" s="190"/>
      <c r="AP124" s="190"/>
      <c r="AQ124" s="190"/>
      <c r="AR124" s="190"/>
      <c r="AS124" s="190"/>
      <c r="AT124" s="190"/>
      <c r="AU124" s="190"/>
      <c r="AV124" s="190"/>
      <c r="AW124" s="190"/>
      <c r="AX124" s="190"/>
      <c r="AY124" s="191"/>
      <c r="AZ124" s="191"/>
      <c r="BA124" s="191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CA124" s="26" t="str">
        <f>IF(AND(SUM(F124+H124)&gt;0,(AJ124=""))," * No olvide digitar la variable 14-18 años Hombres. Si no tiene Digite CERO .",IF(AJ124&gt;F124+H124,"* La suma del grupo de 14 a 18 años Hombres no puede superar el Total Hombres Grupo Etario de 10 a 19 años. ",""))</f>
        <v/>
      </c>
      <c r="CB124" s="26" t="str">
        <f>IF(AND(SUM(G124+I124)&gt;0,(AK124="")),"* No olvide digitar la variable 14-18 años Mujeres. Si no tiene Digite CERO.",IF(AK124&gt;(G124+I124),"* La suma del grupo de 14 a 18 años Mujeres no puede superar el Total Mujeres Grupo Etario de 10 a 19 años. ",""))</f>
        <v/>
      </c>
      <c r="CC124" s="26" t="str">
        <f>IF(AND($C124&lt;&gt;0,AL124=""),"* No olvide ingresar la columna Espacios Amigables/Adolescentes (Digite CERO si no tiene).  ",IF(AL124&gt;$C124,"* El Número de Espacios Amigables/Adolescentes no puede superar el Total. ",""))</f>
        <v/>
      </c>
      <c r="CD124" s="4"/>
      <c r="CE124" s="4"/>
      <c r="CF124" s="4"/>
      <c r="CJ124" s="29">
        <f>IF(AND(SUM(F124+H124)&gt;0,(AJ124="")),1,IF(AJ124&gt;F124+H124,1,0))</f>
        <v>0</v>
      </c>
      <c r="CK124" s="29">
        <f>IF(AND(SUM(G124+I124)&gt;0,(AK124="")),1,IF(AK124&gt;(G124+I124),1,0))</f>
        <v>0</v>
      </c>
      <c r="CL124" s="29">
        <f>IF(AND($C124&lt;&gt;0,AL124=""),1,IF(AL124&gt;$C124,1,0))</f>
        <v>0</v>
      </c>
    </row>
    <row r="125" spans="1:111" ht="18" customHeight="1" x14ac:dyDescent="0.25">
      <c r="A125" s="283" t="s">
        <v>102</v>
      </c>
      <c r="B125" s="283"/>
      <c r="C125" s="283"/>
      <c r="D125" s="283"/>
      <c r="E125" s="283"/>
      <c r="F125" s="283"/>
      <c r="G125" s="283"/>
      <c r="H125" s="283"/>
      <c r="I125" s="283"/>
      <c r="J125" s="283"/>
    </row>
    <row r="126" spans="1:111" ht="18" customHeight="1" x14ac:dyDescent="0.25">
      <c r="A126" s="303" t="s">
        <v>103</v>
      </c>
      <c r="B126" s="303"/>
      <c r="C126" s="303"/>
      <c r="D126" s="304"/>
      <c r="E126" s="304"/>
      <c r="F126" s="304"/>
      <c r="G126" s="304"/>
      <c r="H126" s="304"/>
      <c r="I126" s="304"/>
      <c r="J126" s="304"/>
    </row>
    <row r="127" spans="1:111" ht="15" customHeight="1" x14ac:dyDescent="0.25">
      <c r="A127" s="294" t="s">
        <v>104</v>
      </c>
      <c r="B127" s="294" t="s">
        <v>105</v>
      </c>
      <c r="C127" s="295" t="s">
        <v>106</v>
      </c>
      <c r="D127" s="295" t="s">
        <v>107</v>
      </c>
      <c r="E127" s="305"/>
      <c r="F127" s="305"/>
      <c r="G127" s="305"/>
      <c r="H127" s="305"/>
      <c r="I127" s="305"/>
      <c r="J127" s="305"/>
      <c r="K127" s="305"/>
      <c r="L127" s="305"/>
      <c r="M127" s="306"/>
      <c r="N127" s="307" t="s">
        <v>108</v>
      </c>
      <c r="O127" s="284" t="s">
        <v>109</v>
      </c>
    </row>
    <row r="128" spans="1:111" ht="50.1" customHeight="1" x14ac:dyDescent="0.25">
      <c r="A128" s="294"/>
      <c r="B128" s="294"/>
      <c r="C128" s="294"/>
      <c r="D128" s="203" t="s">
        <v>37</v>
      </c>
      <c r="E128" s="204" t="s">
        <v>110</v>
      </c>
      <c r="F128" s="204" t="s">
        <v>111</v>
      </c>
      <c r="G128" s="204" t="s">
        <v>112</v>
      </c>
      <c r="H128" s="204" t="s">
        <v>113</v>
      </c>
      <c r="I128" s="205" t="s">
        <v>114</v>
      </c>
      <c r="J128" s="205" t="s">
        <v>115</v>
      </c>
      <c r="K128" s="206" t="s">
        <v>116</v>
      </c>
      <c r="L128" s="207" t="s">
        <v>117</v>
      </c>
      <c r="M128" s="208" t="s">
        <v>118</v>
      </c>
      <c r="N128" s="308"/>
      <c r="O128" s="286"/>
    </row>
    <row r="129" spans="1:88" x14ac:dyDescent="0.25">
      <c r="A129" s="299" t="s">
        <v>119</v>
      </c>
      <c r="B129" s="209" t="s">
        <v>120</v>
      </c>
      <c r="C129" s="210">
        <f>SUM(D129:M129)</f>
        <v>0</v>
      </c>
      <c r="D129" s="14"/>
      <c r="E129" s="211"/>
      <c r="F129" s="211"/>
      <c r="G129" s="211"/>
      <c r="H129" s="211"/>
      <c r="I129" s="202"/>
      <c r="J129" s="16"/>
      <c r="K129" s="15"/>
      <c r="L129" s="87"/>
      <c r="M129" s="212"/>
      <c r="N129" s="20"/>
      <c r="O129" s="87"/>
      <c r="P129" s="28" t="str">
        <f>CA129</f>
        <v/>
      </c>
      <c r="CA129" s="26" t="str">
        <f>IF(AND(C129&gt;0,O129="")," * No olvide digitar la variable Total Participantes. Digite CERO si no tiene. ","")</f>
        <v/>
      </c>
      <c r="CJ129" s="213">
        <f t="shared" ref="CJ129:CJ148" si="59">IF(AND(C129&gt;0,O129=""),1,0)</f>
        <v>0</v>
      </c>
    </row>
    <row r="130" spans="1:88" x14ac:dyDescent="0.25">
      <c r="A130" s="300"/>
      <c r="B130" s="196" t="s">
        <v>121</v>
      </c>
      <c r="C130" s="214">
        <f t="shared" ref="C130:C148" si="60">SUM(D130:M130)</f>
        <v>0</v>
      </c>
      <c r="D130" s="35"/>
      <c r="E130" s="166"/>
      <c r="F130" s="166"/>
      <c r="G130" s="166"/>
      <c r="H130" s="166"/>
      <c r="I130" s="86"/>
      <c r="J130" s="37"/>
      <c r="K130" s="36"/>
      <c r="L130" s="24"/>
      <c r="M130" s="215"/>
      <c r="N130" s="41"/>
      <c r="O130" s="24"/>
      <c r="P130" s="28" t="str">
        <f t="shared" ref="P130:P148" si="61">CA130</f>
        <v/>
      </c>
      <c r="CA130" s="26" t="str">
        <f t="shared" ref="CA130:CA148" si="62">IF(AND(C130&gt;0,O130="")," * No olvide digitar la variable Total Participantes. Digite CERO si no tiene. ","")</f>
        <v/>
      </c>
      <c r="CJ130" s="213">
        <f t="shared" si="59"/>
        <v>0</v>
      </c>
    </row>
    <row r="131" spans="1:88" x14ac:dyDescent="0.25">
      <c r="A131" s="300"/>
      <c r="B131" s="196" t="s">
        <v>122</v>
      </c>
      <c r="C131" s="214">
        <f t="shared" si="60"/>
        <v>0</v>
      </c>
      <c r="D131" s="35"/>
      <c r="E131" s="166"/>
      <c r="F131" s="166"/>
      <c r="G131" s="166"/>
      <c r="H131" s="166"/>
      <c r="I131" s="86"/>
      <c r="J131" s="37"/>
      <c r="K131" s="36"/>
      <c r="L131" s="24"/>
      <c r="M131" s="215"/>
      <c r="N131" s="41"/>
      <c r="O131" s="24"/>
      <c r="P131" s="28" t="str">
        <f t="shared" si="61"/>
        <v/>
      </c>
      <c r="CA131" s="26" t="str">
        <f t="shared" si="62"/>
        <v/>
      </c>
      <c r="CJ131" s="213">
        <f t="shared" si="59"/>
        <v>0</v>
      </c>
    </row>
    <row r="132" spans="1:88" x14ac:dyDescent="0.25">
      <c r="A132" s="300"/>
      <c r="B132" s="196" t="s">
        <v>123</v>
      </c>
      <c r="C132" s="216">
        <f t="shared" si="60"/>
        <v>0</v>
      </c>
      <c r="D132" s="217"/>
      <c r="E132" s="166"/>
      <c r="F132" s="166"/>
      <c r="G132" s="166"/>
      <c r="H132" s="218"/>
      <c r="I132" s="166"/>
      <c r="J132" s="37"/>
      <c r="K132" s="36"/>
      <c r="L132" s="116"/>
      <c r="M132" s="215"/>
      <c r="N132" s="36"/>
      <c r="O132" s="116"/>
      <c r="P132" s="28" t="str">
        <f t="shared" si="61"/>
        <v/>
      </c>
      <c r="CA132" s="26" t="str">
        <f t="shared" si="62"/>
        <v/>
      </c>
      <c r="CJ132" s="213">
        <f t="shared" si="59"/>
        <v>0</v>
      </c>
    </row>
    <row r="133" spans="1:88" x14ac:dyDescent="0.25">
      <c r="A133" s="301"/>
      <c r="B133" s="219" t="s">
        <v>124</v>
      </c>
      <c r="C133" s="220">
        <f t="shared" si="60"/>
        <v>0</v>
      </c>
      <c r="D133" s="64"/>
      <c r="E133" s="221"/>
      <c r="F133" s="221"/>
      <c r="G133" s="221"/>
      <c r="H133" s="187"/>
      <c r="I133" s="222"/>
      <c r="J133" s="63"/>
      <c r="K133" s="62"/>
      <c r="L133" s="69"/>
      <c r="M133" s="223"/>
      <c r="N133" s="67"/>
      <c r="O133" s="69"/>
      <c r="P133" s="28" t="str">
        <f t="shared" si="61"/>
        <v/>
      </c>
      <c r="CA133" s="26" t="str">
        <f t="shared" si="62"/>
        <v/>
      </c>
      <c r="CJ133" s="213">
        <f t="shared" si="59"/>
        <v>0</v>
      </c>
    </row>
    <row r="134" spans="1:88" x14ac:dyDescent="0.25">
      <c r="A134" s="299" t="s">
        <v>125</v>
      </c>
      <c r="B134" s="209" t="s">
        <v>120</v>
      </c>
      <c r="C134" s="210">
        <f t="shared" si="60"/>
        <v>0</v>
      </c>
      <c r="D134" s="156"/>
      <c r="E134" s="162"/>
      <c r="F134" s="162"/>
      <c r="G134" s="162"/>
      <c r="H134" s="162"/>
      <c r="I134" s="158"/>
      <c r="J134" s="157"/>
      <c r="K134" s="21"/>
      <c r="L134" s="22"/>
      <c r="M134" s="224"/>
      <c r="N134" s="104"/>
      <c r="O134" s="22"/>
      <c r="P134" s="28" t="str">
        <f t="shared" si="61"/>
        <v/>
      </c>
      <c r="CA134" s="26" t="str">
        <f t="shared" si="62"/>
        <v/>
      </c>
      <c r="CJ134" s="213">
        <f t="shared" si="59"/>
        <v>0</v>
      </c>
    </row>
    <row r="135" spans="1:88" x14ac:dyDescent="0.25">
      <c r="A135" s="300"/>
      <c r="B135" s="196" t="s">
        <v>121</v>
      </c>
      <c r="C135" s="216">
        <f t="shared" si="60"/>
        <v>0</v>
      </c>
      <c r="D135" s="217"/>
      <c r="E135" s="218"/>
      <c r="F135" s="218"/>
      <c r="G135" s="218"/>
      <c r="H135" s="218"/>
      <c r="I135" s="225"/>
      <c r="J135" s="226"/>
      <c r="K135" s="115"/>
      <c r="L135" s="116"/>
      <c r="M135" s="227"/>
      <c r="N135" s="114"/>
      <c r="O135" s="116"/>
      <c r="P135" s="28" t="str">
        <f t="shared" si="61"/>
        <v/>
      </c>
      <c r="CA135" s="26" t="str">
        <f t="shared" si="62"/>
        <v/>
      </c>
      <c r="CJ135" s="213">
        <f t="shared" si="59"/>
        <v>0</v>
      </c>
    </row>
    <row r="136" spans="1:88" x14ac:dyDescent="0.25">
      <c r="A136" s="300"/>
      <c r="B136" s="196" t="s">
        <v>122</v>
      </c>
      <c r="C136" s="220">
        <f t="shared" si="60"/>
        <v>0</v>
      </c>
      <c r="D136" s="35"/>
      <c r="E136" s="166"/>
      <c r="F136" s="166"/>
      <c r="G136" s="166"/>
      <c r="H136" s="166"/>
      <c r="I136" s="86"/>
      <c r="J136" s="37"/>
      <c r="K136" s="36"/>
      <c r="L136" s="24"/>
      <c r="M136" s="215"/>
      <c r="N136" s="41"/>
      <c r="O136" s="24"/>
      <c r="P136" s="28" t="str">
        <f t="shared" si="61"/>
        <v/>
      </c>
      <c r="CA136" s="26" t="str">
        <f t="shared" si="62"/>
        <v/>
      </c>
      <c r="CJ136" s="213">
        <f t="shared" si="59"/>
        <v>0</v>
      </c>
    </row>
    <row r="137" spans="1:88" x14ac:dyDescent="0.25">
      <c r="A137" s="300"/>
      <c r="B137" s="196" t="s">
        <v>123</v>
      </c>
      <c r="C137" s="216">
        <f t="shared" si="60"/>
        <v>0</v>
      </c>
      <c r="D137" s="217"/>
      <c r="E137" s="166"/>
      <c r="F137" s="166"/>
      <c r="G137" s="166"/>
      <c r="H137" s="218"/>
      <c r="I137" s="166"/>
      <c r="J137" s="37"/>
      <c r="K137" s="36"/>
      <c r="L137" s="116"/>
      <c r="M137" s="215"/>
      <c r="N137" s="36"/>
      <c r="O137" s="116"/>
      <c r="P137" s="28" t="str">
        <f t="shared" si="61"/>
        <v/>
      </c>
      <c r="CA137" s="26" t="str">
        <f t="shared" si="62"/>
        <v/>
      </c>
      <c r="CJ137" s="213">
        <f t="shared" si="59"/>
        <v>0</v>
      </c>
    </row>
    <row r="138" spans="1:88" x14ac:dyDescent="0.25">
      <c r="A138" s="301"/>
      <c r="B138" s="219" t="s">
        <v>124</v>
      </c>
      <c r="C138" s="220">
        <f t="shared" si="60"/>
        <v>0</v>
      </c>
      <c r="D138" s="64"/>
      <c r="E138" s="221"/>
      <c r="F138" s="221"/>
      <c r="G138" s="221"/>
      <c r="H138" s="187"/>
      <c r="I138" s="222"/>
      <c r="J138" s="63"/>
      <c r="K138" s="62"/>
      <c r="L138" s="69"/>
      <c r="M138" s="223"/>
      <c r="N138" s="67"/>
      <c r="O138" s="69"/>
      <c r="P138" s="28" t="str">
        <f t="shared" si="61"/>
        <v/>
      </c>
      <c r="CA138" s="26" t="str">
        <f t="shared" si="62"/>
        <v/>
      </c>
      <c r="CJ138" s="213">
        <f t="shared" si="59"/>
        <v>0</v>
      </c>
    </row>
    <row r="139" spans="1:88" x14ac:dyDescent="0.25">
      <c r="A139" s="299" t="s">
        <v>126</v>
      </c>
      <c r="B139" s="209" t="s">
        <v>120</v>
      </c>
      <c r="C139" s="228">
        <f t="shared" si="60"/>
        <v>0</v>
      </c>
      <c r="D139" s="156"/>
      <c r="E139" s="162"/>
      <c r="F139" s="162"/>
      <c r="G139" s="162"/>
      <c r="H139" s="162"/>
      <c r="I139" s="158"/>
      <c r="J139" s="157"/>
      <c r="K139" s="21"/>
      <c r="L139" s="22"/>
      <c r="M139" s="224"/>
      <c r="N139" s="104"/>
      <c r="O139" s="22"/>
      <c r="P139" s="28" t="str">
        <f t="shared" si="61"/>
        <v/>
      </c>
      <c r="CA139" s="26" t="str">
        <f t="shared" si="62"/>
        <v/>
      </c>
      <c r="CJ139" s="213">
        <f t="shared" si="59"/>
        <v>0</v>
      </c>
    </row>
    <row r="140" spans="1:88" x14ac:dyDescent="0.25">
      <c r="A140" s="300"/>
      <c r="B140" s="196" t="s">
        <v>121</v>
      </c>
      <c r="C140" s="220">
        <f t="shared" si="60"/>
        <v>0</v>
      </c>
      <c r="D140" s="217"/>
      <c r="E140" s="218"/>
      <c r="F140" s="218"/>
      <c r="G140" s="218"/>
      <c r="H140" s="218"/>
      <c r="I140" s="225"/>
      <c r="J140" s="226"/>
      <c r="K140" s="115"/>
      <c r="L140" s="116"/>
      <c r="M140" s="227"/>
      <c r="N140" s="114"/>
      <c r="O140" s="116"/>
      <c r="P140" s="28" t="str">
        <f t="shared" si="61"/>
        <v/>
      </c>
      <c r="CA140" s="26" t="str">
        <f t="shared" si="62"/>
        <v/>
      </c>
      <c r="CJ140" s="213">
        <f t="shared" si="59"/>
        <v>0</v>
      </c>
    </row>
    <row r="141" spans="1:88" x14ac:dyDescent="0.25">
      <c r="A141" s="300"/>
      <c r="B141" s="196" t="s">
        <v>122</v>
      </c>
      <c r="C141" s="214">
        <f t="shared" si="60"/>
        <v>0</v>
      </c>
      <c r="D141" s="35"/>
      <c r="E141" s="166"/>
      <c r="F141" s="166"/>
      <c r="G141" s="166"/>
      <c r="H141" s="166"/>
      <c r="I141" s="86"/>
      <c r="J141" s="37"/>
      <c r="K141" s="36"/>
      <c r="L141" s="24"/>
      <c r="M141" s="215"/>
      <c r="N141" s="41"/>
      <c r="O141" s="24"/>
      <c r="P141" s="28" t="str">
        <f t="shared" si="61"/>
        <v/>
      </c>
      <c r="CA141" s="26" t="str">
        <f t="shared" si="62"/>
        <v/>
      </c>
      <c r="CJ141" s="213">
        <f t="shared" si="59"/>
        <v>0</v>
      </c>
    </row>
    <row r="142" spans="1:88" x14ac:dyDescent="0.25">
      <c r="A142" s="300"/>
      <c r="B142" s="196" t="s">
        <v>123</v>
      </c>
      <c r="C142" s="216">
        <f t="shared" si="60"/>
        <v>0</v>
      </c>
      <c r="D142" s="47"/>
      <c r="E142" s="172"/>
      <c r="F142" s="172"/>
      <c r="G142" s="172"/>
      <c r="H142" s="172"/>
      <c r="I142" s="170"/>
      <c r="J142" s="49"/>
      <c r="K142" s="48"/>
      <c r="L142" s="92"/>
      <c r="M142" s="229"/>
      <c r="N142" s="52"/>
      <c r="O142" s="92"/>
      <c r="P142" s="28" t="str">
        <f t="shared" si="61"/>
        <v/>
      </c>
      <c r="CA142" s="26" t="str">
        <f t="shared" si="62"/>
        <v/>
      </c>
      <c r="CJ142" s="213">
        <f t="shared" si="59"/>
        <v>0</v>
      </c>
    </row>
    <row r="143" spans="1:88" x14ac:dyDescent="0.25">
      <c r="A143" s="301"/>
      <c r="B143" s="219" t="s">
        <v>124</v>
      </c>
      <c r="C143" s="220">
        <f t="shared" si="60"/>
        <v>0</v>
      </c>
      <c r="D143" s="64"/>
      <c r="E143" s="187"/>
      <c r="F143" s="187"/>
      <c r="G143" s="187"/>
      <c r="H143" s="187"/>
      <c r="I143" s="175"/>
      <c r="J143" s="94"/>
      <c r="K143" s="68"/>
      <c r="L143" s="69"/>
      <c r="M143" s="230"/>
      <c r="N143" s="97"/>
      <c r="O143" s="69"/>
      <c r="P143" s="28" t="str">
        <f t="shared" si="61"/>
        <v/>
      </c>
      <c r="CA143" s="26" t="str">
        <f t="shared" si="62"/>
        <v/>
      </c>
      <c r="CJ143" s="213">
        <f t="shared" si="59"/>
        <v>0</v>
      </c>
    </row>
    <row r="144" spans="1:88" x14ac:dyDescent="0.25">
      <c r="A144" s="299" t="s">
        <v>127</v>
      </c>
      <c r="B144" s="209" t="s">
        <v>120</v>
      </c>
      <c r="C144" s="210">
        <f t="shared" si="60"/>
        <v>0</v>
      </c>
      <c r="D144" s="156"/>
      <c r="E144" s="162"/>
      <c r="F144" s="162"/>
      <c r="G144" s="162"/>
      <c r="H144" s="162"/>
      <c r="I144" s="158"/>
      <c r="J144" s="157"/>
      <c r="K144" s="21"/>
      <c r="L144" s="22"/>
      <c r="M144" s="224"/>
      <c r="N144" s="104"/>
      <c r="O144" s="22"/>
      <c r="P144" s="28" t="str">
        <f t="shared" si="61"/>
        <v/>
      </c>
      <c r="CA144" s="26" t="str">
        <f t="shared" si="62"/>
        <v/>
      </c>
      <c r="CJ144" s="213">
        <f t="shared" si="59"/>
        <v>0</v>
      </c>
    </row>
    <row r="145" spans="1:88" x14ac:dyDescent="0.25">
      <c r="A145" s="300"/>
      <c r="B145" s="196" t="s">
        <v>121</v>
      </c>
      <c r="C145" s="214">
        <f t="shared" si="60"/>
        <v>0</v>
      </c>
      <c r="D145" s="217"/>
      <c r="E145" s="218"/>
      <c r="F145" s="218"/>
      <c r="G145" s="218"/>
      <c r="H145" s="218"/>
      <c r="I145" s="225"/>
      <c r="J145" s="226"/>
      <c r="K145" s="115"/>
      <c r="L145" s="116"/>
      <c r="M145" s="227"/>
      <c r="N145" s="114"/>
      <c r="O145" s="116"/>
      <c r="P145" s="28" t="str">
        <f t="shared" si="61"/>
        <v/>
      </c>
      <c r="CA145" s="26" t="str">
        <f t="shared" si="62"/>
        <v/>
      </c>
      <c r="CJ145" s="213">
        <f t="shared" si="59"/>
        <v>0</v>
      </c>
    </row>
    <row r="146" spans="1:88" x14ac:dyDescent="0.25">
      <c r="A146" s="300"/>
      <c r="B146" s="196" t="s">
        <v>122</v>
      </c>
      <c r="C146" s="214">
        <f t="shared" si="60"/>
        <v>0</v>
      </c>
      <c r="D146" s="35"/>
      <c r="E146" s="166"/>
      <c r="F146" s="166"/>
      <c r="G146" s="166"/>
      <c r="H146" s="166"/>
      <c r="I146" s="86"/>
      <c r="J146" s="37"/>
      <c r="K146" s="36"/>
      <c r="L146" s="24"/>
      <c r="M146" s="215"/>
      <c r="N146" s="41"/>
      <c r="O146" s="24"/>
      <c r="P146" s="28" t="str">
        <f t="shared" si="61"/>
        <v/>
      </c>
      <c r="CA146" s="26" t="str">
        <f t="shared" si="62"/>
        <v/>
      </c>
      <c r="CJ146" s="213">
        <f t="shared" si="59"/>
        <v>0</v>
      </c>
    </row>
    <row r="147" spans="1:88" x14ac:dyDescent="0.25">
      <c r="A147" s="300"/>
      <c r="B147" s="196" t="s">
        <v>123</v>
      </c>
      <c r="C147" s="214">
        <f t="shared" si="60"/>
        <v>0</v>
      </c>
      <c r="D147" s="47"/>
      <c r="E147" s="172"/>
      <c r="F147" s="172"/>
      <c r="G147" s="172"/>
      <c r="H147" s="172"/>
      <c r="I147" s="170"/>
      <c r="J147" s="49"/>
      <c r="K147" s="48"/>
      <c r="L147" s="92"/>
      <c r="M147" s="229"/>
      <c r="N147" s="52"/>
      <c r="O147" s="92"/>
      <c r="P147" s="28" t="str">
        <f t="shared" si="61"/>
        <v/>
      </c>
      <c r="CA147" s="26" t="str">
        <f t="shared" si="62"/>
        <v/>
      </c>
      <c r="CJ147" s="213">
        <f t="shared" si="59"/>
        <v>0</v>
      </c>
    </row>
    <row r="148" spans="1:88" x14ac:dyDescent="0.25">
      <c r="A148" s="301"/>
      <c r="B148" s="219" t="s">
        <v>124</v>
      </c>
      <c r="C148" s="231">
        <f t="shared" si="60"/>
        <v>0</v>
      </c>
      <c r="D148" s="64"/>
      <c r="E148" s="187"/>
      <c r="F148" s="187"/>
      <c r="G148" s="187"/>
      <c r="H148" s="187"/>
      <c r="I148" s="175"/>
      <c r="J148" s="94"/>
      <c r="K148" s="68"/>
      <c r="L148" s="69"/>
      <c r="M148" s="230"/>
      <c r="N148" s="97"/>
      <c r="O148" s="69"/>
      <c r="P148" s="28" t="str">
        <f t="shared" si="61"/>
        <v/>
      </c>
      <c r="CA148" s="26" t="str">
        <f t="shared" si="62"/>
        <v/>
      </c>
      <c r="CJ148" s="213">
        <f t="shared" si="59"/>
        <v>0</v>
      </c>
    </row>
    <row r="149" spans="1:88" x14ac:dyDescent="0.25">
      <c r="A149" s="282" t="s">
        <v>128</v>
      </c>
      <c r="B149" s="282"/>
      <c r="C149" s="282"/>
      <c r="D149" s="282"/>
      <c r="E149" s="282"/>
      <c r="F149" s="282"/>
      <c r="G149" s="282"/>
      <c r="H149" s="282"/>
    </row>
    <row r="150" spans="1:88" ht="21" x14ac:dyDescent="0.25">
      <c r="A150" s="188" t="s">
        <v>129</v>
      </c>
      <c r="B150" s="206" t="s">
        <v>130</v>
      </c>
      <c r="C150" s="5" t="s">
        <v>131</v>
      </c>
      <c r="D150" s="232" t="s">
        <v>132</v>
      </c>
      <c r="E150" s="232" t="s">
        <v>133</v>
      </c>
      <c r="F150" s="232" t="s">
        <v>134</v>
      </c>
      <c r="G150" s="232" t="s">
        <v>135</v>
      </c>
      <c r="H150" s="150" t="s">
        <v>136</v>
      </c>
    </row>
    <row r="151" spans="1:88" x14ac:dyDescent="0.25">
      <c r="A151" s="209" t="s">
        <v>120</v>
      </c>
      <c r="B151" s="228">
        <f>SUM(C151:H151)</f>
        <v>0</v>
      </c>
      <c r="C151" s="156"/>
      <c r="D151" s="233"/>
      <c r="E151" s="234"/>
      <c r="F151" s="234"/>
      <c r="G151" s="234"/>
      <c r="H151" s="235"/>
    </row>
    <row r="152" spans="1:88" x14ac:dyDescent="0.25">
      <c r="A152" s="196" t="s">
        <v>121</v>
      </c>
      <c r="B152" s="216">
        <f t="shared" ref="B152:B155" si="63">SUM(C152:H152)</f>
        <v>0</v>
      </c>
      <c r="C152" s="217"/>
      <c r="D152" s="218"/>
      <c r="E152" s="218"/>
      <c r="F152" s="218"/>
      <c r="G152" s="218"/>
      <c r="H152" s="226"/>
    </row>
    <row r="153" spans="1:88" x14ac:dyDescent="0.25">
      <c r="A153" s="196" t="s">
        <v>122</v>
      </c>
      <c r="B153" s="216">
        <f t="shared" si="63"/>
        <v>0</v>
      </c>
      <c r="C153" s="35"/>
      <c r="D153" s="166"/>
      <c r="E153" s="166"/>
      <c r="F153" s="166"/>
      <c r="G153" s="166"/>
      <c r="H153" s="37"/>
    </row>
    <row r="154" spans="1:88" x14ac:dyDescent="0.25">
      <c r="A154" s="196" t="s">
        <v>137</v>
      </c>
      <c r="B154" s="216">
        <f t="shared" si="63"/>
        <v>0</v>
      </c>
      <c r="C154" s="35"/>
      <c r="D154" s="166"/>
      <c r="E154" s="166"/>
      <c r="F154" s="166"/>
      <c r="G154" s="166"/>
      <c r="H154" s="37"/>
    </row>
    <row r="155" spans="1:88" x14ac:dyDescent="0.25">
      <c r="A155" s="198" t="s">
        <v>124</v>
      </c>
      <c r="B155" s="214">
        <f t="shared" si="63"/>
        <v>0</v>
      </c>
      <c r="C155" s="64"/>
      <c r="D155" s="187"/>
      <c r="E155" s="187"/>
      <c r="F155" s="187"/>
      <c r="G155" s="187"/>
      <c r="H155" s="94"/>
    </row>
    <row r="156" spans="1:88" x14ac:dyDescent="0.25">
      <c r="A156" s="282" t="s">
        <v>138</v>
      </c>
      <c r="B156" s="282"/>
      <c r="C156" s="282"/>
      <c r="D156" s="282"/>
      <c r="E156" s="282"/>
      <c r="F156" s="282"/>
      <c r="G156" s="282"/>
      <c r="H156" s="282"/>
    </row>
    <row r="157" spans="1:88" ht="31.5" x14ac:dyDescent="0.25">
      <c r="A157" s="188" t="s">
        <v>129</v>
      </c>
      <c r="B157" s="206" t="s">
        <v>106</v>
      </c>
      <c r="C157" s="5" t="s">
        <v>139</v>
      </c>
      <c r="D157" s="232" t="s">
        <v>140</v>
      </c>
      <c r="E157" s="232" t="s">
        <v>141</v>
      </c>
      <c r="F157" s="232" t="s">
        <v>142</v>
      </c>
      <c r="G157" s="232" t="s">
        <v>143</v>
      </c>
      <c r="H157" s="150" t="s">
        <v>144</v>
      </c>
    </row>
    <row r="158" spans="1:88" x14ac:dyDescent="0.25">
      <c r="A158" s="209" t="s">
        <v>120</v>
      </c>
      <c r="B158" s="228">
        <f>SUM(C158:H158)</f>
        <v>0</v>
      </c>
      <c r="C158" s="156"/>
      <c r="D158" s="234"/>
      <c r="E158" s="234"/>
      <c r="F158" s="234"/>
      <c r="G158" s="234"/>
      <c r="H158" s="235"/>
    </row>
    <row r="159" spans="1:88" x14ac:dyDescent="0.25">
      <c r="A159" s="196" t="s">
        <v>121</v>
      </c>
      <c r="B159" s="216">
        <f t="shared" ref="B159:B164" si="64">SUM(C159:H159)</f>
        <v>0</v>
      </c>
      <c r="C159" s="35"/>
      <c r="D159" s="166"/>
      <c r="E159" s="166"/>
      <c r="F159" s="166"/>
      <c r="G159" s="166"/>
      <c r="H159" s="37"/>
    </row>
    <row r="160" spans="1:88" x14ac:dyDescent="0.25">
      <c r="A160" s="196" t="s">
        <v>122</v>
      </c>
      <c r="B160" s="216">
        <f t="shared" si="64"/>
        <v>0</v>
      </c>
      <c r="C160" s="35"/>
      <c r="D160" s="166"/>
      <c r="E160" s="166"/>
      <c r="F160" s="166"/>
      <c r="G160" s="166"/>
      <c r="H160" s="37"/>
    </row>
    <row r="161" spans="1:38" x14ac:dyDescent="0.25">
      <c r="A161" s="236" t="s">
        <v>137</v>
      </c>
      <c r="B161" s="216">
        <f t="shared" si="64"/>
        <v>0</v>
      </c>
      <c r="C161" s="35"/>
      <c r="D161" s="166"/>
      <c r="E161" s="166"/>
      <c r="F161" s="166"/>
      <c r="G161" s="166"/>
      <c r="H161" s="37"/>
    </row>
    <row r="162" spans="1:38" x14ac:dyDescent="0.25">
      <c r="A162" s="237" t="s">
        <v>124</v>
      </c>
      <c r="B162" s="214">
        <f t="shared" si="64"/>
        <v>0</v>
      </c>
      <c r="C162" s="47"/>
      <c r="D162" s="172"/>
      <c r="E162" s="172"/>
      <c r="F162" s="172"/>
      <c r="G162" s="172"/>
      <c r="H162" s="49"/>
    </row>
    <row r="163" spans="1:38" x14ac:dyDescent="0.25">
      <c r="A163" s="237" t="s">
        <v>145</v>
      </c>
      <c r="B163" s="214">
        <f t="shared" si="64"/>
        <v>0</v>
      </c>
      <c r="C163" s="47"/>
      <c r="D163" s="172"/>
      <c r="E163" s="172"/>
      <c r="F163" s="172"/>
      <c r="G163" s="172"/>
      <c r="H163" s="49"/>
    </row>
    <row r="164" spans="1:38" x14ac:dyDescent="0.25">
      <c r="A164" s="238" t="s">
        <v>146</v>
      </c>
      <c r="B164" s="231">
        <f t="shared" si="64"/>
        <v>0</v>
      </c>
      <c r="C164" s="64"/>
      <c r="D164" s="187"/>
      <c r="E164" s="187"/>
      <c r="F164" s="187"/>
      <c r="G164" s="187"/>
      <c r="H164" s="94"/>
    </row>
    <row r="165" spans="1:38" s="242" customFormat="1" ht="12" x14ac:dyDescent="0.2">
      <c r="A165" s="239" t="s">
        <v>147</v>
      </c>
      <c r="B165" s="240"/>
      <c r="C165" s="240"/>
      <c r="D165" s="240"/>
      <c r="E165" s="240"/>
      <c r="F165" s="240"/>
      <c r="G165" s="240"/>
      <c r="H165" s="240"/>
      <c r="I165" s="241"/>
      <c r="J165" s="241"/>
    </row>
    <row r="166" spans="1:38" ht="52.5" x14ac:dyDescent="0.25">
      <c r="A166" s="188" t="s">
        <v>129</v>
      </c>
      <c r="B166" s="188" t="s">
        <v>130</v>
      </c>
      <c r="C166" s="200" t="s">
        <v>109</v>
      </c>
      <c r="D166" s="5" t="s">
        <v>148</v>
      </c>
      <c r="E166" s="232" t="s">
        <v>149</v>
      </c>
      <c r="F166" s="232" t="s">
        <v>150</v>
      </c>
      <c r="G166" s="232" t="s">
        <v>151</v>
      </c>
      <c r="H166" s="232" t="s">
        <v>152</v>
      </c>
      <c r="I166" s="232" t="s">
        <v>153</v>
      </c>
      <c r="J166" s="7" t="s">
        <v>154</v>
      </c>
    </row>
    <row r="167" spans="1:38" x14ac:dyDescent="0.25">
      <c r="A167" s="209" t="s">
        <v>155</v>
      </c>
      <c r="B167" s="228">
        <f>SUM(D167:J167)</f>
        <v>0</v>
      </c>
      <c r="C167" s="243"/>
      <c r="D167" s="244"/>
      <c r="E167" s="245"/>
      <c r="F167" s="245"/>
      <c r="G167" s="245"/>
      <c r="H167" s="245"/>
      <c r="I167" s="245"/>
      <c r="J167" s="246"/>
    </row>
    <row r="168" spans="1:38" x14ac:dyDescent="0.25">
      <c r="A168" s="196" t="s">
        <v>156</v>
      </c>
      <c r="B168" s="216">
        <f>SUM(D168:J168)</f>
        <v>0</v>
      </c>
      <c r="C168" s="247"/>
      <c r="D168" s="140"/>
      <c r="E168" s="248"/>
      <c r="F168" s="248"/>
      <c r="G168" s="248"/>
      <c r="H168" s="248"/>
      <c r="I168" s="248"/>
      <c r="J168" s="141"/>
    </row>
    <row r="169" spans="1:38" x14ac:dyDescent="0.25">
      <c r="A169" s="196" t="s">
        <v>157</v>
      </c>
      <c r="B169" s="216">
        <f>SUM(D169:J169)</f>
        <v>0</v>
      </c>
      <c r="C169" s="247"/>
      <c r="D169" s="140"/>
      <c r="E169" s="248"/>
      <c r="F169" s="248"/>
      <c r="G169" s="248"/>
      <c r="H169" s="248"/>
      <c r="I169" s="248"/>
      <c r="J169" s="141"/>
    </row>
    <row r="170" spans="1:38" x14ac:dyDescent="0.25">
      <c r="A170" s="249" t="s">
        <v>124</v>
      </c>
      <c r="B170" s="216">
        <f>SUM(D170:J170)</f>
        <v>0</v>
      </c>
      <c r="C170" s="250"/>
      <c r="D170" s="146"/>
      <c r="E170" s="251"/>
      <c r="F170" s="251"/>
      <c r="G170" s="251"/>
      <c r="H170" s="251"/>
      <c r="I170" s="251"/>
      <c r="J170" s="147"/>
    </row>
    <row r="171" spans="1:38" x14ac:dyDescent="0.25">
      <c r="A171" s="283" t="s">
        <v>158</v>
      </c>
      <c r="B171" s="283"/>
      <c r="C171" s="283"/>
      <c r="D171" s="283"/>
      <c r="E171" s="283"/>
      <c r="F171" s="283"/>
      <c r="G171" s="283"/>
      <c r="H171" s="283"/>
      <c r="I171" s="283"/>
      <c r="J171" s="283"/>
    </row>
    <row r="172" spans="1:38" ht="15" customHeight="1" x14ac:dyDescent="0.25">
      <c r="A172" s="284" t="s">
        <v>104</v>
      </c>
      <c r="B172" s="287" t="s">
        <v>94</v>
      </c>
      <c r="C172" s="288"/>
      <c r="D172" s="284"/>
      <c r="E172" s="291" t="s">
        <v>7</v>
      </c>
      <c r="F172" s="292"/>
      <c r="G172" s="292"/>
      <c r="H172" s="292"/>
      <c r="I172" s="292"/>
      <c r="J172" s="292"/>
      <c r="K172" s="292"/>
      <c r="L172" s="292"/>
      <c r="M172" s="292"/>
      <c r="N172" s="292"/>
      <c r="O172" s="292"/>
      <c r="P172" s="292"/>
      <c r="Q172" s="292"/>
      <c r="R172" s="292"/>
      <c r="S172" s="292"/>
      <c r="T172" s="292"/>
      <c r="U172" s="292"/>
      <c r="V172" s="292"/>
      <c r="W172" s="292"/>
      <c r="X172" s="292"/>
      <c r="Y172" s="292"/>
      <c r="Z172" s="292"/>
      <c r="AA172" s="292"/>
      <c r="AB172" s="292"/>
      <c r="AC172" s="292"/>
      <c r="AD172" s="292"/>
      <c r="AE172" s="292"/>
      <c r="AF172" s="292"/>
      <c r="AG172" s="292"/>
      <c r="AH172" s="292"/>
      <c r="AI172" s="292"/>
      <c r="AJ172" s="292"/>
      <c r="AK172" s="292"/>
      <c r="AL172" s="293"/>
    </row>
    <row r="173" spans="1:38" x14ac:dyDescent="0.25">
      <c r="A173" s="285"/>
      <c r="B173" s="289"/>
      <c r="C173" s="290"/>
      <c r="D173" s="286"/>
      <c r="E173" s="294" t="s">
        <v>15</v>
      </c>
      <c r="F173" s="294"/>
      <c r="G173" s="295" t="s">
        <v>16</v>
      </c>
      <c r="H173" s="296"/>
      <c r="I173" s="295" t="s">
        <v>17</v>
      </c>
      <c r="J173" s="296"/>
      <c r="K173" s="295" t="s">
        <v>18</v>
      </c>
      <c r="L173" s="296"/>
      <c r="M173" s="295" t="s">
        <v>19</v>
      </c>
      <c r="N173" s="296"/>
      <c r="O173" s="295" t="s">
        <v>20</v>
      </c>
      <c r="P173" s="296"/>
      <c r="Q173" s="295" t="s">
        <v>21</v>
      </c>
      <c r="R173" s="296"/>
      <c r="S173" s="295" t="s">
        <v>22</v>
      </c>
      <c r="T173" s="296"/>
      <c r="U173" s="295" t="s">
        <v>23</v>
      </c>
      <c r="V173" s="296"/>
      <c r="W173" s="295" t="s">
        <v>24</v>
      </c>
      <c r="X173" s="296"/>
      <c r="Y173" s="295" t="s">
        <v>25</v>
      </c>
      <c r="Z173" s="296"/>
      <c r="AA173" s="295" t="s">
        <v>26</v>
      </c>
      <c r="AB173" s="296"/>
      <c r="AC173" s="295" t="s">
        <v>27</v>
      </c>
      <c r="AD173" s="296"/>
      <c r="AE173" s="295" t="s">
        <v>28</v>
      </c>
      <c r="AF173" s="296"/>
      <c r="AG173" s="295" t="s">
        <v>29</v>
      </c>
      <c r="AH173" s="296"/>
      <c r="AI173" s="295" t="s">
        <v>30</v>
      </c>
      <c r="AJ173" s="296"/>
      <c r="AK173" s="297" t="s">
        <v>31</v>
      </c>
      <c r="AL173" s="298"/>
    </row>
    <row r="174" spans="1:38" x14ac:dyDescent="0.25">
      <c r="A174" s="286"/>
      <c r="B174" s="5" t="s">
        <v>32</v>
      </c>
      <c r="C174" s="6" t="s">
        <v>33</v>
      </c>
      <c r="D174" s="7" t="s">
        <v>34</v>
      </c>
      <c r="E174" s="5" t="s">
        <v>33</v>
      </c>
      <c r="F174" s="7" t="s">
        <v>34</v>
      </c>
      <c r="G174" s="5" t="s">
        <v>33</v>
      </c>
      <c r="H174" s="7" t="s">
        <v>34</v>
      </c>
      <c r="I174" s="5" t="s">
        <v>33</v>
      </c>
      <c r="J174" s="7" t="s">
        <v>34</v>
      </c>
      <c r="K174" s="5" t="s">
        <v>33</v>
      </c>
      <c r="L174" s="7" t="s">
        <v>34</v>
      </c>
      <c r="M174" s="5" t="s">
        <v>33</v>
      </c>
      <c r="N174" s="7" t="s">
        <v>34</v>
      </c>
      <c r="O174" s="5" t="s">
        <v>33</v>
      </c>
      <c r="P174" s="7" t="s">
        <v>34</v>
      </c>
      <c r="Q174" s="5" t="s">
        <v>33</v>
      </c>
      <c r="R174" s="7" t="s">
        <v>34</v>
      </c>
      <c r="S174" s="5" t="s">
        <v>33</v>
      </c>
      <c r="T174" s="7" t="s">
        <v>34</v>
      </c>
      <c r="U174" s="5" t="s">
        <v>33</v>
      </c>
      <c r="V174" s="7" t="s">
        <v>34</v>
      </c>
      <c r="W174" s="5" t="s">
        <v>33</v>
      </c>
      <c r="X174" s="7" t="s">
        <v>34</v>
      </c>
      <c r="Y174" s="5" t="s">
        <v>33</v>
      </c>
      <c r="Z174" s="7" t="s">
        <v>34</v>
      </c>
      <c r="AA174" s="5" t="s">
        <v>33</v>
      </c>
      <c r="AB174" s="7" t="s">
        <v>34</v>
      </c>
      <c r="AC174" s="5" t="s">
        <v>33</v>
      </c>
      <c r="AD174" s="7" t="s">
        <v>34</v>
      </c>
      <c r="AE174" s="5" t="s">
        <v>33</v>
      </c>
      <c r="AF174" s="7" t="s">
        <v>34</v>
      </c>
      <c r="AG174" s="5" t="s">
        <v>33</v>
      </c>
      <c r="AH174" s="7" t="s">
        <v>34</v>
      </c>
      <c r="AI174" s="5" t="s">
        <v>33</v>
      </c>
      <c r="AJ174" s="7" t="s">
        <v>34</v>
      </c>
      <c r="AK174" s="5" t="s">
        <v>33</v>
      </c>
      <c r="AL174" s="7" t="s">
        <v>34</v>
      </c>
    </row>
    <row r="175" spans="1:38" x14ac:dyDescent="0.25">
      <c r="A175" s="252" t="s">
        <v>159</v>
      </c>
      <c r="B175" s="11">
        <f>SUM(C175:D175)</f>
        <v>0</v>
      </c>
      <c r="C175" s="12">
        <f>+E175+G175+I175+K175+M175+O175+Q175+S175+U175+W175+Y175+AA175+AC175+AE175+AG175+AI175+AK175</f>
        <v>0</v>
      </c>
      <c r="D175" s="253">
        <f>+F175+H175+J175+L175+N175+P175+R175+T175+V175+X175+Z175+AB175+AD175+AF175+AH175+AJ175+AL175</f>
        <v>0</v>
      </c>
      <c r="E175" s="14"/>
      <c r="F175" s="15"/>
      <c r="G175" s="14"/>
      <c r="H175" s="15"/>
      <c r="I175" s="14"/>
      <c r="J175" s="16"/>
      <c r="K175" s="14"/>
      <c r="L175" s="16"/>
      <c r="M175" s="14"/>
      <c r="N175" s="16"/>
      <c r="O175" s="14"/>
      <c r="P175" s="16"/>
      <c r="Q175" s="14"/>
      <c r="R175" s="16"/>
      <c r="S175" s="14"/>
      <c r="T175" s="16"/>
      <c r="U175" s="14"/>
      <c r="V175" s="16"/>
      <c r="W175" s="14"/>
      <c r="X175" s="16"/>
      <c r="Y175" s="14"/>
      <c r="Z175" s="16"/>
      <c r="AA175" s="14"/>
      <c r="AB175" s="16"/>
      <c r="AC175" s="14"/>
      <c r="AD175" s="16"/>
      <c r="AE175" s="14"/>
      <c r="AF175" s="16"/>
      <c r="AG175" s="14"/>
      <c r="AH175" s="16"/>
      <c r="AI175" s="14"/>
      <c r="AJ175" s="16"/>
      <c r="AK175" s="17"/>
      <c r="AL175" s="16"/>
    </row>
    <row r="176" spans="1:38" x14ac:dyDescent="0.25">
      <c r="A176" s="254" t="s">
        <v>160</v>
      </c>
      <c r="B176" s="32">
        <f>SUM(C176:D176)</f>
        <v>0</v>
      </c>
      <c r="C176" s="33">
        <f t="shared" ref="C176:D179" si="65">+E176+G176+I176+K176+M176+O176+Q176+S176+U176+W176+Y176+AA176+AC176+AE176+AG176+AI176+AK176</f>
        <v>0</v>
      </c>
      <c r="D176" s="255">
        <f t="shared" si="65"/>
        <v>0</v>
      </c>
      <c r="E176" s="35"/>
      <c r="F176" s="36"/>
      <c r="G176" s="35"/>
      <c r="H176" s="36"/>
      <c r="I176" s="35"/>
      <c r="J176" s="37"/>
      <c r="K176" s="35"/>
      <c r="L176" s="37"/>
      <c r="M176" s="35"/>
      <c r="N176" s="37"/>
      <c r="O176" s="35"/>
      <c r="P176" s="37"/>
      <c r="Q176" s="35"/>
      <c r="R176" s="37"/>
      <c r="S176" s="35"/>
      <c r="T176" s="37"/>
      <c r="U176" s="35"/>
      <c r="V176" s="37"/>
      <c r="W176" s="35"/>
      <c r="X176" s="37"/>
      <c r="Y176" s="35"/>
      <c r="Z176" s="37"/>
      <c r="AA176" s="35"/>
      <c r="AB176" s="37"/>
      <c r="AC176" s="35"/>
      <c r="AD176" s="37"/>
      <c r="AE176" s="35"/>
      <c r="AF176" s="37"/>
      <c r="AG176" s="35"/>
      <c r="AH176" s="37"/>
      <c r="AI176" s="35"/>
      <c r="AJ176" s="37"/>
      <c r="AK176" s="38"/>
      <c r="AL176" s="37"/>
    </row>
    <row r="177" spans="1:38" ht="21" x14ac:dyDescent="0.25">
      <c r="A177" s="254" t="s">
        <v>161</v>
      </c>
      <c r="B177" s="32">
        <f>SUM(C177:D177)</f>
        <v>0</v>
      </c>
      <c r="C177" s="33">
        <f t="shared" si="65"/>
        <v>0</v>
      </c>
      <c r="D177" s="256">
        <f t="shared" si="65"/>
        <v>0</v>
      </c>
      <c r="E177" s="47"/>
      <c r="F177" s="48"/>
      <c r="G177" s="47"/>
      <c r="H177" s="48"/>
      <c r="I177" s="35"/>
      <c r="J177" s="49"/>
      <c r="K177" s="35"/>
      <c r="L177" s="37"/>
      <c r="M177" s="35"/>
      <c r="N177" s="37"/>
      <c r="O177" s="35"/>
      <c r="P177" s="37"/>
      <c r="Q177" s="35"/>
      <c r="R177" s="37"/>
      <c r="S177" s="35"/>
      <c r="T177" s="37"/>
      <c r="U177" s="35"/>
      <c r="V177" s="37"/>
      <c r="W177" s="35"/>
      <c r="X177" s="37"/>
      <c r="Y177" s="35"/>
      <c r="Z177" s="37"/>
      <c r="AA177" s="35"/>
      <c r="AB177" s="37"/>
      <c r="AC177" s="35"/>
      <c r="AD177" s="37"/>
      <c r="AE177" s="35"/>
      <c r="AF177" s="37"/>
      <c r="AG177" s="35"/>
      <c r="AH177" s="37"/>
      <c r="AI177" s="35"/>
      <c r="AJ177" s="37"/>
      <c r="AK177" s="38"/>
      <c r="AL177" s="37"/>
    </row>
    <row r="178" spans="1:38" ht="21" x14ac:dyDescent="0.25">
      <c r="A178" s="257" t="s">
        <v>162</v>
      </c>
      <c r="B178" s="91">
        <f>SUM(C178:D178)</f>
        <v>0</v>
      </c>
      <c r="C178" s="54">
        <f t="shared" si="65"/>
        <v>0</v>
      </c>
      <c r="D178" s="256">
        <f t="shared" si="65"/>
        <v>0</v>
      </c>
      <c r="E178" s="35"/>
      <c r="F178" s="37"/>
      <c r="G178" s="47"/>
      <c r="H178" s="37"/>
      <c r="I178" s="217"/>
      <c r="J178" s="37"/>
      <c r="K178" s="79"/>
      <c r="L178" s="81"/>
      <c r="M178" s="79"/>
      <c r="N178" s="81"/>
      <c r="O178" s="79"/>
      <c r="P178" s="37"/>
      <c r="Q178" s="35"/>
      <c r="R178" s="37"/>
      <c r="S178" s="35"/>
      <c r="T178" s="37"/>
      <c r="U178" s="35"/>
      <c r="V178" s="37"/>
      <c r="W178" s="35"/>
      <c r="X178" s="37"/>
      <c r="Y178" s="35"/>
      <c r="Z178" s="37"/>
      <c r="AA178" s="35"/>
      <c r="AB178" s="37"/>
      <c r="AC178" s="35"/>
      <c r="AD178" s="37"/>
      <c r="AE178" s="35"/>
      <c r="AF178" s="37"/>
      <c r="AG178" s="35"/>
      <c r="AH178" s="37"/>
      <c r="AI178" s="35"/>
      <c r="AJ178" s="37"/>
      <c r="AK178" s="38"/>
      <c r="AL178" s="37"/>
    </row>
    <row r="179" spans="1:38" ht="21" x14ac:dyDescent="0.25">
      <c r="A179" s="258" t="s">
        <v>163</v>
      </c>
      <c r="B179" s="58">
        <f>SUM(C179:D179)</f>
        <v>0</v>
      </c>
      <c r="C179" s="59">
        <f t="shared" si="65"/>
        <v>0</v>
      </c>
      <c r="D179" s="173">
        <f t="shared" si="65"/>
        <v>0</v>
      </c>
      <c r="E179" s="64"/>
      <c r="F179" s="62"/>
      <c r="G179" s="64"/>
      <c r="H179" s="62"/>
      <c r="I179" s="64"/>
      <c r="J179" s="63"/>
      <c r="K179" s="61"/>
      <c r="L179" s="63"/>
      <c r="M179" s="61"/>
      <c r="N179" s="63"/>
      <c r="O179" s="61"/>
      <c r="P179" s="63"/>
      <c r="Q179" s="61"/>
      <c r="R179" s="63"/>
      <c r="S179" s="61"/>
      <c r="T179" s="63"/>
      <c r="U179" s="61"/>
      <c r="V179" s="63"/>
      <c r="W179" s="61"/>
      <c r="X179" s="63"/>
      <c r="Y179" s="61"/>
      <c r="Z179" s="63"/>
      <c r="AA179" s="61"/>
      <c r="AB179" s="63"/>
      <c r="AC179" s="61"/>
      <c r="AD179" s="63"/>
      <c r="AE179" s="61"/>
      <c r="AF179" s="63"/>
      <c r="AG179" s="61"/>
      <c r="AH179" s="63"/>
      <c r="AI179" s="61"/>
      <c r="AJ179" s="63"/>
      <c r="AK179" s="84"/>
      <c r="AL179" s="63"/>
    </row>
    <row r="180" spans="1:38" x14ac:dyDescent="0.25">
      <c r="A180" s="259" t="s">
        <v>94</v>
      </c>
      <c r="B180" s="58">
        <f>SUM(B175:B179)</f>
        <v>0</v>
      </c>
      <c r="C180" s="260">
        <f t="shared" ref="C180:AL180" si="66">SUM(C175:C179)</f>
        <v>0</v>
      </c>
      <c r="D180" s="261">
        <f t="shared" si="66"/>
        <v>0</v>
      </c>
      <c r="E180" s="262">
        <f t="shared" si="66"/>
        <v>0</v>
      </c>
      <c r="F180" s="263">
        <f t="shared" si="66"/>
        <v>0</v>
      </c>
      <c r="G180" s="262">
        <f t="shared" si="66"/>
        <v>0</v>
      </c>
      <c r="H180" s="263">
        <f t="shared" si="66"/>
        <v>0</v>
      </c>
      <c r="I180" s="262">
        <f t="shared" si="66"/>
        <v>0</v>
      </c>
      <c r="J180" s="263">
        <f t="shared" si="66"/>
        <v>0</v>
      </c>
      <c r="K180" s="262">
        <f t="shared" si="66"/>
        <v>0</v>
      </c>
      <c r="L180" s="263">
        <f t="shared" si="66"/>
        <v>0</v>
      </c>
      <c r="M180" s="262">
        <f t="shared" si="66"/>
        <v>0</v>
      </c>
      <c r="N180" s="263">
        <f t="shared" si="66"/>
        <v>0</v>
      </c>
      <c r="O180" s="262">
        <f t="shared" si="66"/>
        <v>0</v>
      </c>
      <c r="P180" s="263">
        <f t="shared" si="66"/>
        <v>0</v>
      </c>
      <c r="Q180" s="262">
        <f t="shared" si="66"/>
        <v>0</v>
      </c>
      <c r="R180" s="263">
        <f t="shared" si="66"/>
        <v>0</v>
      </c>
      <c r="S180" s="262">
        <f t="shared" si="66"/>
        <v>0</v>
      </c>
      <c r="T180" s="263">
        <f t="shared" si="66"/>
        <v>0</v>
      </c>
      <c r="U180" s="262">
        <f t="shared" si="66"/>
        <v>0</v>
      </c>
      <c r="V180" s="263">
        <f t="shared" si="66"/>
        <v>0</v>
      </c>
      <c r="W180" s="262">
        <f t="shared" si="66"/>
        <v>0</v>
      </c>
      <c r="X180" s="263">
        <f t="shared" si="66"/>
        <v>0</v>
      </c>
      <c r="Y180" s="262">
        <f t="shared" si="66"/>
        <v>0</v>
      </c>
      <c r="Z180" s="263">
        <f t="shared" si="66"/>
        <v>0</v>
      </c>
      <c r="AA180" s="264">
        <f t="shared" si="66"/>
        <v>0</v>
      </c>
      <c r="AB180" s="173">
        <f t="shared" si="66"/>
        <v>0</v>
      </c>
      <c r="AC180" s="262">
        <f t="shared" si="66"/>
        <v>0</v>
      </c>
      <c r="AD180" s="263">
        <f t="shared" si="66"/>
        <v>0</v>
      </c>
      <c r="AE180" s="262">
        <f t="shared" si="66"/>
        <v>0</v>
      </c>
      <c r="AF180" s="263">
        <f t="shared" si="66"/>
        <v>0</v>
      </c>
      <c r="AG180" s="264">
        <f t="shared" si="66"/>
        <v>0</v>
      </c>
      <c r="AH180" s="173">
        <f t="shared" si="66"/>
        <v>0</v>
      </c>
      <c r="AI180" s="262">
        <f t="shared" si="66"/>
        <v>0</v>
      </c>
      <c r="AJ180" s="263">
        <f t="shared" si="66"/>
        <v>0</v>
      </c>
      <c r="AK180" s="262">
        <f t="shared" si="66"/>
        <v>0</v>
      </c>
      <c r="AL180" s="263">
        <f t="shared" si="66"/>
        <v>0</v>
      </c>
    </row>
    <row r="181" spans="1:38" x14ac:dyDescent="0.25">
      <c r="A181" s="265" t="s">
        <v>164</v>
      </c>
      <c r="B181" s="266"/>
      <c r="C181" s="266"/>
      <c r="D181" s="266"/>
    </row>
    <row r="182" spans="1:38" x14ac:dyDescent="0.25">
      <c r="A182" s="267" t="s">
        <v>165</v>
      </c>
      <c r="B182" s="268" t="s">
        <v>94</v>
      </c>
      <c r="C182" s="269" t="s">
        <v>166</v>
      </c>
      <c r="D182" s="150" t="s">
        <v>167</v>
      </c>
    </row>
    <row r="183" spans="1:38" x14ac:dyDescent="0.25">
      <c r="A183" s="270" t="s">
        <v>168</v>
      </c>
      <c r="B183" s="271">
        <f>SUM(C183:D183)</f>
        <v>0</v>
      </c>
      <c r="C183" s="135"/>
      <c r="D183" s="272"/>
    </row>
    <row r="184" spans="1:38" x14ac:dyDescent="0.25">
      <c r="A184" s="273" t="s">
        <v>169</v>
      </c>
      <c r="B184" s="274">
        <f>SUM(C184:D184)</f>
        <v>0</v>
      </c>
      <c r="C184" s="135"/>
      <c r="D184" s="272"/>
    </row>
    <row r="185" spans="1:38" ht="21" x14ac:dyDescent="0.25">
      <c r="A185" s="275" t="s">
        <v>170</v>
      </c>
      <c r="B185" s="276">
        <f>SUM(C185:D185)</f>
        <v>0</v>
      </c>
      <c r="C185" s="140"/>
      <c r="D185" s="277"/>
    </row>
    <row r="186" spans="1:38" x14ac:dyDescent="0.25">
      <c r="A186" s="278" t="s">
        <v>171</v>
      </c>
      <c r="B186" s="279">
        <f>SUM(C186:D186)</f>
        <v>0</v>
      </c>
      <c r="C186" s="146"/>
      <c r="D186" s="280"/>
    </row>
    <row r="202" spans="1:2" x14ac:dyDescent="0.25">
      <c r="A202" s="281">
        <f>SUM(C13:C89,C94:C105,C108:D117,C122:C124,C129:C148,B151:B155,B158:B164,B167:B170,C167:C170,B175:B179,B183:B186)</f>
        <v>2509</v>
      </c>
      <c r="B202" s="281">
        <f>SUM(CJ13:CQ148)</f>
        <v>0</v>
      </c>
    </row>
  </sheetData>
  <mergeCells count="128">
    <mergeCell ref="A6:T6"/>
    <mergeCell ref="A8:AM8"/>
    <mergeCell ref="A9:AM9"/>
    <mergeCell ref="A10:A12"/>
    <mergeCell ref="B10:B12"/>
    <mergeCell ref="C10:E11"/>
    <mergeCell ref="F10:AM10"/>
    <mergeCell ref="X11:Y11"/>
    <mergeCell ref="Z11:AA11"/>
    <mergeCell ref="AB11:AC11"/>
    <mergeCell ref="AJ11:AK11"/>
    <mergeCell ref="AL11:AM11"/>
    <mergeCell ref="AU10:AU12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AN10:AN12"/>
    <mergeCell ref="AO10:AP11"/>
    <mergeCell ref="AQ10:AQ12"/>
    <mergeCell ref="AR10:AR12"/>
    <mergeCell ref="AS10:AS12"/>
    <mergeCell ref="AT10:AT12"/>
    <mergeCell ref="A24:A34"/>
    <mergeCell ref="A35:A45"/>
    <mergeCell ref="A46:A56"/>
    <mergeCell ref="A57:A62"/>
    <mergeCell ref="A63:A66"/>
    <mergeCell ref="A67:A73"/>
    <mergeCell ref="AD11:AE11"/>
    <mergeCell ref="AF11:AG11"/>
    <mergeCell ref="AH11:AI11"/>
    <mergeCell ref="A13:A23"/>
    <mergeCell ref="A74:A78"/>
    <mergeCell ref="A79:A89"/>
    <mergeCell ref="A90:AM90"/>
    <mergeCell ref="A91:A93"/>
    <mergeCell ref="B91:B93"/>
    <mergeCell ref="C91:E92"/>
    <mergeCell ref="F91:AM91"/>
    <mergeCell ref="P92:Q92"/>
    <mergeCell ref="R92:S92"/>
    <mergeCell ref="T92:U92"/>
    <mergeCell ref="AN91:AO92"/>
    <mergeCell ref="AP91:AP93"/>
    <mergeCell ref="AQ91:AQ93"/>
    <mergeCell ref="AR91:AR93"/>
    <mergeCell ref="AS91:AS93"/>
    <mergeCell ref="F92:G92"/>
    <mergeCell ref="H92:I92"/>
    <mergeCell ref="J92:K92"/>
    <mergeCell ref="L92:M92"/>
    <mergeCell ref="N92:O92"/>
    <mergeCell ref="AH92:AI92"/>
    <mergeCell ref="AJ92:AK92"/>
    <mergeCell ref="AL92:AM92"/>
    <mergeCell ref="A94:A99"/>
    <mergeCell ref="A100:A105"/>
    <mergeCell ref="A106:D106"/>
    <mergeCell ref="V92:W92"/>
    <mergeCell ref="X92:Y92"/>
    <mergeCell ref="Z92:AA92"/>
    <mergeCell ref="AB92:AC92"/>
    <mergeCell ref="AD92:AE92"/>
    <mergeCell ref="AF92:AG92"/>
    <mergeCell ref="A107:A117"/>
    <mergeCell ref="A118:AK118"/>
    <mergeCell ref="A119:B121"/>
    <mergeCell ref="C119:E120"/>
    <mergeCell ref="F119:AI119"/>
    <mergeCell ref="AJ119:AK120"/>
    <mergeCell ref="X120:Y120"/>
    <mergeCell ref="Z120:AA120"/>
    <mergeCell ref="AB120:AC120"/>
    <mergeCell ref="AD120:AE120"/>
    <mergeCell ref="AL119:AL121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V120:W120"/>
    <mergeCell ref="O127:O128"/>
    <mergeCell ref="A129:A133"/>
    <mergeCell ref="A134:A138"/>
    <mergeCell ref="A139:A143"/>
    <mergeCell ref="A144:A148"/>
    <mergeCell ref="A149:H149"/>
    <mergeCell ref="AF120:AG120"/>
    <mergeCell ref="AH120:AI120"/>
    <mergeCell ref="A122:A124"/>
    <mergeCell ref="A125:J125"/>
    <mergeCell ref="A126:J126"/>
    <mergeCell ref="A127:A128"/>
    <mergeCell ref="B127:B128"/>
    <mergeCell ref="C127:C128"/>
    <mergeCell ref="D127:M127"/>
    <mergeCell ref="N127:N128"/>
    <mergeCell ref="A156:H156"/>
    <mergeCell ref="A171:J171"/>
    <mergeCell ref="A172:A174"/>
    <mergeCell ref="B172:D173"/>
    <mergeCell ref="E172:AL172"/>
    <mergeCell ref="E173:F173"/>
    <mergeCell ref="G173:H173"/>
    <mergeCell ref="I173:J173"/>
    <mergeCell ref="K173:L173"/>
    <mergeCell ref="M173:N173"/>
    <mergeCell ref="AA173:AB173"/>
    <mergeCell ref="AC173:AD173"/>
    <mergeCell ref="AE173:AF173"/>
    <mergeCell ref="AG173:AH173"/>
    <mergeCell ref="AI173:AJ173"/>
    <mergeCell ref="AK173:AL173"/>
    <mergeCell ref="O173:P173"/>
    <mergeCell ref="Q173:R173"/>
    <mergeCell ref="S173:T173"/>
    <mergeCell ref="U173:V173"/>
    <mergeCell ref="W173:X173"/>
    <mergeCell ref="Y173:Z173"/>
  </mergeCells>
  <dataValidations count="8">
    <dataValidation type="whole" allowBlank="1" showInputMessage="1" showErrorMessage="1" sqref="C183:D186" xr:uid="{00000000-0002-0000-0200-000000000000}">
      <formula1>0</formula1>
      <formula2>9.99999999999999E+40</formula2>
    </dataValidation>
    <dataValidation type="whole" allowBlank="1" showInputMessage="1" showErrorMessage="1" sqref="F13:AU89" xr:uid="{00000000-0002-0000-0200-000001000000}">
      <formula1>0</formula1>
      <formula2>9.99999999999999E+35</formula2>
    </dataValidation>
    <dataValidation type="whole" allowBlank="1" showInputMessage="1" showErrorMessage="1" sqref="F94:AS105" xr:uid="{00000000-0002-0000-0200-000002000000}">
      <formula1>0</formula1>
      <formula2>9.99999999999999E+36</formula2>
    </dataValidation>
    <dataValidation type="whole" allowBlank="1" showInputMessage="1" showErrorMessage="1" sqref="C108:D117" xr:uid="{00000000-0002-0000-0200-000003000000}">
      <formula1>0</formula1>
      <formula2>9.99999999999999E+34</formula2>
    </dataValidation>
    <dataValidation type="whole" operator="equal" allowBlank="1" showInputMessage="1" showErrorMessage="1" sqref="D74:D78" xr:uid="{00000000-0002-0000-0200-000004000000}">
      <formula1>0</formula1>
    </dataValidation>
    <dataValidation allowBlank="1" showInputMessage="1" showErrorMessage="1" error="Valor no Permitido" sqref="A79:A89" xr:uid="{00000000-0002-0000-0200-000005000000}"/>
    <dataValidation type="whole" allowBlank="1" showInputMessage="1" showErrorMessage="1" error="Valor no Permitido" sqref="B122:E124 A118:A119 A122 C119:E120 B175:D179 B172:D173 C79:E89" xr:uid="{00000000-0002-0000-0200-000006000000}">
      <formula1>0</formula1>
      <formula2>1E+30</formula2>
    </dataValidation>
    <dataValidation type="whole" operator="greaterThanOrEqual" allowBlank="1" showInputMessage="1" showErrorMessage="1" sqref="D129:O148 E175:AL179 C167:J170 C158:H164 F122:AL124 C151:H155" xr:uid="{00000000-0002-0000-0200-000007000000}">
      <formula1>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G202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3.140625" customWidth="1"/>
    <col min="2" max="2" width="31.7109375" customWidth="1"/>
    <col min="3" max="3" width="18.85546875" bestFit="1" customWidth="1"/>
    <col min="4" max="4" width="17.140625" bestFit="1" customWidth="1"/>
    <col min="5" max="5" width="14" bestFit="1" customWidth="1"/>
    <col min="6" max="6" width="14.5703125" bestFit="1" customWidth="1"/>
    <col min="7" max="7" width="11.5703125" bestFit="1" customWidth="1"/>
    <col min="8" max="8" width="14" bestFit="1" customWidth="1"/>
    <col min="9" max="9" width="13.28515625" customWidth="1"/>
    <col min="10" max="10" width="15.42578125" customWidth="1"/>
    <col min="11" max="11" width="17" customWidth="1"/>
    <col min="12" max="12" width="14.85546875" customWidth="1"/>
    <col min="14" max="14" width="13.5703125" customWidth="1"/>
    <col min="38" max="38" width="13.7109375" customWidth="1"/>
    <col min="40" max="40" width="12.7109375" customWidth="1"/>
    <col min="41" max="41" width="13" customWidth="1"/>
    <col min="42" max="42" width="13.140625" customWidth="1"/>
    <col min="44" max="44" width="12.42578125" customWidth="1"/>
    <col min="75" max="76" width="11.7109375" customWidth="1"/>
    <col min="77" max="77" width="11.42578125" customWidth="1"/>
    <col min="78" max="96" width="11.42578125" hidden="1" customWidth="1"/>
    <col min="97" max="105" width="11.42578125" customWidth="1"/>
  </cols>
  <sheetData>
    <row r="1" spans="1:104" x14ac:dyDescent="0.25">
      <c r="A1" s="1" t="s">
        <v>0</v>
      </c>
    </row>
    <row r="2" spans="1:104" x14ac:dyDescent="0.25">
      <c r="A2" s="1" t="str">
        <f>CONCATENATE("COMUNA: ",[4]NOMBRE!B2, " (",[4]NOMBRE!C2,[4]NOMBRE!D2,[4]NOMBRE!E2,[4]NOMBRE!F2,[4]NOMBRE!G2,")")</f>
        <v>COMUNA: LINARES (07401)</v>
      </c>
    </row>
    <row r="3" spans="1:104" x14ac:dyDescent="0.25">
      <c r="A3" s="1" t="str">
        <f>CONCATENATE("ESTABLECIMIENTO/ESTRATEGIA: ", [4]NOMBRE!B3, " (",[4]NOMBRE!C3,[4]NOMBRE!D3,[4]NOMBRE!E3,[4]NOMBRE!F3,[4]NOMBRE!G3,[4]NOMBRE!H3,")")</f>
        <v>ESTABLECIMIENTO/ESTRATEGIA: HOSPITAL PRESIDENTE CARLOS IBAÑEZ DEL CAMPO (116108)</v>
      </c>
    </row>
    <row r="4" spans="1:104" x14ac:dyDescent="0.25">
      <c r="A4" s="1" t="str">
        <f>CONCATENATE("MES: ",[4]NOMBRE!B6, " (",[4]NOMBRE!C6,[4]NOMBRE!D6,")")</f>
        <v>MES: MARZO (03)</v>
      </c>
    </row>
    <row r="5" spans="1:104" x14ac:dyDescent="0.25">
      <c r="A5" s="1" t="str">
        <f>CONCATENATE("AÑO: ",[4]NOMBRE!B7)</f>
        <v>AÑO: 2025</v>
      </c>
    </row>
    <row r="6" spans="1:104" s="2" customFormat="1" ht="15" customHeight="1" x14ac:dyDescent="0.25">
      <c r="A6" s="330" t="s">
        <v>1</v>
      </c>
      <c r="B6" s="330"/>
      <c r="C6" s="330"/>
      <c r="D6" s="330"/>
      <c r="E6" s="330"/>
      <c r="F6" s="330"/>
      <c r="G6" s="330"/>
      <c r="H6" s="330"/>
      <c r="I6" s="330"/>
      <c r="J6" s="330"/>
      <c r="K6" s="330"/>
      <c r="L6" s="330"/>
      <c r="M6" s="330"/>
      <c r="N6" s="330"/>
      <c r="O6" s="330"/>
      <c r="P6" s="330"/>
      <c r="Q6" s="330"/>
      <c r="R6" s="330"/>
      <c r="S6" s="330"/>
      <c r="T6" s="330"/>
      <c r="BX6" s="3"/>
      <c r="BY6" s="3"/>
      <c r="BZ6" s="3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</row>
    <row r="8" spans="1:104" x14ac:dyDescent="0.25">
      <c r="A8" s="331" t="s">
        <v>2</v>
      </c>
      <c r="B8" s="331"/>
      <c r="C8" s="331"/>
      <c r="D8" s="331"/>
      <c r="E8" s="331"/>
      <c r="F8" s="331"/>
      <c r="G8" s="331"/>
      <c r="H8" s="331"/>
      <c r="I8" s="331"/>
      <c r="J8" s="331"/>
      <c r="K8" s="331"/>
      <c r="L8" s="331"/>
      <c r="M8" s="331"/>
      <c r="N8" s="331"/>
      <c r="O8" s="331"/>
      <c r="P8" s="331"/>
      <c r="Q8" s="331"/>
      <c r="R8" s="331"/>
      <c r="S8" s="331"/>
      <c r="T8" s="331"/>
      <c r="U8" s="331"/>
      <c r="V8" s="331"/>
      <c r="W8" s="331"/>
      <c r="X8" s="331"/>
      <c r="Y8" s="331"/>
      <c r="Z8" s="331"/>
      <c r="AA8" s="331"/>
      <c r="AB8" s="331"/>
      <c r="AC8" s="331"/>
      <c r="AD8" s="331"/>
      <c r="AE8" s="331"/>
      <c r="AF8" s="331"/>
      <c r="AG8" s="331"/>
      <c r="AH8" s="331"/>
      <c r="AI8" s="331"/>
      <c r="AJ8" s="331"/>
      <c r="AK8" s="331"/>
      <c r="AL8" s="331"/>
      <c r="AM8" s="331"/>
    </row>
    <row r="9" spans="1:104" x14ac:dyDescent="0.25">
      <c r="A9" s="303" t="s">
        <v>3</v>
      </c>
      <c r="B9" s="303"/>
      <c r="C9" s="303"/>
      <c r="D9" s="303"/>
      <c r="E9" s="303"/>
      <c r="F9" s="303"/>
      <c r="G9" s="303"/>
      <c r="H9" s="303"/>
      <c r="I9" s="303"/>
      <c r="J9" s="303"/>
      <c r="K9" s="303"/>
      <c r="L9" s="303"/>
      <c r="M9" s="303"/>
      <c r="N9" s="303"/>
      <c r="O9" s="303"/>
      <c r="P9" s="303"/>
      <c r="Q9" s="303"/>
      <c r="R9" s="303"/>
      <c r="S9" s="303"/>
      <c r="T9" s="303"/>
      <c r="U9" s="303"/>
      <c r="V9" s="303"/>
      <c r="W9" s="303"/>
      <c r="X9" s="303"/>
      <c r="Y9" s="303"/>
      <c r="Z9" s="303"/>
      <c r="AA9" s="303"/>
      <c r="AB9" s="303"/>
      <c r="AC9" s="303"/>
      <c r="AD9" s="303"/>
      <c r="AE9" s="303"/>
      <c r="AF9" s="303"/>
      <c r="AG9" s="303"/>
      <c r="AH9" s="303"/>
      <c r="AI9" s="303"/>
      <c r="AJ9" s="303"/>
      <c r="AK9" s="303"/>
      <c r="AL9" s="303"/>
      <c r="AM9" s="303"/>
    </row>
    <row r="10" spans="1:104" ht="15" customHeight="1" x14ac:dyDescent="0.25">
      <c r="A10" s="332" t="s">
        <v>4</v>
      </c>
      <c r="B10" s="327" t="s">
        <v>5</v>
      </c>
      <c r="C10" s="287" t="s">
        <v>6</v>
      </c>
      <c r="D10" s="288"/>
      <c r="E10" s="284"/>
      <c r="F10" s="333" t="s">
        <v>7</v>
      </c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4"/>
      <c r="AF10" s="334"/>
      <c r="AG10" s="334"/>
      <c r="AH10" s="334"/>
      <c r="AI10" s="334"/>
      <c r="AJ10" s="334"/>
      <c r="AK10" s="334"/>
      <c r="AL10" s="334"/>
      <c r="AM10" s="314"/>
      <c r="AN10" s="309" t="s">
        <v>8</v>
      </c>
      <c r="AO10" s="288" t="s">
        <v>9</v>
      </c>
      <c r="AP10" s="284"/>
      <c r="AQ10" s="324" t="s">
        <v>10</v>
      </c>
      <c r="AR10" s="324" t="s">
        <v>11</v>
      </c>
      <c r="AS10" s="324" t="s">
        <v>12</v>
      </c>
      <c r="AT10" s="324" t="s">
        <v>13</v>
      </c>
      <c r="AU10" s="324" t="s">
        <v>14</v>
      </c>
    </row>
    <row r="11" spans="1:104" x14ac:dyDescent="0.25">
      <c r="A11" s="332"/>
      <c r="B11" s="328"/>
      <c r="C11" s="289"/>
      <c r="D11" s="290"/>
      <c r="E11" s="286"/>
      <c r="F11" s="294" t="s">
        <v>15</v>
      </c>
      <c r="G11" s="294"/>
      <c r="H11" s="295" t="s">
        <v>16</v>
      </c>
      <c r="I11" s="296"/>
      <c r="J11" s="295" t="s">
        <v>17</v>
      </c>
      <c r="K11" s="296"/>
      <c r="L11" s="295" t="s">
        <v>18</v>
      </c>
      <c r="M11" s="296"/>
      <c r="N11" s="295" t="s">
        <v>19</v>
      </c>
      <c r="O11" s="296"/>
      <c r="P11" s="295" t="s">
        <v>20</v>
      </c>
      <c r="Q11" s="296"/>
      <c r="R11" s="295" t="s">
        <v>21</v>
      </c>
      <c r="S11" s="296"/>
      <c r="T11" s="295" t="s">
        <v>22</v>
      </c>
      <c r="U11" s="296"/>
      <c r="V11" s="295" t="s">
        <v>23</v>
      </c>
      <c r="W11" s="296"/>
      <c r="X11" s="295" t="s">
        <v>24</v>
      </c>
      <c r="Y11" s="296"/>
      <c r="Z11" s="295" t="s">
        <v>25</v>
      </c>
      <c r="AA11" s="296"/>
      <c r="AB11" s="295" t="s">
        <v>26</v>
      </c>
      <c r="AC11" s="296"/>
      <c r="AD11" s="295" t="s">
        <v>27</v>
      </c>
      <c r="AE11" s="296"/>
      <c r="AF11" s="295" t="s">
        <v>28</v>
      </c>
      <c r="AG11" s="296"/>
      <c r="AH11" s="295" t="s">
        <v>29</v>
      </c>
      <c r="AI11" s="296"/>
      <c r="AJ11" s="295" t="s">
        <v>30</v>
      </c>
      <c r="AK11" s="296"/>
      <c r="AL11" s="297" t="s">
        <v>31</v>
      </c>
      <c r="AM11" s="323"/>
      <c r="AN11" s="310"/>
      <c r="AO11" s="290"/>
      <c r="AP11" s="286"/>
      <c r="AQ11" s="325"/>
      <c r="AR11" s="325"/>
      <c r="AS11" s="325"/>
      <c r="AT11" s="325"/>
      <c r="AU11" s="325"/>
    </row>
    <row r="12" spans="1:104" x14ac:dyDescent="0.25">
      <c r="A12" s="332"/>
      <c r="B12" s="329"/>
      <c r="C12" s="5" t="s">
        <v>32</v>
      </c>
      <c r="D12" s="6" t="s">
        <v>33</v>
      </c>
      <c r="E12" s="7" t="s">
        <v>34</v>
      </c>
      <c r="F12" s="5" t="s">
        <v>33</v>
      </c>
      <c r="G12" s="7" t="s">
        <v>34</v>
      </c>
      <c r="H12" s="5" t="s">
        <v>33</v>
      </c>
      <c r="I12" s="7" t="s">
        <v>34</v>
      </c>
      <c r="J12" s="5" t="s">
        <v>33</v>
      </c>
      <c r="K12" s="7" t="s">
        <v>34</v>
      </c>
      <c r="L12" s="5" t="s">
        <v>33</v>
      </c>
      <c r="M12" s="7" t="s">
        <v>34</v>
      </c>
      <c r="N12" s="5" t="s">
        <v>33</v>
      </c>
      <c r="O12" s="7" t="s">
        <v>34</v>
      </c>
      <c r="P12" s="5" t="s">
        <v>33</v>
      </c>
      <c r="Q12" s="7" t="s">
        <v>34</v>
      </c>
      <c r="R12" s="5" t="s">
        <v>33</v>
      </c>
      <c r="S12" s="7" t="s">
        <v>34</v>
      </c>
      <c r="T12" s="5" t="s">
        <v>33</v>
      </c>
      <c r="U12" s="7" t="s">
        <v>34</v>
      </c>
      <c r="V12" s="5" t="s">
        <v>33</v>
      </c>
      <c r="W12" s="7" t="s">
        <v>34</v>
      </c>
      <c r="X12" s="5" t="s">
        <v>33</v>
      </c>
      <c r="Y12" s="7" t="s">
        <v>34</v>
      </c>
      <c r="Z12" s="5" t="s">
        <v>33</v>
      </c>
      <c r="AA12" s="7" t="s">
        <v>34</v>
      </c>
      <c r="AB12" s="5" t="s">
        <v>33</v>
      </c>
      <c r="AC12" s="7" t="s">
        <v>34</v>
      </c>
      <c r="AD12" s="5" t="s">
        <v>33</v>
      </c>
      <c r="AE12" s="7" t="s">
        <v>34</v>
      </c>
      <c r="AF12" s="5" t="s">
        <v>33</v>
      </c>
      <c r="AG12" s="7" t="s">
        <v>34</v>
      </c>
      <c r="AH12" s="5" t="s">
        <v>33</v>
      </c>
      <c r="AI12" s="7" t="s">
        <v>34</v>
      </c>
      <c r="AJ12" s="5" t="s">
        <v>33</v>
      </c>
      <c r="AK12" s="7" t="s">
        <v>34</v>
      </c>
      <c r="AL12" s="5" t="s">
        <v>33</v>
      </c>
      <c r="AM12" s="7" t="s">
        <v>34</v>
      </c>
      <c r="AN12" s="311"/>
      <c r="AO12" s="8" t="s">
        <v>35</v>
      </c>
      <c r="AP12" s="9" t="s">
        <v>36</v>
      </c>
      <c r="AQ12" s="326"/>
      <c r="AR12" s="326"/>
      <c r="AS12" s="326"/>
      <c r="AT12" s="326"/>
      <c r="AU12" s="326"/>
    </row>
    <row r="13" spans="1:104" x14ac:dyDescent="0.25">
      <c r="A13" s="299" t="s">
        <v>37</v>
      </c>
      <c r="B13" s="10" t="s">
        <v>38</v>
      </c>
      <c r="C13" s="11">
        <f t="shared" ref="C13:C75" si="0">SUM(D13+E13)</f>
        <v>66</v>
      </c>
      <c r="D13" s="12">
        <f>+F13+H13+J13+L13+N13+P13+R13+T13+V13+X13+Z13+AB13+AD13+AF13+AH13+AJ13+AL13</f>
        <v>52</v>
      </c>
      <c r="E13" s="13">
        <f>+G13+I13+K13+M13+O13+Q13+S13+U13+W13+Y13+AA13+AC13+AE13+AG13+AI13+AK13+AM13</f>
        <v>14</v>
      </c>
      <c r="F13" s="14"/>
      <c r="G13" s="15"/>
      <c r="H13" s="14"/>
      <c r="I13" s="15"/>
      <c r="J13" s="14"/>
      <c r="K13" s="16"/>
      <c r="L13" s="14"/>
      <c r="M13" s="16"/>
      <c r="N13" s="14">
        <v>3</v>
      </c>
      <c r="O13" s="16"/>
      <c r="P13" s="14">
        <v>2</v>
      </c>
      <c r="Q13" s="16">
        <v>3</v>
      </c>
      <c r="R13" s="14">
        <v>8</v>
      </c>
      <c r="S13" s="16"/>
      <c r="T13" s="14">
        <v>9</v>
      </c>
      <c r="U13" s="16">
        <v>3</v>
      </c>
      <c r="V13" s="14">
        <v>5</v>
      </c>
      <c r="W13" s="16">
        <v>4</v>
      </c>
      <c r="X13" s="14">
        <v>5</v>
      </c>
      <c r="Y13" s="16">
        <v>3</v>
      </c>
      <c r="Z13" s="14">
        <v>7</v>
      </c>
      <c r="AA13" s="16"/>
      <c r="AB13" s="14">
        <v>6</v>
      </c>
      <c r="AC13" s="16"/>
      <c r="AD13" s="14">
        <v>1</v>
      </c>
      <c r="AE13" s="16"/>
      <c r="AF13" s="14">
        <v>2</v>
      </c>
      <c r="AG13" s="16"/>
      <c r="AH13" s="14">
        <v>1</v>
      </c>
      <c r="AI13" s="16">
        <v>1</v>
      </c>
      <c r="AJ13" s="14">
        <v>1</v>
      </c>
      <c r="AK13" s="16"/>
      <c r="AL13" s="17">
        <v>2</v>
      </c>
      <c r="AM13" s="18"/>
      <c r="AN13" s="19">
        <v>0</v>
      </c>
      <c r="AO13" s="20">
        <v>0</v>
      </c>
      <c r="AP13" s="21">
        <v>5</v>
      </c>
      <c r="AQ13" s="22">
        <v>0</v>
      </c>
      <c r="AR13" s="22">
        <v>5</v>
      </c>
      <c r="AS13" s="23"/>
      <c r="AT13" s="24">
        <v>0</v>
      </c>
      <c r="AU13" s="24">
        <v>0</v>
      </c>
      <c r="AV13" s="25" t="str">
        <f>$CA13&amp;$CB13&amp;CC13&amp;CD13&amp;CE13&amp;CG13&amp;CH13</f>
        <v/>
      </c>
      <c r="CA13" s="26" t="str">
        <f>IF(AND($C13&lt;&gt;0,AN13=""),"* No olvide ingresar la columna Espacios Amigables /adolescentes (Digite CERO si no tiene). ",IF(AN13&gt;$C13,"* El Número de Espacios Amigables no puede superar el Total. ",""))</f>
        <v/>
      </c>
      <c r="CB13" s="26" t="str">
        <f>IF(AND(E13&gt;0,OR(AO13="")),"No olvide digitar los campos *TRANS Masculino (Digite CERO si no tiene).",IF(AO13&gt;E13,"* El Número de TRANS Masculino no puede superar el Total Mujeres. ",""))</f>
        <v/>
      </c>
      <c r="CC13" s="26" t="str">
        <f>IF(AND(D13&gt;0,OR(AP13="")),"No olvide digitar los campos *TRANS Femenino (Digite CERO si no tiene).",IF(AP13&gt;$D13,"* El Número de TRANS Femenino no puede superar el Total Hombres. ",""))</f>
        <v/>
      </c>
      <c r="CD13" s="26" t="str">
        <f>IF(AND($C13&lt;&gt;0,AQ13=""),"* No olvide ingresar la columna Pueblos Originarios (Digite CERO si no tiene).  ",IF(AQ13&gt;$C13,"* El Número de Pueblos Originarios no puede superar el Total. ",""))</f>
        <v/>
      </c>
      <c r="CE13" s="26" t="str">
        <f>IF(AND($C13&lt;&gt;0,AR13=""),"* No olvide ingresar la columna Migrantes (Digite CERO si no tiene).  ",IF(AR13&gt;$C13,"* El Número de Migrantes no puede superar el Total. ",""))</f>
        <v/>
      </c>
      <c r="CF13" s="27"/>
      <c r="CG13" s="26" t="str">
        <f>IF(AND($C13&lt;&gt;0,AT13=""),"* No olvide ingresar la columna Niños, Niñas, Adolescentes y Jóvenes SENAME (Digite CERO si no tiene).  ",IF(AT13&gt;$C13,"* El Número de Niños, Niñas, Adolescentes y Jóvenes SENAME no puede superar el Total. ",""))</f>
        <v/>
      </c>
      <c r="CH13" s="26" t="str">
        <f>IF(AND($C13&lt;&gt;0,AU13=""),"* No olvide ingresar la columna Niños, Niñas, Adolescentes y Jóvenes Mejor Niñez (Digite CERO si no tiene). ",IF(AU13&gt;$C13,"* El Número de Niños, Niñas, Adolescentes y Jóvenes Mejor Niñez no puede superar el Total. ",""))</f>
        <v/>
      </c>
      <c r="CI13" s="28"/>
      <c r="CJ13" s="29">
        <f>IF(AND($C13&lt;&gt;0,AN13=""),1,IF(AN13&gt;$C13,1,0))</f>
        <v>0</v>
      </c>
      <c r="CK13" s="29">
        <f>IF(AND(E13&gt;0,OR(AO13="")),1,IF(AO13&gt;E13,1,0))</f>
        <v>0</v>
      </c>
      <c r="CL13" s="29">
        <f>IF(AND(D13&gt;0,OR(AP13="")),1,IF(AP13&gt;D13,1,0))</f>
        <v>0</v>
      </c>
      <c r="CM13" s="29">
        <f>IF(AND($C13&lt;&gt;0,AQ13=""),1,IF(AQ13&gt;$C13,1,0))</f>
        <v>0</v>
      </c>
      <c r="CN13" s="29">
        <f>IF(AND($C13&lt;&gt;0,AR13=""),1,IF(AR13&gt;$C13,1,0))</f>
        <v>0</v>
      </c>
      <c r="CO13" s="30"/>
      <c r="CP13" s="29">
        <f>IF(AND($C13&lt;&gt;0,AT13=""),1,IF(AT13&gt;$C13,1,0))</f>
        <v>0</v>
      </c>
      <c r="CQ13" s="29">
        <f>IF(AND($C13&lt;&gt;0,AU13=""),1,IF(AU13&gt;$C13,1,0))</f>
        <v>0</v>
      </c>
      <c r="CR13" s="28"/>
      <c r="CS13" s="28"/>
      <c r="CT13" s="28"/>
      <c r="CU13" s="28"/>
    </row>
    <row r="14" spans="1:104" x14ac:dyDescent="0.25">
      <c r="A14" s="300"/>
      <c r="B14" s="31" t="s">
        <v>39</v>
      </c>
      <c r="C14" s="32">
        <f t="shared" si="0"/>
        <v>0</v>
      </c>
      <c r="D14" s="33">
        <f t="shared" ref="D14:E23" si="1">+F14+H14+J14+L14+N14+P14+R14+T14+V14+X14+Z14+AB14+AD14+AF14+AH14+AJ14+AL14</f>
        <v>0</v>
      </c>
      <c r="E14" s="34">
        <f>+G14+I14+K14+M14+O14+Q14+S14+U14+W14+Y14+AA14+AC14+AE14+AG14+AI14+AK14+AM14</f>
        <v>0</v>
      </c>
      <c r="F14" s="35"/>
      <c r="G14" s="36"/>
      <c r="H14" s="35"/>
      <c r="I14" s="36"/>
      <c r="J14" s="35"/>
      <c r="K14" s="37"/>
      <c r="L14" s="35"/>
      <c r="M14" s="37"/>
      <c r="N14" s="35"/>
      <c r="O14" s="37"/>
      <c r="P14" s="35"/>
      <c r="Q14" s="37"/>
      <c r="R14" s="35"/>
      <c r="S14" s="37"/>
      <c r="T14" s="35"/>
      <c r="U14" s="37"/>
      <c r="V14" s="35"/>
      <c r="W14" s="37"/>
      <c r="X14" s="35"/>
      <c r="Y14" s="37"/>
      <c r="Z14" s="35"/>
      <c r="AA14" s="37"/>
      <c r="AB14" s="35"/>
      <c r="AC14" s="37"/>
      <c r="AD14" s="35"/>
      <c r="AE14" s="37"/>
      <c r="AF14" s="35"/>
      <c r="AG14" s="37"/>
      <c r="AH14" s="35"/>
      <c r="AI14" s="37"/>
      <c r="AJ14" s="35"/>
      <c r="AK14" s="37"/>
      <c r="AL14" s="38"/>
      <c r="AM14" s="39"/>
      <c r="AN14" s="40"/>
      <c r="AO14" s="41"/>
      <c r="AP14" s="36"/>
      <c r="AQ14" s="24"/>
      <c r="AR14" s="24"/>
      <c r="AS14" s="42"/>
      <c r="AT14" s="24"/>
      <c r="AU14" s="24"/>
      <c r="AV14" s="25" t="str">
        <f t="shared" ref="AV14:AV56" si="2">$CA14&amp;$CB14&amp;CC14&amp;CD14&amp;CE14&amp;CG14&amp;CH14</f>
        <v/>
      </c>
      <c r="CA14" s="26" t="str">
        <f t="shared" ref="CA14:CA89" si="3">IF(AND($C14&lt;&gt;0,AN14=""),"* No olvide ingresar la columna Espacios Amigables /adolescentes (Digite CERO si no tiene). ",IF(AN14&gt;$C14,"* El Número de Espacios Amigables no puede superar el Total. ",""))</f>
        <v/>
      </c>
      <c r="CB14" s="26" t="str">
        <f t="shared" ref="CB14:CB89" si="4">IF(AND(E14&gt;0,OR(AO14="")),"No olvide digitar los campos *TRANS Masculino (Digite CERO si no tiene).",IF(AO14&gt;E14,"* El Número de TRANS Masculino no puede superar el Total Mujeres. ",""))</f>
        <v/>
      </c>
      <c r="CC14" s="26" t="str">
        <f t="shared" ref="CC14:CC89" si="5">IF(AND(D14&gt;0,OR(AP14="")),"No olvide digitar los campos *TRANS Femenino (Digite CERO si no tiene).",IF(AP14&gt;$D14,"* El Número de TRANS Femenino no puede superar el Total Hombres. ",""))</f>
        <v/>
      </c>
      <c r="CD14" s="26" t="str">
        <f t="shared" ref="CD14:CD89" si="6">IF(AND($C14&lt;&gt;0,AQ14=""),"* No olvide ingresar la columna Pueblos Originarios (Digite CERO si no tiene).  ",IF(AQ14&gt;$C14,"* El Número de Pueblos Originarios no puede superar el Total. ",""))</f>
        <v/>
      </c>
      <c r="CE14" s="26" t="str">
        <f t="shared" ref="CE14:CE89" si="7">IF(AND($C14&lt;&gt;0,AR14=""),"* No olvide ingresar la columna Migrantes (Digite CERO si no tiene).  ",IF(AR14&gt;$C14,"* El Número de Migrantes no puede superar el Total. ",""))</f>
        <v/>
      </c>
      <c r="CF14" s="27"/>
      <c r="CG14" s="26" t="str">
        <f t="shared" ref="CG14:CG89" si="8">IF(AND($C14&lt;&gt;0,AT14=""),"* No olvide ingresar la columna Niños, Niñas, Adolescentes y Jóvenes SENAME (Digite CERO si no tiene).  ",IF(AT14&gt;$C14,"* El Número de Niños, Niñas, Adolescentes y Jóvenes SENAME no puede superar el Total. ",""))</f>
        <v/>
      </c>
      <c r="CH14" s="26" t="str">
        <f t="shared" ref="CH14:CH89" si="9">IF(AND($C14&lt;&gt;0,AU14=""),"* No olvide ingresar la columna Niños, Niñas, Adolescentes y Jóvenes Mejor Niñez (Digite CERO si no tiene). ",IF(AU14&gt;$C14,"* El Número de Niños, Niñas, Adolescentes y Jóvenes Mejor Niñez no puede superar el Total. ",""))</f>
        <v/>
      </c>
      <c r="CI14" s="28"/>
      <c r="CJ14" s="29">
        <f t="shared" ref="CJ14:CJ89" si="10">IF(AND($C14&lt;&gt;0,AN14=""),1,IF(AN14&gt;$C14,1,0))</f>
        <v>0</v>
      </c>
      <c r="CK14" s="29">
        <f t="shared" ref="CK14:CK89" si="11">IF(AND(E14&gt;0,OR(AO14="")),1,IF(AO14&gt;E14,1,0))</f>
        <v>0</v>
      </c>
      <c r="CL14" s="29">
        <f t="shared" ref="CL14:CL89" si="12">IF(AND(D14&gt;0,OR(AP14="")),1,IF(AP14&gt;D14,1,0))</f>
        <v>0</v>
      </c>
      <c r="CM14" s="29">
        <f t="shared" ref="CM14:CN89" si="13">IF(AND($C14&lt;&gt;0,AQ14=""),1,IF(AQ14&gt;$C14,1,0))</f>
        <v>0</v>
      </c>
      <c r="CN14" s="29">
        <f t="shared" si="13"/>
        <v>0</v>
      </c>
      <c r="CO14" s="30"/>
      <c r="CP14" s="29">
        <f t="shared" ref="CP14:CQ89" si="14">IF(AND($C14&lt;&gt;0,AT14=""),1,IF(AT14&gt;$C14,1,0))</f>
        <v>0</v>
      </c>
      <c r="CQ14" s="29">
        <f t="shared" si="14"/>
        <v>0</v>
      </c>
    </row>
    <row r="15" spans="1:104" x14ac:dyDescent="0.25">
      <c r="A15" s="300"/>
      <c r="B15" s="31" t="s">
        <v>40</v>
      </c>
      <c r="C15" s="32">
        <f t="shared" si="0"/>
        <v>207</v>
      </c>
      <c r="D15" s="33">
        <f t="shared" si="1"/>
        <v>157</v>
      </c>
      <c r="E15" s="34">
        <f t="shared" si="1"/>
        <v>50</v>
      </c>
      <c r="F15" s="35"/>
      <c r="G15" s="36"/>
      <c r="H15" s="35"/>
      <c r="I15" s="36"/>
      <c r="J15" s="35"/>
      <c r="K15" s="37"/>
      <c r="L15" s="35"/>
      <c r="M15" s="37"/>
      <c r="N15" s="35">
        <v>11</v>
      </c>
      <c r="O15" s="37"/>
      <c r="P15" s="35">
        <v>9</v>
      </c>
      <c r="Q15" s="37">
        <v>7</v>
      </c>
      <c r="R15" s="35">
        <v>28</v>
      </c>
      <c r="S15" s="37">
        <v>2</v>
      </c>
      <c r="T15" s="35">
        <v>26</v>
      </c>
      <c r="U15" s="37">
        <v>10</v>
      </c>
      <c r="V15" s="35">
        <v>21</v>
      </c>
      <c r="W15" s="37">
        <v>10</v>
      </c>
      <c r="X15" s="35">
        <v>14</v>
      </c>
      <c r="Y15" s="37">
        <v>6</v>
      </c>
      <c r="Z15" s="35">
        <v>16</v>
      </c>
      <c r="AA15" s="37">
        <v>5</v>
      </c>
      <c r="AB15" s="35">
        <v>14</v>
      </c>
      <c r="AC15" s="37">
        <v>5</v>
      </c>
      <c r="AD15" s="35">
        <v>6</v>
      </c>
      <c r="AE15" s="37">
        <v>1</v>
      </c>
      <c r="AF15" s="35">
        <v>3</v>
      </c>
      <c r="AG15" s="37"/>
      <c r="AH15" s="35">
        <v>5</v>
      </c>
      <c r="AI15" s="37">
        <v>4</v>
      </c>
      <c r="AJ15" s="35">
        <v>1</v>
      </c>
      <c r="AK15" s="37"/>
      <c r="AL15" s="38">
        <v>3</v>
      </c>
      <c r="AM15" s="39"/>
      <c r="AN15" s="40">
        <v>0</v>
      </c>
      <c r="AO15" s="41">
        <v>0</v>
      </c>
      <c r="AP15" s="36">
        <v>5</v>
      </c>
      <c r="AQ15" s="24">
        <v>0</v>
      </c>
      <c r="AR15" s="24">
        <v>13</v>
      </c>
      <c r="AS15" s="42"/>
      <c r="AT15" s="24">
        <v>0</v>
      </c>
      <c r="AU15" s="24">
        <v>0</v>
      </c>
      <c r="AV15" s="25" t="str">
        <f t="shared" si="2"/>
        <v/>
      </c>
      <c r="CA15" s="26" t="str">
        <f t="shared" si="3"/>
        <v/>
      </c>
      <c r="CB15" s="26" t="str">
        <f t="shared" si="4"/>
        <v/>
      </c>
      <c r="CC15" s="26" t="str">
        <f t="shared" si="5"/>
        <v/>
      </c>
      <c r="CD15" s="26" t="str">
        <f t="shared" si="6"/>
        <v/>
      </c>
      <c r="CE15" s="26" t="str">
        <f t="shared" si="7"/>
        <v/>
      </c>
      <c r="CF15" s="27"/>
      <c r="CG15" s="26" t="str">
        <f t="shared" si="8"/>
        <v/>
      </c>
      <c r="CH15" s="26" t="str">
        <f t="shared" si="9"/>
        <v/>
      </c>
      <c r="CI15" s="28"/>
      <c r="CJ15" s="29">
        <f t="shared" si="10"/>
        <v>0</v>
      </c>
      <c r="CK15" s="29">
        <f t="shared" si="11"/>
        <v>0</v>
      </c>
      <c r="CL15" s="29">
        <f t="shared" si="12"/>
        <v>0</v>
      </c>
      <c r="CM15" s="29">
        <f t="shared" si="13"/>
        <v>0</v>
      </c>
      <c r="CN15" s="29">
        <f t="shared" si="13"/>
        <v>0</v>
      </c>
      <c r="CO15" s="30"/>
      <c r="CP15" s="29">
        <f t="shared" si="14"/>
        <v>0</v>
      </c>
      <c r="CQ15" s="29">
        <f t="shared" si="14"/>
        <v>0</v>
      </c>
    </row>
    <row r="16" spans="1:104" x14ac:dyDescent="0.25">
      <c r="A16" s="300"/>
      <c r="B16" s="31" t="s">
        <v>41</v>
      </c>
      <c r="C16" s="32">
        <f t="shared" si="0"/>
        <v>0</v>
      </c>
      <c r="D16" s="33">
        <f t="shared" si="1"/>
        <v>0</v>
      </c>
      <c r="E16" s="34">
        <f t="shared" si="1"/>
        <v>0</v>
      </c>
      <c r="F16" s="35"/>
      <c r="G16" s="36"/>
      <c r="H16" s="35"/>
      <c r="I16" s="36"/>
      <c r="J16" s="35"/>
      <c r="K16" s="37"/>
      <c r="L16" s="35"/>
      <c r="M16" s="37"/>
      <c r="N16" s="35"/>
      <c r="O16" s="37"/>
      <c r="P16" s="35"/>
      <c r="Q16" s="37"/>
      <c r="R16" s="35"/>
      <c r="S16" s="37"/>
      <c r="T16" s="35"/>
      <c r="U16" s="37"/>
      <c r="V16" s="35"/>
      <c r="W16" s="37"/>
      <c r="X16" s="35"/>
      <c r="Y16" s="37"/>
      <c r="Z16" s="35"/>
      <c r="AA16" s="37"/>
      <c r="AB16" s="35"/>
      <c r="AC16" s="37"/>
      <c r="AD16" s="35"/>
      <c r="AE16" s="37"/>
      <c r="AF16" s="35"/>
      <c r="AG16" s="37"/>
      <c r="AH16" s="35"/>
      <c r="AI16" s="37"/>
      <c r="AJ16" s="35"/>
      <c r="AK16" s="37"/>
      <c r="AL16" s="38"/>
      <c r="AM16" s="39"/>
      <c r="AN16" s="40"/>
      <c r="AO16" s="41"/>
      <c r="AP16" s="36"/>
      <c r="AQ16" s="24"/>
      <c r="AR16" s="24"/>
      <c r="AS16" s="42"/>
      <c r="AT16" s="24"/>
      <c r="AU16" s="24"/>
      <c r="AV16" s="25" t="str">
        <f t="shared" si="2"/>
        <v/>
      </c>
      <c r="CA16" s="26" t="str">
        <f t="shared" si="3"/>
        <v/>
      </c>
      <c r="CB16" s="26" t="str">
        <f t="shared" si="4"/>
        <v/>
      </c>
      <c r="CC16" s="26" t="str">
        <f t="shared" si="5"/>
        <v/>
      </c>
      <c r="CD16" s="26" t="str">
        <f t="shared" si="6"/>
        <v/>
      </c>
      <c r="CE16" s="26" t="str">
        <f t="shared" si="7"/>
        <v/>
      </c>
      <c r="CF16" s="27"/>
      <c r="CG16" s="26" t="str">
        <f t="shared" si="8"/>
        <v/>
      </c>
      <c r="CH16" s="26" t="str">
        <f t="shared" si="9"/>
        <v/>
      </c>
      <c r="CI16" s="28"/>
      <c r="CJ16" s="29">
        <f t="shared" si="10"/>
        <v>0</v>
      </c>
      <c r="CK16" s="29">
        <f t="shared" si="11"/>
        <v>0</v>
      </c>
      <c r="CL16" s="29">
        <f t="shared" si="12"/>
        <v>0</v>
      </c>
      <c r="CM16" s="29">
        <f t="shared" si="13"/>
        <v>0</v>
      </c>
      <c r="CN16" s="29">
        <f t="shared" si="13"/>
        <v>0</v>
      </c>
      <c r="CO16" s="30"/>
      <c r="CP16" s="29">
        <f t="shared" si="14"/>
        <v>0</v>
      </c>
      <c r="CQ16" s="29">
        <f t="shared" si="14"/>
        <v>0</v>
      </c>
    </row>
    <row r="17" spans="1:99" x14ac:dyDescent="0.25">
      <c r="A17" s="300"/>
      <c r="B17" s="31" t="s">
        <v>42</v>
      </c>
      <c r="C17" s="32">
        <f t="shared" si="0"/>
        <v>0</v>
      </c>
      <c r="D17" s="33">
        <f t="shared" si="1"/>
        <v>0</v>
      </c>
      <c r="E17" s="34">
        <f t="shared" si="1"/>
        <v>0</v>
      </c>
      <c r="F17" s="35"/>
      <c r="G17" s="36"/>
      <c r="H17" s="35"/>
      <c r="I17" s="36"/>
      <c r="J17" s="35"/>
      <c r="K17" s="37"/>
      <c r="L17" s="35"/>
      <c r="M17" s="37"/>
      <c r="N17" s="35"/>
      <c r="O17" s="37"/>
      <c r="P17" s="35"/>
      <c r="Q17" s="37"/>
      <c r="R17" s="35"/>
      <c r="S17" s="37"/>
      <c r="T17" s="35"/>
      <c r="U17" s="37"/>
      <c r="V17" s="35"/>
      <c r="W17" s="37"/>
      <c r="X17" s="35"/>
      <c r="Y17" s="37"/>
      <c r="Z17" s="35"/>
      <c r="AA17" s="37"/>
      <c r="AB17" s="35"/>
      <c r="AC17" s="37"/>
      <c r="AD17" s="35"/>
      <c r="AE17" s="37"/>
      <c r="AF17" s="35"/>
      <c r="AG17" s="37"/>
      <c r="AH17" s="35"/>
      <c r="AI17" s="37"/>
      <c r="AJ17" s="35"/>
      <c r="AK17" s="37"/>
      <c r="AL17" s="38"/>
      <c r="AM17" s="39"/>
      <c r="AN17" s="40"/>
      <c r="AO17" s="41"/>
      <c r="AP17" s="36"/>
      <c r="AQ17" s="24"/>
      <c r="AR17" s="24"/>
      <c r="AS17" s="42"/>
      <c r="AT17" s="24"/>
      <c r="AU17" s="24"/>
      <c r="AV17" s="25" t="str">
        <f t="shared" si="2"/>
        <v/>
      </c>
      <c r="CA17" s="26" t="str">
        <f t="shared" si="3"/>
        <v/>
      </c>
      <c r="CB17" s="26" t="str">
        <f t="shared" si="4"/>
        <v/>
      </c>
      <c r="CC17" s="26" t="str">
        <f t="shared" si="5"/>
        <v/>
      </c>
      <c r="CD17" s="26" t="str">
        <f t="shared" si="6"/>
        <v/>
      </c>
      <c r="CE17" s="26" t="str">
        <f t="shared" si="7"/>
        <v/>
      </c>
      <c r="CF17" s="27"/>
      <c r="CG17" s="26" t="str">
        <f t="shared" si="8"/>
        <v/>
      </c>
      <c r="CH17" s="26" t="str">
        <f t="shared" si="9"/>
        <v/>
      </c>
      <c r="CI17" s="28"/>
      <c r="CJ17" s="29">
        <f t="shared" si="10"/>
        <v>0</v>
      </c>
      <c r="CK17" s="29">
        <f t="shared" si="11"/>
        <v>0</v>
      </c>
      <c r="CL17" s="29">
        <f t="shared" si="12"/>
        <v>0</v>
      </c>
      <c r="CM17" s="29">
        <f t="shared" si="13"/>
        <v>0</v>
      </c>
      <c r="CN17" s="29">
        <f t="shared" si="13"/>
        <v>0</v>
      </c>
      <c r="CO17" s="30"/>
      <c r="CP17" s="29">
        <f t="shared" si="14"/>
        <v>0</v>
      </c>
      <c r="CQ17" s="29">
        <f t="shared" si="14"/>
        <v>0</v>
      </c>
    </row>
    <row r="18" spans="1:99" x14ac:dyDescent="0.25">
      <c r="A18" s="300"/>
      <c r="B18" s="31" t="s">
        <v>43</v>
      </c>
      <c r="C18" s="32">
        <f t="shared" si="0"/>
        <v>0</v>
      </c>
      <c r="D18" s="33">
        <f t="shared" si="1"/>
        <v>0</v>
      </c>
      <c r="E18" s="34">
        <f t="shared" si="1"/>
        <v>0</v>
      </c>
      <c r="F18" s="35"/>
      <c r="G18" s="36"/>
      <c r="H18" s="35"/>
      <c r="I18" s="36"/>
      <c r="J18" s="35"/>
      <c r="K18" s="37"/>
      <c r="L18" s="35"/>
      <c r="M18" s="37"/>
      <c r="N18" s="35"/>
      <c r="O18" s="37"/>
      <c r="P18" s="35"/>
      <c r="Q18" s="37"/>
      <c r="R18" s="35"/>
      <c r="S18" s="37"/>
      <c r="T18" s="35"/>
      <c r="U18" s="37"/>
      <c r="V18" s="35"/>
      <c r="W18" s="37"/>
      <c r="X18" s="35"/>
      <c r="Y18" s="37"/>
      <c r="Z18" s="35"/>
      <c r="AA18" s="37"/>
      <c r="AB18" s="35"/>
      <c r="AC18" s="37"/>
      <c r="AD18" s="35"/>
      <c r="AE18" s="37"/>
      <c r="AF18" s="35"/>
      <c r="AG18" s="37"/>
      <c r="AH18" s="35"/>
      <c r="AI18" s="37"/>
      <c r="AJ18" s="35"/>
      <c r="AK18" s="37"/>
      <c r="AL18" s="38"/>
      <c r="AM18" s="39"/>
      <c r="AN18" s="40"/>
      <c r="AO18" s="41"/>
      <c r="AP18" s="36"/>
      <c r="AQ18" s="24"/>
      <c r="AR18" s="24"/>
      <c r="AS18" s="42"/>
      <c r="AT18" s="24"/>
      <c r="AU18" s="24"/>
      <c r="AV18" s="25" t="str">
        <f t="shared" si="2"/>
        <v/>
      </c>
      <c r="CA18" s="26" t="str">
        <f t="shared" si="3"/>
        <v/>
      </c>
      <c r="CB18" s="26" t="str">
        <f t="shared" si="4"/>
        <v/>
      </c>
      <c r="CC18" s="26" t="str">
        <f t="shared" si="5"/>
        <v/>
      </c>
      <c r="CD18" s="26" t="str">
        <f t="shared" si="6"/>
        <v/>
      </c>
      <c r="CE18" s="26" t="str">
        <f t="shared" si="7"/>
        <v/>
      </c>
      <c r="CF18" s="27"/>
      <c r="CG18" s="26" t="str">
        <f t="shared" si="8"/>
        <v/>
      </c>
      <c r="CH18" s="26" t="str">
        <f t="shared" si="9"/>
        <v/>
      </c>
      <c r="CI18" s="28"/>
      <c r="CJ18" s="29">
        <f t="shared" si="10"/>
        <v>0</v>
      </c>
      <c r="CK18" s="29">
        <f t="shared" si="11"/>
        <v>0</v>
      </c>
      <c r="CL18" s="29">
        <f t="shared" si="12"/>
        <v>0</v>
      </c>
      <c r="CM18" s="29">
        <f t="shared" si="13"/>
        <v>0</v>
      </c>
      <c r="CN18" s="29">
        <f t="shared" si="13"/>
        <v>0</v>
      </c>
      <c r="CO18" s="30"/>
      <c r="CP18" s="29">
        <f t="shared" si="14"/>
        <v>0</v>
      </c>
      <c r="CQ18" s="29">
        <f t="shared" si="14"/>
        <v>0</v>
      </c>
    </row>
    <row r="19" spans="1:99" x14ac:dyDescent="0.25">
      <c r="A19" s="300"/>
      <c r="B19" s="31" t="s">
        <v>44</v>
      </c>
      <c r="C19" s="32">
        <f t="shared" si="0"/>
        <v>0</v>
      </c>
      <c r="D19" s="33">
        <f t="shared" si="1"/>
        <v>0</v>
      </c>
      <c r="E19" s="34">
        <f t="shared" si="1"/>
        <v>0</v>
      </c>
      <c r="F19" s="35"/>
      <c r="G19" s="36"/>
      <c r="H19" s="35"/>
      <c r="I19" s="36"/>
      <c r="J19" s="35"/>
      <c r="K19" s="37"/>
      <c r="L19" s="35"/>
      <c r="M19" s="37"/>
      <c r="N19" s="35"/>
      <c r="O19" s="37"/>
      <c r="P19" s="35"/>
      <c r="Q19" s="37"/>
      <c r="R19" s="35"/>
      <c r="S19" s="37"/>
      <c r="T19" s="35"/>
      <c r="U19" s="37"/>
      <c r="V19" s="35"/>
      <c r="W19" s="37"/>
      <c r="X19" s="35"/>
      <c r="Y19" s="37"/>
      <c r="Z19" s="35"/>
      <c r="AA19" s="37"/>
      <c r="AB19" s="35"/>
      <c r="AC19" s="37"/>
      <c r="AD19" s="35"/>
      <c r="AE19" s="37"/>
      <c r="AF19" s="35"/>
      <c r="AG19" s="37"/>
      <c r="AH19" s="35"/>
      <c r="AI19" s="37"/>
      <c r="AJ19" s="35"/>
      <c r="AK19" s="37"/>
      <c r="AL19" s="38"/>
      <c r="AM19" s="39"/>
      <c r="AN19" s="40"/>
      <c r="AO19" s="41"/>
      <c r="AP19" s="36"/>
      <c r="AQ19" s="24"/>
      <c r="AR19" s="24"/>
      <c r="AS19" s="42"/>
      <c r="AT19" s="24"/>
      <c r="AU19" s="24"/>
      <c r="AV19" s="25" t="str">
        <f t="shared" si="2"/>
        <v/>
      </c>
      <c r="CA19" s="26" t="str">
        <f t="shared" si="3"/>
        <v/>
      </c>
      <c r="CB19" s="26" t="str">
        <f t="shared" si="4"/>
        <v/>
      </c>
      <c r="CC19" s="26" t="str">
        <f t="shared" si="5"/>
        <v/>
      </c>
      <c r="CD19" s="26" t="str">
        <f t="shared" si="6"/>
        <v/>
      </c>
      <c r="CE19" s="26" t="str">
        <f t="shared" si="7"/>
        <v/>
      </c>
      <c r="CF19" s="27"/>
      <c r="CG19" s="26" t="str">
        <f t="shared" si="8"/>
        <v/>
      </c>
      <c r="CH19" s="26" t="str">
        <f t="shared" si="9"/>
        <v/>
      </c>
      <c r="CI19" s="28"/>
      <c r="CJ19" s="29">
        <f t="shared" si="10"/>
        <v>0</v>
      </c>
      <c r="CK19" s="29">
        <f t="shared" si="11"/>
        <v>0</v>
      </c>
      <c r="CL19" s="29">
        <f t="shared" si="12"/>
        <v>0</v>
      </c>
      <c r="CM19" s="29">
        <f t="shared" si="13"/>
        <v>0</v>
      </c>
      <c r="CN19" s="29">
        <f t="shared" si="13"/>
        <v>0</v>
      </c>
      <c r="CO19" s="30"/>
      <c r="CP19" s="29">
        <f t="shared" si="14"/>
        <v>0</v>
      </c>
      <c r="CQ19" s="29">
        <f t="shared" si="14"/>
        <v>0</v>
      </c>
    </row>
    <row r="20" spans="1:99" x14ac:dyDescent="0.25">
      <c r="A20" s="300"/>
      <c r="B20" s="43" t="s">
        <v>45</v>
      </c>
      <c r="C20" s="44">
        <f t="shared" si="0"/>
        <v>0</v>
      </c>
      <c r="D20" s="45">
        <f t="shared" si="1"/>
        <v>0</v>
      </c>
      <c r="E20" s="46">
        <f t="shared" si="1"/>
        <v>0</v>
      </c>
      <c r="F20" s="47"/>
      <c r="G20" s="48"/>
      <c r="H20" s="47"/>
      <c r="I20" s="48"/>
      <c r="J20" s="47"/>
      <c r="K20" s="49"/>
      <c r="L20" s="47"/>
      <c r="M20" s="49"/>
      <c r="N20" s="47"/>
      <c r="O20" s="49"/>
      <c r="P20" s="47"/>
      <c r="Q20" s="49"/>
      <c r="R20" s="47"/>
      <c r="S20" s="49"/>
      <c r="T20" s="47"/>
      <c r="U20" s="49"/>
      <c r="V20" s="47"/>
      <c r="W20" s="49"/>
      <c r="X20" s="47"/>
      <c r="Y20" s="49"/>
      <c r="Z20" s="47"/>
      <c r="AA20" s="49"/>
      <c r="AB20" s="47"/>
      <c r="AC20" s="49"/>
      <c r="AD20" s="47"/>
      <c r="AE20" s="49"/>
      <c r="AF20" s="47"/>
      <c r="AG20" s="49"/>
      <c r="AH20" s="47"/>
      <c r="AI20" s="49"/>
      <c r="AJ20" s="47"/>
      <c r="AK20" s="49"/>
      <c r="AL20" s="50"/>
      <c r="AM20" s="51"/>
      <c r="AN20" s="40"/>
      <c r="AO20" s="52"/>
      <c r="AP20" s="36"/>
      <c r="AQ20" s="24"/>
      <c r="AR20" s="24"/>
      <c r="AS20" s="42"/>
      <c r="AT20" s="24"/>
      <c r="AU20" s="24"/>
      <c r="AV20" s="25" t="str">
        <f t="shared" si="2"/>
        <v/>
      </c>
      <c r="CA20" s="26" t="str">
        <f t="shared" si="3"/>
        <v/>
      </c>
      <c r="CB20" s="26" t="str">
        <f t="shared" si="4"/>
        <v/>
      </c>
      <c r="CC20" s="26" t="str">
        <f t="shared" si="5"/>
        <v/>
      </c>
      <c r="CD20" s="26" t="str">
        <f t="shared" si="6"/>
        <v/>
      </c>
      <c r="CE20" s="26" t="str">
        <f t="shared" si="7"/>
        <v/>
      </c>
      <c r="CF20" s="27"/>
      <c r="CG20" s="26" t="str">
        <f t="shared" si="8"/>
        <v/>
      </c>
      <c r="CH20" s="26" t="str">
        <f t="shared" si="9"/>
        <v/>
      </c>
      <c r="CI20" s="28"/>
      <c r="CJ20" s="29">
        <f t="shared" si="10"/>
        <v>0</v>
      </c>
      <c r="CK20" s="29">
        <f t="shared" si="11"/>
        <v>0</v>
      </c>
      <c r="CL20" s="29">
        <f t="shared" si="12"/>
        <v>0</v>
      </c>
      <c r="CM20" s="29">
        <f t="shared" si="13"/>
        <v>0</v>
      </c>
      <c r="CN20" s="29">
        <f t="shared" si="13"/>
        <v>0</v>
      </c>
      <c r="CO20" s="30"/>
      <c r="CP20" s="29">
        <f t="shared" si="14"/>
        <v>0</v>
      </c>
      <c r="CQ20" s="29">
        <f t="shared" si="14"/>
        <v>0</v>
      </c>
    </row>
    <row r="21" spans="1:99" x14ac:dyDescent="0.25">
      <c r="A21" s="300"/>
      <c r="B21" s="31" t="s">
        <v>46</v>
      </c>
      <c r="C21" s="32">
        <f t="shared" si="0"/>
        <v>0</v>
      </c>
      <c r="D21" s="33">
        <f t="shared" si="1"/>
        <v>0</v>
      </c>
      <c r="E21" s="34">
        <f t="shared" si="1"/>
        <v>0</v>
      </c>
      <c r="F21" s="35"/>
      <c r="G21" s="36"/>
      <c r="H21" s="35"/>
      <c r="I21" s="36"/>
      <c r="J21" s="35"/>
      <c r="K21" s="37"/>
      <c r="L21" s="35"/>
      <c r="M21" s="37"/>
      <c r="N21" s="35"/>
      <c r="O21" s="37"/>
      <c r="P21" s="35"/>
      <c r="Q21" s="37"/>
      <c r="R21" s="35"/>
      <c r="S21" s="37"/>
      <c r="T21" s="35"/>
      <c r="U21" s="37"/>
      <c r="V21" s="35"/>
      <c r="W21" s="37"/>
      <c r="X21" s="35"/>
      <c r="Y21" s="37"/>
      <c r="Z21" s="35"/>
      <c r="AA21" s="37"/>
      <c r="AB21" s="35"/>
      <c r="AC21" s="37"/>
      <c r="AD21" s="35"/>
      <c r="AE21" s="37"/>
      <c r="AF21" s="35"/>
      <c r="AG21" s="37"/>
      <c r="AH21" s="35"/>
      <c r="AI21" s="37"/>
      <c r="AJ21" s="35"/>
      <c r="AK21" s="37"/>
      <c r="AL21" s="38"/>
      <c r="AM21" s="39"/>
      <c r="AN21" s="40"/>
      <c r="AO21" s="41"/>
      <c r="AP21" s="36"/>
      <c r="AQ21" s="24"/>
      <c r="AR21" s="24"/>
      <c r="AS21" s="42"/>
      <c r="AT21" s="24"/>
      <c r="AU21" s="24"/>
      <c r="AV21" s="25" t="str">
        <f t="shared" si="2"/>
        <v/>
      </c>
      <c r="CA21" s="26" t="str">
        <f t="shared" si="3"/>
        <v/>
      </c>
      <c r="CB21" s="26" t="str">
        <f t="shared" si="4"/>
        <v/>
      </c>
      <c r="CC21" s="26" t="str">
        <f t="shared" si="5"/>
        <v/>
      </c>
      <c r="CD21" s="26" t="str">
        <f t="shared" si="6"/>
        <v/>
      </c>
      <c r="CE21" s="26" t="str">
        <f t="shared" si="7"/>
        <v/>
      </c>
      <c r="CF21" s="27"/>
      <c r="CG21" s="26" t="str">
        <f t="shared" si="8"/>
        <v/>
      </c>
      <c r="CH21" s="26" t="str">
        <f t="shared" si="9"/>
        <v/>
      </c>
      <c r="CI21" s="28"/>
      <c r="CJ21" s="29">
        <f t="shared" si="10"/>
        <v>0</v>
      </c>
      <c r="CK21" s="29">
        <f t="shared" si="11"/>
        <v>0</v>
      </c>
      <c r="CL21" s="29">
        <f t="shared" si="12"/>
        <v>0</v>
      </c>
      <c r="CM21" s="29">
        <f t="shared" si="13"/>
        <v>0</v>
      </c>
      <c r="CN21" s="29">
        <f t="shared" si="13"/>
        <v>0</v>
      </c>
      <c r="CO21" s="30"/>
      <c r="CP21" s="29">
        <f t="shared" si="14"/>
        <v>0</v>
      </c>
      <c r="CQ21" s="29">
        <f t="shared" si="14"/>
        <v>0</v>
      </c>
    </row>
    <row r="22" spans="1:99" x14ac:dyDescent="0.25">
      <c r="A22" s="300"/>
      <c r="B22" s="53" t="s">
        <v>47</v>
      </c>
      <c r="C22" s="32">
        <f t="shared" si="0"/>
        <v>0</v>
      </c>
      <c r="D22" s="54">
        <f t="shared" si="1"/>
        <v>0</v>
      </c>
      <c r="E22" s="55">
        <f t="shared" si="1"/>
        <v>0</v>
      </c>
      <c r="F22" s="35"/>
      <c r="G22" s="36"/>
      <c r="H22" s="35"/>
      <c r="I22" s="36"/>
      <c r="J22" s="35"/>
      <c r="K22" s="37"/>
      <c r="L22" s="35"/>
      <c r="M22" s="37"/>
      <c r="N22" s="35"/>
      <c r="O22" s="37"/>
      <c r="P22" s="35"/>
      <c r="Q22" s="37"/>
      <c r="R22" s="35"/>
      <c r="S22" s="37"/>
      <c r="T22" s="35"/>
      <c r="U22" s="37"/>
      <c r="V22" s="35"/>
      <c r="W22" s="37"/>
      <c r="X22" s="35"/>
      <c r="Y22" s="37"/>
      <c r="Z22" s="35"/>
      <c r="AA22" s="37"/>
      <c r="AB22" s="35"/>
      <c r="AC22" s="37"/>
      <c r="AD22" s="35"/>
      <c r="AE22" s="37"/>
      <c r="AF22" s="35"/>
      <c r="AG22" s="37"/>
      <c r="AH22" s="35"/>
      <c r="AI22" s="37"/>
      <c r="AJ22" s="35"/>
      <c r="AK22" s="37"/>
      <c r="AL22" s="56"/>
      <c r="AM22" s="39"/>
      <c r="AN22" s="40"/>
      <c r="AO22" s="41"/>
      <c r="AP22" s="36"/>
      <c r="AQ22" s="24"/>
      <c r="AR22" s="24"/>
      <c r="AS22" s="42"/>
      <c r="AT22" s="24"/>
      <c r="AU22" s="24"/>
      <c r="AV22" s="25" t="str">
        <f t="shared" si="2"/>
        <v/>
      </c>
      <c r="CA22" s="26" t="str">
        <f t="shared" si="3"/>
        <v/>
      </c>
      <c r="CB22" s="26" t="str">
        <f t="shared" si="4"/>
        <v/>
      </c>
      <c r="CC22" s="26" t="str">
        <f t="shared" si="5"/>
        <v/>
      </c>
      <c r="CD22" s="26" t="str">
        <f t="shared" si="6"/>
        <v/>
      </c>
      <c r="CE22" s="26" t="str">
        <f t="shared" si="7"/>
        <v/>
      </c>
      <c r="CF22" s="27"/>
      <c r="CG22" s="26" t="str">
        <f t="shared" si="8"/>
        <v/>
      </c>
      <c r="CH22" s="26" t="str">
        <f t="shared" si="9"/>
        <v/>
      </c>
      <c r="CI22" s="28"/>
      <c r="CJ22" s="29">
        <f t="shared" si="10"/>
        <v>0</v>
      </c>
      <c r="CK22" s="29">
        <f t="shared" si="11"/>
        <v>0</v>
      </c>
      <c r="CL22" s="29">
        <f t="shared" si="12"/>
        <v>0</v>
      </c>
      <c r="CM22" s="29">
        <f t="shared" si="13"/>
        <v>0</v>
      </c>
      <c r="CN22" s="29">
        <f t="shared" si="13"/>
        <v>0</v>
      </c>
      <c r="CO22" s="30"/>
      <c r="CP22" s="29">
        <f t="shared" si="14"/>
        <v>0</v>
      </c>
      <c r="CQ22" s="29">
        <f t="shared" si="14"/>
        <v>0</v>
      </c>
    </row>
    <row r="23" spans="1:99" x14ac:dyDescent="0.25">
      <c r="A23" s="301"/>
      <c r="B23" s="57" t="s">
        <v>48</v>
      </c>
      <c r="C23" s="58">
        <f t="shared" si="0"/>
        <v>0</v>
      </c>
      <c r="D23" s="59">
        <f t="shared" si="1"/>
        <v>0</v>
      </c>
      <c r="E23" s="60">
        <f t="shared" si="1"/>
        <v>0</v>
      </c>
      <c r="F23" s="61"/>
      <c r="G23" s="62"/>
      <c r="H23" s="61"/>
      <c r="I23" s="62"/>
      <c r="J23" s="61"/>
      <c r="K23" s="63"/>
      <c r="L23" s="61"/>
      <c r="M23" s="63"/>
      <c r="N23" s="61"/>
      <c r="O23" s="63"/>
      <c r="P23" s="61"/>
      <c r="Q23" s="63"/>
      <c r="R23" s="61"/>
      <c r="S23" s="63"/>
      <c r="T23" s="61"/>
      <c r="U23" s="63"/>
      <c r="V23" s="61"/>
      <c r="W23" s="63"/>
      <c r="X23" s="61"/>
      <c r="Y23" s="63"/>
      <c r="Z23" s="61"/>
      <c r="AA23" s="63"/>
      <c r="AB23" s="61"/>
      <c r="AC23" s="63"/>
      <c r="AD23" s="61"/>
      <c r="AE23" s="63"/>
      <c r="AF23" s="61"/>
      <c r="AG23" s="63"/>
      <c r="AH23" s="61"/>
      <c r="AI23" s="63"/>
      <c r="AJ23" s="61"/>
      <c r="AK23" s="63"/>
      <c r="AL23" s="64"/>
      <c r="AM23" s="65"/>
      <c r="AN23" s="66"/>
      <c r="AO23" s="67"/>
      <c r="AP23" s="68"/>
      <c r="AQ23" s="69"/>
      <c r="AR23" s="69"/>
      <c r="AS23" s="70"/>
      <c r="AT23" s="69"/>
      <c r="AU23" s="69"/>
      <c r="AV23" s="25" t="str">
        <f t="shared" si="2"/>
        <v/>
      </c>
      <c r="CA23" s="26" t="str">
        <f t="shared" si="3"/>
        <v/>
      </c>
      <c r="CB23" s="26" t="str">
        <f t="shared" si="4"/>
        <v/>
      </c>
      <c r="CC23" s="26" t="str">
        <f t="shared" si="5"/>
        <v/>
      </c>
      <c r="CD23" s="26" t="str">
        <f t="shared" si="6"/>
        <v/>
      </c>
      <c r="CE23" s="26" t="str">
        <f t="shared" si="7"/>
        <v/>
      </c>
      <c r="CF23" s="27"/>
      <c r="CG23" s="26" t="str">
        <f t="shared" si="8"/>
        <v/>
      </c>
      <c r="CH23" s="26" t="str">
        <f t="shared" si="9"/>
        <v/>
      </c>
      <c r="CI23" s="28"/>
      <c r="CJ23" s="29">
        <f t="shared" si="10"/>
        <v>0</v>
      </c>
      <c r="CK23" s="29">
        <f t="shared" si="11"/>
        <v>0</v>
      </c>
      <c r="CL23" s="29">
        <f t="shared" si="12"/>
        <v>0</v>
      </c>
      <c r="CM23" s="29">
        <f t="shared" si="13"/>
        <v>0</v>
      </c>
      <c r="CN23" s="29">
        <f t="shared" si="13"/>
        <v>0</v>
      </c>
      <c r="CO23" s="30"/>
      <c r="CP23" s="29">
        <f t="shared" si="14"/>
        <v>0</v>
      </c>
      <c r="CQ23" s="29">
        <f t="shared" si="14"/>
        <v>0</v>
      </c>
    </row>
    <row r="24" spans="1:99" x14ac:dyDescent="0.25">
      <c r="A24" s="299" t="s">
        <v>49</v>
      </c>
      <c r="B24" s="10" t="s">
        <v>38</v>
      </c>
      <c r="C24" s="11">
        <f t="shared" ref="C24:C34" si="15">SUM(D24+E24)</f>
        <v>66</v>
      </c>
      <c r="D24" s="12">
        <f>+F24+H24+J24+L24+N24+P24+R24+T24+V24+X24+Z24+AB24+AD24+AF24+AH24+AJ24+AL24</f>
        <v>52</v>
      </c>
      <c r="E24" s="13">
        <f>+G24+I24+K24+M24+O24+Q24+S24+U24+W24+Y24+AA24+AC24+AE24+AG24+AI24+AK24+AM24</f>
        <v>14</v>
      </c>
      <c r="F24" s="14"/>
      <c r="G24" s="15"/>
      <c r="H24" s="14"/>
      <c r="I24" s="15"/>
      <c r="J24" s="14"/>
      <c r="K24" s="16"/>
      <c r="L24" s="14"/>
      <c r="M24" s="16"/>
      <c r="N24" s="14">
        <v>3</v>
      </c>
      <c r="O24" s="16"/>
      <c r="P24" s="14">
        <v>2</v>
      </c>
      <c r="Q24" s="16">
        <v>3</v>
      </c>
      <c r="R24" s="14">
        <v>8</v>
      </c>
      <c r="S24" s="16"/>
      <c r="T24" s="14">
        <v>9</v>
      </c>
      <c r="U24" s="16">
        <v>3</v>
      </c>
      <c r="V24" s="14">
        <v>5</v>
      </c>
      <c r="W24" s="16">
        <v>4</v>
      </c>
      <c r="X24" s="14">
        <v>5</v>
      </c>
      <c r="Y24" s="16">
        <v>3</v>
      </c>
      <c r="Z24" s="14">
        <v>7</v>
      </c>
      <c r="AA24" s="16"/>
      <c r="AB24" s="14">
        <v>6</v>
      </c>
      <c r="AC24" s="16"/>
      <c r="AD24" s="14">
        <v>1</v>
      </c>
      <c r="AE24" s="16"/>
      <c r="AF24" s="14">
        <v>2</v>
      </c>
      <c r="AG24" s="16"/>
      <c r="AH24" s="14">
        <v>1</v>
      </c>
      <c r="AI24" s="16">
        <v>1</v>
      </c>
      <c r="AJ24" s="14">
        <v>1</v>
      </c>
      <c r="AK24" s="16"/>
      <c r="AL24" s="17">
        <v>2</v>
      </c>
      <c r="AM24" s="18"/>
      <c r="AN24" s="19">
        <v>0</v>
      </c>
      <c r="AO24" s="20">
        <v>0</v>
      </c>
      <c r="AP24" s="21">
        <v>5</v>
      </c>
      <c r="AQ24" s="22">
        <v>0</v>
      </c>
      <c r="AR24" s="22">
        <v>5</v>
      </c>
      <c r="AS24" s="23"/>
      <c r="AT24" s="24">
        <v>0</v>
      </c>
      <c r="AU24" s="24">
        <v>0</v>
      </c>
      <c r="AV24" s="25" t="str">
        <f>$CA24&amp;$CB24&amp;CC24&amp;CD24&amp;CE24&amp;CG24&amp;CH24</f>
        <v/>
      </c>
      <c r="CA24" s="26" t="str">
        <f>IF(AND($C24&lt;&gt;0,AN24=""),"* No olvide ingresar la columna Espacios Amigables /adolescentes (Digite CERO si no tiene). ",IF(AN24&gt;$C24,"* El Número de Espacios Amigables no puede superar el Total. ",""))</f>
        <v/>
      </c>
      <c r="CB24" s="26" t="str">
        <f>IF(AND(E24&gt;0,OR(AO24="")),"No olvide digitar los campos *TRANS Masculino (Digite CERO si no tiene).",IF(AO24&gt;E24,"* El Número de TRANS Masculino no puede superar el Total Mujeres. ",""))</f>
        <v/>
      </c>
      <c r="CC24" s="26" t="str">
        <f>IF(AND(D24&gt;0,OR(AP24="")),"No olvide digitar los campos *TRANS Femenino (Digite CERO si no tiene).",IF(AP24&gt;$D24,"* El Número de TRANS Femenino no puede superar el Total Hombres. ",""))</f>
        <v/>
      </c>
      <c r="CD24" s="26" t="str">
        <f>IF(AND($C24&lt;&gt;0,AQ24=""),"* No olvide ingresar la columna Pueblos Originarios (Digite CERO si no tiene).  ",IF(AQ24&gt;$C24,"* El Número de Pueblos Originarios no puede superar el Total. ",""))</f>
        <v/>
      </c>
      <c r="CE24" s="26" t="str">
        <f>IF(AND($C24&lt;&gt;0,AR24=""),"* No olvide ingresar la columna Migrantes (Digite CERO si no tiene).  ",IF(AR24&gt;$C24,"* El Número de Migrantes no puede superar el Total. ",""))</f>
        <v/>
      </c>
      <c r="CF24" s="27"/>
      <c r="CG24" s="26" t="str">
        <f>IF(AND($C24&lt;&gt;0,AT24=""),"* No olvide ingresar la columna Niños, Niñas, Adolescentes y Jóvenes SENAME (Digite CERO si no tiene).  ",IF(AT24&gt;$C24,"* El Número de Niños, Niñas, Adolescentes y Jóvenes SENAME no puede superar el Total. ",""))</f>
        <v/>
      </c>
      <c r="CH24" s="26" t="str">
        <f>IF(AND($C24&lt;&gt;0,AU24=""),"* No olvide ingresar la columna Niños, Niñas, Adolescentes y Jóvenes Mejor Niñez (Digite CERO si no tiene). ",IF(AU24&gt;$C24,"* El Número de Niños, Niñas, Adolescentes y Jóvenes Mejor Niñez no puede superar el Total. ",""))</f>
        <v/>
      </c>
      <c r="CI24" s="28"/>
      <c r="CJ24" s="29">
        <f>IF(AND($C24&lt;&gt;0,AN24=""),1,IF(AN24&gt;$C24,1,0))</f>
        <v>0</v>
      </c>
      <c r="CK24" s="29">
        <f>IF(AND(E24&gt;0,OR(AO24="")),1,IF(AO24&gt;E24,1,0))</f>
        <v>0</v>
      </c>
      <c r="CL24" s="29">
        <f>IF(AND(D24&gt;0,OR(AP24="")),1,IF(AP24&gt;D24,1,0))</f>
        <v>0</v>
      </c>
      <c r="CM24" s="29">
        <f>IF(AND($C24&lt;&gt;0,AQ24=""),1,IF(AQ24&gt;$C24,1,0))</f>
        <v>0</v>
      </c>
      <c r="CN24" s="29">
        <f>IF(AND($C24&lt;&gt;0,AR24=""),1,IF(AR24&gt;$C24,1,0))</f>
        <v>0</v>
      </c>
      <c r="CO24" s="30"/>
      <c r="CP24" s="29">
        <f>IF(AND($C24&lt;&gt;0,AT24=""),1,IF(AT24&gt;$C24,1,0))</f>
        <v>0</v>
      </c>
      <c r="CQ24" s="29">
        <f>IF(AND($C24&lt;&gt;0,AU24=""),1,IF(AU24&gt;$C24,1,0))</f>
        <v>0</v>
      </c>
      <c r="CR24" s="28"/>
      <c r="CS24" s="28"/>
      <c r="CT24" s="28"/>
      <c r="CU24" s="28"/>
    </row>
    <row r="25" spans="1:99" x14ac:dyDescent="0.25">
      <c r="A25" s="300"/>
      <c r="B25" s="31" t="s">
        <v>39</v>
      </c>
      <c r="C25" s="32">
        <f t="shared" si="15"/>
        <v>0</v>
      </c>
      <c r="D25" s="33">
        <f t="shared" ref="D25:E34" si="16">+F25+H25+J25+L25+N25+P25+R25+T25+V25+X25+Z25+AB25+AD25+AF25+AH25+AJ25+AL25</f>
        <v>0</v>
      </c>
      <c r="E25" s="34">
        <f>+G25+I25+K25+M25+O25+Q25+S25+U25+W25+Y25+AA25+AC25+AE25+AG25+AI25+AK25+AM25</f>
        <v>0</v>
      </c>
      <c r="F25" s="35"/>
      <c r="G25" s="36"/>
      <c r="H25" s="35"/>
      <c r="I25" s="36"/>
      <c r="J25" s="35"/>
      <c r="K25" s="37"/>
      <c r="L25" s="35"/>
      <c r="M25" s="37"/>
      <c r="N25" s="35"/>
      <c r="O25" s="37"/>
      <c r="P25" s="35"/>
      <c r="Q25" s="37"/>
      <c r="R25" s="35"/>
      <c r="S25" s="37"/>
      <c r="T25" s="35"/>
      <c r="U25" s="37"/>
      <c r="V25" s="35"/>
      <c r="W25" s="37"/>
      <c r="X25" s="35"/>
      <c r="Y25" s="37"/>
      <c r="Z25" s="35"/>
      <c r="AA25" s="37"/>
      <c r="AB25" s="35"/>
      <c r="AC25" s="37"/>
      <c r="AD25" s="35"/>
      <c r="AE25" s="37"/>
      <c r="AF25" s="35"/>
      <c r="AG25" s="37"/>
      <c r="AH25" s="35"/>
      <c r="AI25" s="37"/>
      <c r="AJ25" s="35"/>
      <c r="AK25" s="37"/>
      <c r="AL25" s="38"/>
      <c r="AM25" s="39"/>
      <c r="AN25" s="40"/>
      <c r="AO25" s="41"/>
      <c r="AP25" s="36"/>
      <c r="AQ25" s="24"/>
      <c r="AR25" s="24"/>
      <c r="AS25" s="42"/>
      <c r="AT25" s="24"/>
      <c r="AU25" s="24"/>
      <c r="AV25" s="25" t="str">
        <f t="shared" ref="AV25:AV34" si="17">$CA25&amp;$CB25&amp;CC25&amp;CD25&amp;CE25&amp;CG25&amp;CH25</f>
        <v/>
      </c>
      <c r="CA25" s="26" t="str">
        <f t="shared" ref="CA25:CA34" si="18">IF(AND($C25&lt;&gt;0,AN25=""),"* No olvide ingresar la columna Espacios Amigables /adolescentes (Digite CERO si no tiene). ",IF(AN25&gt;$C25,"* El Número de Espacios Amigables no puede superar el Total. ",""))</f>
        <v/>
      </c>
      <c r="CB25" s="26" t="str">
        <f t="shared" ref="CB25:CB34" si="19">IF(AND(E25&gt;0,OR(AO25="")),"No olvide digitar los campos *TRANS Masculino (Digite CERO si no tiene).",IF(AO25&gt;E25,"* El Número de TRANS Masculino no puede superar el Total Mujeres. ",""))</f>
        <v/>
      </c>
      <c r="CC25" s="26" t="str">
        <f t="shared" ref="CC25:CC34" si="20">IF(AND(D25&gt;0,OR(AP25="")),"No olvide digitar los campos *TRANS Femenino (Digite CERO si no tiene).",IF(AP25&gt;$D25,"* El Número de TRANS Femenino no puede superar el Total Hombres. ",""))</f>
        <v/>
      </c>
      <c r="CD25" s="26" t="str">
        <f t="shared" ref="CD25:CD34" si="21">IF(AND($C25&lt;&gt;0,AQ25=""),"* No olvide ingresar la columna Pueblos Originarios (Digite CERO si no tiene).  ",IF(AQ25&gt;$C25,"* El Número de Pueblos Originarios no puede superar el Total. ",""))</f>
        <v/>
      </c>
      <c r="CE25" s="26" t="str">
        <f t="shared" ref="CE25:CE34" si="22">IF(AND($C25&lt;&gt;0,AR25=""),"* No olvide ingresar la columna Migrantes (Digite CERO si no tiene).  ",IF(AR25&gt;$C25,"* El Número de Migrantes no puede superar el Total. ",""))</f>
        <v/>
      </c>
      <c r="CF25" s="27"/>
      <c r="CG25" s="26" t="str">
        <f t="shared" ref="CG25:CG34" si="23">IF(AND($C25&lt;&gt;0,AT25=""),"* No olvide ingresar la columna Niños, Niñas, Adolescentes y Jóvenes SENAME (Digite CERO si no tiene).  ",IF(AT25&gt;$C25,"* El Número de Niños, Niñas, Adolescentes y Jóvenes SENAME no puede superar el Total. ",""))</f>
        <v/>
      </c>
      <c r="CH25" s="26" t="str">
        <f t="shared" ref="CH25:CH34" si="24">IF(AND($C25&lt;&gt;0,AU25=""),"* No olvide ingresar la columna Niños, Niñas, Adolescentes y Jóvenes Mejor Niñez (Digite CERO si no tiene). ",IF(AU25&gt;$C25,"* El Número de Niños, Niñas, Adolescentes y Jóvenes Mejor Niñez no puede superar el Total. ",""))</f>
        <v/>
      </c>
      <c r="CI25" s="28"/>
      <c r="CJ25" s="29">
        <f t="shared" ref="CJ25:CJ34" si="25">IF(AND($C25&lt;&gt;0,AN25=""),1,IF(AN25&gt;$C25,1,0))</f>
        <v>0</v>
      </c>
      <c r="CK25" s="29">
        <f t="shared" ref="CK25:CK34" si="26">IF(AND(E25&gt;0,OR(AO25="")),1,IF(AO25&gt;E25,1,0))</f>
        <v>0</v>
      </c>
      <c r="CL25" s="29">
        <f t="shared" ref="CL25:CL34" si="27">IF(AND(D25&gt;0,OR(AP25="")),1,IF(AP25&gt;D25,1,0))</f>
        <v>0</v>
      </c>
      <c r="CM25" s="29">
        <f t="shared" ref="CM25:CN34" si="28">IF(AND($C25&lt;&gt;0,AQ25=""),1,IF(AQ25&gt;$C25,1,0))</f>
        <v>0</v>
      </c>
      <c r="CN25" s="29">
        <f t="shared" si="28"/>
        <v>0</v>
      </c>
      <c r="CO25" s="30"/>
      <c r="CP25" s="29">
        <f t="shared" ref="CP25:CQ34" si="29">IF(AND($C25&lt;&gt;0,AT25=""),1,IF(AT25&gt;$C25,1,0))</f>
        <v>0</v>
      </c>
      <c r="CQ25" s="29">
        <f t="shared" si="29"/>
        <v>0</v>
      </c>
    </row>
    <row r="26" spans="1:99" x14ac:dyDescent="0.25">
      <c r="A26" s="300"/>
      <c r="B26" s="31" t="s">
        <v>40</v>
      </c>
      <c r="C26" s="32">
        <f t="shared" si="15"/>
        <v>207</v>
      </c>
      <c r="D26" s="33">
        <f t="shared" si="16"/>
        <v>157</v>
      </c>
      <c r="E26" s="34">
        <f t="shared" si="16"/>
        <v>50</v>
      </c>
      <c r="F26" s="35"/>
      <c r="G26" s="36"/>
      <c r="H26" s="35"/>
      <c r="I26" s="36"/>
      <c r="J26" s="35"/>
      <c r="K26" s="37"/>
      <c r="L26" s="35"/>
      <c r="M26" s="37"/>
      <c r="N26" s="35">
        <v>11</v>
      </c>
      <c r="O26" s="37"/>
      <c r="P26" s="35">
        <v>9</v>
      </c>
      <c r="Q26" s="37">
        <v>7</v>
      </c>
      <c r="R26" s="35">
        <v>28</v>
      </c>
      <c r="S26" s="37">
        <v>2</v>
      </c>
      <c r="T26" s="35">
        <v>26</v>
      </c>
      <c r="U26" s="37">
        <v>10</v>
      </c>
      <c r="V26" s="35">
        <v>21</v>
      </c>
      <c r="W26" s="37">
        <v>10</v>
      </c>
      <c r="X26" s="35">
        <v>14</v>
      </c>
      <c r="Y26" s="37">
        <v>6</v>
      </c>
      <c r="Z26" s="35">
        <v>16</v>
      </c>
      <c r="AA26" s="37">
        <v>5</v>
      </c>
      <c r="AB26" s="35">
        <v>14</v>
      </c>
      <c r="AC26" s="37">
        <v>5</v>
      </c>
      <c r="AD26" s="35">
        <v>6</v>
      </c>
      <c r="AE26" s="37">
        <v>1</v>
      </c>
      <c r="AF26" s="35">
        <v>3</v>
      </c>
      <c r="AG26" s="37"/>
      <c r="AH26" s="35">
        <v>5</v>
      </c>
      <c r="AI26" s="37">
        <v>4</v>
      </c>
      <c r="AJ26" s="35">
        <v>1</v>
      </c>
      <c r="AK26" s="37"/>
      <c r="AL26" s="38">
        <v>3</v>
      </c>
      <c r="AM26" s="39"/>
      <c r="AN26" s="40">
        <v>0</v>
      </c>
      <c r="AO26" s="41">
        <v>0</v>
      </c>
      <c r="AP26" s="36">
        <v>5</v>
      </c>
      <c r="AQ26" s="24">
        <v>0</v>
      </c>
      <c r="AR26" s="24">
        <v>13</v>
      </c>
      <c r="AS26" s="42"/>
      <c r="AT26" s="24">
        <v>0</v>
      </c>
      <c r="AU26" s="24">
        <v>0</v>
      </c>
      <c r="AV26" s="25" t="str">
        <f t="shared" si="17"/>
        <v/>
      </c>
      <c r="CA26" s="26" t="str">
        <f t="shared" si="18"/>
        <v/>
      </c>
      <c r="CB26" s="26" t="str">
        <f t="shared" si="19"/>
        <v/>
      </c>
      <c r="CC26" s="26" t="str">
        <f t="shared" si="20"/>
        <v/>
      </c>
      <c r="CD26" s="26" t="str">
        <f t="shared" si="21"/>
        <v/>
      </c>
      <c r="CE26" s="26" t="str">
        <f t="shared" si="22"/>
        <v/>
      </c>
      <c r="CF26" s="27"/>
      <c r="CG26" s="26" t="str">
        <f t="shared" si="23"/>
        <v/>
      </c>
      <c r="CH26" s="26" t="str">
        <f t="shared" si="24"/>
        <v/>
      </c>
      <c r="CI26" s="28"/>
      <c r="CJ26" s="29">
        <f t="shared" si="25"/>
        <v>0</v>
      </c>
      <c r="CK26" s="29">
        <f t="shared" si="26"/>
        <v>0</v>
      </c>
      <c r="CL26" s="29">
        <f t="shared" si="27"/>
        <v>0</v>
      </c>
      <c r="CM26" s="29">
        <f t="shared" si="28"/>
        <v>0</v>
      </c>
      <c r="CN26" s="29">
        <f t="shared" si="28"/>
        <v>0</v>
      </c>
      <c r="CO26" s="30"/>
      <c r="CP26" s="29">
        <f t="shared" si="29"/>
        <v>0</v>
      </c>
      <c r="CQ26" s="29">
        <f t="shared" si="29"/>
        <v>0</v>
      </c>
    </row>
    <row r="27" spans="1:99" x14ac:dyDescent="0.25">
      <c r="A27" s="300"/>
      <c r="B27" s="31" t="s">
        <v>41</v>
      </c>
      <c r="C27" s="32">
        <f t="shared" si="15"/>
        <v>0</v>
      </c>
      <c r="D27" s="33">
        <f t="shared" si="16"/>
        <v>0</v>
      </c>
      <c r="E27" s="34">
        <f t="shared" si="16"/>
        <v>0</v>
      </c>
      <c r="F27" s="35"/>
      <c r="G27" s="36"/>
      <c r="H27" s="35"/>
      <c r="I27" s="36"/>
      <c r="J27" s="35"/>
      <c r="K27" s="37"/>
      <c r="L27" s="35"/>
      <c r="M27" s="37"/>
      <c r="N27" s="35"/>
      <c r="O27" s="37"/>
      <c r="P27" s="35"/>
      <c r="Q27" s="37"/>
      <c r="R27" s="35"/>
      <c r="S27" s="37"/>
      <c r="T27" s="35"/>
      <c r="U27" s="37"/>
      <c r="V27" s="35"/>
      <c r="W27" s="37"/>
      <c r="X27" s="35"/>
      <c r="Y27" s="37"/>
      <c r="Z27" s="35"/>
      <c r="AA27" s="37"/>
      <c r="AB27" s="35"/>
      <c r="AC27" s="37"/>
      <c r="AD27" s="35"/>
      <c r="AE27" s="37"/>
      <c r="AF27" s="35"/>
      <c r="AG27" s="37"/>
      <c r="AH27" s="35"/>
      <c r="AI27" s="37"/>
      <c r="AJ27" s="35"/>
      <c r="AK27" s="37"/>
      <c r="AL27" s="38"/>
      <c r="AM27" s="39"/>
      <c r="AN27" s="40"/>
      <c r="AO27" s="41"/>
      <c r="AP27" s="36"/>
      <c r="AQ27" s="24"/>
      <c r="AR27" s="24"/>
      <c r="AS27" s="42"/>
      <c r="AT27" s="24"/>
      <c r="AU27" s="24"/>
      <c r="AV27" s="25" t="str">
        <f t="shared" si="17"/>
        <v/>
      </c>
      <c r="CA27" s="26" t="str">
        <f t="shared" si="18"/>
        <v/>
      </c>
      <c r="CB27" s="26" t="str">
        <f t="shared" si="19"/>
        <v/>
      </c>
      <c r="CC27" s="26" t="str">
        <f t="shared" si="20"/>
        <v/>
      </c>
      <c r="CD27" s="26" t="str">
        <f t="shared" si="21"/>
        <v/>
      </c>
      <c r="CE27" s="26" t="str">
        <f t="shared" si="22"/>
        <v/>
      </c>
      <c r="CF27" s="27"/>
      <c r="CG27" s="26" t="str">
        <f t="shared" si="23"/>
        <v/>
      </c>
      <c r="CH27" s="26" t="str">
        <f t="shared" si="24"/>
        <v/>
      </c>
      <c r="CI27" s="28"/>
      <c r="CJ27" s="29">
        <f t="shared" si="25"/>
        <v>0</v>
      </c>
      <c r="CK27" s="29">
        <f t="shared" si="26"/>
        <v>0</v>
      </c>
      <c r="CL27" s="29">
        <f t="shared" si="27"/>
        <v>0</v>
      </c>
      <c r="CM27" s="29">
        <f t="shared" si="28"/>
        <v>0</v>
      </c>
      <c r="CN27" s="29">
        <f t="shared" si="28"/>
        <v>0</v>
      </c>
      <c r="CO27" s="30"/>
      <c r="CP27" s="29">
        <f t="shared" si="29"/>
        <v>0</v>
      </c>
      <c r="CQ27" s="29">
        <f t="shared" si="29"/>
        <v>0</v>
      </c>
    </row>
    <row r="28" spans="1:99" x14ac:dyDescent="0.25">
      <c r="A28" s="300"/>
      <c r="B28" s="31" t="s">
        <v>42</v>
      </c>
      <c r="C28" s="32">
        <f t="shared" si="15"/>
        <v>0</v>
      </c>
      <c r="D28" s="33">
        <f t="shared" si="16"/>
        <v>0</v>
      </c>
      <c r="E28" s="34">
        <f t="shared" si="16"/>
        <v>0</v>
      </c>
      <c r="F28" s="35"/>
      <c r="G28" s="36"/>
      <c r="H28" s="35"/>
      <c r="I28" s="36"/>
      <c r="J28" s="35"/>
      <c r="K28" s="37"/>
      <c r="L28" s="35"/>
      <c r="M28" s="37"/>
      <c r="N28" s="35"/>
      <c r="O28" s="37"/>
      <c r="P28" s="35"/>
      <c r="Q28" s="37"/>
      <c r="R28" s="35"/>
      <c r="S28" s="37"/>
      <c r="T28" s="35"/>
      <c r="U28" s="37"/>
      <c r="V28" s="35"/>
      <c r="W28" s="37"/>
      <c r="X28" s="35"/>
      <c r="Y28" s="37"/>
      <c r="Z28" s="35"/>
      <c r="AA28" s="37"/>
      <c r="AB28" s="35"/>
      <c r="AC28" s="37"/>
      <c r="AD28" s="35"/>
      <c r="AE28" s="37"/>
      <c r="AF28" s="35"/>
      <c r="AG28" s="37"/>
      <c r="AH28" s="35"/>
      <c r="AI28" s="37"/>
      <c r="AJ28" s="35"/>
      <c r="AK28" s="37"/>
      <c r="AL28" s="38"/>
      <c r="AM28" s="39"/>
      <c r="AN28" s="40"/>
      <c r="AO28" s="41"/>
      <c r="AP28" s="36"/>
      <c r="AQ28" s="24"/>
      <c r="AR28" s="24"/>
      <c r="AS28" s="42"/>
      <c r="AT28" s="24"/>
      <c r="AU28" s="24"/>
      <c r="AV28" s="25" t="str">
        <f t="shared" si="17"/>
        <v/>
      </c>
      <c r="CA28" s="26" t="str">
        <f t="shared" si="18"/>
        <v/>
      </c>
      <c r="CB28" s="26" t="str">
        <f t="shared" si="19"/>
        <v/>
      </c>
      <c r="CC28" s="26" t="str">
        <f t="shared" si="20"/>
        <v/>
      </c>
      <c r="CD28" s="26" t="str">
        <f t="shared" si="21"/>
        <v/>
      </c>
      <c r="CE28" s="26" t="str">
        <f t="shared" si="22"/>
        <v/>
      </c>
      <c r="CF28" s="27"/>
      <c r="CG28" s="26" t="str">
        <f t="shared" si="23"/>
        <v/>
      </c>
      <c r="CH28" s="26" t="str">
        <f t="shared" si="24"/>
        <v/>
      </c>
      <c r="CI28" s="28"/>
      <c r="CJ28" s="29">
        <f t="shared" si="25"/>
        <v>0</v>
      </c>
      <c r="CK28" s="29">
        <f t="shared" si="26"/>
        <v>0</v>
      </c>
      <c r="CL28" s="29">
        <f t="shared" si="27"/>
        <v>0</v>
      </c>
      <c r="CM28" s="29">
        <f t="shared" si="28"/>
        <v>0</v>
      </c>
      <c r="CN28" s="29">
        <f t="shared" si="28"/>
        <v>0</v>
      </c>
      <c r="CO28" s="30"/>
      <c r="CP28" s="29">
        <f t="shared" si="29"/>
        <v>0</v>
      </c>
      <c r="CQ28" s="29">
        <f t="shared" si="29"/>
        <v>0</v>
      </c>
    </row>
    <row r="29" spans="1:99" x14ac:dyDescent="0.25">
      <c r="A29" s="300"/>
      <c r="B29" s="31" t="s">
        <v>43</v>
      </c>
      <c r="C29" s="32">
        <f t="shared" si="15"/>
        <v>0</v>
      </c>
      <c r="D29" s="33">
        <f t="shared" si="16"/>
        <v>0</v>
      </c>
      <c r="E29" s="34">
        <f t="shared" si="16"/>
        <v>0</v>
      </c>
      <c r="F29" s="35"/>
      <c r="G29" s="36"/>
      <c r="H29" s="35"/>
      <c r="I29" s="36"/>
      <c r="J29" s="35"/>
      <c r="K29" s="37"/>
      <c r="L29" s="35"/>
      <c r="M29" s="37"/>
      <c r="N29" s="35"/>
      <c r="O29" s="37"/>
      <c r="P29" s="35"/>
      <c r="Q29" s="37"/>
      <c r="R29" s="35"/>
      <c r="S29" s="37"/>
      <c r="T29" s="35"/>
      <c r="U29" s="37"/>
      <c r="V29" s="35"/>
      <c r="W29" s="37"/>
      <c r="X29" s="35"/>
      <c r="Y29" s="37"/>
      <c r="Z29" s="35"/>
      <c r="AA29" s="37"/>
      <c r="AB29" s="35"/>
      <c r="AC29" s="37"/>
      <c r="AD29" s="35"/>
      <c r="AE29" s="37"/>
      <c r="AF29" s="35"/>
      <c r="AG29" s="37"/>
      <c r="AH29" s="35"/>
      <c r="AI29" s="37"/>
      <c r="AJ29" s="35"/>
      <c r="AK29" s="37"/>
      <c r="AL29" s="38"/>
      <c r="AM29" s="39"/>
      <c r="AN29" s="40"/>
      <c r="AO29" s="41"/>
      <c r="AP29" s="36"/>
      <c r="AQ29" s="24"/>
      <c r="AR29" s="24"/>
      <c r="AS29" s="42"/>
      <c r="AT29" s="24"/>
      <c r="AU29" s="24"/>
      <c r="AV29" s="25" t="str">
        <f t="shared" si="17"/>
        <v/>
      </c>
      <c r="CA29" s="26" t="str">
        <f t="shared" si="18"/>
        <v/>
      </c>
      <c r="CB29" s="26" t="str">
        <f t="shared" si="19"/>
        <v/>
      </c>
      <c r="CC29" s="26" t="str">
        <f t="shared" si="20"/>
        <v/>
      </c>
      <c r="CD29" s="26" t="str">
        <f t="shared" si="21"/>
        <v/>
      </c>
      <c r="CE29" s="26" t="str">
        <f t="shared" si="22"/>
        <v/>
      </c>
      <c r="CF29" s="27"/>
      <c r="CG29" s="26" t="str">
        <f t="shared" si="23"/>
        <v/>
      </c>
      <c r="CH29" s="26" t="str">
        <f t="shared" si="24"/>
        <v/>
      </c>
      <c r="CI29" s="28"/>
      <c r="CJ29" s="29">
        <f t="shared" si="25"/>
        <v>0</v>
      </c>
      <c r="CK29" s="29">
        <f t="shared" si="26"/>
        <v>0</v>
      </c>
      <c r="CL29" s="29">
        <f t="shared" si="27"/>
        <v>0</v>
      </c>
      <c r="CM29" s="29">
        <f t="shared" si="28"/>
        <v>0</v>
      </c>
      <c r="CN29" s="29">
        <f t="shared" si="28"/>
        <v>0</v>
      </c>
      <c r="CO29" s="30"/>
      <c r="CP29" s="29">
        <f t="shared" si="29"/>
        <v>0</v>
      </c>
      <c r="CQ29" s="29">
        <f t="shared" si="29"/>
        <v>0</v>
      </c>
    </row>
    <row r="30" spans="1:99" x14ac:dyDescent="0.25">
      <c r="A30" s="300"/>
      <c r="B30" s="31" t="s">
        <v>44</v>
      </c>
      <c r="C30" s="32">
        <f t="shared" si="15"/>
        <v>0</v>
      </c>
      <c r="D30" s="33">
        <f t="shared" si="16"/>
        <v>0</v>
      </c>
      <c r="E30" s="34">
        <f t="shared" si="16"/>
        <v>0</v>
      </c>
      <c r="F30" s="35"/>
      <c r="G30" s="36"/>
      <c r="H30" s="35"/>
      <c r="I30" s="36"/>
      <c r="J30" s="35"/>
      <c r="K30" s="37"/>
      <c r="L30" s="35"/>
      <c r="M30" s="37"/>
      <c r="N30" s="35"/>
      <c r="O30" s="37"/>
      <c r="P30" s="35"/>
      <c r="Q30" s="37"/>
      <c r="R30" s="35"/>
      <c r="S30" s="37"/>
      <c r="T30" s="35"/>
      <c r="U30" s="37"/>
      <c r="V30" s="35"/>
      <c r="W30" s="37"/>
      <c r="X30" s="35"/>
      <c r="Y30" s="37"/>
      <c r="Z30" s="35"/>
      <c r="AA30" s="37"/>
      <c r="AB30" s="35"/>
      <c r="AC30" s="37"/>
      <c r="AD30" s="35"/>
      <c r="AE30" s="37"/>
      <c r="AF30" s="35"/>
      <c r="AG30" s="37"/>
      <c r="AH30" s="35"/>
      <c r="AI30" s="37"/>
      <c r="AJ30" s="35"/>
      <c r="AK30" s="37"/>
      <c r="AL30" s="38"/>
      <c r="AM30" s="39"/>
      <c r="AN30" s="40"/>
      <c r="AO30" s="41"/>
      <c r="AP30" s="36"/>
      <c r="AQ30" s="24"/>
      <c r="AR30" s="24"/>
      <c r="AS30" s="42"/>
      <c r="AT30" s="24"/>
      <c r="AU30" s="24"/>
      <c r="AV30" s="25" t="str">
        <f t="shared" si="17"/>
        <v/>
      </c>
      <c r="CA30" s="26" t="str">
        <f t="shared" si="18"/>
        <v/>
      </c>
      <c r="CB30" s="26" t="str">
        <f t="shared" si="19"/>
        <v/>
      </c>
      <c r="CC30" s="26" t="str">
        <f t="shared" si="20"/>
        <v/>
      </c>
      <c r="CD30" s="26" t="str">
        <f t="shared" si="21"/>
        <v/>
      </c>
      <c r="CE30" s="26" t="str">
        <f t="shared" si="22"/>
        <v/>
      </c>
      <c r="CF30" s="27"/>
      <c r="CG30" s="26" t="str">
        <f t="shared" si="23"/>
        <v/>
      </c>
      <c r="CH30" s="26" t="str">
        <f t="shared" si="24"/>
        <v/>
      </c>
      <c r="CI30" s="28"/>
      <c r="CJ30" s="29">
        <f t="shared" si="25"/>
        <v>0</v>
      </c>
      <c r="CK30" s="29">
        <f t="shared" si="26"/>
        <v>0</v>
      </c>
      <c r="CL30" s="29">
        <f t="shared" si="27"/>
        <v>0</v>
      </c>
      <c r="CM30" s="29">
        <f t="shared" si="28"/>
        <v>0</v>
      </c>
      <c r="CN30" s="29">
        <f t="shared" si="28"/>
        <v>0</v>
      </c>
      <c r="CO30" s="30"/>
      <c r="CP30" s="29">
        <f t="shared" si="29"/>
        <v>0</v>
      </c>
      <c r="CQ30" s="29">
        <f t="shared" si="29"/>
        <v>0</v>
      </c>
    </row>
    <row r="31" spans="1:99" x14ac:dyDescent="0.25">
      <c r="A31" s="300"/>
      <c r="B31" s="43" t="s">
        <v>45</v>
      </c>
      <c r="C31" s="44">
        <f t="shared" si="15"/>
        <v>0</v>
      </c>
      <c r="D31" s="45">
        <f t="shared" si="16"/>
        <v>0</v>
      </c>
      <c r="E31" s="46">
        <f t="shared" si="16"/>
        <v>0</v>
      </c>
      <c r="F31" s="47"/>
      <c r="G31" s="48"/>
      <c r="H31" s="47"/>
      <c r="I31" s="48"/>
      <c r="J31" s="47"/>
      <c r="K31" s="49"/>
      <c r="L31" s="47"/>
      <c r="M31" s="49"/>
      <c r="N31" s="47"/>
      <c r="O31" s="49"/>
      <c r="P31" s="47"/>
      <c r="Q31" s="49"/>
      <c r="R31" s="47"/>
      <c r="S31" s="49"/>
      <c r="T31" s="47"/>
      <c r="U31" s="49"/>
      <c r="V31" s="47"/>
      <c r="W31" s="49"/>
      <c r="X31" s="47"/>
      <c r="Y31" s="49"/>
      <c r="Z31" s="47"/>
      <c r="AA31" s="49"/>
      <c r="AB31" s="47"/>
      <c r="AC31" s="49"/>
      <c r="AD31" s="47"/>
      <c r="AE31" s="49"/>
      <c r="AF31" s="47"/>
      <c r="AG31" s="49"/>
      <c r="AH31" s="47"/>
      <c r="AI31" s="49"/>
      <c r="AJ31" s="47"/>
      <c r="AK31" s="49"/>
      <c r="AL31" s="50"/>
      <c r="AM31" s="51"/>
      <c r="AN31" s="40"/>
      <c r="AO31" s="52"/>
      <c r="AP31" s="36"/>
      <c r="AQ31" s="24"/>
      <c r="AR31" s="24"/>
      <c r="AS31" s="42"/>
      <c r="AT31" s="24"/>
      <c r="AU31" s="24"/>
      <c r="AV31" s="25" t="str">
        <f t="shared" si="17"/>
        <v/>
      </c>
      <c r="CA31" s="26" t="str">
        <f t="shared" si="18"/>
        <v/>
      </c>
      <c r="CB31" s="26" t="str">
        <f t="shared" si="19"/>
        <v/>
      </c>
      <c r="CC31" s="26" t="str">
        <f t="shared" si="20"/>
        <v/>
      </c>
      <c r="CD31" s="26" t="str">
        <f t="shared" si="21"/>
        <v/>
      </c>
      <c r="CE31" s="26" t="str">
        <f t="shared" si="22"/>
        <v/>
      </c>
      <c r="CF31" s="27"/>
      <c r="CG31" s="26" t="str">
        <f t="shared" si="23"/>
        <v/>
      </c>
      <c r="CH31" s="26" t="str">
        <f t="shared" si="24"/>
        <v/>
      </c>
      <c r="CI31" s="28"/>
      <c r="CJ31" s="29">
        <f t="shared" si="25"/>
        <v>0</v>
      </c>
      <c r="CK31" s="29">
        <f t="shared" si="26"/>
        <v>0</v>
      </c>
      <c r="CL31" s="29">
        <f t="shared" si="27"/>
        <v>0</v>
      </c>
      <c r="CM31" s="29">
        <f t="shared" si="28"/>
        <v>0</v>
      </c>
      <c r="CN31" s="29">
        <f t="shared" si="28"/>
        <v>0</v>
      </c>
      <c r="CO31" s="30"/>
      <c r="CP31" s="29">
        <f t="shared" si="29"/>
        <v>0</v>
      </c>
      <c r="CQ31" s="29">
        <f t="shared" si="29"/>
        <v>0</v>
      </c>
    </row>
    <row r="32" spans="1:99" x14ac:dyDescent="0.25">
      <c r="A32" s="300"/>
      <c r="B32" s="31" t="s">
        <v>46</v>
      </c>
      <c r="C32" s="32">
        <f t="shared" si="15"/>
        <v>0</v>
      </c>
      <c r="D32" s="33">
        <f t="shared" si="16"/>
        <v>0</v>
      </c>
      <c r="E32" s="34">
        <f t="shared" si="16"/>
        <v>0</v>
      </c>
      <c r="F32" s="35"/>
      <c r="G32" s="36"/>
      <c r="H32" s="35"/>
      <c r="I32" s="36"/>
      <c r="J32" s="35"/>
      <c r="K32" s="37"/>
      <c r="L32" s="35"/>
      <c r="M32" s="37"/>
      <c r="N32" s="35"/>
      <c r="O32" s="37"/>
      <c r="P32" s="35"/>
      <c r="Q32" s="37"/>
      <c r="R32" s="35"/>
      <c r="S32" s="37"/>
      <c r="T32" s="35"/>
      <c r="U32" s="37"/>
      <c r="V32" s="35"/>
      <c r="W32" s="37"/>
      <c r="X32" s="35"/>
      <c r="Y32" s="37"/>
      <c r="Z32" s="35"/>
      <c r="AA32" s="37"/>
      <c r="AB32" s="35"/>
      <c r="AC32" s="37"/>
      <c r="AD32" s="35"/>
      <c r="AE32" s="37"/>
      <c r="AF32" s="35"/>
      <c r="AG32" s="37"/>
      <c r="AH32" s="35"/>
      <c r="AI32" s="37"/>
      <c r="AJ32" s="35"/>
      <c r="AK32" s="37"/>
      <c r="AL32" s="38"/>
      <c r="AM32" s="39"/>
      <c r="AN32" s="40"/>
      <c r="AO32" s="41"/>
      <c r="AP32" s="36"/>
      <c r="AQ32" s="24"/>
      <c r="AR32" s="24"/>
      <c r="AS32" s="42"/>
      <c r="AT32" s="24"/>
      <c r="AU32" s="24"/>
      <c r="AV32" s="25" t="str">
        <f t="shared" si="17"/>
        <v/>
      </c>
      <c r="CA32" s="26" t="str">
        <f t="shared" si="18"/>
        <v/>
      </c>
      <c r="CB32" s="26" t="str">
        <f t="shared" si="19"/>
        <v/>
      </c>
      <c r="CC32" s="26" t="str">
        <f t="shared" si="20"/>
        <v/>
      </c>
      <c r="CD32" s="26" t="str">
        <f t="shared" si="21"/>
        <v/>
      </c>
      <c r="CE32" s="26" t="str">
        <f t="shared" si="22"/>
        <v/>
      </c>
      <c r="CF32" s="27"/>
      <c r="CG32" s="26" t="str">
        <f t="shared" si="23"/>
        <v/>
      </c>
      <c r="CH32" s="26" t="str">
        <f t="shared" si="24"/>
        <v/>
      </c>
      <c r="CI32" s="28"/>
      <c r="CJ32" s="29">
        <f t="shared" si="25"/>
        <v>0</v>
      </c>
      <c r="CK32" s="29">
        <f t="shared" si="26"/>
        <v>0</v>
      </c>
      <c r="CL32" s="29">
        <f t="shared" si="27"/>
        <v>0</v>
      </c>
      <c r="CM32" s="29">
        <f t="shared" si="28"/>
        <v>0</v>
      </c>
      <c r="CN32" s="29">
        <f t="shared" si="28"/>
        <v>0</v>
      </c>
      <c r="CO32" s="30"/>
      <c r="CP32" s="29">
        <f t="shared" si="29"/>
        <v>0</v>
      </c>
      <c r="CQ32" s="29">
        <f t="shared" si="29"/>
        <v>0</v>
      </c>
    </row>
    <row r="33" spans="1:95" x14ac:dyDescent="0.25">
      <c r="A33" s="300"/>
      <c r="B33" s="53" t="s">
        <v>47</v>
      </c>
      <c r="C33" s="32">
        <f t="shared" si="15"/>
        <v>0</v>
      </c>
      <c r="D33" s="54">
        <f t="shared" si="16"/>
        <v>0</v>
      </c>
      <c r="E33" s="55">
        <f t="shared" si="16"/>
        <v>0</v>
      </c>
      <c r="F33" s="35"/>
      <c r="G33" s="36"/>
      <c r="H33" s="35"/>
      <c r="I33" s="36"/>
      <c r="J33" s="35"/>
      <c r="K33" s="37"/>
      <c r="L33" s="35"/>
      <c r="M33" s="37"/>
      <c r="N33" s="35"/>
      <c r="O33" s="37"/>
      <c r="P33" s="35"/>
      <c r="Q33" s="37"/>
      <c r="R33" s="35"/>
      <c r="S33" s="37"/>
      <c r="T33" s="35"/>
      <c r="U33" s="37"/>
      <c r="V33" s="35"/>
      <c r="W33" s="37"/>
      <c r="X33" s="35"/>
      <c r="Y33" s="37"/>
      <c r="Z33" s="35"/>
      <c r="AA33" s="37"/>
      <c r="AB33" s="35"/>
      <c r="AC33" s="37"/>
      <c r="AD33" s="35"/>
      <c r="AE33" s="37"/>
      <c r="AF33" s="35"/>
      <c r="AG33" s="37"/>
      <c r="AH33" s="35"/>
      <c r="AI33" s="37"/>
      <c r="AJ33" s="35"/>
      <c r="AK33" s="37"/>
      <c r="AL33" s="56"/>
      <c r="AM33" s="39"/>
      <c r="AN33" s="40"/>
      <c r="AO33" s="41"/>
      <c r="AP33" s="36"/>
      <c r="AQ33" s="24"/>
      <c r="AR33" s="24"/>
      <c r="AS33" s="42"/>
      <c r="AT33" s="24"/>
      <c r="AU33" s="24"/>
      <c r="AV33" s="25" t="str">
        <f t="shared" si="17"/>
        <v/>
      </c>
      <c r="CA33" s="26" t="str">
        <f t="shared" si="18"/>
        <v/>
      </c>
      <c r="CB33" s="26" t="str">
        <f t="shared" si="19"/>
        <v/>
      </c>
      <c r="CC33" s="26" t="str">
        <f t="shared" si="20"/>
        <v/>
      </c>
      <c r="CD33" s="26" t="str">
        <f t="shared" si="21"/>
        <v/>
      </c>
      <c r="CE33" s="26" t="str">
        <f t="shared" si="22"/>
        <v/>
      </c>
      <c r="CF33" s="27"/>
      <c r="CG33" s="26" t="str">
        <f t="shared" si="23"/>
        <v/>
      </c>
      <c r="CH33" s="26" t="str">
        <f t="shared" si="24"/>
        <v/>
      </c>
      <c r="CI33" s="28"/>
      <c r="CJ33" s="29">
        <f t="shared" si="25"/>
        <v>0</v>
      </c>
      <c r="CK33" s="29">
        <f t="shared" si="26"/>
        <v>0</v>
      </c>
      <c r="CL33" s="29">
        <f t="shared" si="27"/>
        <v>0</v>
      </c>
      <c r="CM33" s="29">
        <f t="shared" si="28"/>
        <v>0</v>
      </c>
      <c r="CN33" s="29">
        <f t="shared" si="28"/>
        <v>0</v>
      </c>
      <c r="CO33" s="30"/>
      <c r="CP33" s="29">
        <f t="shared" si="29"/>
        <v>0</v>
      </c>
      <c r="CQ33" s="29">
        <f t="shared" si="29"/>
        <v>0</v>
      </c>
    </row>
    <row r="34" spans="1:95" x14ac:dyDescent="0.25">
      <c r="A34" s="301"/>
      <c r="B34" s="57" t="s">
        <v>48</v>
      </c>
      <c r="C34" s="58">
        <f t="shared" si="15"/>
        <v>0</v>
      </c>
      <c r="D34" s="59">
        <f t="shared" si="16"/>
        <v>0</v>
      </c>
      <c r="E34" s="60">
        <f t="shared" si="16"/>
        <v>0</v>
      </c>
      <c r="F34" s="61"/>
      <c r="G34" s="62"/>
      <c r="H34" s="61"/>
      <c r="I34" s="62"/>
      <c r="J34" s="61"/>
      <c r="K34" s="63"/>
      <c r="L34" s="61"/>
      <c r="M34" s="63"/>
      <c r="N34" s="61"/>
      <c r="O34" s="63"/>
      <c r="P34" s="61"/>
      <c r="Q34" s="63"/>
      <c r="R34" s="61"/>
      <c r="S34" s="63"/>
      <c r="T34" s="61"/>
      <c r="U34" s="63"/>
      <c r="V34" s="61"/>
      <c r="W34" s="63"/>
      <c r="X34" s="61"/>
      <c r="Y34" s="63"/>
      <c r="Z34" s="61"/>
      <c r="AA34" s="63"/>
      <c r="AB34" s="61"/>
      <c r="AC34" s="63"/>
      <c r="AD34" s="61"/>
      <c r="AE34" s="63"/>
      <c r="AF34" s="61"/>
      <c r="AG34" s="63"/>
      <c r="AH34" s="61"/>
      <c r="AI34" s="63"/>
      <c r="AJ34" s="61"/>
      <c r="AK34" s="63"/>
      <c r="AL34" s="64"/>
      <c r="AM34" s="65"/>
      <c r="AN34" s="66"/>
      <c r="AO34" s="67"/>
      <c r="AP34" s="68"/>
      <c r="AQ34" s="69"/>
      <c r="AR34" s="69"/>
      <c r="AS34" s="70"/>
      <c r="AT34" s="69"/>
      <c r="AU34" s="69"/>
      <c r="AV34" s="25" t="str">
        <f t="shared" si="17"/>
        <v/>
      </c>
      <c r="CA34" s="26" t="str">
        <f t="shared" si="18"/>
        <v/>
      </c>
      <c r="CB34" s="26" t="str">
        <f t="shared" si="19"/>
        <v/>
      </c>
      <c r="CC34" s="26" t="str">
        <f t="shared" si="20"/>
        <v/>
      </c>
      <c r="CD34" s="26" t="str">
        <f t="shared" si="21"/>
        <v/>
      </c>
      <c r="CE34" s="26" t="str">
        <f t="shared" si="22"/>
        <v/>
      </c>
      <c r="CF34" s="27"/>
      <c r="CG34" s="26" t="str">
        <f t="shared" si="23"/>
        <v/>
      </c>
      <c r="CH34" s="26" t="str">
        <f t="shared" si="24"/>
        <v/>
      </c>
      <c r="CI34" s="28"/>
      <c r="CJ34" s="29">
        <f t="shared" si="25"/>
        <v>0</v>
      </c>
      <c r="CK34" s="29">
        <f t="shared" si="26"/>
        <v>0</v>
      </c>
      <c r="CL34" s="29">
        <f t="shared" si="27"/>
        <v>0</v>
      </c>
      <c r="CM34" s="29">
        <f t="shared" si="28"/>
        <v>0</v>
      </c>
      <c r="CN34" s="29">
        <f t="shared" si="28"/>
        <v>0</v>
      </c>
      <c r="CO34" s="30"/>
      <c r="CP34" s="29">
        <f t="shared" si="29"/>
        <v>0</v>
      </c>
      <c r="CQ34" s="29">
        <f t="shared" si="29"/>
        <v>0</v>
      </c>
    </row>
    <row r="35" spans="1:95" x14ac:dyDescent="0.25">
      <c r="A35" s="299" t="s">
        <v>50</v>
      </c>
      <c r="B35" s="10" t="s">
        <v>38</v>
      </c>
      <c r="C35" s="11">
        <f t="shared" si="0"/>
        <v>66</v>
      </c>
      <c r="D35" s="12">
        <f>SUM(H35+J35+L35+N35+P35+R35+T35+V35+X35+Z35+AB35+AD35+AF35+AH35+AJ35+AL35)</f>
        <v>52</v>
      </c>
      <c r="E35" s="13">
        <f>SUM(I35+K35+M35+O35+Q35+S35+U35+W35+Y35+AA35+AC35+AE35+AG35+AI35+AK35+AM35)</f>
        <v>14</v>
      </c>
      <c r="F35" s="71"/>
      <c r="G35" s="72"/>
      <c r="H35" s="14"/>
      <c r="I35" s="15"/>
      <c r="J35" s="14"/>
      <c r="K35" s="16"/>
      <c r="L35" s="14"/>
      <c r="M35" s="16"/>
      <c r="N35" s="14">
        <v>3</v>
      </c>
      <c r="O35" s="16"/>
      <c r="P35" s="14">
        <v>2</v>
      </c>
      <c r="Q35" s="16">
        <v>3</v>
      </c>
      <c r="R35" s="14">
        <v>8</v>
      </c>
      <c r="S35" s="16"/>
      <c r="T35" s="14">
        <v>9</v>
      </c>
      <c r="U35" s="16">
        <v>3</v>
      </c>
      <c r="V35" s="14">
        <v>5</v>
      </c>
      <c r="W35" s="16">
        <v>4</v>
      </c>
      <c r="X35" s="14">
        <v>5</v>
      </c>
      <c r="Y35" s="16">
        <v>3</v>
      </c>
      <c r="Z35" s="14">
        <v>7</v>
      </c>
      <c r="AA35" s="16"/>
      <c r="AB35" s="14">
        <v>6</v>
      </c>
      <c r="AC35" s="16"/>
      <c r="AD35" s="14">
        <v>1</v>
      </c>
      <c r="AE35" s="16"/>
      <c r="AF35" s="14">
        <v>2</v>
      </c>
      <c r="AG35" s="16"/>
      <c r="AH35" s="14">
        <v>1</v>
      </c>
      <c r="AI35" s="16">
        <v>1</v>
      </c>
      <c r="AJ35" s="14">
        <v>1</v>
      </c>
      <c r="AK35" s="16">
        <v>0</v>
      </c>
      <c r="AL35" s="17">
        <v>2</v>
      </c>
      <c r="AM35" s="18">
        <v>0</v>
      </c>
      <c r="AN35" s="73">
        <v>0</v>
      </c>
      <c r="AO35" s="20">
        <v>0</v>
      </c>
      <c r="AP35" s="21">
        <v>5</v>
      </c>
      <c r="AQ35" s="22">
        <v>0</v>
      </c>
      <c r="AR35" s="22">
        <v>5</v>
      </c>
      <c r="AS35" s="23"/>
      <c r="AT35" s="74">
        <v>0</v>
      </c>
      <c r="AU35" s="74">
        <v>0</v>
      </c>
      <c r="AV35" s="25" t="str">
        <f t="shared" si="2"/>
        <v/>
      </c>
      <c r="CA35" s="26" t="str">
        <f t="shared" si="3"/>
        <v/>
      </c>
      <c r="CB35" s="26" t="str">
        <f t="shared" si="4"/>
        <v/>
      </c>
      <c r="CC35" s="26" t="str">
        <f t="shared" si="5"/>
        <v/>
      </c>
      <c r="CD35" s="26" t="str">
        <f t="shared" si="6"/>
        <v/>
      </c>
      <c r="CE35" s="26" t="str">
        <f t="shared" si="7"/>
        <v/>
      </c>
      <c r="CF35" s="27"/>
      <c r="CG35" s="26" t="str">
        <f t="shared" si="8"/>
        <v/>
      </c>
      <c r="CH35" s="26" t="str">
        <f t="shared" si="9"/>
        <v/>
      </c>
      <c r="CI35" s="28"/>
      <c r="CJ35" s="29">
        <f t="shared" si="10"/>
        <v>0</v>
      </c>
      <c r="CK35" s="29">
        <f t="shared" si="11"/>
        <v>0</v>
      </c>
      <c r="CL35" s="29">
        <f t="shared" si="12"/>
        <v>0</v>
      </c>
      <c r="CM35" s="29">
        <f t="shared" si="13"/>
        <v>0</v>
      </c>
      <c r="CN35" s="29">
        <f t="shared" si="13"/>
        <v>0</v>
      </c>
      <c r="CO35" s="30"/>
      <c r="CP35" s="29">
        <f t="shared" si="14"/>
        <v>0</v>
      </c>
      <c r="CQ35" s="29">
        <f t="shared" si="14"/>
        <v>0</v>
      </c>
    </row>
    <row r="36" spans="1:95" x14ac:dyDescent="0.25">
      <c r="A36" s="300"/>
      <c r="B36" s="31" t="s">
        <v>51</v>
      </c>
      <c r="C36" s="32">
        <f t="shared" si="0"/>
        <v>0</v>
      </c>
      <c r="D36" s="33">
        <f t="shared" ref="D36:E51" si="30">SUM(H36+J36+L36+N36+P36+R36+T36+V36+X36+Z36+AB36+AD36+AF36+AH36+AJ36+AL36)</f>
        <v>0</v>
      </c>
      <c r="E36" s="34">
        <f t="shared" si="30"/>
        <v>0</v>
      </c>
      <c r="F36" s="75"/>
      <c r="G36" s="76"/>
      <c r="H36" s="35"/>
      <c r="I36" s="36"/>
      <c r="J36" s="35"/>
      <c r="K36" s="37"/>
      <c r="L36" s="35"/>
      <c r="M36" s="37"/>
      <c r="N36" s="35"/>
      <c r="O36" s="37"/>
      <c r="P36" s="35"/>
      <c r="Q36" s="37"/>
      <c r="R36" s="35"/>
      <c r="S36" s="37"/>
      <c r="T36" s="35"/>
      <c r="U36" s="37"/>
      <c r="V36" s="35"/>
      <c r="W36" s="37"/>
      <c r="X36" s="35"/>
      <c r="Y36" s="37"/>
      <c r="Z36" s="35"/>
      <c r="AA36" s="37"/>
      <c r="AB36" s="35"/>
      <c r="AC36" s="37"/>
      <c r="AD36" s="35"/>
      <c r="AE36" s="37"/>
      <c r="AF36" s="35"/>
      <c r="AG36" s="37"/>
      <c r="AH36" s="35"/>
      <c r="AI36" s="37"/>
      <c r="AJ36" s="35"/>
      <c r="AK36" s="37"/>
      <c r="AL36" s="38"/>
      <c r="AM36" s="39"/>
      <c r="AN36" s="40"/>
      <c r="AO36" s="41"/>
      <c r="AP36" s="36"/>
      <c r="AQ36" s="24"/>
      <c r="AR36" s="24"/>
      <c r="AS36" s="42"/>
      <c r="AT36" s="24"/>
      <c r="AU36" s="24"/>
      <c r="AV36" s="25" t="str">
        <f t="shared" si="2"/>
        <v/>
      </c>
      <c r="CA36" s="26" t="str">
        <f t="shared" si="3"/>
        <v/>
      </c>
      <c r="CB36" s="26" t="str">
        <f t="shared" si="4"/>
        <v/>
      </c>
      <c r="CC36" s="26" t="str">
        <f t="shared" si="5"/>
        <v/>
      </c>
      <c r="CD36" s="26" t="str">
        <f t="shared" si="6"/>
        <v/>
      </c>
      <c r="CE36" s="26" t="str">
        <f t="shared" si="7"/>
        <v/>
      </c>
      <c r="CF36" s="27"/>
      <c r="CG36" s="26" t="str">
        <f t="shared" si="8"/>
        <v/>
      </c>
      <c r="CH36" s="26" t="str">
        <f t="shared" si="9"/>
        <v/>
      </c>
      <c r="CI36" s="28"/>
      <c r="CJ36" s="29">
        <f t="shared" si="10"/>
        <v>0</v>
      </c>
      <c r="CK36" s="29">
        <f t="shared" si="11"/>
        <v>0</v>
      </c>
      <c r="CL36" s="29">
        <f t="shared" si="12"/>
        <v>0</v>
      </c>
      <c r="CM36" s="29">
        <f t="shared" si="13"/>
        <v>0</v>
      </c>
      <c r="CN36" s="29">
        <f t="shared" si="13"/>
        <v>0</v>
      </c>
      <c r="CO36" s="30"/>
      <c r="CP36" s="29">
        <f t="shared" si="14"/>
        <v>0</v>
      </c>
      <c r="CQ36" s="29">
        <f t="shared" si="14"/>
        <v>0</v>
      </c>
    </row>
    <row r="37" spans="1:95" x14ac:dyDescent="0.25">
      <c r="A37" s="300"/>
      <c r="B37" s="31" t="s">
        <v>40</v>
      </c>
      <c r="C37" s="32">
        <f t="shared" si="0"/>
        <v>207</v>
      </c>
      <c r="D37" s="33">
        <f t="shared" si="30"/>
        <v>157</v>
      </c>
      <c r="E37" s="34">
        <f t="shared" si="30"/>
        <v>50</v>
      </c>
      <c r="F37" s="75"/>
      <c r="G37" s="76"/>
      <c r="H37" s="35"/>
      <c r="I37" s="36"/>
      <c r="J37" s="35"/>
      <c r="K37" s="37"/>
      <c r="L37" s="35"/>
      <c r="M37" s="37"/>
      <c r="N37" s="35">
        <v>11</v>
      </c>
      <c r="O37" s="37"/>
      <c r="P37" s="35">
        <v>9</v>
      </c>
      <c r="Q37" s="37">
        <v>7</v>
      </c>
      <c r="R37" s="35">
        <v>28</v>
      </c>
      <c r="S37" s="37">
        <v>2</v>
      </c>
      <c r="T37" s="35">
        <v>26</v>
      </c>
      <c r="U37" s="37">
        <v>10</v>
      </c>
      <c r="V37" s="35">
        <v>21</v>
      </c>
      <c r="W37" s="37">
        <v>10</v>
      </c>
      <c r="X37" s="35">
        <v>14</v>
      </c>
      <c r="Y37" s="37">
        <v>6</v>
      </c>
      <c r="Z37" s="35">
        <v>16</v>
      </c>
      <c r="AA37" s="37">
        <v>5</v>
      </c>
      <c r="AB37" s="35">
        <v>14</v>
      </c>
      <c r="AC37" s="37">
        <v>5</v>
      </c>
      <c r="AD37" s="35">
        <v>6</v>
      </c>
      <c r="AE37" s="37">
        <v>1</v>
      </c>
      <c r="AF37" s="35">
        <v>3</v>
      </c>
      <c r="AG37" s="37"/>
      <c r="AH37" s="35">
        <v>5</v>
      </c>
      <c r="AI37" s="37">
        <v>4</v>
      </c>
      <c r="AJ37" s="35">
        <v>1</v>
      </c>
      <c r="AK37" s="37">
        <v>0</v>
      </c>
      <c r="AL37" s="38">
        <v>3</v>
      </c>
      <c r="AM37" s="39">
        <v>0</v>
      </c>
      <c r="AN37" s="40">
        <v>0</v>
      </c>
      <c r="AO37" s="41">
        <v>0</v>
      </c>
      <c r="AP37" s="36">
        <v>5</v>
      </c>
      <c r="AQ37" s="24">
        <v>0</v>
      </c>
      <c r="AR37" s="24">
        <v>13</v>
      </c>
      <c r="AS37" s="42"/>
      <c r="AT37" s="24">
        <v>0</v>
      </c>
      <c r="AU37" s="24">
        <v>0</v>
      </c>
      <c r="AV37" s="25" t="str">
        <f t="shared" si="2"/>
        <v/>
      </c>
      <c r="CA37" s="26" t="str">
        <f t="shared" si="3"/>
        <v/>
      </c>
      <c r="CB37" s="26" t="str">
        <f t="shared" si="4"/>
        <v/>
      </c>
      <c r="CC37" s="26" t="str">
        <f t="shared" si="5"/>
        <v/>
      </c>
      <c r="CD37" s="26" t="str">
        <f t="shared" si="6"/>
        <v/>
      </c>
      <c r="CE37" s="26" t="str">
        <f t="shared" si="7"/>
        <v/>
      </c>
      <c r="CF37" s="27"/>
      <c r="CG37" s="26" t="str">
        <f t="shared" si="8"/>
        <v/>
      </c>
      <c r="CH37" s="26" t="str">
        <f t="shared" si="9"/>
        <v/>
      </c>
      <c r="CI37" s="28"/>
      <c r="CJ37" s="29">
        <f t="shared" si="10"/>
        <v>0</v>
      </c>
      <c r="CK37" s="29">
        <f t="shared" si="11"/>
        <v>0</v>
      </c>
      <c r="CL37" s="29">
        <f t="shared" si="12"/>
        <v>0</v>
      </c>
      <c r="CM37" s="29">
        <f t="shared" si="13"/>
        <v>0</v>
      </c>
      <c r="CN37" s="29">
        <f t="shared" si="13"/>
        <v>0</v>
      </c>
      <c r="CO37" s="30"/>
      <c r="CP37" s="29">
        <f t="shared" si="14"/>
        <v>0</v>
      </c>
      <c r="CQ37" s="29">
        <f t="shared" si="14"/>
        <v>0</v>
      </c>
    </row>
    <row r="38" spans="1:95" x14ac:dyDescent="0.25">
      <c r="A38" s="300"/>
      <c r="B38" s="31" t="s">
        <v>41</v>
      </c>
      <c r="C38" s="32">
        <f t="shared" si="0"/>
        <v>0</v>
      </c>
      <c r="D38" s="33">
        <f t="shared" si="30"/>
        <v>0</v>
      </c>
      <c r="E38" s="34">
        <f t="shared" si="30"/>
        <v>0</v>
      </c>
      <c r="F38" s="75"/>
      <c r="G38" s="76"/>
      <c r="H38" s="35"/>
      <c r="I38" s="36"/>
      <c r="J38" s="35"/>
      <c r="K38" s="37"/>
      <c r="L38" s="35"/>
      <c r="M38" s="37"/>
      <c r="N38" s="35"/>
      <c r="O38" s="37"/>
      <c r="P38" s="35"/>
      <c r="Q38" s="37"/>
      <c r="R38" s="35"/>
      <c r="S38" s="37"/>
      <c r="T38" s="35"/>
      <c r="U38" s="37"/>
      <c r="V38" s="35"/>
      <c r="W38" s="37"/>
      <c r="X38" s="35"/>
      <c r="Y38" s="37"/>
      <c r="Z38" s="35"/>
      <c r="AA38" s="37"/>
      <c r="AB38" s="35"/>
      <c r="AC38" s="37"/>
      <c r="AD38" s="35"/>
      <c r="AE38" s="37"/>
      <c r="AF38" s="35"/>
      <c r="AG38" s="37"/>
      <c r="AH38" s="35"/>
      <c r="AI38" s="37"/>
      <c r="AJ38" s="35"/>
      <c r="AK38" s="37"/>
      <c r="AL38" s="38"/>
      <c r="AM38" s="39"/>
      <c r="AN38" s="40"/>
      <c r="AO38" s="41"/>
      <c r="AP38" s="36"/>
      <c r="AQ38" s="24"/>
      <c r="AR38" s="24"/>
      <c r="AS38" s="42"/>
      <c r="AT38" s="24"/>
      <c r="AU38" s="24"/>
      <c r="AV38" s="25" t="str">
        <f t="shared" si="2"/>
        <v/>
      </c>
      <c r="CA38" s="26" t="str">
        <f t="shared" si="3"/>
        <v/>
      </c>
      <c r="CB38" s="26" t="str">
        <f t="shared" si="4"/>
        <v/>
      </c>
      <c r="CC38" s="26" t="str">
        <f t="shared" si="5"/>
        <v/>
      </c>
      <c r="CD38" s="26" t="str">
        <f t="shared" si="6"/>
        <v/>
      </c>
      <c r="CE38" s="26" t="str">
        <f t="shared" si="7"/>
        <v/>
      </c>
      <c r="CF38" s="27"/>
      <c r="CG38" s="26" t="str">
        <f t="shared" si="8"/>
        <v/>
      </c>
      <c r="CH38" s="26" t="str">
        <f t="shared" si="9"/>
        <v/>
      </c>
      <c r="CI38" s="28"/>
      <c r="CJ38" s="29">
        <f t="shared" si="10"/>
        <v>0</v>
      </c>
      <c r="CK38" s="29">
        <f t="shared" si="11"/>
        <v>0</v>
      </c>
      <c r="CL38" s="29">
        <f t="shared" si="12"/>
        <v>0</v>
      </c>
      <c r="CM38" s="29">
        <f t="shared" si="13"/>
        <v>0</v>
      </c>
      <c r="CN38" s="29">
        <f t="shared" si="13"/>
        <v>0</v>
      </c>
      <c r="CO38" s="30"/>
      <c r="CP38" s="29">
        <f t="shared" si="14"/>
        <v>0</v>
      </c>
      <c r="CQ38" s="29">
        <f t="shared" si="14"/>
        <v>0</v>
      </c>
    </row>
    <row r="39" spans="1:95" x14ac:dyDescent="0.25">
      <c r="A39" s="300"/>
      <c r="B39" s="31" t="s">
        <v>52</v>
      </c>
      <c r="C39" s="32">
        <f t="shared" si="0"/>
        <v>0</v>
      </c>
      <c r="D39" s="33">
        <f t="shared" si="30"/>
        <v>0</v>
      </c>
      <c r="E39" s="34">
        <f t="shared" si="30"/>
        <v>0</v>
      </c>
      <c r="F39" s="75"/>
      <c r="G39" s="76"/>
      <c r="H39" s="35"/>
      <c r="I39" s="36"/>
      <c r="J39" s="35"/>
      <c r="K39" s="37"/>
      <c r="L39" s="35"/>
      <c r="M39" s="37"/>
      <c r="N39" s="35"/>
      <c r="O39" s="37"/>
      <c r="P39" s="35"/>
      <c r="Q39" s="37"/>
      <c r="R39" s="35"/>
      <c r="S39" s="37"/>
      <c r="T39" s="35"/>
      <c r="U39" s="37"/>
      <c r="V39" s="35"/>
      <c r="W39" s="37"/>
      <c r="X39" s="35"/>
      <c r="Y39" s="37"/>
      <c r="Z39" s="35"/>
      <c r="AA39" s="37"/>
      <c r="AB39" s="35"/>
      <c r="AC39" s="37"/>
      <c r="AD39" s="35"/>
      <c r="AE39" s="37"/>
      <c r="AF39" s="35"/>
      <c r="AG39" s="37"/>
      <c r="AH39" s="35"/>
      <c r="AI39" s="37"/>
      <c r="AJ39" s="35"/>
      <c r="AK39" s="37"/>
      <c r="AL39" s="38"/>
      <c r="AM39" s="39"/>
      <c r="AN39" s="40"/>
      <c r="AO39" s="41"/>
      <c r="AP39" s="36"/>
      <c r="AQ39" s="24"/>
      <c r="AR39" s="24"/>
      <c r="AS39" s="42"/>
      <c r="AT39" s="24"/>
      <c r="AU39" s="24"/>
      <c r="AV39" s="25" t="str">
        <f t="shared" si="2"/>
        <v/>
      </c>
      <c r="CA39" s="26" t="str">
        <f t="shared" si="3"/>
        <v/>
      </c>
      <c r="CB39" s="26" t="str">
        <f t="shared" si="4"/>
        <v/>
      </c>
      <c r="CC39" s="26" t="str">
        <f t="shared" si="5"/>
        <v/>
      </c>
      <c r="CD39" s="26" t="str">
        <f t="shared" si="6"/>
        <v/>
      </c>
      <c r="CE39" s="26" t="str">
        <f t="shared" si="7"/>
        <v/>
      </c>
      <c r="CF39" s="27"/>
      <c r="CG39" s="26" t="str">
        <f t="shared" si="8"/>
        <v/>
      </c>
      <c r="CH39" s="26" t="str">
        <f t="shared" si="9"/>
        <v/>
      </c>
      <c r="CI39" s="28"/>
      <c r="CJ39" s="29">
        <f t="shared" si="10"/>
        <v>0</v>
      </c>
      <c r="CK39" s="29">
        <f t="shared" si="11"/>
        <v>0</v>
      </c>
      <c r="CL39" s="29">
        <f t="shared" si="12"/>
        <v>0</v>
      </c>
      <c r="CM39" s="29">
        <f t="shared" si="13"/>
        <v>0</v>
      </c>
      <c r="CN39" s="29">
        <f t="shared" si="13"/>
        <v>0</v>
      </c>
      <c r="CO39" s="30"/>
      <c r="CP39" s="29">
        <f t="shared" si="14"/>
        <v>0</v>
      </c>
      <c r="CQ39" s="29">
        <f t="shared" si="14"/>
        <v>0</v>
      </c>
    </row>
    <row r="40" spans="1:95" x14ac:dyDescent="0.25">
      <c r="A40" s="300"/>
      <c r="B40" s="31" t="s">
        <v>53</v>
      </c>
      <c r="C40" s="32">
        <f t="shared" si="0"/>
        <v>0</v>
      </c>
      <c r="D40" s="33">
        <f t="shared" si="30"/>
        <v>0</v>
      </c>
      <c r="E40" s="34">
        <f t="shared" si="30"/>
        <v>0</v>
      </c>
      <c r="F40" s="75"/>
      <c r="G40" s="76"/>
      <c r="H40" s="35"/>
      <c r="I40" s="36"/>
      <c r="J40" s="35"/>
      <c r="K40" s="37"/>
      <c r="L40" s="35"/>
      <c r="M40" s="37"/>
      <c r="N40" s="35"/>
      <c r="O40" s="37"/>
      <c r="P40" s="35"/>
      <c r="Q40" s="37"/>
      <c r="R40" s="35"/>
      <c r="S40" s="37"/>
      <c r="T40" s="35"/>
      <c r="U40" s="37"/>
      <c r="V40" s="35"/>
      <c r="W40" s="37"/>
      <c r="X40" s="35"/>
      <c r="Y40" s="37"/>
      <c r="Z40" s="35"/>
      <c r="AA40" s="37"/>
      <c r="AB40" s="35"/>
      <c r="AC40" s="37"/>
      <c r="AD40" s="35"/>
      <c r="AE40" s="37"/>
      <c r="AF40" s="35"/>
      <c r="AG40" s="37"/>
      <c r="AH40" s="35"/>
      <c r="AI40" s="37"/>
      <c r="AJ40" s="35"/>
      <c r="AK40" s="37"/>
      <c r="AL40" s="38"/>
      <c r="AM40" s="39"/>
      <c r="AN40" s="40"/>
      <c r="AO40" s="41"/>
      <c r="AP40" s="36"/>
      <c r="AQ40" s="24"/>
      <c r="AR40" s="24"/>
      <c r="AS40" s="42"/>
      <c r="AT40" s="24"/>
      <c r="AU40" s="24"/>
      <c r="AV40" s="25" t="str">
        <f t="shared" si="2"/>
        <v/>
      </c>
      <c r="CA40" s="26" t="str">
        <f t="shared" si="3"/>
        <v/>
      </c>
      <c r="CB40" s="26" t="str">
        <f t="shared" si="4"/>
        <v/>
      </c>
      <c r="CC40" s="26" t="str">
        <f t="shared" si="5"/>
        <v/>
      </c>
      <c r="CD40" s="26" t="str">
        <f t="shared" si="6"/>
        <v/>
      </c>
      <c r="CE40" s="26" t="str">
        <f t="shared" si="7"/>
        <v/>
      </c>
      <c r="CF40" s="27"/>
      <c r="CG40" s="26" t="str">
        <f t="shared" si="8"/>
        <v/>
      </c>
      <c r="CH40" s="26" t="str">
        <f t="shared" si="9"/>
        <v/>
      </c>
      <c r="CI40" s="28"/>
      <c r="CJ40" s="29">
        <f t="shared" si="10"/>
        <v>0</v>
      </c>
      <c r="CK40" s="29">
        <f t="shared" si="11"/>
        <v>0</v>
      </c>
      <c r="CL40" s="29">
        <f t="shared" si="12"/>
        <v>0</v>
      </c>
      <c r="CM40" s="29">
        <f t="shared" si="13"/>
        <v>0</v>
      </c>
      <c r="CN40" s="29">
        <f t="shared" si="13"/>
        <v>0</v>
      </c>
      <c r="CO40" s="30"/>
      <c r="CP40" s="29">
        <f t="shared" si="14"/>
        <v>0</v>
      </c>
      <c r="CQ40" s="29">
        <f t="shared" si="14"/>
        <v>0</v>
      </c>
    </row>
    <row r="41" spans="1:95" x14ac:dyDescent="0.25">
      <c r="A41" s="300"/>
      <c r="B41" s="31" t="s">
        <v>44</v>
      </c>
      <c r="C41" s="32">
        <f t="shared" si="0"/>
        <v>0</v>
      </c>
      <c r="D41" s="33">
        <f t="shared" si="30"/>
        <v>0</v>
      </c>
      <c r="E41" s="34">
        <f t="shared" si="30"/>
        <v>0</v>
      </c>
      <c r="F41" s="75"/>
      <c r="G41" s="76"/>
      <c r="H41" s="35"/>
      <c r="I41" s="36"/>
      <c r="J41" s="35"/>
      <c r="K41" s="37"/>
      <c r="L41" s="35"/>
      <c r="M41" s="37"/>
      <c r="N41" s="35"/>
      <c r="O41" s="37"/>
      <c r="P41" s="35"/>
      <c r="Q41" s="37"/>
      <c r="R41" s="35"/>
      <c r="S41" s="37"/>
      <c r="T41" s="35"/>
      <c r="U41" s="37"/>
      <c r="V41" s="35"/>
      <c r="W41" s="37"/>
      <c r="X41" s="35"/>
      <c r="Y41" s="37"/>
      <c r="Z41" s="35"/>
      <c r="AA41" s="37"/>
      <c r="AB41" s="35"/>
      <c r="AC41" s="37"/>
      <c r="AD41" s="35"/>
      <c r="AE41" s="37"/>
      <c r="AF41" s="35"/>
      <c r="AG41" s="37"/>
      <c r="AH41" s="35"/>
      <c r="AI41" s="37"/>
      <c r="AJ41" s="35"/>
      <c r="AK41" s="37"/>
      <c r="AL41" s="38"/>
      <c r="AM41" s="39"/>
      <c r="AN41" s="40"/>
      <c r="AO41" s="41"/>
      <c r="AP41" s="36"/>
      <c r="AQ41" s="24"/>
      <c r="AR41" s="24"/>
      <c r="AS41" s="42"/>
      <c r="AT41" s="24"/>
      <c r="AU41" s="24"/>
      <c r="AV41" s="25" t="str">
        <f t="shared" si="2"/>
        <v/>
      </c>
      <c r="CA41" s="26" t="str">
        <f t="shared" si="3"/>
        <v/>
      </c>
      <c r="CB41" s="26" t="str">
        <f t="shared" si="4"/>
        <v/>
      </c>
      <c r="CC41" s="26" t="str">
        <f t="shared" si="5"/>
        <v/>
      </c>
      <c r="CD41" s="26" t="str">
        <f t="shared" si="6"/>
        <v/>
      </c>
      <c r="CE41" s="26" t="str">
        <f t="shared" si="7"/>
        <v/>
      </c>
      <c r="CF41" s="27"/>
      <c r="CG41" s="26" t="str">
        <f t="shared" si="8"/>
        <v/>
      </c>
      <c r="CH41" s="26" t="str">
        <f t="shared" si="9"/>
        <v/>
      </c>
      <c r="CI41" s="28"/>
      <c r="CJ41" s="29">
        <f t="shared" si="10"/>
        <v>0</v>
      </c>
      <c r="CK41" s="29">
        <f t="shared" si="11"/>
        <v>0</v>
      </c>
      <c r="CL41" s="29">
        <f t="shared" si="12"/>
        <v>0</v>
      </c>
      <c r="CM41" s="29">
        <f t="shared" si="13"/>
        <v>0</v>
      </c>
      <c r="CN41" s="29">
        <f t="shared" si="13"/>
        <v>0</v>
      </c>
      <c r="CO41" s="30"/>
      <c r="CP41" s="29">
        <f t="shared" si="14"/>
        <v>0</v>
      </c>
      <c r="CQ41" s="29">
        <f t="shared" si="14"/>
        <v>0</v>
      </c>
    </row>
    <row r="42" spans="1:95" x14ac:dyDescent="0.25">
      <c r="A42" s="300"/>
      <c r="B42" s="43" t="s">
        <v>45</v>
      </c>
      <c r="C42" s="44">
        <f t="shared" si="0"/>
        <v>0</v>
      </c>
      <c r="D42" s="45">
        <f t="shared" si="30"/>
        <v>0</v>
      </c>
      <c r="E42" s="46">
        <f t="shared" si="30"/>
        <v>0</v>
      </c>
      <c r="F42" s="75"/>
      <c r="G42" s="76"/>
      <c r="H42" s="47"/>
      <c r="I42" s="48"/>
      <c r="J42" s="47"/>
      <c r="K42" s="49"/>
      <c r="L42" s="47"/>
      <c r="M42" s="49"/>
      <c r="N42" s="47"/>
      <c r="O42" s="49"/>
      <c r="P42" s="47"/>
      <c r="Q42" s="49"/>
      <c r="R42" s="47"/>
      <c r="S42" s="49"/>
      <c r="T42" s="47"/>
      <c r="U42" s="49"/>
      <c r="V42" s="47"/>
      <c r="W42" s="49"/>
      <c r="X42" s="47"/>
      <c r="Y42" s="49"/>
      <c r="Z42" s="47"/>
      <c r="AA42" s="49"/>
      <c r="AB42" s="47"/>
      <c r="AC42" s="49"/>
      <c r="AD42" s="47"/>
      <c r="AE42" s="49"/>
      <c r="AF42" s="47"/>
      <c r="AG42" s="49"/>
      <c r="AH42" s="47"/>
      <c r="AI42" s="49"/>
      <c r="AJ42" s="47"/>
      <c r="AK42" s="49"/>
      <c r="AL42" s="50"/>
      <c r="AM42" s="51"/>
      <c r="AN42" s="40"/>
      <c r="AO42" s="52"/>
      <c r="AP42" s="36"/>
      <c r="AQ42" s="24"/>
      <c r="AR42" s="24"/>
      <c r="AS42" s="42"/>
      <c r="AT42" s="24"/>
      <c r="AU42" s="24"/>
      <c r="AV42" s="25" t="str">
        <f t="shared" si="2"/>
        <v/>
      </c>
      <c r="CA42" s="26" t="str">
        <f t="shared" si="3"/>
        <v/>
      </c>
      <c r="CB42" s="26" t="str">
        <f t="shared" si="4"/>
        <v/>
      </c>
      <c r="CC42" s="26" t="str">
        <f t="shared" si="5"/>
        <v/>
      </c>
      <c r="CD42" s="26" t="str">
        <f t="shared" si="6"/>
        <v/>
      </c>
      <c r="CE42" s="26" t="str">
        <f t="shared" si="7"/>
        <v/>
      </c>
      <c r="CF42" s="27"/>
      <c r="CG42" s="26" t="str">
        <f t="shared" si="8"/>
        <v/>
      </c>
      <c r="CH42" s="26" t="str">
        <f t="shared" si="9"/>
        <v/>
      </c>
      <c r="CI42" s="28"/>
      <c r="CJ42" s="29">
        <f t="shared" si="10"/>
        <v>0</v>
      </c>
      <c r="CK42" s="29">
        <f t="shared" si="11"/>
        <v>0</v>
      </c>
      <c r="CL42" s="29">
        <f t="shared" si="12"/>
        <v>0</v>
      </c>
      <c r="CM42" s="29">
        <f t="shared" si="13"/>
        <v>0</v>
      </c>
      <c r="CN42" s="29">
        <f t="shared" si="13"/>
        <v>0</v>
      </c>
      <c r="CO42" s="30"/>
      <c r="CP42" s="29">
        <f t="shared" si="14"/>
        <v>0</v>
      </c>
      <c r="CQ42" s="29">
        <f t="shared" si="14"/>
        <v>0</v>
      </c>
    </row>
    <row r="43" spans="1:95" x14ac:dyDescent="0.25">
      <c r="A43" s="300"/>
      <c r="B43" s="31" t="s">
        <v>46</v>
      </c>
      <c r="C43" s="32">
        <f t="shared" si="0"/>
        <v>0</v>
      </c>
      <c r="D43" s="33">
        <f t="shared" si="30"/>
        <v>0</v>
      </c>
      <c r="E43" s="34">
        <f t="shared" si="30"/>
        <v>0</v>
      </c>
      <c r="F43" s="75"/>
      <c r="G43" s="77"/>
      <c r="H43" s="35"/>
      <c r="I43" s="36"/>
      <c r="J43" s="35"/>
      <c r="K43" s="37"/>
      <c r="L43" s="35"/>
      <c r="M43" s="37"/>
      <c r="N43" s="35"/>
      <c r="O43" s="37"/>
      <c r="P43" s="35"/>
      <c r="Q43" s="37"/>
      <c r="R43" s="35"/>
      <c r="S43" s="37"/>
      <c r="T43" s="35"/>
      <c r="U43" s="37"/>
      <c r="V43" s="35"/>
      <c r="W43" s="37"/>
      <c r="X43" s="35"/>
      <c r="Y43" s="37"/>
      <c r="Z43" s="35"/>
      <c r="AA43" s="37"/>
      <c r="AB43" s="35"/>
      <c r="AC43" s="37"/>
      <c r="AD43" s="35"/>
      <c r="AE43" s="37"/>
      <c r="AF43" s="35"/>
      <c r="AG43" s="37"/>
      <c r="AH43" s="35"/>
      <c r="AI43" s="37"/>
      <c r="AJ43" s="35"/>
      <c r="AK43" s="37"/>
      <c r="AL43" s="38"/>
      <c r="AM43" s="39"/>
      <c r="AN43" s="40"/>
      <c r="AO43" s="41"/>
      <c r="AP43" s="36"/>
      <c r="AQ43" s="24"/>
      <c r="AR43" s="24"/>
      <c r="AS43" s="42"/>
      <c r="AT43" s="24"/>
      <c r="AU43" s="24"/>
      <c r="AV43" s="25" t="str">
        <f t="shared" si="2"/>
        <v/>
      </c>
      <c r="CA43" s="26" t="str">
        <f t="shared" si="3"/>
        <v/>
      </c>
      <c r="CB43" s="26" t="str">
        <f t="shared" si="4"/>
        <v/>
      </c>
      <c r="CC43" s="26" t="str">
        <f t="shared" si="5"/>
        <v/>
      </c>
      <c r="CD43" s="26" t="str">
        <f t="shared" si="6"/>
        <v/>
      </c>
      <c r="CE43" s="26" t="str">
        <f t="shared" si="7"/>
        <v/>
      </c>
      <c r="CF43" s="27"/>
      <c r="CG43" s="26" t="str">
        <f t="shared" si="8"/>
        <v/>
      </c>
      <c r="CH43" s="26" t="str">
        <f t="shared" si="9"/>
        <v/>
      </c>
      <c r="CI43" s="28"/>
      <c r="CJ43" s="29">
        <f t="shared" si="10"/>
        <v>0</v>
      </c>
      <c r="CK43" s="29">
        <f t="shared" si="11"/>
        <v>0</v>
      </c>
      <c r="CL43" s="29">
        <f t="shared" si="12"/>
        <v>0</v>
      </c>
      <c r="CM43" s="29">
        <f t="shared" si="13"/>
        <v>0</v>
      </c>
      <c r="CN43" s="29">
        <f t="shared" si="13"/>
        <v>0</v>
      </c>
      <c r="CO43" s="30"/>
      <c r="CP43" s="29">
        <f t="shared" si="14"/>
        <v>0</v>
      </c>
      <c r="CQ43" s="29">
        <f t="shared" si="14"/>
        <v>0</v>
      </c>
    </row>
    <row r="44" spans="1:95" x14ac:dyDescent="0.25">
      <c r="A44" s="300"/>
      <c r="B44" s="53" t="s">
        <v>47</v>
      </c>
      <c r="C44" s="32">
        <f t="shared" si="0"/>
        <v>0</v>
      </c>
      <c r="D44" s="33">
        <f t="shared" si="30"/>
        <v>0</v>
      </c>
      <c r="E44" s="55">
        <f t="shared" si="30"/>
        <v>0</v>
      </c>
      <c r="F44" s="75"/>
      <c r="G44" s="78"/>
      <c r="H44" s="79"/>
      <c r="I44" s="80"/>
      <c r="J44" s="79"/>
      <c r="K44" s="81"/>
      <c r="L44" s="79"/>
      <c r="M44" s="81"/>
      <c r="N44" s="79"/>
      <c r="O44" s="81"/>
      <c r="P44" s="79"/>
      <c r="Q44" s="81"/>
      <c r="R44" s="35"/>
      <c r="S44" s="37"/>
      <c r="T44" s="35"/>
      <c r="U44" s="37"/>
      <c r="V44" s="35"/>
      <c r="W44" s="37"/>
      <c r="X44" s="35"/>
      <c r="Y44" s="37"/>
      <c r="Z44" s="35"/>
      <c r="AA44" s="37"/>
      <c r="AB44" s="35"/>
      <c r="AC44" s="37"/>
      <c r="AD44" s="35"/>
      <c r="AE44" s="37"/>
      <c r="AF44" s="35"/>
      <c r="AG44" s="37"/>
      <c r="AH44" s="35"/>
      <c r="AI44" s="37"/>
      <c r="AJ44" s="35"/>
      <c r="AK44" s="37"/>
      <c r="AL44" s="38"/>
      <c r="AM44" s="39"/>
      <c r="AN44" s="40"/>
      <c r="AO44" s="41"/>
      <c r="AP44" s="36"/>
      <c r="AQ44" s="24"/>
      <c r="AR44" s="24"/>
      <c r="AS44" s="42"/>
      <c r="AT44" s="24"/>
      <c r="AU44" s="24"/>
      <c r="AV44" s="25" t="str">
        <f t="shared" si="2"/>
        <v/>
      </c>
      <c r="CA44" s="26" t="str">
        <f t="shared" si="3"/>
        <v/>
      </c>
      <c r="CB44" s="26" t="str">
        <f t="shared" si="4"/>
        <v/>
      </c>
      <c r="CC44" s="26" t="str">
        <f t="shared" si="5"/>
        <v/>
      </c>
      <c r="CD44" s="26" t="str">
        <f t="shared" si="6"/>
        <v/>
      </c>
      <c r="CE44" s="26" t="str">
        <f t="shared" si="7"/>
        <v/>
      </c>
      <c r="CF44" s="27"/>
      <c r="CG44" s="26" t="str">
        <f t="shared" si="8"/>
        <v/>
      </c>
      <c r="CH44" s="26" t="str">
        <f t="shared" si="9"/>
        <v/>
      </c>
      <c r="CI44" s="28"/>
      <c r="CJ44" s="29">
        <f t="shared" si="10"/>
        <v>0</v>
      </c>
      <c r="CK44" s="29">
        <f t="shared" si="11"/>
        <v>0</v>
      </c>
      <c r="CL44" s="29">
        <f t="shared" si="12"/>
        <v>0</v>
      </c>
      <c r="CM44" s="29">
        <f t="shared" si="13"/>
        <v>0</v>
      </c>
      <c r="CN44" s="29">
        <f t="shared" si="13"/>
        <v>0</v>
      </c>
      <c r="CO44" s="30"/>
      <c r="CP44" s="29">
        <f t="shared" si="14"/>
        <v>0</v>
      </c>
      <c r="CQ44" s="29">
        <f t="shared" si="14"/>
        <v>0</v>
      </c>
    </row>
    <row r="45" spans="1:95" x14ac:dyDescent="0.25">
      <c r="A45" s="301"/>
      <c r="B45" s="57" t="s">
        <v>48</v>
      </c>
      <c r="C45" s="58">
        <f t="shared" si="0"/>
        <v>0</v>
      </c>
      <c r="D45" s="59">
        <f t="shared" si="30"/>
        <v>0</v>
      </c>
      <c r="E45" s="60">
        <f t="shared" si="30"/>
        <v>0</v>
      </c>
      <c r="F45" s="82"/>
      <c r="G45" s="83"/>
      <c r="H45" s="61"/>
      <c r="I45" s="62"/>
      <c r="J45" s="61"/>
      <c r="K45" s="63"/>
      <c r="L45" s="61"/>
      <c r="M45" s="63"/>
      <c r="N45" s="61"/>
      <c r="O45" s="63"/>
      <c r="P45" s="61"/>
      <c r="Q45" s="63"/>
      <c r="R45" s="61"/>
      <c r="S45" s="63"/>
      <c r="T45" s="61"/>
      <c r="U45" s="63"/>
      <c r="V45" s="61"/>
      <c r="W45" s="63"/>
      <c r="X45" s="61"/>
      <c r="Y45" s="63"/>
      <c r="Z45" s="61"/>
      <c r="AA45" s="63"/>
      <c r="AB45" s="61"/>
      <c r="AC45" s="63"/>
      <c r="AD45" s="61"/>
      <c r="AE45" s="63"/>
      <c r="AF45" s="61"/>
      <c r="AG45" s="63"/>
      <c r="AH45" s="61"/>
      <c r="AI45" s="63"/>
      <c r="AJ45" s="61"/>
      <c r="AK45" s="63"/>
      <c r="AL45" s="84"/>
      <c r="AM45" s="65"/>
      <c r="AN45" s="66"/>
      <c r="AO45" s="67"/>
      <c r="AP45" s="68"/>
      <c r="AQ45" s="69"/>
      <c r="AR45" s="69"/>
      <c r="AS45" s="70"/>
      <c r="AT45" s="69"/>
      <c r="AU45" s="69"/>
      <c r="AV45" s="25" t="str">
        <f t="shared" si="2"/>
        <v/>
      </c>
      <c r="CA45" s="26" t="str">
        <f t="shared" si="3"/>
        <v/>
      </c>
      <c r="CB45" s="26" t="str">
        <f t="shared" si="4"/>
        <v/>
      </c>
      <c r="CC45" s="26" t="str">
        <f t="shared" si="5"/>
        <v/>
      </c>
      <c r="CD45" s="26" t="str">
        <f t="shared" si="6"/>
        <v/>
      </c>
      <c r="CE45" s="26" t="str">
        <f t="shared" si="7"/>
        <v/>
      </c>
      <c r="CF45" s="27"/>
      <c r="CG45" s="26" t="str">
        <f t="shared" si="8"/>
        <v/>
      </c>
      <c r="CH45" s="26" t="str">
        <f t="shared" si="9"/>
        <v/>
      </c>
      <c r="CI45" s="28"/>
      <c r="CJ45" s="29">
        <f t="shared" si="10"/>
        <v>0</v>
      </c>
      <c r="CK45" s="29">
        <f t="shared" si="11"/>
        <v>0</v>
      </c>
      <c r="CL45" s="29">
        <f t="shared" si="12"/>
        <v>0</v>
      </c>
      <c r="CM45" s="29">
        <f t="shared" si="13"/>
        <v>0</v>
      </c>
      <c r="CN45" s="29">
        <f t="shared" si="13"/>
        <v>0</v>
      </c>
      <c r="CO45" s="30"/>
      <c r="CP45" s="29">
        <f t="shared" si="14"/>
        <v>0</v>
      </c>
      <c r="CQ45" s="29">
        <f t="shared" si="14"/>
        <v>0</v>
      </c>
    </row>
    <row r="46" spans="1:95" x14ac:dyDescent="0.25">
      <c r="A46" s="299" t="s">
        <v>54</v>
      </c>
      <c r="B46" s="10" t="s">
        <v>38</v>
      </c>
      <c r="C46" s="11">
        <f t="shared" si="0"/>
        <v>66</v>
      </c>
      <c r="D46" s="12">
        <f t="shared" si="30"/>
        <v>52</v>
      </c>
      <c r="E46" s="13">
        <f t="shared" si="30"/>
        <v>14</v>
      </c>
      <c r="F46" s="71"/>
      <c r="G46" s="72"/>
      <c r="H46" s="14"/>
      <c r="I46" s="15"/>
      <c r="J46" s="14"/>
      <c r="K46" s="16"/>
      <c r="L46" s="14"/>
      <c r="M46" s="16"/>
      <c r="N46" s="14">
        <v>3</v>
      </c>
      <c r="O46" s="16"/>
      <c r="P46" s="14">
        <v>2</v>
      </c>
      <c r="Q46" s="16">
        <v>3</v>
      </c>
      <c r="R46" s="14">
        <v>8</v>
      </c>
      <c r="S46" s="16"/>
      <c r="T46" s="14">
        <v>9</v>
      </c>
      <c r="U46" s="16">
        <v>3</v>
      </c>
      <c r="V46" s="14">
        <v>5</v>
      </c>
      <c r="W46" s="16">
        <v>4</v>
      </c>
      <c r="X46" s="14">
        <v>5</v>
      </c>
      <c r="Y46" s="16">
        <v>3</v>
      </c>
      <c r="Z46" s="14">
        <v>7</v>
      </c>
      <c r="AA46" s="16"/>
      <c r="AB46" s="14">
        <v>6</v>
      </c>
      <c r="AC46" s="16"/>
      <c r="AD46" s="14">
        <v>1</v>
      </c>
      <c r="AE46" s="16"/>
      <c r="AF46" s="14">
        <v>2</v>
      </c>
      <c r="AG46" s="16"/>
      <c r="AH46" s="14">
        <v>1</v>
      </c>
      <c r="AI46" s="16">
        <v>1</v>
      </c>
      <c r="AJ46" s="14">
        <v>1</v>
      </c>
      <c r="AK46" s="16">
        <v>0</v>
      </c>
      <c r="AL46" s="17">
        <v>2</v>
      </c>
      <c r="AM46" s="18">
        <v>0</v>
      </c>
      <c r="AN46" s="73">
        <v>0</v>
      </c>
      <c r="AO46" s="20">
        <v>0</v>
      </c>
      <c r="AP46" s="21">
        <v>5</v>
      </c>
      <c r="AQ46" s="74">
        <v>0</v>
      </c>
      <c r="AR46" s="74">
        <v>5</v>
      </c>
      <c r="AS46" s="85"/>
      <c r="AT46" s="74">
        <v>0</v>
      </c>
      <c r="AU46" s="74">
        <v>0</v>
      </c>
      <c r="AV46" s="25" t="str">
        <f t="shared" si="2"/>
        <v/>
      </c>
      <c r="CA46" s="26" t="str">
        <f t="shared" si="3"/>
        <v/>
      </c>
      <c r="CB46" s="26" t="str">
        <f t="shared" si="4"/>
        <v/>
      </c>
      <c r="CC46" s="26" t="str">
        <f t="shared" si="5"/>
        <v/>
      </c>
      <c r="CD46" s="26" t="str">
        <f t="shared" si="6"/>
        <v/>
      </c>
      <c r="CE46" s="26" t="str">
        <f t="shared" si="7"/>
        <v/>
      </c>
      <c r="CF46" s="27"/>
      <c r="CG46" s="26" t="str">
        <f t="shared" si="8"/>
        <v/>
      </c>
      <c r="CH46" s="26" t="str">
        <f t="shared" si="9"/>
        <v/>
      </c>
      <c r="CI46" s="28"/>
      <c r="CJ46" s="29">
        <f t="shared" si="10"/>
        <v>0</v>
      </c>
      <c r="CK46" s="29">
        <f t="shared" si="11"/>
        <v>0</v>
      </c>
      <c r="CL46" s="29">
        <f t="shared" si="12"/>
        <v>0</v>
      </c>
      <c r="CM46" s="29">
        <f t="shared" si="13"/>
        <v>0</v>
      </c>
      <c r="CN46" s="29">
        <f t="shared" si="13"/>
        <v>0</v>
      </c>
      <c r="CO46" s="30"/>
      <c r="CP46" s="29">
        <f t="shared" si="14"/>
        <v>0</v>
      </c>
      <c r="CQ46" s="29">
        <f t="shared" si="14"/>
        <v>0</v>
      </c>
    </row>
    <row r="47" spans="1:95" x14ac:dyDescent="0.25">
      <c r="A47" s="300"/>
      <c r="B47" s="31" t="s">
        <v>39</v>
      </c>
      <c r="C47" s="32">
        <f t="shared" si="0"/>
        <v>0</v>
      </c>
      <c r="D47" s="33">
        <f>SUM(H47+J47+L47+N47+P47+R47+T47+V47+X47+Z47+AB47+AD47+AF47+AH47+AJ47+AL47)</f>
        <v>0</v>
      </c>
      <c r="E47" s="34">
        <f t="shared" si="30"/>
        <v>0</v>
      </c>
      <c r="F47" s="75"/>
      <c r="G47" s="76"/>
      <c r="H47" s="35"/>
      <c r="I47" s="36"/>
      <c r="J47" s="35"/>
      <c r="K47" s="37"/>
      <c r="L47" s="35"/>
      <c r="M47" s="37"/>
      <c r="N47" s="35"/>
      <c r="O47" s="37"/>
      <c r="P47" s="35"/>
      <c r="Q47" s="37"/>
      <c r="R47" s="35"/>
      <c r="S47" s="37"/>
      <c r="T47" s="35"/>
      <c r="U47" s="37"/>
      <c r="V47" s="35"/>
      <c r="W47" s="37"/>
      <c r="X47" s="35"/>
      <c r="Y47" s="37"/>
      <c r="Z47" s="35"/>
      <c r="AA47" s="37"/>
      <c r="AB47" s="35"/>
      <c r="AC47" s="37"/>
      <c r="AD47" s="35"/>
      <c r="AE47" s="37"/>
      <c r="AF47" s="35"/>
      <c r="AG47" s="37"/>
      <c r="AH47" s="35"/>
      <c r="AI47" s="37"/>
      <c r="AJ47" s="35"/>
      <c r="AK47" s="37"/>
      <c r="AL47" s="38"/>
      <c r="AM47" s="39"/>
      <c r="AN47" s="40"/>
      <c r="AO47" s="41"/>
      <c r="AP47" s="36"/>
      <c r="AQ47" s="24"/>
      <c r="AR47" s="24"/>
      <c r="AS47" s="42"/>
      <c r="AT47" s="24"/>
      <c r="AU47" s="24"/>
      <c r="AV47" s="25" t="str">
        <f t="shared" si="2"/>
        <v/>
      </c>
      <c r="CA47" s="26" t="str">
        <f t="shared" si="3"/>
        <v/>
      </c>
      <c r="CB47" s="26" t="str">
        <f t="shared" si="4"/>
        <v/>
      </c>
      <c r="CC47" s="26" t="str">
        <f t="shared" si="5"/>
        <v/>
      </c>
      <c r="CD47" s="26" t="str">
        <f t="shared" si="6"/>
        <v/>
      </c>
      <c r="CE47" s="26" t="str">
        <f t="shared" si="7"/>
        <v/>
      </c>
      <c r="CF47" s="27"/>
      <c r="CG47" s="26" t="str">
        <f t="shared" si="8"/>
        <v/>
      </c>
      <c r="CH47" s="26" t="str">
        <f t="shared" si="9"/>
        <v/>
      </c>
      <c r="CI47" s="28"/>
      <c r="CJ47" s="29">
        <f t="shared" si="10"/>
        <v>0</v>
      </c>
      <c r="CK47" s="29">
        <f t="shared" si="11"/>
        <v>0</v>
      </c>
      <c r="CL47" s="29">
        <f t="shared" si="12"/>
        <v>0</v>
      </c>
      <c r="CM47" s="29">
        <f t="shared" si="13"/>
        <v>0</v>
      </c>
      <c r="CN47" s="29">
        <f t="shared" si="13"/>
        <v>0</v>
      </c>
      <c r="CO47" s="30"/>
      <c r="CP47" s="29">
        <f t="shared" si="14"/>
        <v>0</v>
      </c>
      <c r="CQ47" s="29">
        <f t="shared" si="14"/>
        <v>0</v>
      </c>
    </row>
    <row r="48" spans="1:95" x14ac:dyDescent="0.25">
      <c r="A48" s="300"/>
      <c r="B48" s="31" t="s">
        <v>40</v>
      </c>
      <c r="C48" s="32">
        <f t="shared" si="0"/>
        <v>207</v>
      </c>
      <c r="D48" s="33">
        <f t="shared" si="30"/>
        <v>157</v>
      </c>
      <c r="E48" s="34">
        <f t="shared" si="30"/>
        <v>50</v>
      </c>
      <c r="F48" s="75"/>
      <c r="G48" s="76"/>
      <c r="H48" s="35"/>
      <c r="I48" s="36"/>
      <c r="J48" s="35"/>
      <c r="K48" s="37"/>
      <c r="L48" s="35"/>
      <c r="M48" s="37"/>
      <c r="N48" s="35">
        <v>11</v>
      </c>
      <c r="O48" s="37"/>
      <c r="P48" s="35">
        <v>9</v>
      </c>
      <c r="Q48" s="37">
        <v>7</v>
      </c>
      <c r="R48" s="35">
        <v>28</v>
      </c>
      <c r="S48" s="37">
        <v>2</v>
      </c>
      <c r="T48" s="35">
        <v>26</v>
      </c>
      <c r="U48" s="37">
        <v>10</v>
      </c>
      <c r="V48" s="35">
        <v>21</v>
      </c>
      <c r="W48" s="37">
        <v>10</v>
      </c>
      <c r="X48" s="35">
        <v>14</v>
      </c>
      <c r="Y48" s="37">
        <v>6</v>
      </c>
      <c r="Z48" s="35">
        <v>16</v>
      </c>
      <c r="AA48" s="37">
        <v>5</v>
      </c>
      <c r="AB48" s="35">
        <v>14</v>
      </c>
      <c r="AC48" s="37">
        <v>5</v>
      </c>
      <c r="AD48" s="35">
        <v>6</v>
      </c>
      <c r="AE48" s="37">
        <v>1</v>
      </c>
      <c r="AF48" s="35">
        <v>3</v>
      </c>
      <c r="AG48" s="37"/>
      <c r="AH48" s="35">
        <v>5</v>
      </c>
      <c r="AI48" s="37">
        <v>4</v>
      </c>
      <c r="AJ48" s="35">
        <v>1</v>
      </c>
      <c r="AK48" s="37">
        <v>0</v>
      </c>
      <c r="AL48" s="38">
        <v>3</v>
      </c>
      <c r="AM48" s="39">
        <v>0</v>
      </c>
      <c r="AN48" s="40">
        <v>0</v>
      </c>
      <c r="AO48" s="41">
        <v>0</v>
      </c>
      <c r="AP48" s="36">
        <v>5</v>
      </c>
      <c r="AQ48" s="24">
        <v>0</v>
      </c>
      <c r="AR48" s="24">
        <v>13</v>
      </c>
      <c r="AS48" s="42"/>
      <c r="AT48" s="24">
        <v>0</v>
      </c>
      <c r="AU48" s="24">
        <v>0</v>
      </c>
      <c r="AV48" s="25" t="str">
        <f t="shared" si="2"/>
        <v/>
      </c>
      <c r="CA48" s="26" t="str">
        <f t="shared" si="3"/>
        <v/>
      </c>
      <c r="CB48" s="26" t="str">
        <f t="shared" si="4"/>
        <v/>
      </c>
      <c r="CC48" s="26" t="str">
        <f t="shared" si="5"/>
        <v/>
      </c>
      <c r="CD48" s="26" t="str">
        <f t="shared" si="6"/>
        <v/>
      </c>
      <c r="CE48" s="26" t="str">
        <f t="shared" si="7"/>
        <v/>
      </c>
      <c r="CF48" s="27"/>
      <c r="CG48" s="26" t="str">
        <f t="shared" si="8"/>
        <v/>
      </c>
      <c r="CH48" s="26" t="str">
        <f t="shared" si="9"/>
        <v/>
      </c>
      <c r="CI48" s="28"/>
      <c r="CJ48" s="29">
        <f t="shared" si="10"/>
        <v>0</v>
      </c>
      <c r="CK48" s="29">
        <f t="shared" si="11"/>
        <v>0</v>
      </c>
      <c r="CL48" s="29">
        <f t="shared" si="12"/>
        <v>0</v>
      </c>
      <c r="CM48" s="29">
        <f t="shared" si="13"/>
        <v>0</v>
      </c>
      <c r="CN48" s="29">
        <f t="shared" si="13"/>
        <v>0</v>
      </c>
      <c r="CO48" s="30"/>
      <c r="CP48" s="29">
        <f t="shared" si="14"/>
        <v>0</v>
      </c>
      <c r="CQ48" s="29">
        <f t="shared" si="14"/>
        <v>0</v>
      </c>
    </row>
    <row r="49" spans="1:95" x14ac:dyDescent="0.25">
      <c r="A49" s="300"/>
      <c r="B49" s="31" t="s">
        <v>41</v>
      </c>
      <c r="C49" s="32">
        <f t="shared" si="0"/>
        <v>0</v>
      </c>
      <c r="D49" s="33">
        <f t="shared" si="30"/>
        <v>0</v>
      </c>
      <c r="E49" s="34">
        <f t="shared" si="30"/>
        <v>0</v>
      </c>
      <c r="F49" s="75"/>
      <c r="G49" s="76"/>
      <c r="H49" s="35"/>
      <c r="I49" s="36"/>
      <c r="J49" s="35"/>
      <c r="K49" s="37"/>
      <c r="L49" s="35"/>
      <c r="M49" s="37"/>
      <c r="N49" s="35"/>
      <c r="O49" s="37"/>
      <c r="P49" s="35"/>
      <c r="Q49" s="37"/>
      <c r="R49" s="35"/>
      <c r="S49" s="37"/>
      <c r="T49" s="35"/>
      <c r="U49" s="37"/>
      <c r="V49" s="35"/>
      <c r="W49" s="37"/>
      <c r="X49" s="35"/>
      <c r="Y49" s="37"/>
      <c r="Z49" s="35"/>
      <c r="AA49" s="37"/>
      <c r="AB49" s="35"/>
      <c r="AC49" s="37"/>
      <c r="AD49" s="35"/>
      <c r="AE49" s="37"/>
      <c r="AF49" s="35"/>
      <c r="AG49" s="37"/>
      <c r="AH49" s="35"/>
      <c r="AI49" s="37"/>
      <c r="AJ49" s="35"/>
      <c r="AK49" s="37"/>
      <c r="AL49" s="38"/>
      <c r="AM49" s="39"/>
      <c r="AN49" s="40"/>
      <c r="AO49" s="41"/>
      <c r="AP49" s="36"/>
      <c r="AQ49" s="24"/>
      <c r="AR49" s="24"/>
      <c r="AS49" s="42"/>
      <c r="AT49" s="24"/>
      <c r="AU49" s="24"/>
      <c r="AV49" s="25" t="str">
        <f t="shared" si="2"/>
        <v/>
      </c>
      <c r="CA49" s="26" t="str">
        <f t="shared" si="3"/>
        <v/>
      </c>
      <c r="CB49" s="26" t="str">
        <f t="shared" si="4"/>
        <v/>
      </c>
      <c r="CC49" s="26" t="str">
        <f t="shared" si="5"/>
        <v/>
      </c>
      <c r="CD49" s="26" t="str">
        <f t="shared" si="6"/>
        <v/>
      </c>
      <c r="CE49" s="26" t="str">
        <f t="shared" si="7"/>
        <v/>
      </c>
      <c r="CF49" s="27"/>
      <c r="CG49" s="26" t="str">
        <f t="shared" si="8"/>
        <v/>
      </c>
      <c r="CH49" s="26" t="str">
        <f t="shared" si="9"/>
        <v/>
      </c>
      <c r="CI49" s="28"/>
      <c r="CJ49" s="29">
        <f t="shared" si="10"/>
        <v>0</v>
      </c>
      <c r="CK49" s="29">
        <f t="shared" si="11"/>
        <v>0</v>
      </c>
      <c r="CL49" s="29">
        <f t="shared" si="12"/>
        <v>0</v>
      </c>
      <c r="CM49" s="29">
        <f t="shared" si="13"/>
        <v>0</v>
      </c>
      <c r="CN49" s="29">
        <f t="shared" si="13"/>
        <v>0</v>
      </c>
      <c r="CO49" s="30"/>
      <c r="CP49" s="29">
        <f t="shared" si="14"/>
        <v>0</v>
      </c>
      <c r="CQ49" s="29">
        <f t="shared" si="14"/>
        <v>0</v>
      </c>
    </row>
    <row r="50" spans="1:95" x14ac:dyDescent="0.25">
      <c r="A50" s="300"/>
      <c r="B50" s="31" t="s">
        <v>52</v>
      </c>
      <c r="C50" s="32">
        <f t="shared" si="0"/>
        <v>0</v>
      </c>
      <c r="D50" s="33">
        <f>SUM(H50+J50+L50+N50+P50+R50+T50+V50+X50+Z50+AB50+AD50+AF50+AH50+AJ50+AL50)</f>
        <v>0</v>
      </c>
      <c r="E50" s="34">
        <f t="shared" si="30"/>
        <v>0</v>
      </c>
      <c r="F50" s="75"/>
      <c r="G50" s="76"/>
      <c r="H50" s="35"/>
      <c r="I50" s="36"/>
      <c r="J50" s="35"/>
      <c r="K50" s="37"/>
      <c r="L50" s="35"/>
      <c r="M50" s="37"/>
      <c r="N50" s="35"/>
      <c r="O50" s="37"/>
      <c r="P50" s="35"/>
      <c r="Q50" s="37"/>
      <c r="R50" s="35"/>
      <c r="S50" s="37"/>
      <c r="T50" s="35"/>
      <c r="U50" s="37"/>
      <c r="V50" s="35"/>
      <c r="W50" s="37"/>
      <c r="X50" s="35"/>
      <c r="Y50" s="37"/>
      <c r="Z50" s="35"/>
      <c r="AA50" s="37"/>
      <c r="AB50" s="35"/>
      <c r="AC50" s="37"/>
      <c r="AD50" s="35"/>
      <c r="AE50" s="37"/>
      <c r="AF50" s="35"/>
      <c r="AG50" s="37"/>
      <c r="AH50" s="35"/>
      <c r="AI50" s="37"/>
      <c r="AJ50" s="35"/>
      <c r="AK50" s="37"/>
      <c r="AL50" s="38"/>
      <c r="AM50" s="39"/>
      <c r="AN50" s="40"/>
      <c r="AO50" s="41"/>
      <c r="AP50" s="36"/>
      <c r="AQ50" s="24"/>
      <c r="AR50" s="24"/>
      <c r="AS50" s="42"/>
      <c r="AT50" s="24"/>
      <c r="AU50" s="24"/>
      <c r="AV50" s="25" t="str">
        <f t="shared" si="2"/>
        <v/>
      </c>
      <c r="CA50" s="26" t="str">
        <f t="shared" si="3"/>
        <v/>
      </c>
      <c r="CB50" s="26" t="str">
        <f t="shared" si="4"/>
        <v/>
      </c>
      <c r="CC50" s="26" t="str">
        <f t="shared" si="5"/>
        <v/>
      </c>
      <c r="CD50" s="26" t="str">
        <f t="shared" si="6"/>
        <v/>
      </c>
      <c r="CE50" s="26" t="str">
        <f t="shared" si="7"/>
        <v/>
      </c>
      <c r="CF50" s="27"/>
      <c r="CG50" s="26" t="str">
        <f t="shared" si="8"/>
        <v/>
      </c>
      <c r="CH50" s="26" t="str">
        <f t="shared" si="9"/>
        <v/>
      </c>
      <c r="CI50" s="28"/>
      <c r="CJ50" s="29">
        <f t="shared" si="10"/>
        <v>0</v>
      </c>
      <c r="CK50" s="29">
        <f t="shared" si="11"/>
        <v>0</v>
      </c>
      <c r="CL50" s="29">
        <f t="shared" si="12"/>
        <v>0</v>
      </c>
      <c r="CM50" s="29">
        <f t="shared" si="13"/>
        <v>0</v>
      </c>
      <c r="CN50" s="29">
        <f t="shared" si="13"/>
        <v>0</v>
      </c>
      <c r="CO50" s="30"/>
      <c r="CP50" s="29">
        <f t="shared" si="14"/>
        <v>0</v>
      </c>
      <c r="CQ50" s="29">
        <f t="shared" si="14"/>
        <v>0</v>
      </c>
    </row>
    <row r="51" spans="1:95" x14ac:dyDescent="0.25">
      <c r="A51" s="300"/>
      <c r="B51" s="31" t="s">
        <v>43</v>
      </c>
      <c r="C51" s="32">
        <f t="shared" si="0"/>
        <v>0</v>
      </c>
      <c r="D51" s="33">
        <f t="shared" si="30"/>
        <v>0</v>
      </c>
      <c r="E51" s="34">
        <f t="shared" si="30"/>
        <v>0</v>
      </c>
      <c r="F51" s="75"/>
      <c r="G51" s="76"/>
      <c r="H51" s="35"/>
      <c r="I51" s="36"/>
      <c r="J51" s="35"/>
      <c r="K51" s="37"/>
      <c r="L51" s="35"/>
      <c r="M51" s="37"/>
      <c r="N51" s="35"/>
      <c r="O51" s="37"/>
      <c r="P51" s="35"/>
      <c r="Q51" s="37"/>
      <c r="R51" s="35"/>
      <c r="S51" s="37"/>
      <c r="T51" s="35"/>
      <c r="U51" s="37"/>
      <c r="V51" s="35"/>
      <c r="W51" s="37"/>
      <c r="X51" s="35"/>
      <c r="Y51" s="37"/>
      <c r="Z51" s="35"/>
      <c r="AA51" s="37"/>
      <c r="AB51" s="35"/>
      <c r="AC51" s="37"/>
      <c r="AD51" s="35"/>
      <c r="AE51" s="37"/>
      <c r="AF51" s="35"/>
      <c r="AG51" s="37"/>
      <c r="AH51" s="35"/>
      <c r="AI51" s="37"/>
      <c r="AJ51" s="35"/>
      <c r="AK51" s="37"/>
      <c r="AL51" s="38"/>
      <c r="AM51" s="39"/>
      <c r="AN51" s="40"/>
      <c r="AO51" s="41"/>
      <c r="AP51" s="36"/>
      <c r="AQ51" s="24"/>
      <c r="AR51" s="24"/>
      <c r="AS51" s="42"/>
      <c r="AT51" s="24"/>
      <c r="AU51" s="24"/>
      <c r="AV51" s="25" t="str">
        <f t="shared" si="2"/>
        <v/>
      </c>
      <c r="CA51" s="26" t="str">
        <f t="shared" si="3"/>
        <v/>
      </c>
      <c r="CB51" s="26" t="str">
        <f t="shared" si="4"/>
        <v/>
      </c>
      <c r="CC51" s="26" t="str">
        <f t="shared" si="5"/>
        <v/>
      </c>
      <c r="CD51" s="26" t="str">
        <f t="shared" si="6"/>
        <v/>
      </c>
      <c r="CE51" s="26" t="str">
        <f t="shared" si="7"/>
        <v/>
      </c>
      <c r="CF51" s="27"/>
      <c r="CG51" s="26" t="str">
        <f t="shared" si="8"/>
        <v/>
      </c>
      <c r="CH51" s="26" t="str">
        <f t="shared" si="9"/>
        <v/>
      </c>
      <c r="CI51" s="28"/>
      <c r="CJ51" s="29">
        <f t="shared" si="10"/>
        <v>0</v>
      </c>
      <c r="CK51" s="29">
        <f t="shared" si="11"/>
        <v>0</v>
      </c>
      <c r="CL51" s="29">
        <f t="shared" si="12"/>
        <v>0</v>
      </c>
      <c r="CM51" s="29">
        <f t="shared" si="13"/>
        <v>0</v>
      </c>
      <c r="CN51" s="29">
        <f t="shared" si="13"/>
        <v>0</v>
      </c>
      <c r="CO51" s="30"/>
      <c r="CP51" s="29">
        <f t="shared" si="14"/>
        <v>0</v>
      </c>
      <c r="CQ51" s="29">
        <f t="shared" si="14"/>
        <v>0</v>
      </c>
    </row>
    <row r="52" spans="1:95" x14ac:dyDescent="0.25">
      <c r="A52" s="300"/>
      <c r="B52" s="31" t="s">
        <v>44</v>
      </c>
      <c r="C52" s="32">
        <f t="shared" si="0"/>
        <v>0</v>
      </c>
      <c r="D52" s="33">
        <f t="shared" ref="D52:E56" si="31">SUM(H52+J52+L52+N52+P52+R52+T52+V52+X52+Z52+AB52+AD52+AF52+AH52+AJ52+AL52)</f>
        <v>0</v>
      </c>
      <c r="E52" s="34">
        <f t="shared" si="31"/>
        <v>0</v>
      </c>
      <c r="F52" s="75"/>
      <c r="G52" s="76"/>
      <c r="H52" s="35"/>
      <c r="I52" s="36"/>
      <c r="J52" s="35"/>
      <c r="K52" s="37"/>
      <c r="L52" s="35"/>
      <c r="M52" s="37"/>
      <c r="N52" s="35"/>
      <c r="O52" s="37"/>
      <c r="P52" s="35"/>
      <c r="Q52" s="37"/>
      <c r="R52" s="35"/>
      <c r="S52" s="37"/>
      <c r="T52" s="35"/>
      <c r="U52" s="37"/>
      <c r="V52" s="35"/>
      <c r="W52" s="37"/>
      <c r="X52" s="35"/>
      <c r="Y52" s="37"/>
      <c r="Z52" s="35"/>
      <c r="AA52" s="37"/>
      <c r="AB52" s="35"/>
      <c r="AC52" s="37"/>
      <c r="AD52" s="35"/>
      <c r="AE52" s="37"/>
      <c r="AF52" s="35"/>
      <c r="AG52" s="37"/>
      <c r="AH52" s="35"/>
      <c r="AI52" s="37"/>
      <c r="AJ52" s="35"/>
      <c r="AK52" s="37"/>
      <c r="AL52" s="38"/>
      <c r="AM52" s="39"/>
      <c r="AN52" s="40"/>
      <c r="AO52" s="41"/>
      <c r="AP52" s="36"/>
      <c r="AQ52" s="24"/>
      <c r="AR52" s="24"/>
      <c r="AS52" s="42"/>
      <c r="AT52" s="24"/>
      <c r="AU52" s="24"/>
      <c r="AV52" s="25" t="str">
        <f t="shared" si="2"/>
        <v/>
      </c>
      <c r="CA52" s="26" t="str">
        <f t="shared" si="3"/>
        <v/>
      </c>
      <c r="CB52" s="26" t="str">
        <f t="shared" si="4"/>
        <v/>
      </c>
      <c r="CC52" s="26" t="str">
        <f t="shared" si="5"/>
        <v/>
      </c>
      <c r="CD52" s="26" t="str">
        <f t="shared" si="6"/>
        <v/>
      </c>
      <c r="CE52" s="26" t="str">
        <f t="shared" si="7"/>
        <v/>
      </c>
      <c r="CF52" s="27"/>
      <c r="CG52" s="26" t="str">
        <f t="shared" si="8"/>
        <v/>
      </c>
      <c r="CH52" s="26" t="str">
        <f t="shared" si="9"/>
        <v/>
      </c>
      <c r="CI52" s="28"/>
      <c r="CJ52" s="29">
        <f t="shared" si="10"/>
        <v>0</v>
      </c>
      <c r="CK52" s="29">
        <f t="shared" si="11"/>
        <v>0</v>
      </c>
      <c r="CL52" s="29">
        <f t="shared" si="12"/>
        <v>0</v>
      </c>
      <c r="CM52" s="29">
        <f t="shared" si="13"/>
        <v>0</v>
      </c>
      <c r="CN52" s="29">
        <f t="shared" si="13"/>
        <v>0</v>
      </c>
      <c r="CO52" s="30"/>
      <c r="CP52" s="29">
        <f t="shared" si="14"/>
        <v>0</v>
      </c>
      <c r="CQ52" s="29">
        <f t="shared" si="14"/>
        <v>0</v>
      </c>
    </row>
    <row r="53" spans="1:95" x14ac:dyDescent="0.25">
      <c r="A53" s="300"/>
      <c r="B53" s="43" t="s">
        <v>45</v>
      </c>
      <c r="C53" s="44">
        <f t="shared" si="0"/>
        <v>0</v>
      </c>
      <c r="D53" s="45">
        <f t="shared" si="31"/>
        <v>0</v>
      </c>
      <c r="E53" s="46">
        <f t="shared" si="31"/>
        <v>0</v>
      </c>
      <c r="F53" s="75"/>
      <c r="G53" s="76"/>
      <c r="H53" s="47"/>
      <c r="I53" s="48"/>
      <c r="J53" s="47"/>
      <c r="K53" s="49"/>
      <c r="L53" s="47"/>
      <c r="M53" s="49"/>
      <c r="N53" s="47"/>
      <c r="O53" s="49"/>
      <c r="P53" s="47"/>
      <c r="Q53" s="49"/>
      <c r="R53" s="47"/>
      <c r="S53" s="49"/>
      <c r="T53" s="47"/>
      <c r="U53" s="49"/>
      <c r="V53" s="47"/>
      <c r="W53" s="49"/>
      <c r="X53" s="47"/>
      <c r="Y53" s="49"/>
      <c r="Z53" s="47"/>
      <c r="AA53" s="49"/>
      <c r="AB53" s="47"/>
      <c r="AC53" s="49"/>
      <c r="AD53" s="47"/>
      <c r="AE53" s="49"/>
      <c r="AF53" s="47"/>
      <c r="AG53" s="49"/>
      <c r="AH53" s="47"/>
      <c r="AI53" s="49"/>
      <c r="AJ53" s="47"/>
      <c r="AK53" s="49"/>
      <c r="AL53" s="50"/>
      <c r="AM53" s="51"/>
      <c r="AN53" s="40"/>
      <c r="AO53" s="52"/>
      <c r="AP53" s="36"/>
      <c r="AQ53" s="24"/>
      <c r="AR53" s="24"/>
      <c r="AS53" s="42"/>
      <c r="AT53" s="24"/>
      <c r="AU53" s="24"/>
      <c r="AV53" s="25" t="str">
        <f t="shared" si="2"/>
        <v/>
      </c>
      <c r="CA53" s="26" t="str">
        <f t="shared" si="3"/>
        <v/>
      </c>
      <c r="CB53" s="26" t="str">
        <f t="shared" si="4"/>
        <v/>
      </c>
      <c r="CC53" s="26" t="str">
        <f t="shared" si="5"/>
        <v/>
      </c>
      <c r="CD53" s="26" t="str">
        <f t="shared" si="6"/>
        <v/>
      </c>
      <c r="CE53" s="26" t="str">
        <f t="shared" si="7"/>
        <v/>
      </c>
      <c r="CF53" s="27"/>
      <c r="CG53" s="26" t="str">
        <f t="shared" si="8"/>
        <v/>
      </c>
      <c r="CH53" s="26" t="str">
        <f t="shared" si="9"/>
        <v/>
      </c>
      <c r="CI53" s="28"/>
      <c r="CJ53" s="29">
        <f t="shared" si="10"/>
        <v>0</v>
      </c>
      <c r="CK53" s="29">
        <f t="shared" si="11"/>
        <v>0</v>
      </c>
      <c r="CL53" s="29">
        <f t="shared" si="12"/>
        <v>0</v>
      </c>
      <c r="CM53" s="29">
        <f t="shared" si="13"/>
        <v>0</v>
      </c>
      <c r="CN53" s="29">
        <f t="shared" si="13"/>
        <v>0</v>
      </c>
      <c r="CO53" s="30"/>
      <c r="CP53" s="29">
        <f t="shared" si="14"/>
        <v>0</v>
      </c>
      <c r="CQ53" s="29">
        <f t="shared" si="14"/>
        <v>0</v>
      </c>
    </row>
    <row r="54" spans="1:95" x14ac:dyDescent="0.25">
      <c r="A54" s="300"/>
      <c r="B54" s="31" t="s">
        <v>46</v>
      </c>
      <c r="C54" s="32">
        <f t="shared" si="0"/>
        <v>0</v>
      </c>
      <c r="D54" s="33">
        <f t="shared" si="31"/>
        <v>0</v>
      </c>
      <c r="E54" s="34">
        <f t="shared" si="31"/>
        <v>0</v>
      </c>
      <c r="F54" s="75"/>
      <c r="G54" s="77"/>
      <c r="H54" s="35"/>
      <c r="I54" s="36"/>
      <c r="J54" s="35"/>
      <c r="K54" s="37"/>
      <c r="L54" s="35"/>
      <c r="M54" s="37"/>
      <c r="N54" s="35"/>
      <c r="O54" s="37"/>
      <c r="P54" s="35"/>
      <c r="Q54" s="37"/>
      <c r="R54" s="35"/>
      <c r="S54" s="37"/>
      <c r="T54" s="35"/>
      <c r="U54" s="37"/>
      <c r="V54" s="35"/>
      <c r="W54" s="37"/>
      <c r="X54" s="35"/>
      <c r="Y54" s="37"/>
      <c r="Z54" s="35"/>
      <c r="AA54" s="37"/>
      <c r="AB54" s="35"/>
      <c r="AC54" s="37"/>
      <c r="AD54" s="35"/>
      <c r="AE54" s="37"/>
      <c r="AF54" s="35"/>
      <c r="AG54" s="37"/>
      <c r="AH54" s="35"/>
      <c r="AI54" s="37"/>
      <c r="AJ54" s="35"/>
      <c r="AK54" s="37"/>
      <c r="AL54" s="38"/>
      <c r="AM54" s="39"/>
      <c r="AN54" s="40"/>
      <c r="AO54" s="41"/>
      <c r="AP54" s="36"/>
      <c r="AQ54" s="24"/>
      <c r="AR54" s="24"/>
      <c r="AS54" s="42"/>
      <c r="AT54" s="24"/>
      <c r="AU54" s="24"/>
      <c r="AV54" s="25" t="str">
        <f t="shared" si="2"/>
        <v/>
      </c>
      <c r="CA54" s="26" t="str">
        <f t="shared" si="3"/>
        <v/>
      </c>
      <c r="CB54" s="26" t="str">
        <f t="shared" si="4"/>
        <v/>
      </c>
      <c r="CC54" s="26" t="str">
        <f t="shared" si="5"/>
        <v/>
      </c>
      <c r="CD54" s="26" t="str">
        <f t="shared" si="6"/>
        <v/>
      </c>
      <c r="CE54" s="26" t="str">
        <f t="shared" si="7"/>
        <v/>
      </c>
      <c r="CF54" s="27"/>
      <c r="CG54" s="26" t="str">
        <f t="shared" si="8"/>
        <v/>
      </c>
      <c r="CH54" s="26" t="str">
        <f t="shared" si="9"/>
        <v/>
      </c>
      <c r="CI54" s="28"/>
      <c r="CJ54" s="29">
        <f t="shared" si="10"/>
        <v>0</v>
      </c>
      <c r="CK54" s="29">
        <f t="shared" si="11"/>
        <v>0</v>
      </c>
      <c r="CL54" s="29">
        <f t="shared" si="12"/>
        <v>0</v>
      </c>
      <c r="CM54" s="29">
        <f t="shared" si="13"/>
        <v>0</v>
      </c>
      <c r="CN54" s="29">
        <f t="shared" si="13"/>
        <v>0</v>
      </c>
      <c r="CO54" s="30"/>
      <c r="CP54" s="29">
        <f t="shared" si="14"/>
        <v>0</v>
      </c>
      <c r="CQ54" s="29">
        <f t="shared" si="14"/>
        <v>0</v>
      </c>
    </row>
    <row r="55" spans="1:95" x14ac:dyDescent="0.25">
      <c r="A55" s="300"/>
      <c r="B55" s="53" t="s">
        <v>47</v>
      </c>
      <c r="C55" s="32">
        <f t="shared" si="0"/>
        <v>0</v>
      </c>
      <c r="D55" s="33">
        <f t="shared" si="31"/>
        <v>0</v>
      </c>
      <c r="E55" s="55">
        <f t="shared" si="31"/>
        <v>0</v>
      </c>
      <c r="F55" s="75"/>
      <c r="G55" s="78"/>
      <c r="H55" s="35"/>
      <c r="I55" s="36"/>
      <c r="J55" s="35"/>
      <c r="K55" s="37"/>
      <c r="L55" s="35"/>
      <c r="M55" s="37"/>
      <c r="N55" s="35"/>
      <c r="O55" s="37"/>
      <c r="P55" s="35"/>
      <c r="Q55" s="37"/>
      <c r="R55" s="35"/>
      <c r="S55" s="37"/>
      <c r="T55" s="35"/>
      <c r="U55" s="37"/>
      <c r="V55" s="35"/>
      <c r="W55" s="37"/>
      <c r="X55" s="35"/>
      <c r="Y55" s="37"/>
      <c r="Z55" s="35"/>
      <c r="AA55" s="37"/>
      <c r="AB55" s="35"/>
      <c r="AC55" s="37"/>
      <c r="AD55" s="35"/>
      <c r="AE55" s="37"/>
      <c r="AF55" s="35"/>
      <c r="AG55" s="86"/>
      <c r="AH55" s="35"/>
      <c r="AI55" s="37"/>
      <c r="AJ55" s="35"/>
      <c r="AK55" s="37"/>
      <c r="AL55" s="38"/>
      <c r="AM55" s="39"/>
      <c r="AN55" s="40"/>
      <c r="AO55" s="41"/>
      <c r="AP55" s="36"/>
      <c r="AQ55" s="24"/>
      <c r="AR55" s="24"/>
      <c r="AS55" s="42"/>
      <c r="AT55" s="24"/>
      <c r="AU55" s="24"/>
      <c r="AV55" s="25" t="str">
        <f t="shared" si="2"/>
        <v/>
      </c>
      <c r="CA55" s="26" t="str">
        <f t="shared" si="3"/>
        <v/>
      </c>
      <c r="CB55" s="26" t="str">
        <f t="shared" si="4"/>
        <v/>
      </c>
      <c r="CC55" s="26" t="str">
        <f t="shared" si="5"/>
        <v/>
      </c>
      <c r="CD55" s="26" t="str">
        <f t="shared" si="6"/>
        <v/>
      </c>
      <c r="CE55" s="26" t="str">
        <f t="shared" si="7"/>
        <v/>
      </c>
      <c r="CF55" s="27"/>
      <c r="CG55" s="26" t="str">
        <f t="shared" si="8"/>
        <v/>
      </c>
      <c r="CH55" s="26" t="str">
        <f t="shared" si="9"/>
        <v/>
      </c>
      <c r="CI55" s="28"/>
      <c r="CJ55" s="29">
        <f t="shared" si="10"/>
        <v>0</v>
      </c>
      <c r="CK55" s="29">
        <f t="shared" si="11"/>
        <v>0</v>
      </c>
      <c r="CL55" s="29">
        <f t="shared" si="12"/>
        <v>0</v>
      </c>
      <c r="CM55" s="29">
        <f t="shared" si="13"/>
        <v>0</v>
      </c>
      <c r="CN55" s="29">
        <f t="shared" si="13"/>
        <v>0</v>
      </c>
      <c r="CO55" s="30"/>
      <c r="CP55" s="29">
        <f t="shared" si="14"/>
        <v>0</v>
      </c>
      <c r="CQ55" s="29">
        <f t="shared" si="14"/>
        <v>0</v>
      </c>
    </row>
    <row r="56" spans="1:95" x14ac:dyDescent="0.25">
      <c r="A56" s="301"/>
      <c r="B56" s="57" t="s">
        <v>48</v>
      </c>
      <c r="C56" s="58">
        <f t="shared" si="0"/>
        <v>0</v>
      </c>
      <c r="D56" s="59">
        <f t="shared" si="31"/>
        <v>0</v>
      </c>
      <c r="E56" s="60">
        <f t="shared" si="31"/>
        <v>0</v>
      </c>
      <c r="F56" s="82"/>
      <c r="G56" s="83"/>
      <c r="H56" s="61"/>
      <c r="I56" s="62"/>
      <c r="J56" s="61"/>
      <c r="K56" s="63"/>
      <c r="L56" s="61"/>
      <c r="M56" s="63"/>
      <c r="N56" s="61"/>
      <c r="O56" s="63"/>
      <c r="P56" s="61"/>
      <c r="Q56" s="63"/>
      <c r="R56" s="61"/>
      <c r="S56" s="63"/>
      <c r="T56" s="61"/>
      <c r="U56" s="63"/>
      <c r="V56" s="61"/>
      <c r="W56" s="63"/>
      <c r="X56" s="61"/>
      <c r="Y56" s="63"/>
      <c r="Z56" s="61"/>
      <c r="AA56" s="63"/>
      <c r="AB56" s="61"/>
      <c r="AC56" s="63"/>
      <c r="AD56" s="61"/>
      <c r="AE56" s="63"/>
      <c r="AF56" s="61"/>
      <c r="AG56" s="63"/>
      <c r="AH56" s="61"/>
      <c r="AI56" s="63"/>
      <c r="AJ56" s="61"/>
      <c r="AK56" s="63"/>
      <c r="AL56" s="84"/>
      <c r="AM56" s="65"/>
      <c r="AN56" s="66"/>
      <c r="AO56" s="67"/>
      <c r="AP56" s="68"/>
      <c r="AQ56" s="69"/>
      <c r="AR56" s="69"/>
      <c r="AS56" s="42"/>
      <c r="AT56" s="24"/>
      <c r="AU56" s="24"/>
      <c r="AV56" s="25" t="str">
        <f t="shared" si="2"/>
        <v/>
      </c>
      <c r="CA56" s="26" t="str">
        <f t="shared" si="3"/>
        <v/>
      </c>
      <c r="CB56" s="26" t="str">
        <f t="shared" si="4"/>
        <v/>
      </c>
      <c r="CC56" s="26" t="str">
        <f t="shared" si="5"/>
        <v/>
      </c>
      <c r="CD56" s="26" t="str">
        <f t="shared" si="6"/>
        <v/>
      </c>
      <c r="CE56" s="26" t="str">
        <f t="shared" si="7"/>
        <v/>
      </c>
      <c r="CF56" s="27"/>
      <c r="CG56" s="26" t="str">
        <f t="shared" si="8"/>
        <v/>
      </c>
      <c r="CH56" s="26" t="str">
        <f t="shared" si="9"/>
        <v/>
      </c>
      <c r="CI56" s="28"/>
      <c r="CJ56" s="29">
        <f t="shared" si="10"/>
        <v>0</v>
      </c>
      <c r="CK56" s="29">
        <f t="shared" si="11"/>
        <v>0</v>
      </c>
      <c r="CL56" s="29">
        <f t="shared" si="12"/>
        <v>0</v>
      </c>
      <c r="CM56" s="29">
        <f t="shared" si="13"/>
        <v>0</v>
      </c>
      <c r="CN56" s="29">
        <f t="shared" si="13"/>
        <v>0</v>
      </c>
      <c r="CO56" s="30"/>
      <c r="CP56" s="29">
        <f t="shared" si="14"/>
        <v>0</v>
      </c>
      <c r="CQ56" s="29">
        <f t="shared" si="14"/>
        <v>0</v>
      </c>
    </row>
    <row r="57" spans="1:95" ht="15" customHeight="1" x14ac:dyDescent="0.25">
      <c r="A57" s="299" t="s">
        <v>55</v>
      </c>
      <c r="B57" s="10" t="s">
        <v>38</v>
      </c>
      <c r="C57" s="11">
        <f t="shared" si="0"/>
        <v>66</v>
      </c>
      <c r="D57" s="12">
        <f>SUM(J57+L57+N57+P57+R57+T57+V57+X57+Z57+AB57+AD57+AF57+AH57+AJ57+AL57)</f>
        <v>52</v>
      </c>
      <c r="E57" s="13">
        <f>SUM(K57+M57+O57+Q57+S57+U57+W57+Y57+AA57+AC57+AE57+AG57+AI57+AK57+AM57)</f>
        <v>14</v>
      </c>
      <c r="F57" s="71"/>
      <c r="G57" s="72"/>
      <c r="H57" s="71"/>
      <c r="I57" s="72"/>
      <c r="J57" s="14"/>
      <c r="K57" s="16"/>
      <c r="L57" s="14"/>
      <c r="M57" s="16"/>
      <c r="N57" s="14">
        <v>3</v>
      </c>
      <c r="O57" s="16"/>
      <c r="P57" s="14">
        <v>2</v>
      </c>
      <c r="Q57" s="16">
        <v>3</v>
      </c>
      <c r="R57" s="14">
        <v>8</v>
      </c>
      <c r="S57" s="16"/>
      <c r="T57" s="14">
        <v>9</v>
      </c>
      <c r="U57" s="16">
        <v>3</v>
      </c>
      <c r="V57" s="14">
        <v>5</v>
      </c>
      <c r="W57" s="16">
        <v>4</v>
      </c>
      <c r="X57" s="14">
        <v>5</v>
      </c>
      <c r="Y57" s="16">
        <v>3</v>
      </c>
      <c r="Z57" s="14">
        <v>7</v>
      </c>
      <c r="AA57" s="16"/>
      <c r="AB57" s="14">
        <v>6</v>
      </c>
      <c r="AC57" s="16"/>
      <c r="AD57" s="14">
        <v>1</v>
      </c>
      <c r="AE57" s="16"/>
      <c r="AF57" s="14">
        <v>2</v>
      </c>
      <c r="AG57" s="16"/>
      <c r="AH57" s="14">
        <v>1</v>
      </c>
      <c r="AI57" s="16">
        <v>1</v>
      </c>
      <c r="AJ57" s="14">
        <v>1</v>
      </c>
      <c r="AK57" s="16"/>
      <c r="AL57" s="17">
        <v>2</v>
      </c>
      <c r="AM57" s="18">
        <v>0</v>
      </c>
      <c r="AN57" s="73">
        <v>0</v>
      </c>
      <c r="AO57" s="20">
        <v>0</v>
      </c>
      <c r="AP57" s="15">
        <v>5</v>
      </c>
      <c r="AQ57" s="87">
        <v>0</v>
      </c>
      <c r="AR57" s="87">
        <v>5</v>
      </c>
      <c r="AS57" s="87">
        <v>0</v>
      </c>
      <c r="AT57" s="87">
        <v>0</v>
      </c>
      <c r="AU57" s="87">
        <v>0</v>
      </c>
      <c r="AV57" s="25" t="str">
        <f>$CA57&amp;$CB57&amp;CC57&amp;CD57&amp;CE57&amp;CF57&amp;CG57&amp;CH57</f>
        <v/>
      </c>
      <c r="CA57" s="26" t="str">
        <f t="shared" si="3"/>
        <v/>
      </c>
      <c r="CB57" s="26" t="str">
        <f t="shared" si="4"/>
        <v/>
      </c>
      <c r="CC57" s="26" t="str">
        <f t="shared" si="5"/>
        <v/>
      </c>
      <c r="CD57" s="26" t="str">
        <f t="shared" si="6"/>
        <v/>
      </c>
      <c r="CE57" s="26" t="str">
        <f>IF(AND($C57&lt;&gt;0,AR57=""),"* No olvide ingresar la columna Migrantes (Digite CERO si no tiene).  ",IF(AR57&gt;$C57,"* El Número de Migrantes no puede superar el Total. ",""))</f>
        <v/>
      </c>
      <c r="CF57" s="88" t="str">
        <f>IF(AND(SUM(J57:M57)&gt;0,AS57=""),"* No olvide digitar la variable 14-18 años. Si no tiene digite Cero.",IF(AS57&gt;SUM(J57:M57),"* La variable 14-18 años no puede ser mayor al total por grupo edad de 10 a 19 años. ",""))</f>
        <v/>
      </c>
      <c r="CG57" s="26" t="str">
        <f t="shared" si="8"/>
        <v/>
      </c>
      <c r="CH57" s="26" t="str">
        <f t="shared" si="9"/>
        <v/>
      </c>
      <c r="CI57" s="28"/>
      <c r="CJ57" s="29">
        <f t="shared" si="10"/>
        <v>0</v>
      </c>
      <c r="CK57" s="29">
        <f t="shared" si="11"/>
        <v>0</v>
      </c>
      <c r="CL57" s="29">
        <f t="shared" si="12"/>
        <v>0</v>
      </c>
      <c r="CM57" s="29">
        <f t="shared" si="13"/>
        <v>0</v>
      </c>
      <c r="CN57" s="29">
        <f t="shared" si="13"/>
        <v>0</v>
      </c>
      <c r="CO57" s="89">
        <f>IF(AND(SUM(J57:M57)&gt;0,AS57=""),1,IF(AS57&gt;SUM(J57:M57),1,0))</f>
        <v>0</v>
      </c>
      <c r="CP57" s="29">
        <f t="shared" si="14"/>
        <v>0</v>
      </c>
      <c r="CQ57" s="29">
        <f t="shared" si="14"/>
        <v>0</v>
      </c>
    </row>
    <row r="58" spans="1:95" x14ac:dyDescent="0.25">
      <c r="A58" s="300"/>
      <c r="B58" s="31" t="s">
        <v>39</v>
      </c>
      <c r="C58" s="32">
        <f t="shared" si="0"/>
        <v>0</v>
      </c>
      <c r="D58" s="33">
        <f t="shared" ref="D58:E62" si="32">SUM(J58+L58+N58+P58+R58+T58+V58+X58+Z58+AB58+AD58+AF58+AH58+AJ58+AL58)</f>
        <v>0</v>
      </c>
      <c r="E58" s="34">
        <f>SUM(K58+M58+O58+Q58+S58+U58+W58+Y58+AA58+AC58+AE58+AG58+AI58+AK58+AM58)</f>
        <v>0</v>
      </c>
      <c r="F58" s="75"/>
      <c r="G58" s="76"/>
      <c r="H58" s="75"/>
      <c r="I58" s="76"/>
      <c r="J58" s="35"/>
      <c r="K58" s="37"/>
      <c r="L58" s="35"/>
      <c r="M58" s="37"/>
      <c r="N58" s="35"/>
      <c r="O58" s="37"/>
      <c r="P58" s="35"/>
      <c r="Q58" s="37"/>
      <c r="R58" s="35"/>
      <c r="S58" s="37"/>
      <c r="T58" s="35"/>
      <c r="U58" s="37"/>
      <c r="V58" s="35"/>
      <c r="W58" s="37"/>
      <c r="X58" s="35"/>
      <c r="Y58" s="37"/>
      <c r="Z58" s="35"/>
      <c r="AA58" s="37"/>
      <c r="AB58" s="35"/>
      <c r="AC58" s="37"/>
      <c r="AD58" s="35"/>
      <c r="AE58" s="37"/>
      <c r="AF58" s="35"/>
      <c r="AG58" s="37"/>
      <c r="AH58" s="35"/>
      <c r="AI58" s="37"/>
      <c r="AJ58" s="35"/>
      <c r="AK58" s="37"/>
      <c r="AL58" s="38"/>
      <c r="AM58" s="39"/>
      <c r="AN58" s="40"/>
      <c r="AO58" s="41"/>
      <c r="AP58" s="36"/>
      <c r="AQ58" s="24"/>
      <c r="AR58" s="24"/>
      <c r="AS58" s="24"/>
      <c r="AT58" s="24"/>
      <c r="AU58" s="24"/>
      <c r="AV58" s="25" t="str">
        <f t="shared" ref="AV58:AV89" si="33">$CA58&amp;$CB58&amp;CC58&amp;CD58&amp;CE58&amp;CF58&amp;CG58&amp;CH58</f>
        <v/>
      </c>
      <c r="CA58" s="26" t="str">
        <f t="shared" si="3"/>
        <v/>
      </c>
      <c r="CB58" s="26" t="str">
        <f t="shared" si="4"/>
        <v/>
      </c>
      <c r="CC58" s="26" t="str">
        <f t="shared" si="5"/>
        <v/>
      </c>
      <c r="CD58" s="26" t="str">
        <f t="shared" si="6"/>
        <v/>
      </c>
      <c r="CE58" s="26" t="str">
        <f t="shared" si="7"/>
        <v/>
      </c>
      <c r="CF58" s="88" t="str">
        <f t="shared" ref="CF58:CF89" si="34">IF(AND(SUM(J58:M58)&gt;0,AS58=""),"* No olvide digitar la variable 14-18 años. Si no tiene digite Cero.",IF(AS58&gt;SUM(J58:M58),"* La variable 14-18 años no puede ser mayor al total por grupo edad de 10 a 19 años. ",""))</f>
        <v/>
      </c>
      <c r="CG58" s="26" t="str">
        <f t="shared" si="8"/>
        <v/>
      </c>
      <c r="CH58" s="26" t="str">
        <f t="shared" si="9"/>
        <v/>
      </c>
      <c r="CI58" s="28"/>
      <c r="CJ58" s="29">
        <f t="shared" si="10"/>
        <v>0</v>
      </c>
      <c r="CK58" s="29">
        <f t="shared" si="11"/>
        <v>0</v>
      </c>
      <c r="CL58" s="29">
        <f t="shared" si="12"/>
        <v>0</v>
      </c>
      <c r="CM58" s="29">
        <f t="shared" si="13"/>
        <v>0</v>
      </c>
      <c r="CN58" s="29">
        <f t="shared" si="13"/>
        <v>0</v>
      </c>
      <c r="CO58" s="89">
        <f t="shared" ref="CO58:CO89" si="35">IF(AND(SUM(J58:M58)&gt;0,AS58=""),1,IF(AS58&gt;SUM(J58:M58),1,0))</f>
        <v>0</v>
      </c>
      <c r="CP58" s="29">
        <f t="shared" si="14"/>
        <v>0</v>
      </c>
      <c r="CQ58" s="29">
        <f t="shared" si="14"/>
        <v>0</v>
      </c>
    </row>
    <row r="59" spans="1:95" x14ac:dyDescent="0.25">
      <c r="A59" s="300"/>
      <c r="B59" s="31" t="s">
        <v>40</v>
      </c>
      <c r="C59" s="32">
        <f t="shared" si="0"/>
        <v>207</v>
      </c>
      <c r="D59" s="33">
        <f>SUM(J59+L59+N59+P59+R59+T59+V59+X59+Z59+AB59+AD59+AF59+AH59+AJ59+AL59)</f>
        <v>157</v>
      </c>
      <c r="E59" s="34">
        <f>SUM(K59+M59+O59+Q59+S59+U59+W59+Y59+AA59+AC59+AE59+AG59+AI59+AK59+AM59)</f>
        <v>50</v>
      </c>
      <c r="F59" s="75"/>
      <c r="G59" s="76"/>
      <c r="H59" s="75"/>
      <c r="I59" s="76"/>
      <c r="J59" s="35"/>
      <c r="K59" s="37"/>
      <c r="L59" s="35"/>
      <c r="M59" s="37"/>
      <c r="N59" s="35">
        <v>11</v>
      </c>
      <c r="O59" s="37"/>
      <c r="P59" s="35">
        <v>9</v>
      </c>
      <c r="Q59" s="37">
        <v>7</v>
      </c>
      <c r="R59" s="35">
        <v>28</v>
      </c>
      <c r="S59" s="37">
        <v>2</v>
      </c>
      <c r="T59" s="35">
        <v>26</v>
      </c>
      <c r="U59" s="37">
        <v>10</v>
      </c>
      <c r="V59" s="35">
        <v>21</v>
      </c>
      <c r="W59" s="37">
        <v>10</v>
      </c>
      <c r="X59" s="35">
        <v>14</v>
      </c>
      <c r="Y59" s="37">
        <v>6</v>
      </c>
      <c r="Z59" s="35">
        <v>16</v>
      </c>
      <c r="AA59" s="37">
        <v>5</v>
      </c>
      <c r="AB59" s="35">
        <v>14</v>
      </c>
      <c r="AC59" s="37">
        <v>5</v>
      </c>
      <c r="AD59" s="35">
        <v>6</v>
      </c>
      <c r="AE59" s="37">
        <v>1</v>
      </c>
      <c r="AF59" s="35">
        <v>3</v>
      </c>
      <c r="AG59" s="37"/>
      <c r="AH59" s="35">
        <v>5</v>
      </c>
      <c r="AI59" s="37">
        <v>4</v>
      </c>
      <c r="AJ59" s="35">
        <v>1</v>
      </c>
      <c r="AK59" s="37"/>
      <c r="AL59" s="38">
        <v>3</v>
      </c>
      <c r="AM59" s="39">
        <v>0</v>
      </c>
      <c r="AN59" s="40">
        <v>0</v>
      </c>
      <c r="AO59" s="41">
        <v>0</v>
      </c>
      <c r="AP59" s="36">
        <v>5</v>
      </c>
      <c r="AQ59" s="24">
        <v>0</v>
      </c>
      <c r="AR59" s="24">
        <v>13</v>
      </c>
      <c r="AS59" s="24">
        <v>0</v>
      </c>
      <c r="AT59" s="24">
        <v>0</v>
      </c>
      <c r="AU59" s="24">
        <v>0</v>
      </c>
      <c r="AV59" s="25" t="str">
        <f t="shared" si="33"/>
        <v/>
      </c>
      <c r="CA59" s="26" t="str">
        <f t="shared" si="3"/>
        <v/>
      </c>
      <c r="CB59" s="26" t="str">
        <f t="shared" si="4"/>
        <v/>
      </c>
      <c r="CC59" s="26" t="str">
        <f t="shared" si="5"/>
        <v/>
      </c>
      <c r="CD59" s="26" t="str">
        <f t="shared" si="6"/>
        <v/>
      </c>
      <c r="CE59" s="26" t="str">
        <f t="shared" si="7"/>
        <v/>
      </c>
      <c r="CF59" s="88" t="str">
        <f t="shared" si="34"/>
        <v/>
      </c>
      <c r="CG59" s="26" t="str">
        <f t="shared" si="8"/>
        <v/>
      </c>
      <c r="CH59" s="26" t="str">
        <f t="shared" si="9"/>
        <v/>
      </c>
      <c r="CI59" s="28"/>
      <c r="CJ59" s="29">
        <f t="shared" si="10"/>
        <v>0</v>
      </c>
      <c r="CK59" s="29">
        <f t="shared" si="11"/>
        <v>0</v>
      </c>
      <c r="CL59" s="29">
        <f t="shared" si="12"/>
        <v>0</v>
      </c>
      <c r="CM59" s="29">
        <f t="shared" si="13"/>
        <v>0</v>
      </c>
      <c r="CN59" s="29">
        <f t="shared" si="13"/>
        <v>0</v>
      </c>
      <c r="CO59" s="89">
        <f t="shared" si="35"/>
        <v>0</v>
      </c>
      <c r="CP59" s="29">
        <f t="shared" si="14"/>
        <v>0</v>
      </c>
      <c r="CQ59" s="29">
        <f t="shared" si="14"/>
        <v>0</v>
      </c>
    </row>
    <row r="60" spans="1:95" x14ac:dyDescent="0.25">
      <c r="A60" s="300"/>
      <c r="B60" s="31" t="s">
        <v>43</v>
      </c>
      <c r="C60" s="32">
        <f t="shared" si="0"/>
        <v>0</v>
      </c>
      <c r="D60" s="33">
        <f t="shared" si="32"/>
        <v>0</v>
      </c>
      <c r="E60" s="34">
        <f t="shared" si="32"/>
        <v>0</v>
      </c>
      <c r="F60" s="75"/>
      <c r="G60" s="76"/>
      <c r="H60" s="75"/>
      <c r="I60" s="76"/>
      <c r="J60" s="35"/>
      <c r="K60" s="37"/>
      <c r="L60" s="35"/>
      <c r="M60" s="37"/>
      <c r="N60" s="35"/>
      <c r="O60" s="37"/>
      <c r="P60" s="35"/>
      <c r="Q60" s="37"/>
      <c r="R60" s="35"/>
      <c r="S60" s="37"/>
      <c r="T60" s="35"/>
      <c r="U60" s="37"/>
      <c r="V60" s="35"/>
      <c r="W60" s="37"/>
      <c r="X60" s="35"/>
      <c r="Y60" s="37"/>
      <c r="Z60" s="35"/>
      <c r="AA60" s="37"/>
      <c r="AB60" s="35"/>
      <c r="AC60" s="37"/>
      <c r="AD60" s="35"/>
      <c r="AE60" s="37"/>
      <c r="AF60" s="35"/>
      <c r="AG60" s="37"/>
      <c r="AH60" s="35"/>
      <c r="AI60" s="37"/>
      <c r="AJ60" s="35"/>
      <c r="AK60" s="37"/>
      <c r="AL60" s="38"/>
      <c r="AM60" s="39"/>
      <c r="AN60" s="40"/>
      <c r="AO60" s="41"/>
      <c r="AP60" s="36"/>
      <c r="AQ60" s="24"/>
      <c r="AR60" s="24"/>
      <c r="AS60" s="24"/>
      <c r="AT60" s="24"/>
      <c r="AU60" s="24"/>
      <c r="AV60" s="25" t="str">
        <f t="shared" si="33"/>
        <v/>
      </c>
      <c r="CA60" s="26" t="str">
        <f t="shared" si="3"/>
        <v/>
      </c>
      <c r="CB60" s="26" t="str">
        <f t="shared" si="4"/>
        <v/>
      </c>
      <c r="CC60" s="26" t="str">
        <f t="shared" si="5"/>
        <v/>
      </c>
      <c r="CD60" s="26" t="str">
        <f t="shared" si="6"/>
        <v/>
      </c>
      <c r="CE60" s="26" t="str">
        <f t="shared" si="7"/>
        <v/>
      </c>
      <c r="CF60" s="88" t="str">
        <f t="shared" si="34"/>
        <v/>
      </c>
      <c r="CG60" s="26" t="str">
        <f t="shared" si="8"/>
        <v/>
      </c>
      <c r="CH60" s="26" t="str">
        <f t="shared" si="9"/>
        <v/>
      </c>
      <c r="CI60" s="28"/>
      <c r="CJ60" s="29">
        <f t="shared" si="10"/>
        <v>0</v>
      </c>
      <c r="CK60" s="29">
        <f t="shared" si="11"/>
        <v>0</v>
      </c>
      <c r="CL60" s="29">
        <f t="shared" si="12"/>
        <v>0</v>
      </c>
      <c r="CM60" s="29">
        <f t="shared" si="13"/>
        <v>0</v>
      </c>
      <c r="CN60" s="29">
        <f t="shared" si="13"/>
        <v>0</v>
      </c>
      <c r="CO60" s="89">
        <f t="shared" si="35"/>
        <v>0</v>
      </c>
      <c r="CP60" s="29">
        <f t="shared" si="14"/>
        <v>0</v>
      </c>
      <c r="CQ60" s="29">
        <f t="shared" si="14"/>
        <v>0</v>
      </c>
    </row>
    <row r="61" spans="1:95" x14ac:dyDescent="0.25">
      <c r="A61" s="300"/>
      <c r="B61" s="90" t="s">
        <v>47</v>
      </c>
      <c r="C61" s="91">
        <f t="shared" si="0"/>
        <v>0</v>
      </c>
      <c r="D61" s="33">
        <f>SUM(J61+L61+N61+P61+R61+T61+V61+X61+Z61+AB61+AD61+AF61+AH61+AJ61+AL61)</f>
        <v>0</v>
      </c>
      <c r="E61" s="55">
        <f>SUM(K61+M61+O61+Q61+S61+U61+W61+Y61+AA61+AC61+AE61+AG61+AI61+AK61+AM61)</f>
        <v>0</v>
      </c>
      <c r="F61" s="75"/>
      <c r="G61" s="76"/>
      <c r="H61" s="75"/>
      <c r="I61" s="76"/>
      <c r="J61" s="47"/>
      <c r="K61" s="49"/>
      <c r="L61" s="47"/>
      <c r="M61" s="49"/>
      <c r="N61" s="47"/>
      <c r="O61" s="49"/>
      <c r="P61" s="47"/>
      <c r="Q61" s="49"/>
      <c r="R61" s="47"/>
      <c r="S61" s="49"/>
      <c r="T61" s="47"/>
      <c r="U61" s="49"/>
      <c r="V61" s="47"/>
      <c r="W61" s="49"/>
      <c r="X61" s="47"/>
      <c r="Y61" s="49"/>
      <c r="Z61" s="47"/>
      <c r="AA61" s="49"/>
      <c r="AB61" s="47"/>
      <c r="AC61" s="49"/>
      <c r="AD61" s="47"/>
      <c r="AE61" s="49"/>
      <c r="AF61" s="47"/>
      <c r="AG61" s="49"/>
      <c r="AH61" s="47"/>
      <c r="AI61" s="49"/>
      <c r="AJ61" s="47"/>
      <c r="AK61" s="49"/>
      <c r="AL61" s="50"/>
      <c r="AM61" s="51"/>
      <c r="AN61" s="40"/>
      <c r="AO61" s="52"/>
      <c r="AP61" s="48"/>
      <c r="AQ61" s="92"/>
      <c r="AR61" s="92"/>
      <c r="AS61" s="92"/>
      <c r="AT61" s="92"/>
      <c r="AU61" s="92"/>
      <c r="AV61" s="25" t="str">
        <f t="shared" si="33"/>
        <v/>
      </c>
      <c r="CA61" s="26" t="str">
        <f t="shared" si="3"/>
        <v/>
      </c>
      <c r="CB61" s="26" t="str">
        <f t="shared" si="4"/>
        <v/>
      </c>
      <c r="CC61" s="26" t="str">
        <f t="shared" si="5"/>
        <v/>
      </c>
      <c r="CD61" s="26" t="str">
        <f t="shared" si="6"/>
        <v/>
      </c>
      <c r="CE61" s="26" t="str">
        <f t="shared" si="7"/>
        <v/>
      </c>
      <c r="CF61" s="88" t="str">
        <f t="shared" si="34"/>
        <v/>
      </c>
      <c r="CG61" s="26" t="str">
        <f t="shared" si="8"/>
        <v/>
      </c>
      <c r="CH61" s="26" t="str">
        <f t="shared" si="9"/>
        <v/>
      </c>
      <c r="CI61" s="28"/>
      <c r="CJ61" s="29">
        <f t="shared" si="10"/>
        <v>0</v>
      </c>
      <c r="CK61" s="29">
        <f t="shared" si="11"/>
        <v>0</v>
      </c>
      <c r="CL61" s="29">
        <f t="shared" si="12"/>
        <v>0</v>
      </c>
      <c r="CM61" s="29">
        <f t="shared" si="13"/>
        <v>0</v>
      </c>
      <c r="CN61" s="29">
        <f t="shared" si="13"/>
        <v>0</v>
      </c>
      <c r="CO61" s="89">
        <f t="shared" si="35"/>
        <v>0</v>
      </c>
      <c r="CP61" s="29">
        <f t="shared" si="14"/>
        <v>0</v>
      </c>
      <c r="CQ61" s="29">
        <f t="shared" si="14"/>
        <v>0</v>
      </c>
    </row>
    <row r="62" spans="1:95" x14ac:dyDescent="0.25">
      <c r="A62" s="301"/>
      <c r="B62" s="57" t="s">
        <v>46</v>
      </c>
      <c r="C62" s="58">
        <f t="shared" si="0"/>
        <v>0</v>
      </c>
      <c r="D62" s="59">
        <f t="shared" si="32"/>
        <v>0</v>
      </c>
      <c r="E62" s="60">
        <f t="shared" si="32"/>
        <v>0</v>
      </c>
      <c r="F62" s="82"/>
      <c r="G62" s="93"/>
      <c r="H62" s="82"/>
      <c r="I62" s="93"/>
      <c r="J62" s="64"/>
      <c r="K62" s="94"/>
      <c r="L62" s="64"/>
      <c r="M62" s="94"/>
      <c r="N62" s="64"/>
      <c r="O62" s="94"/>
      <c r="P62" s="64"/>
      <c r="Q62" s="94"/>
      <c r="R62" s="64"/>
      <c r="S62" s="94"/>
      <c r="T62" s="64"/>
      <c r="U62" s="94"/>
      <c r="V62" s="64"/>
      <c r="W62" s="94"/>
      <c r="X62" s="64"/>
      <c r="Y62" s="94"/>
      <c r="Z62" s="64"/>
      <c r="AA62" s="94"/>
      <c r="AB62" s="64"/>
      <c r="AC62" s="94"/>
      <c r="AD62" s="64"/>
      <c r="AE62" s="94"/>
      <c r="AF62" s="64"/>
      <c r="AG62" s="94"/>
      <c r="AH62" s="64"/>
      <c r="AI62" s="94"/>
      <c r="AJ62" s="64"/>
      <c r="AK62" s="94"/>
      <c r="AL62" s="95"/>
      <c r="AM62" s="96"/>
      <c r="AN62" s="66"/>
      <c r="AO62" s="97"/>
      <c r="AP62" s="68"/>
      <c r="AQ62" s="69"/>
      <c r="AR62" s="69"/>
      <c r="AS62" s="69"/>
      <c r="AT62" s="69"/>
      <c r="AU62" s="69"/>
      <c r="AV62" s="25" t="str">
        <f t="shared" si="33"/>
        <v/>
      </c>
      <c r="CA62" s="26" t="str">
        <f t="shared" si="3"/>
        <v/>
      </c>
      <c r="CB62" s="26" t="str">
        <f t="shared" si="4"/>
        <v/>
      </c>
      <c r="CC62" s="26" t="str">
        <f t="shared" si="5"/>
        <v/>
      </c>
      <c r="CD62" s="26" t="str">
        <f t="shared" si="6"/>
        <v/>
      </c>
      <c r="CE62" s="26" t="str">
        <f t="shared" si="7"/>
        <v/>
      </c>
      <c r="CF62" s="88" t="str">
        <f t="shared" si="34"/>
        <v/>
      </c>
      <c r="CG62" s="26" t="str">
        <f t="shared" si="8"/>
        <v/>
      </c>
      <c r="CH62" s="26" t="str">
        <f t="shared" si="9"/>
        <v/>
      </c>
      <c r="CI62" s="28"/>
      <c r="CJ62" s="29">
        <f t="shared" si="10"/>
        <v>0</v>
      </c>
      <c r="CK62" s="29">
        <f t="shared" si="11"/>
        <v>0</v>
      </c>
      <c r="CL62" s="29">
        <f t="shared" si="12"/>
        <v>0</v>
      </c>
      <c r="CM62" s="29">
        <f t="shared" si="13"/>
        <v>0</v>
      </c>
      <c r="CN62" s="29">
        <f t="shared" si="13"/>
        <v>0</v>
      </c>
      <c r="CO62" s="89">
        <f t="shared" si="35"/>
        <v>0</v>
      </c>
      <c r="CP62" s="29">
        <f t="shared" si="14"/>
        <v>0</v>
      </c>
      <c r="CQ62" s="29">
        <f t="shared" si="14"/>
        <v>0</v>
      </c>
    </row>
    <row r="63" spans="1:95" ht="15" customHeight="1" x14ac:dyDescent="0.25">
      <c r="A63" s="299" t="s">
        <v>56</v>
      </c>
      <c r="B63" s="10" t="s">
        <v>38</v>
      </c>
      <c r="C63" s="11">
        <f t="shared" si="0"/>
        <v>58</v>
      </c>
      <c r="D63" s="12">
        <f t="shared" ref="D63:E66" si="36">SUM(J63+L63+N63+P63+R63+T63+V63+X63+Z63+AB63)</f>
        <v>45</v>
      </c>
      <c r="E63" s="13">
        <f t="shared" si="36"/>
        <v>13</v>
      </c>
      <c r="F63" s="71"/>
      <c r="G63" s="72"/>
      <c r="H63" s="71"/>
      <c r="I63" s="72"/>
      <c r="J63" s="14"/>
      <c r="K63" s="16"/>
      <c r="L63" s="14"/>
      <c r="M63" s="16"/>
      <c r="N63" s="14">
        <v>3</v>
      </c>
      <c r="O63" s="16"/>
      <c r="P63" s="14">
        <v>2</v>
      </c>
      <c r="Q63" s="16">
        <v>3</v>
      </c>
      <c r="R63" s="14">
        <v>8</v>
      </c>
      <c r="S63" s="16"/>
      <c r="T63" s="14">
        <v>9</v>
      </c>
      <c r="U63" s="16">
        <v>3</v>
      </c>
      <c r="V63" s="14">
        <v>5</v>
      </c>
      <c r="W63" s="16">
        <v>4</v>
      </c>
      <c r="X63" s="14">
        <v>5</v>
      </c>
      <c r="Y63" s="16">
        <v>3</v>
      </c>
      <c r="Z63" s="14">
        <v>7</v>
      </c>
      <c r="AA63" s="16"/>
      <c r="AB63" s="35">
        <v>6</v>
      </c>
      <c r="AC63" s="37"/>
      <c r="AD63" s="98"/>
      <c r="AE63" s="99"/>
      <c r="AF63" s="100"/>
      <c r="AG63" s="101"/>
      <c r="AH63" s="100"/>
      <c r="AI63" s="101"/>
      <c r="AJ63" s="100"/>
      <c r="AK63" s="101"/>
      <c r="AL63" s="102"/>
      <c r="AM63" s="103"/>
      <c r="AN63" s="73">
        <v>0</v>
      </c>
      <c r="AO63" s="104">
        <v>0</v>
      </c>
      <c r="AP63" s="21">
        <v>5</v>
      </c>
      <c r="AQ63" s="22">
        <v>0</v>
      </c>
      <c r="AR63" s="22">
        <v>5</v>
      </c>
      <c r="AS63" s="22">
        <v>0</v>
      </c>
      <c r="AT63" s="22">
        <v>0</v>
      </c>
      <c r="AU63" s="22">
        <v>0</v>
      </c>
      <c r="AV63" s="25" t="str">
        <f t="shared" si="33"/>
        <v/>
      </c>
      <c r="CA63" s="26" t="str">
        <f t="shared" si="3"/>
        <v/>
      </c>
      <c r="CB63" s="26" t="str">
        <f t="shared" si="4"/>
        <v/>
      </c>
      <c r="CC63" s="26" t="str">
        <f t="shared" si="5"/>
        <v/>
      </c>
      <c r="CD63" s="26" t="str">
        <f t="shared" si="6"/>
        <v/>
      </c>
      <c r="CE63" s="26" t="str">
        <f t="shared" si="7"/>
        <v/>
      </c>
      <c r="CF63" s="88" t="str">
        <f t="shared" si="34"/>
        <v/>
      </c>
      <c r="CG63" s="26" t="str">
        <f t="shared" si="8"/>
        <v/>
      </c>
      <c r="CH63" s="26" t="str">
        <f t="shared" si="9"/>
        <v/>
      </c>
      <c r="CI63" s="28"/>
      <c r="CJ63" s="29">
        <f t="shared" si="10"/>
        <v>0</v>
      </c>
      <c r="CK63" s="29">
        <f t="shared" si="11"/>
        <v>0</v>
      </c>
      <c r="CL63" s="29">
        <f t="shared" si="12"/>
        <v>0</v>
      </c>
      <c r="CM63" s="29">
        <f t="shared" si="13"/>
        <v>0</v>
      </c>
      <c r="CN63" s="29">
        <f t="shared" si="13"/>
        <v>0</v>
      </c>
      <c r="CO63" s="89">
        <f t="shared" si="35"/>
        <v>0</v>
      </c>
      <c r="CP63" s="29">
        <f t="shared" si="14"/>
        <v>0</v>
      </c>
      <c r="CQ63" s="29">
        <f t="shared" si="14"/>
        <v>0</v>
      </c>
    </row>
    <row r="64" spans="1:95" x14ac:dyDescent="0.25">
      <c r="A64" s="300"/>
      <c r="B64" s="31" t="s">
        <v>40</v>
      </c>
      <c r="C64" s="32">
        <f t="shared" si="0"/>
        <v>184</v>
      </c>
      <c r="D64" s="33">
        <f t="shared" si="36"/>
        <v>139</v>
      </c>
      <c r="E64" s="34">
        <f t="shared" si="36"/>
        <v>45</v>
      </c>
      <c r="F64" s="75"/>
      <c r="G64" s="76"/>
      <c r="H64" s="75"/>
      <c r="I64" s="76"/>
      <c r="J64" s="35"/>
      <c r="K64" s="37"/>
      <c r="L64" s="35"/>
      <c r="M64" s="37"/>
      <c r="N64" s="35">
        <v>11</v>
      </c>
      <c r="O64" s="37"/>
      <c r="P64" s="35">
        <v>9</v>
      </c>
      <c r="Q64" s="37">
        <v>7</v>
      </c>
      <c r="R64" s="35">
        <v>28</v>
      </c>
      <c r="S64" s="37">
        <v>2</v>
      </c>
      <c r="T64" s="35">
        <v>26</v>
      </c>
      <c r="U64" s="37">
        <v>10</v>
      </c>
      <c r="V64" s="35">
        <v>21</v>
      </c>
      <c r="W64" s="37">
        <v>10</v>
      </c>
      <c r="X64" s="35">
        <v>14</v>
      </c>
      <c r="Y64" s="37">
        <v>6</v>
      </c>
      <c r="Z64" s="35">
        <v>16</v>
      </c>
      <c r="AA64" s="37">
        <v>5</v>
      </c>
      <c r="AB64" s="35">
        <v>14</v>
      </c>
      <c r="AC64" s="37">
        <v>5</v>
      </c>
      <c r="AD64" s="98"/>
      <c r="AE64" s="99"/>
      <c r="AF64" s="105"/>
      <c r="AG64" s="77"/>
      <c r="AH64" s="105"/>
      <c r="AI64" s="77"/>
      <c r="AJ64" s="105"/>
      <c r="AK64" s="77"/>
      <c r="AL64" s="106"/>
      <c r="AM64" s="107"/>
      <c r="AN64" s="40">
        <v>0</v>
      </c>
      <c r="AO64" s="41">
        <v>0</v>
      </c>
      <c r="AP64" s="36">
        <v>5</v>
      </c>
      <c r="AQ64" s="24">
        <v>0</v>
      </c>
      <c r="AR64" s="24">
        <v>13</v>
      </c>
      <c r="AS64" s="24">
        <v>0</v>
      </c>
      <c r="AT64" s="24">
        <v>0</v>
      </c>
      <c r="AU64" s="24">
        <v>0</v>
      </c>
      <c r="AV64" s="25" t="str">
        <f t="shared" si="33"/>
        <v/>
      </c>
      <c r="CA64" s="26" t="str">
        <f t="shared" si="3"/>
        <v/>
      </c>
      <c r="CB64" s="26" t="str">
        <f t="shared" si="4"/>
        <v/>
      </c>
      <c r="CC64" s="26" t="str">
        <f t="shared" si="5"/>
        <v/>
      </c>
      <c r="CD64" s="26" t="str">
        <f t="shared" si="6"/>
        <v/>
      </c>
      <c r="CE64" s="26" t="str">
        <f t="shared" si="7"/>
        <v/>
      </c>
      <c r="CF64" s="88" t="str">
        <f t="shared" si="34"/>
        <v/>
      </c>
      <c r="CG64" s="26" t="str">
        <f t="shared" si="8"/>
        <v/>
      </c>
      <c r="CH64" s="26" t="str">
        <f t="shared" si="9"/>
        <v/>
      </c>
      <c r="CI64" s="28"/>
      <c r="CJ64" s="29">
        <f t="shared" si="10"/>
        <v>0</v>
      </c>
      <c r="CK64" s="29">
        <f t="shared" si="11"/>
        <v>0</v>
      </c>
      <c r="CL64" s="29">
        <f t="shared" si="12"/>
        <v>0</v>
      </c>
      <c r="CM64" s="29">
        <f t="shared" si="13"/>
        <v>0</v>
      </c>
      <c r="CN64" s="29">
        <f t="shared" si="13"/>
        <v>0</v>
      </c>
      <c r="CO64" s="89">
        <f t="shared" si="35"/>
        <v>0</v>
      </c>
      <c r="CP64" s="29">
        <f t="shared" si="14"/>
        <v>0</v>
      </c>
      <c r="CQ64" s="29">
        <f t="shared" si="14"/>
        <v>0</v>
      </c>
    </row>
    <row r="65" spans="1:95" x14ac:dyDescent="0.25">
      <c r="A65" s="300"/>
      <c r="B65" s="53" t="s">
        <v>47</v>
      </c>
      <c r="C65" s="32">
        <f t="shared" si="0"/>
        <v>0</v>
      </c>
      <c r="D65" s="33">
        <f t="shared" si="36"/>
        <v>0</v>
      </c>
      <c r="E65" s="55">
        <f t="shared" si="36"/>
        <v>0</v>
      </c>
      <c r="F65" s="75"/>
      <c r="G65" s="76"/>
      <c r="H65" s="75"/>
      <c r="I65" s="76"/>
      <c r="J65" s="47"/>
      <c r="K65" s="49"/>
      <c r="L65" s="47"/>
      <c r="M65" s="49"/>
      <c r="N65" s="47"/>
      <c r="O65" s="49"/>
      <c r="P65" s="47"/>
      <c r="Q65" s="49"/>
      <c r="R65" s="47"/>
      <c r="S65" s="49"/>
      <c r="T65" s="47"/>
      <c r="U65" s="49"/>
      <c r="V65" s="47"/>
      <c r="W65" s="49"/>
      <c r="X65" s="47"/>
      <c r="Y65" s="49"/>
      <c r="Z65" s="47"/>
      <c r="AA65" s="49"/>
      <c r="AB65" s="35"/>
      <c r="AC65" s="37"/>
      <c r="AD65" s="98"/>
      <c r="AE65" s="99"/>
      <c r="AF65" s="75"/>
      <c r="AG65" s="108"/>
      <c r="AH65" s="75"/>
      <c r="AI65" s="108"/>
      <c r="AJ65" s="75"/>
      <c r="AK65" s="108"/>
      <c r="AL65" s="109"/>
      <c r="AM65" s="110"/>
      <c r="AN65" s="40"/>
      <c r="AO65" s="52"/>
      <c r="AP65" s="48"/>
      <c r="AQ65" s="92"/>
      <c r="AR65" s="92"/>
      <c r="AS65" s="92"/>
      <c r="AT65" s="92"/>
      <c r="AU65" s="92"/>
      <c r="AV65" s="25" t="str">
        <f t="shared" si="33"/>
        <v/>
      </c>
      <c r="CA65" s="26" t="str">
        <f t="shared" si="3"/>
        <v/>
      </c>
      <c r="CB65" s="26" t="str">
        <f t="shared" si="4"/>
        <v/>
      </c>
      <c r="CC65" s="26" t="str">
        <f t="shared" si="5"/>
        <v/>
      </c>
      <c r="CD65" s="26" t="str">
        <f t="shared" si="6"/>
        <v/>
      </c>
      <c r="CE65" s="26" t="str">
        <f t="shared" si="7"/>
        <v/>
      </c>
      <c r="CF65" s="88" t="str">
        <f t="shared" si="34"/>
        <v/>
      </c>
      <c r="CG65" s="26" t="str">
        <f t="shared" si="8"/>
        <v/>
      </c>
      <c r="CH65" s="26" t="str">
        <f t="shared" si="9"/>
        <v/>
      </c>
      <c r="CI65" s="28"/>
      <c r="CJ65" s="29">
        <f t="shared" si="10"/>
        <v>0</v>
      </c>
      <c r="CK65" s="29">
        <f t="shared" si="11"/>
        <v>0</v>
      </c>
      <c r="CL65" s="29">
        <f t="shared" si="12"/>
        <v>0</v>
      </c>
      <c r="CM65" s="29">
        <f t="shared" si="13"/>
        <v>0</v>
      </c>
      <c r="CN65" s="29">
        <f t="shared" si="13"/>
        <v>0</v>
      </c>
      <c r="CO65" s="89">
        <f t="shared" si="35"/>
        <v>0</v>
      </c>
      <c r="CP65" s="29">
        <f t="shared" si="14"/>
        <v>0</v>
      </c>
      <c r="CQ65" s="29">
        <f t="shared" si="14"/>
        <v>0</v>
      </c>
    </row>
    <row r="66" spans="1:95" x14ac:dyDescent="0.25">
      <c r="A66" s="301"/>
      <c r="B66" s="57" t="s">
        <v>46</v>
      </c>
      <c r="C66" s="58">
        <f t="shared" si="0"/>
        <v>0</v>
      </c>
      <c r="D66" s="59">
        <f t="shared" si="36"/>
        <v>0</v>
      </c>
      <c r="E66" s="60">
        <f t="shared" si="36"/>
        <v>0</v>
      </c>
      <c r="F66" s="82"/>
      <c r="G66" s="93"/>
      <c r="H66" s="82"/>
      <c r="I66" s="93"/>
      <c r="J66" s="64"/>
      <c r="K66" s="94"/>
      <c r="L66" s="64"/>
      <c r="M66" s="94"/>
      <c r="N66" s="64"/>
      <c r="O66" s="94"/>
      <c r="P66" s="64"/>
      <c r="Q66" s="94"/>
      <c r="R66" s="64"/>
      <c r="S66" s="94"/>
      <c r="T66" s="64"/>
      <c r="U66" s="94"/>
      <c r="V66" s="64"/>
      <c r="W66" s="94"/>
      <c r="X66" s="64"/>
      <c r="Y66" s="94"/>
      <c r="Z66" s="64"/>
      <c r="AA66" s="94"/>
      <c r="AB66" s="35"/>
      <c r="AC66" s="37"/>
      <c r="AD66" s="98"/>
      <c r="AE66" s="99"/>
      <c r="AF66" s="82"/>
      <c r="AG66" s="111"/>
      <c r="AH66" s="82"/>
      <c r="AI66" s="111"/>
      <c r="AJ66" s="82"/>
      <c r="AK66" s="111"/>
      <c r="AL66" s="112"/>
      <c r="AM66" s="113"/>
      <c r="AN66" s="66"/>
      <c r="AO66" s="97"/>
      <c r="AP66" s="68"/>
      <c r="AQ66" s="69"/>
      <c r="AR66" s="69"/>
      <c r="AS66" s="69"/>
      <c r="AT66" s="69"/>
      <c r="AU66" s="69"/>
      <c r="AV66" s="25" t="str">
        <f t="shared" si="33"/>
        <v/>
      </c>
      <c r="CA66" s="26" t="str">
        <f t="shared" si="3"/>
        <v/>
      </c>
      <c r="CB66" s="26" t="str">
        <f t="shared" si="4"/>
        <v/>
      </c>
      <c r="CC66" s="26" t="str">
        <f t="shared" si="5"/>
        <v/>
      </c>
      <c r="CD66" s="26" t="str">
        <f t="shared" si="6"/>
        <v/>
      </c>
      <c r="CE66" s="26" t="str">
        <f t="shared" si="7"/>
        <v/>
      </c>
      <c r="CF66" s="88" t="str">
        <f t="shared" si="34"/>
        <v/>
      </c>
      <c r="CG66" s="26" t="str">
        <f t="shared" si="8"/>
        <v/>
      </c>
      <c r="CH66" s="26" t="str">
        <f t="shared" si="9"/>
        <v/>
      </c>
      <c r="CI66" s="28"/>
      <c r="CJ66" s="29">
        <f t="shared" si="10"/>
        <v>0</v>
      </c>
      <c r="CK66" s="29">
        <f t="shared" si="11"/>
        <v>0</v>
      </c>
      <c r="CL66" s="29">
        <f t="shared" si="12"/>
        <v>0</v>
      </c>
      <c r="CM66" s="29">
        <f t="shared" si="13"/>
        <v>0</v>
      </c>
      <c r="CN66" s="29">
        <f t="shared" si="13"/>
        <v>0</v>
      </c>
      <c r="CO66" s="89">
        <f t="shared" si="35"/>
        <v>0</v>
      </c>
      <c r="CP66" s="29">
        <f t="shared" si="14"/>
        <v>0</v>
      </c>
      <c r="CQ66" s="29">
        <f t="shared" si="14"/>
        <v>0</v>
      </c>
    </row>
    <row r="67" spans="1:95" ht="15" customHeight="1" x14ac:dyDescent="0.25">
      <c r="A67" s="299" t="s">
        <v>57</v>
      </c>
      <c r="B67" s="10" t="s">
        <v>38</v>
      </c>
      <c r="C67" s="11">
        <f t="shared" si="0"/>
        <v>66</v>
      </c>
      <c r="D67" s="12">
        <f>SUM(J67+L67+N67+P67+R67+T67+V67+X67+Z67+AB67+AD67+AF67+AH67+AJ67+AL67)</f>
        <v>52</v>
      </c>
      <c r="E67" s="13">
        <f>SUM(K67+M67+O67+Q67+S67+U67+W67+Y67+AA67+AC67+AE67+AG67+AI67+AK67+AM67)</f>
        <v>14</v>
      </c>
      <c r="F67" s="71"/>
      <c r="G67" s="72"/>
      <c r="H67" s="71"/>
      <c r="I67" s="72"/>
      <c r="J67" s="14"/>
      <c r="K67" s="16"/>
      <c r="L67" s="14"/>
      <c r="M67" s="16"/>
      <c r="N67" s="14">
        <v>3</v>
      </c>
      <c r="O67" s="16"/>
      <c r="P67" s="14">
        <v>2</v>
      </c>
      <c r="Q67" s="16">
        <v>3</v>
      </c>
      <c r="R67" s="14">
        <v>8</v>
      </c>
      <c r="S67" s="16"/>
      <c r="T67" s="14">
        <v>9</v>
      </c>
      <c r="U67" s="16">
        <v>3</v>
      </c>
      <c r="V67" s="14">
        <v>5</v>
      </c>
      <c r="W67" s="16">
        <v>4</v>
      </c>
      <c r="X67" s="14">
        <v>5</v>
      </c>
      <c r="Y67" s="16">
        <v>3</v>
      </c>
      <c r="Z67" s="14">
        <v>7</v>
      </c>
      <c r="AA67" s="16"/>
      <c r="AB67" s="14">
        <v>6</v>
      </c>
      <c r="AC67" s="16"/>
      <c r="AD67" s="14">
        <v>1</v>
      </c>
      <c r="AE67" s="16"/>
      <c r="AF67" s="14">
        <v>2</v>
      </c>
      <c r="AG67" s="16"/>
      <c r="AH67" s="14">
        <v>1</v>
      </c>
      <c r="AI67" s="16">
        <v>1</v>
      </c>
      <c r="AJ67" s="14">
        <v>1</v>
      </c>
      <c r="AK67" s="16"/>
      <c r="AL67" s="17">
        <v>2</v>
      </c>
      <c r="AM67" s="18"/>
      <c r="AN67" s="73">
        <v>0</v>
      </c>
      <c r="AO67" s="104">
        <v>0</v>
      </c>
      <c r="AP67" s="21">
        <v>5</v>
      </c>
      <c r="AQ67" s="22">
        <v>0</v>
      </c>
      <c r="AR67" s="22">
        <v>5</v>
      </c>
      <c r="AS67" s="22">
        <v>0</v>
      </c>
      <c r="AT67" s="22">
        <v>0</v>
      </c>
      <c r="AU67" s="22">
        <v>0</v>
      </c>
      <c r="AV67" s="25" t="str">
        <f t="shared" si="33"/>
        <v/>
      </c>
      <c r="CA67" s="26" t="str">
        <f t="shared" si="3"/>
        <v/>
      </c>
      <c r="CB67" s="26" t="str">
        <f t="shared" si="4"/>
        <v/>
      </c>
      <c r="CC67" s="26" t="str">
        <f t="shared" si="5"/>
        <v/>
      </c>
      <c r="CD67" s="26" t="str">
        <f t="shared" si="6"/>
        <v/>
      </c>
      <c r="CE67" s="26" t="str">
        <f t="shared" si="7"/>
        <v/>
      </c>
      <c r="CF67" s="88" t="str">
        <f t="shared" si="34"/>
        <v/>
      </c>
      <c r="CG67" s="26" t="str">
        <f t="shared" si="8"/>
        <v/>
      </c>
      <c r="CH67" s="26" t="str">
        <f t="shared" si="9"/>
        <v/>
      </c>
      <c r="CI67" s="28"/>
      <c r="CJ67" s="29">
        <f t="shared" si="10"/>
        <v>0</v>
      </c>
      <c r="CK67" s="29">
        <f t="shared" si="11"/>
        <v>0</v>
      </c>
      <c r="CL67" s="29">
        <f t="shared" si="12"/>
        <v>0</v>
      </c>
      <c r="CM67" s="29">
        <f t="shared" si="13"/>
        <v>0</v>
      </c>
      <c r="CN67" s="29">
        <f t="shared" si="13"/>
        <v>0</v>
      </c>
      <c r="CO67" s="89">
        <f t="shared" si="35"/>
        <v>0</v>
      </c>
      <c r="CP67" s="29">
        <f t="shared" si="14"/>
        <v>0</v>
      </c>
      <c r="CQ67" s="29">
        <f t="shared" si="14"/>
        <v>0</v>
      </c>
    </row>
    <row r="68" spans="1:95" x14ac:dyDescent="0.25">
      <c r="A68" s="300"/>
      <c r="B68" s="31" t="s">
        <v>51</v>
      </c>
      <c r="C68" s="32">
        <f t="shared" si="0"/>
        <v>0</v>
      </c>
      <c r="D68" s="33">
        <f t="shared" ref="D68:E73" si="37">SUM(J68+L68+N68+P68+R68+T68+V68+X68+Z68+AB68+AD68+AF68+AH68+AJ68+AL68)</f>
        <v>0</v>
      </c>
      <c r="E68" s="34">
        <f t="shared" si="37"/>
        <v>0</v>
      </c>
      <c r="F68" s="75"/>
      <c r="G68" s="76"/>
      <c r="H68" s="75"/>
      <c r="I68" s="76"/>
      <c r="J68" s="35"/>
      <c r="K68" s="37"/>
      <c r="L68" s="35"/>
      <c r="M68" s="37"/>
      <c r="N68" s="35"/>
      <c r="O68" s="37"/>
      <c r="P68" s="35"/>
      <c r="Q68" s="37"/>
      <c r="R68" s="35"/>
      <c r="S68" s="37"/>
      <c r="T68" s="35"/>
      <c r="U68" s="37"/>
      <c r="V68" s="35"/>
      <c r="W68" s="37"/>
      <c r="X68" s="35"/>
      <c r="Y68" s="37"/>
      <c r="Z68" s="35"/>
      <c r="AA68" s="37"/>
      <c r="AB68" s="35"/>
      <c r="AC68" s="37"/>
      <c r="AD68" s="35"/>
      <c r="AE68" s="37"/>
      <c r="AF68" s="35"/>
      <c r="AG68" s="37"/>
      <c r="AH68" s="35"/>
      <c r="AI68" s="37"/>
      <c r="AJ68" s="35"/>
      <c r="AK68" s="37"/>
      <c r="AL68" s="38"/>
      <c r="AM68" s="39"/>
      <c r="AN68" s="40"/>
      <c r="AO68" s="114"/>
      <c r="AP68" s="115"/>
      <c r="AQ68" s="116"/>
      <c r="AR68" s="116"/>
      <c r="AS68" s="116"/>
      <c r="AT68" s="116"/>
      <c r="AU68" s="116"/>
      <c r="AV68" s="25" t="str">
        <f t="shared" si="33"/>
        <v/>
      </c>
      <c r="CA68" s="26" t="str">
        <f t="shared" si="3"/>
        <v/>
      </c>
      <c r="CB68" s="26" t="str">
        <f t="shared" si="4"/>
        <v/>
      </c>
      <c r="CC68" s="26" t="str">
        <f t="shared" si="5"/>
        <v/>
      </c>
      <c r="CD68" s="26" t="str">
        <f t="shared" si="6"/>
        <v/>
      </c>
      <c r="CE68" s="26" t="str">
        <f t="shared" si="7"/>
        <v/>
      </c>
      <c r="CF68" s="88" t="str">
        <f t="shared" si="34"/>
        <v/>
      </c>
      <c r="CG68" s="26" t="str">
        <f t="shared" si="8"/>
        <v/>
      </c>
      <c r="CH68" s="26" t="str">
        <f t="shared" si="9"/>
        <v/>
      </c>
      <c r="CI68" s="28"/>
      <c r="CJ68" s="29">
        <f t="shared" si="10"/>
        <v>0</v>
      </c>
      <c r="CK68" s="29">
        <f t="shared" si="11"/>
        <v>0</v>
      </c>
      <c r="CL68" s="29">
        <f t="shared" si="12"/>
        <v>0</v>
      </c>
      <c r="CM68" s="29">
        <f t="shared" si="13"/>
        <v>0</v>
      </c>
      <c r="CN68" s="29">
        <f t="shared" si="13"/>
        <v>0</v>
      </c>
      <c r="CO68" s="89">
        <f t="shared" si="35"/>
        <v>0</v>
      </c>
      <c r="CP68" s="29">
        <f t="shared" si="14"/>
        <v>0</v>
      </c>
      <c r="CQ68" s="29">
        <f t="shared" si="14"/>
        <v>0</v>
      </c>
    </row>
    <row r="69" spans="1:95" x14ac:dyDescent="0.25">
      <c r="A69" s="300"/>
      <c r="B69" s="31" t="s">
        <v>40</v>
      </c>
      <c r="C69" s="32">
        <f t="shared" si="0"/>
        <v>219</v>
      </c>
      <c r="D69" s="33">
        <f t="shared" si="37"/>
        <v>157</v>
      </c>
      <c r="E69" s="34">
        <f t="shared" si="37"/>
        <v>62</v>
      </c>
      <c r="F69" s="75"/>
      <c r="G69" s="76"/>
      <c r="H69" s="75"/>
      <c r="I69" s="76"/>
      <c r="J69" s="35"/>
      <c r="K69" s="37"/>
      <c r="L69" s="35"/>
      <c r="M69" s="37">
        <v>1</v>
      </c>
      <c r="N69" s="35">
        <v>11</v>
      </c>
      <c r="O69" s="37">
        <v>3</v>
      </c>
      <c r="P69" s="35">
        <v>9</v>
      </c>
      <c r="Q69" s="37">
        <v>10</v>
      </c>
      <c r="R69" s="35">
        <v>28</v>
      </c>
      <c r="S69" s="37">
        <v>6</v>
      </c>
      <c r="T69" s="35">
        <v>26</v>
      </c>
      <c r="U69" s="37">
        <v>11</v>
      </c>
      <c r="V69" s="35">
        <v>21</v>
      </c>
      <c r="W69" s="37">
        <v>10</v>
      </c>
      <c r="X69" s="35">
        <v>14</v>
      </c>
      <c r="Y69" s="37">
        <v>6</v>
      </c>
      <c r="Z69" s="35">
        <v>16</v>
      </c>
      <c r="AA69" s="37">
        <v>5</v>
      </c>
      <c r="AB69" s="35">
        <v>14</v>
      </c>
      <c r="AC69" s="37">
        <v>5</v>
      </c>
      <c r="AD69" s="35">
        <v>6</v>
      </c>
      <c r="AE69" s="37">
        <v>1</v>
      </c>
      <c r="AF69" s="35">
        <v>3</v>
      </c>
      <c r="AG69" s="37"/>
      <c r="AH69" s="35">
        <v>5</v>
      </c>
      <c r="AI69" s="37">
        <v>4</v>
      </c>
      <c r="AJ69" s="35">
        <v>1</v>
      </c>
      <c r="AK69" s="37"/>
      <c r="AL69" s="38">
        <v>3</v>
      </c>
      <c r="AM69" s="39"/>
      <c r="AN69" s="40">
        <v>0</v>
      </c>
      <c r="AO69" s="41">
        <v>0</v>
      </c>
      <c r="AP69" s="36">
        <v>5</v>
      </c>
      <c r="AQ69" s="24">
        <v>0</v>
      </c>
      <c r="AR69" s="24">
        <v>13</v>
      </c>
      <c r="AS69" s="24">
        <v>0</v>
      </c>
      <c r="AT69" s="24">
        <v>0</v>
      </c>
      <c r="AU69" s="24">
        <v>0</v>
      </c>
      <c r="AV69" s="25" t="str">
        <f t="shared" si="33"/>
        <v/>
      </c>
      <c r="CA69" s="26" t="str">
        <f t="shared" si="3"/>
        <v/>
      </c>
      <c r="CB69" s="26" t="str">
        <f t="shared" si="4"/>
        <v/>
      </c>
      <c r="CC69" s="26" t="str">
        <f t="shared" si="5"/>
        <v/>
      </c>
      <c r="CD69" s="26" t="str">
        <f t="shared" si="6"/>
        <v/>
      </c>
      <c r="CE69" s="26" t="str">
        <f t="shared" si="7"/>
        <v/>
      </c>
      <c r="CF69" s="88" t="str">
        <f t="shared" si="34"/>
        <v/>
      </c>
      <c r="CG69" s="26" t="str">
        <f t="shared" si="8"/>
        <v/>
      </c>
      <c r="CH69" s="26" t="str">
        <f t="shared" si="9"/>
        <v/>
      </c>
      <c r="CI69" s="28"/>
      <c r="CJ69" s="29">
        <f t="shared" si="10"/>
        <v>0</v>
      </c>
      <c r="CK69" s="29">
        <f t="shared" si="11"/>
        <v>0</v>
      </c>
      <c r="CL69" s="29">
        <f t="shared" si="12"/>
        <v>0</v>
      </c>
      <c r="CM69" s="29">
        <f t="shared" si="13"/>
        <v>0</v>
      </c>
      <c r="CN69" s="29">
        <f t="shared" si="13"/>
        <v>0</v>
      </c>
      <c r="CO69" s="89">
        <f t="shared" si="35"/>
        <v>0</v>
      </c>
      <c r="CP69" s="29">
        <f t="shared" si="14"/>
        <v>0</v>
      </c>
      <c r="CQ69" s="29">
        <f t="shared" si="14"/>
        <v>0</v>
      </c>
    </row>
    <row r="70" spans="1:95" x14ac:dyDescent="0.25">
      <c r="A70" s="300"/>
      <c r="B70" s="31" t="s">
        <v>52</v>
      </c>
      <c r="C70" s="32">
        <f t="shared" si="0"/>
        <v>0</v>
      </c>
      <c r="D70" s="33">
        <f t="shared" si="37"/>
        <v>0</v>
      </c>
      <c r="E70" s="34">
        <f t="shared" si="37"/>
        <v>0</v>
      </c>
      <c r="F70" s="75"/>
      <c r="G70" s="76"/>
      <c r="H70" s="75"/>
      <c r="I70" s="76"/>
      <c r="J70" s="35"/>
      <c r="K70" s="37"/>
      <c r="L70" s="35"/>
      <c r="M70" s="37"/>
      <c r="N70" s="35"/>
      <c r="O70" s="37"/>
      <c r="P70" s="35"/>
      <c r="Q70" s="37"/>
      <c r="R70" s="35"/>
      <c r="S70" s="37"/>
      <c r="T70" s="35"/>
      <c r="U70" s="37"/>
      <c r="V70" s="35"/>
      <c r="W70" s="37"/>
      <c r="X70" s="35"/>
      <c r="Y70" s="37"/>
      <c r="Z70" s="35"/>
      <c r="AA70" s="37"/>
      <c r="AB70" s="35"/>
      <c r="AC70" s="37"/>
      <c r="AD70" s="35"/>
      <c r="AE70" s="37"/>
      <c r="AF70" s="35"/>
      <c r="AG70" s="37"/>
      <c r="AH70" s="35"/>
      <c r="AI70" s="37"/>
      <c r="AJ70" s="35"/>
      <c r="AK70" s="37"/>
      <c r="AL70" s="38"/>
      <c r="AM70" s="39"/>
      <c r="AN70" s="40"/>
      <c r="AO70" s="41"/>
      <c r="AP70" s="36"/>
      <c r="AQ70" s="24"/>
      <c r="AR70" s="24"/>
      <c r="AS70" s="24"/>
      <c r="AT70" s="24"/>
      <c r="AU70" s="24"/>
      <c r="AV70" s="25" t="str">
        <f t="shared" si="33"/>
        <v/>
      </c>
      <c r="CA70" s="26" t="str">
        <f t="shared" si="3"/>
        <v/>
      </c>
      <c r="CB70" s="26" t="str">
        <f t="shared" si="4"/>
        <v/>
      </c>
      <c r="CC70" s="26" t="str">
        <f t="shared" si="5"/>
        <v/>
      </c>
      <c r="CD70" s="26" t="str">
        <f t="shared" si="6"/>
        <v/>
      </c>
      <c r="CE70" s="26" t="str">
        <f t="shared" si="7"/>
        <v/>
      </c>
      <c r="CF70" s="88" t="str">
        <f t="shared" si="34"/>
        <v/>
      </c>
      <c r="CG70" s="26" t="str">
        <f t="shared" si="8"/>
        <v/>
      </c>
      <c r="CH70" s="26" t="str">
        <f t="shared" si="9"/>
        <v/>
      </c>
      <c r="CI70" s="28"/>
      <c r="CJ70" s="29">
        <f t="shared" si="10"/>
        <v>0</v>
      </c>
      <c r="CK70" s="29">
        <f t="shared" si="11"/>
        <v>0</v>
      </c>
      <c r="CL70" s="29">
        <f t="shared" si="12"/>
        <v>0</v>
      </c>
      <c r="CM70" s="29">
        <f t="shared" si="13"/>
        <v>0</v>
      </c>
      <c r="CN70" s="29">
        <f t="shared" si="13"/>
        <v>0</v>
      </c>
      <c r="CO70" s="89">
        <f t="shared" si="35"/>
        <v>0</v>
      </c>
      <c r="CP70" s="29">
        <f t="shared" si="14"/>
        <v>0</v>
      </c>
      <c r="CQ70" s="29">
        <f t="shared" si="14"/>
        <v>0</v>
      </c>
    </row>
    <row r="71" spans="1:95" x14ac:dyDescent="0.25">
      <c r="A71" s="300"/>
      <c r="B71" s="31" t="s">
        <v>58</v>
      </c>
      <c r="C71" s="32">
        <f t="shared" si="0"/>
        <v>0</v>
      </c>
      <c r="D71" s="33">
        <f t="shared" si="37"/>
        <v>0</v>
      </c>
      <c r="E71" s="34">
        <f t="shared" si="37"/>
        <v>0</v>
      </c>
      <c r="F71" s="75"/>
      <c r="G71" s="76"/>
      <c r="H71" s="75"/>
      <c r="I71" s="76"/>
      <c r="J71" s="35"/>
      <c r="K71" s="37"/>
      <c r="L71" s="35"/>
      <c r="M71" s="37"/>
      <c r="N71" s="35"/>
      <c r="O71" s="37"/>
      <c r="P71" s="35"/>
      <c r="Q71" s="37"/>
      <c r="R71" s="35"/>
      <c r="S71" s="37"/>
      <c r="T71" s="35"/>
      <c r="U71" s="37"/>
      <c r="V71" s="35"/>
      <c r="W71" s="37"/>
      <c r="X71" s="35"/>
      <c r="Y71" s="37"/>
      <c r="Z71" s="35"/>
      <c r="AA71" s="37"/>
      <c r="AB71" s="35"/>
      <c r="AC71" s="37"/>
      <c r="AD71" s="35"/>
      <c r="AE71" s="37"/>
      <c r="AF71" s="35"/>
      <c r="AG71" s="37"/>
      <c r="AH71" s="35"/>
      <c r="AI71" s="37"/>
      <c r="AJ71" s="35"/>
      <c r="AK71" s="37"/>
      <c r="AL71" s="38"/>
      <c r="AM71" s="39"/>
      <c r="AN71" s="40"/>
      <c r="AO71" s="41"/>
      <c r="AP71" s="36"/>
      <c r="AQ71" s="24"/>
      <c r="AR71" s="24"/>
      <c r="AS71" s="24"/>
      <c r="AT71" s="24"/>
      <c r="AU71" s="24"/>
      <c r="AV71" s="25" t="str">
        <f t="shared" si="33"/>
        <v/>
      </c>
      <c r="CA71" s="26" t="str">
        <f t="shared" si="3"/>
        <v/>
      </c>
      <c r="CB71" s="26" t="str">
        <f t="shared" si="4"/>
        <v/>
      </c>
      <c r="CC71" s="26" t="str">
        <f t="shared" si="5"/>
        <v/>
      </c>
      <c r="CD71" s="26" t="str">
        <f t="shared" si="6"/>
        <v/>
      </c>
      <c r="CE71" s="26" t="str">
        <f t="shared" si="7"/>
        <v/>
      </c>
      <c r="CF71" s="88" t="str">
        <f t="shared" si="34"/>
        <v/>
      </c>
      <c r="CG71" s="26" t="str">
        <f t="shared" si="8"/>
        <v/>
      </c>
      <c r="CH71" s="26" t="str">
        <f t="shared" si="9"/>
        <v/>
      </c>
      <c r="CI71" s="28"/>
      <c r="CJ71" s="29">
        <f t="shared" si="10"/>
        <v>0</v>
      </c>
      <c r="CK71" s="29">
        <f t="shared" si="11"/>
        <v>0</v>
      </c>
      <c r="CL71" s="29">
        <f t="shared" si="12"/>
        <v>0</v>
      </c>
      <c r="CM71" s="29">
        <f t="shared" si="13"/>
        <v>0</v>
      </c>
      <c r="CN71" s="29">
        <f t="shared" si="13"/>
        <v>0</v>
      </c>
      <c r="CO71" s="89">
        <f t="shared" si="35"/>
        <v>0</v>
      </c>
      <c r="CP71" s="29">
        <f t="shared" si="14"/>
        <v>0</v>
      </c>
      <c r="CQ71" s="29">
        <f t="shared" si="14"/>
        <v>0</v>
      </c>
    </row>
    <row r="72" spans="1:95" x14ac:dyDescent="0.25">
      <c r="A72" s="300"/>
      <c r="B72" s="90" t="s">
        <v>47</v>
      </c>
      <c r="C72" s="91">
        <f t="shared" si="0"/>
        <v>0</v>
      </c>
      <c r="D72" s="33">
        <f t="shared" si="37"/>
        <v>0</v>
      </c>
      <c r="E72" s="55">
        <f t="shared" si="37"/>
        <v>0</v>
      </c>
      <c r="F72" s="75"/>
      <c r="G72" s="76"/>
      <c r="H72" s="75"/>
      <c r="I72" s="76"/>
      <c r="J72" s="47"/>
      <c r="K72" s="49"/>
      <c r="L72" s="47"/>
      <c r="M72" s="49"/>
      <c r="N72" s="47"/>
      <c r="O72" s="49"/>
      <c r="P72" s="47"/>
      <c r="Q72" s="49"/>
      <c r="R72" s="47"/>
      <c r="S72" s="49"/>
      <c r="T72" s="47"/>
      <c r="U72" s="49"/>
      <c r="V72" s="47"/>
      <c r="W72" s="49"/>
      <c r="X72" s="47"/>
      <c r="Y72" s="49"/>
      <c r="Z72" s="47"/>
      <c r="AA72" s="49"/>
      <c r="AB72" s="47"/>
      <c r="AC72" s="49"/>
      <c r="AD72" s="47"/>
      <c r="AE72" s="49"/>
      <c r="AF72" s="47"/>
      <c r="AG72" s="49"/>
      <c r="AH72" s="47"/>
      <c r="AI72" s="49"/>
      <c r="AJ72" s="47"/>
      <c r="AK72" s="49"/>
      <c r="AL72" s="50"/>
      <c r="AM72" s="51"/>
      <c r="AN72" s="40"/>
      <c r="AO72" s="52"/>
      <c r="AP72" s="48"/>
      <c r="AQ72" s="92"/>
      <c r="AR72" s="92"/>
      <c r="AS72" s="92"/>
      <c r="AT72" s="92"/>
      <c r="AU72" s="92"/>
      <c r="AV72" s="25" t="str">
        <f t="shared" si="33"/>
        <v/>
      </c>
      <c r="CA72" s="26" t="str">
        <f t="shared" si="3"/>
        <v/>
      </c>
      <c r="CB72" s="26" t="str">
        <f t="shared" si="4"/>
        <v/>
      </c>
      <c r="CC72" s="26" t="str">
        <f t="shared" si="5"/>
        <v/>
      </c>
      <c r="CD72" s="26" t="str">
        <f t="shared" si="6"/>
        <v/>
      </c>
      <c r="CE72" s="26" t="str">
        <f t="shared" si="7"/>
        <v/>
      </c>
      <c r="CF72" s="88" t="str">
        <f t="shared" si="34"/>
        <v/>
      </c>
      <c r="CG72" s="26" t="str">
        <f t="shared" si="8"/>
        <v/>
      </c>
      <c r="CH72" s="26" t="str">
        <f t="shared" si="9"/>
        <v/>
      </c>
      <c r="CI72" s="28"/>
      <c r="CJ72" s="29">
        <f t="shared" si="10"/>
        <v>0</v>
      </c>
      <c r="CK72" s="29">
        <f t="shared" si="11"/>
        <v>0</v>
      </c>
      <c r="CL72" s="29">
        <f t="shared" si="12"/>
        <v>0</v>
      </c>
      <c r="CM72" s="29">
        <f t="shared" si="13"/>
        <v>0</v>
      </c>
      <c r="CN72" s="29">
        <f t="shared" si="13"/>
        <v>0</v>
      </c>
      <c r="CO72" s="89">
        <f t="shared" si="35"/>
        <v>0</v>
      </c>
      <c r="CP72" s="29">
        <f t="shared" si="14"/>
        <v>0</v>
      </c>
      <c r="CQ72" s="29">
        <f t="shared" si="14"/>
        <v>0</v>
      </c>
    </row>
    <row r="73" spans="1:95" x14ac:dyDescent="0.25">
      <c r="A73" s="301"/>
      <c r="B73" s="57" t="s">
        <v>46</v>
      </c>
      <c r="C73" s="58">
        <f t="shared" si="0"/>
        <v>0</v>
      </c>
      <c r="D73" s="59">
        <f t="shared" si="37"/>
        <v>0</v>
      </c>
      <c r="E73" s="60">
        <f t="shared" si="37"/>
        <v>0</v>
      </c>
      <c r="F73" s="82"/>
      <c r="G73" s="93"/>
      <c r="H73" s="82"/>
      <c r="I73" s="93"/>
      <c r="J73" s="64"/>
      <c r="K73" s="94"/>
      <c r="L73" s="64"/>
      <c r="M73" s="94"/>
      <c r="N73" s="64"/>
      <c r="O73" s="94"/>
      <c r="P73" s="64"/>
      <c r="Q73" s="94"/>
      <c r="R73" s="64"/>
      <c r="S73" s="94"/>
      <c r="T73" s="64"/>
      <c r="U73" s="94"/>
      <c r="V73" s="64"/>
      <c r="W73" s="94"/>
      <c r="X73" s="64"/>
      <c r="Y73" s="94"/>
      <c r="Z73" s="64"/>
      <c r="AA73" s="94"/>
      <c r="AB73" s="64"/>
      <c r="AC73" s="94"/>
      <c r="AD73" s="64"/>
      <c r="AE73" s="94"/>
      <c r="AF73" s="64"/>
      <c r="AG73" s="94"/>
      <c r="AH73" s="64"/>
      <c r="AI73" s="94"/>
      <c r="AJ73" s="64"/>
      <c r="AK73" s="94"/>
      <c r="AL73" s="95"/>
      <c r="AM73" s="96"/>
      <c r="AN73" s="66"/>
      <c r="AO73" s="97"/>
      <c r="AP73" s="68"/>
      <c r="AQ73" s="69"/>
      <c r="AR73" s="69"/>
      <c r="AS73" s="69"/>
      <c r="AT73" s="69"/>
      <c r="AU73" s="69"/>
      <c r="AV73" s="25" t="str">
        <f t="shared" si="33"/>
        <v/>
      </c>
      <c r="CA73" s="26" t="str">
        <f t="shared" si="3"/>
        <v/>
      </c>
      <c r="CB73" s="26" t="str">
        <f t="shared" si="4"/>
        <v/>
      </c>
      <c r="CC73" s="26" t="str">
        <f t="shared" si="5"/>
        <v/>
      </c>
      <c r="CD73" s="26" t="str">
        <f t="shared" si="6"/>
        <v/>
      </c>
      <c r="CE73" s="26" t="str">
        <f t="shared" si="7"/>
        <v/>
      </c>
      <c r="CF73" s="88" t="str">
        <f t="shared" si="34"/>
        <v/>
      </c>
      <c r="CG73" s="26" t="str">
        <f t="shared" si="8"/>
        <v/>
      </c>
      <c r="CH73" s="26" t="str">
        <f t="shared" si="9"/>
        <v/>
      </c>
      <c r="CI73" s="28"/>
      <c r="CJ73" s="29">
        <f t="shared" si="10"/>
        <v>0</v>
      </c>
      <c r="CK73" s="29">
        <f t="shared" si="11"/>
        <v>0</v>
      </c>
      <c r="CL73" s="29">
        <f t="shared" si="12"/>
        <v>0</v>
      </c>
      <c r="CM73" s="29">
        <f t="shared" si="13"/>
        <v>0</v>
      </c>
      <c r="CN73" s="29">
        <f t="shared" si="13"/>
        <v>0</v>
      </c>
      <c r="CO73" s="89">
        <f t="shared" si="35"/>
        <v>0</v>
      </c>
      <c r="CP73" s="29">
        <f t="shared" si="14"/>
        <v>0</v>
      </c>
      <c r="CQ73" s="29">
        <f t="shared" si="14"/>
        <v>0</v>
      </c>
    </row>
    <row r="74" spans="1:95" ht="15" customHeight="1" x14ac:dyDescent="0.25">
      <c r="A74" s="299" t="s">
        <v>59</v>
      </c>
      <c r="B74" s="10" t="s">
        <v>60</v>
      </c>
      <c r="C74" s="11">
        <f>SUM(D74+E74)</f>
        <v>0</v>
      </c>
      <c r="D74" s="117"/>
      <c r="E74" s="13">
        <f>SUM(K74+M74+O74+Q74+S74+U74+W74+Y74+AA74+AC74)</f>
        <v>0</v>
      </c>
      <c r="F74" s="71"/>
      <c r="G74" s="72"/>
      <c r="H74" s="71"/>
      <c r="I74" s="72"/>
      <c r="J74" s="71"/>
      <c r="K74" s="16"/>
      <c r="L74" s="71"/>
      <c r="M74" s="16"/>
      <c r="N74" s="71"/>
      <c r="O74" s="16"/>
      <c r="P74" s="71"/>
      <c r="Q74" s="16"/>
      <c r="R74" s="71"/>
      <c r="S74" s="16"/>
      <c r="T74" s="71"/>
      <c r="U74" s="16"/>
      <c r="V74" s="71"/>
      <c r="W74" s="16"/>
      <c r="X74" s="71"/>
      <c r="Y74" s="16"/>
      <c r="Z74" s="71"/>
      <c r="AA74" s="16"/>
      <c r="AB74" s="71"/>
      <c r="AC74" s="49"/>
      <c r="AD74" s="118"/>
      <c r="AE74" s="119"/>
      <c r="AF74" s="100"/>
      <c r="AG74" s="101"/>
      <c r="AH74" s="100"/>
      <c r="AI74" s="101"/>
      <c r="AJ74" s="100"/>
      <c r="AK74" s="101"/>
      <c r="AL74" s="102"/>
      <c r="AM74" s="103"/>
      <c r="AN74" s="73"/>
      <c r="AO74" s="104"/>
      <c r="AP74" s="21"/>
      <c r="AQ74" s="22"/>
      <c r="AR74" s="22"/>
      <c r="AS74" s="22"/>
      <c r="AT74" s="22"/>
      <c r="AU74" s="22"/>
      <c r="AV74" s="25" t="str">
        <f t="shared" si="33"/>
        <v/>
      </c>
      <c r="CA74" s="26" t="str">
        <f t="shared" si="3"/>
        <v/>
      </c>
      <c r="CB74" s="26" t="str">
        <f t="shared" si="4"/>
        <v/>
      </c>
      <c r="CC74" s="120"/>
      <c r="CD74" s="26" t="str">
        <f t="shared" si="6"/>
        <v/>
      </c>
      <c r="CE74" s="26" t="str">
        <f t="shared" si="7"/>
        <v/>
      </c>
      <c r="CF74" s="88" t="str">
        <f t="shared" si="34"/>
        <v/>
      </c>
      <c r="CG74" s="26" t="str">
        <f t="shared" si="8"/>
        <v/>
      </c>
      <c r="CH74" s="26" t="str">
        <f t="shared" si="9"/>
        <v/>
      </c>
      <c r="CI74" s="28"/>
      <c r="CJ74" s="29">
        <f t="shared" si="10"/>
        <v>0</v>
      </c>
      <c r="CK74" s="29">
        <f t="shared" si="11"/>
        <v>0</v>
      </c>
      <c r="CL74" s="121"/>
      <c r="CM74" s="29">
        <f t="shared" si="13"/>
        <v>0</v>
      </c>
      <c r="CN74" s="29">
        <f t="shared" si="13"/>
        <v>0</v>
      </c>
      <c r="CO74" s="89">
        <f t="shared" si="35"/>
        <v>0</v>
      </c>
      <c r="CP74" s="29">
        <f t="shared" si="14"/>
        <v>0</v>
      </c>
      <c r="CQ74" s="29">
        <f t="shared" si="14"/>
        <v>0</v>
      </c>
    </row>
    <row r="75" spans="1:95" x14ac:dyDescent="0.25">
      <c r="A75" s="300"/>
      <c r="B75" s="31" t="s">
        <v>61</v>
      </c>
      <c r="C75" s="122">
        <f t="shared" si="0"/>
        <v>7</v>
      </c>
      <c r="D75" s="123"/>
      <c r="E75" s="55">
        <f>SUM(K75+M75+O75+Q75+S75+U75+W75+Y75+AA75+AC75)</f>
        <v>7</v>
      </c>
      <c r="F75" s="75"/>
      <c r="G75" s="76"/>
      <c r="H75" s="75"/>
      <c r="I75" s="76"/>
      <c r="J75" s="75"/>
      <c r="K75" s="37"/>
      <c r="L75" s="75"/>
      <c r="M75" s="37"/>
      <c r="N75" s="75"/>
      <c r="O75" s="37">
        <v>1</v>
      </c>
      <c r="P75" s="75"/>
      <c r="Q75" s="37">
        <v>3</v>
      </c>
      <c r="R75" s="75"/>
      <c r="S75" s="37">
        <v>2</v>
      </c>
      <c r="T75" s="75"/>
      <c r="U75" s="37">
        <v>1</v>
      </c>
      <c r="V75" s="75"/>
      <c r="W75" s="37"/>
      <c r="X75" s="75"/>
      <c r="Y75" s="37"/>
      <c r="Z75" s="75"/>
      <c r="AA75" s="37"/>
      <c r="AB75" s="75"/>
      <c r="AC75" s="49"/>
      <c r="AD75" s="118"/>
      <c r="AE75" s="119"/>
      <c r="AF75" s="105"/>
      <c r="AG75" s="77"/>
      <c r="AH75" s="105"/>
      <c r="AI75" s="77"/>
      <c r="AJ75" s="105"/>
      <c r="AK75" s="77"/>
      <c r="AL75" s="106"/>
      <c r="AM75" s="107"/>
      <c r="AN75" s="40">
        <v>0</v>
      </c>
      <c r="AO75" s="41">
        <v>0</v>
      </c>
      <c r="AP75" s="36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5" t="str">
        <f t="shared" si="33"/>
        <v/>
      </c>
      <c r="CA75" s="26" t="str">
        <f t="shared" si="3"/>
        <v/>
      </c>
      <c r="CB75" s="26" t="str">
        <f t="shared" si="4"/>
        <v/>
      </c>
      <c r="CC75" s="120"/>
      <c r="CD75" s="26" t="str">
        <f t="shared" si="6"/>
        <v/>
      </c>
      <c r="CE75" s="26" t="str">
        <f t="shared" si="7"/>
        <v/>
      </c>
      <c r="CF75" s="88" t="str">
        <f t="shared" si="34"/>
        <v/>
      </c>
      <c r="CG75" s="26" t="str">
        <f t="shared" si="8"/>
        <v/>
      </c>
      <c r="CH75" s="26" t="str">
        <f t="shared" si="9"/>
        <v/>
      </c>
      <c r="CI75" s="28"/>
      <c r="CJ75" s="29">
        <f t="shared" si="10"/>
        <v>0</v>
      </c>
      <c r="CK75" s="29">
        <f t="shared" si="11"/>
        <v>0</v>
      </c>
      <c r="CL75" s="121"/>
      <c r="CM75" s="29">
        <f t="shared" si="13"/>
        <v>0</v>
      </c>
      <c r="CN75" s="29">
        <f t="shared" si="13"/>
        <v>0</v>
      </c>
      <c r="CO75" s="89">
        <f t="shared" si="35"/>
        <v>0</v>
      </c>
      <c r="CP75" s="29">
        <f t="shared" si="14"/>
        <v>0</v>
      </c>
      <c r="CQ75" s="29">
        <f t="shared" si="14"/>
        <v>0</v>
      </c>
    </row>
    <row r="76" spans="1:95" x14ac:dyDescent="0.25">
      <c r="A76" s="300"/>
      <c r="B76" s="124" t="s">
        <v>62</v>
      </c>
      <c r="C76" s="122">
        <f>SUM(D76+E76)</f>
        <v>0</v>
      </c>
      <c r="D76" s="125"/>
      <c r="E76" s="55">
        <f>SUM(K76+M76+O76+Q76+S76+U76+W76+Y76+AA76+AC76)</f>
        <v>0</v>
      </c>
      <c r="F76" s="105"/>
      <c r="G76" s="126"/>
      <c r="H76" s="105"/>
      <c r="I76" s="126"/>
      <c r="J76" s="105"/>
      <c r="K76" s="37"/>
      <c r="L76" s="105"/>
      <c r="M76" s="37"/>
      <c r="N76" s="105"/>
      <c r="O76" s="37"/>
      <c r="P76" s="105"/>
      <c r="Q76" s="37"/>
      <c r="R76" s="105"/>
      <c r="S76" s="37"/>
      <c r="T76" s="105"/>
      <c r="U76" s="37"/>
      <c r="V76" s="105"/>
      <c r="W76" s="37"/>
      <c r="X76" s="105"/>
      <c r="Y76" s="37"/>
      <c r="Z76" s="105"/>
      <c r="AA76" s="37"/>
      <c r="AB76" s="105"/>
      <c r="AC76" s="49"/>
      <c r="AD76" s="118"/>
      <c r="AE76" s="119"/>
      <c r="AF76" s="105"/>
      <c r="AG76" s="77"/>
      <c r="AH76" s="105"/>
      <c r="AI76" s="77"/>
      <c r="AJ76" s="105"/>
      <c r="AK76" s="77"/>
      <c r="AL76" s="106"/>
      <c r="AM76" s="107"/>
      <c r="AN76" s="40"/>
      <c r="AO76" s="52"/>
      <c r="AP76" s="48"/>
      <c r="AQ76" s="92"/>
      <c r="AR76" s="92"/>
      <c r="AS76" s="92"/>
      <c r="AT76" s="92"/>
      <c r="AU76" s="92"/>
      <c r="AV76" s="25" t="str">
        <f t="shared" si="33"/>
        <v/>
      </c>
      <c r="CA76" s="26" t="str">
        <f t="shared" si="3"/>
        <v/>
      </c>
      <c r="CB76" s="26" t="str">
        <f t="shared" si="4"/>
        <v/>
      </c>
      <c r="CC76" s="120"/>
      <c r="CD76" s="26" t="str">
        <f t="shared" si="6"/>
        <v/>
      </c>
      <c r="CE76" s="26" t="str">
        <f t="shared" si="7"/>
        <v/>
      </c>
      <c r="CF76" s="88" t="str">
        <f t="shared" si="34"/>
        <v/>
      </c>
      <c r="CG76" s="26" t="str">
        <f t="shared" si="8"/>
        <v/>
      </c>
      <c r="CH76" s="26" t="str">
        <f t="shared" si="9"/>
        <v/>
      </c>
      <c r="CI76" s="28"/>
      <c r="CJ76" s="29">
        <f t="shared" si="10"/>
        <v>0</v>
      </c>
      <c r="CK76" s="29">
        <f t="shared" si="11"/>
        <v>0</v>
      </c>
      <c r="CL76" s="121"/>
      <c r="CM76" s="29">
        <f t="shared" si="13"/>
        <v>0</v>
      </c>
      <c r="CN76" s="29">
        <f t="shared" si="13"/>
        <v>0</v>
      </c>
      <c r="CO76" s="89">
        <f t="shared" si="35"/>
        <v>0</v>
      </c>
      <c r="CP76" s="29">
        <f t="shared" si="14"/>
        <v>0</v>
      </c>
      <c r="CQ76" s="29">
        <f t="shared" si="14"/>
        <v>0</v>
      </c>
    </row>
    <row r="77" spans="1:95" x14ac:dyDescent="0.25">
      <c r="A77" s="300"/>
      <c r="B77" s="90" t="s">
        <v>63</v>
      </c>
      <c r="C77" s="32">
        <f>SUM(D77+E77)</f>
        <v>7</v>
      </c>
      <c r="D77" s="123"/>
      <c r="E77" s="55">
        <f>SUM(K77+M77+O77+Q77+S77+U77+W77+Y77+AA77+AC77)</f>
        <v>7</v>
      </c>
      <c r="F77" s="75"/>
      <c r="G77" s="76"/>
      <c r="H77" s="75"/>
      <c r="I77" s="76"/>
      <c r="J77" s="75"/>
      <c r="K77" s="49"/>
      <c r="L77" s="75"/>
      <c r="M77" s="49"/>
      <c r="N77" s="75"/>
      <c r="O77" s="49">
        <v>1</v>
      </c>
      <c r="P77" s="75"/>
      <c r="Q77" s="49">
        <v>3</v>
      </c>
      <c r="R77" s="75"/>
      <c r="S77" s="49">
        <v>2</v>
      </c>
      <c r="T77" s="75"/>
      <c r="U77" s="49">
        <v>1</v>
      </c>
      <c r="V77" s="75"/>
      <c r="W77" s="49"/>
      <c r="X77" s="75"/>
      <c r="Y77" s="49"/>
      <c r="Z77" s="75"/>
      <c r="AA77" s="49"/>
      <c r="AB77" s="75"/>
      <c r="AC77" s="49"/>
      <c r="AD77" s="118"/>
      <c r="AE77" s="119"/>
      <c r="AF77" s="105"/>
      <c r="AG77" s="77"/>
      <c r="AH77" s="105"/>
      <c r="AI77" s="77"/>
      <c r="AJ77" s="105"/>
      <c r="AK77" s="77"/>
      <c r="AL77" s="106"/>
      <c r="AM77" s="107"/>
      <c r="AN77" s="40">
        <v>0</v>
      </c>
      <c r="AO77" s="52">
        <v>0</v>
      </c>
      <c r="AP77" s="48">
        <v>0</v>
      </c>
      <c r="AQ77" s="92">
        <v>0</v>
      </c>
      <c r="AR77" s="92">
        <v>0</v>
      </c>
      <c r="AS77" s="92">
        <v>0</v>
      </c>
      <c r="AT77" s="92">
        <v>0</v>
      </c>
      <c r="AU77" s="92">
        <v>0</v>
      </c>
      <c r="AV77" s="25" t="str">
        <f t="shared" si="33"/>
        <v/>
      </c>
      <c r="CA77" s="26" t="str">
        <f t="shared" si="3"/>
        <v/>
      </c>
      <c r="CB77" s="26" t="str">
        <f t="shared" si="4"/>
        <v/>
      </c>
      <c r="CC77" s="120"/>
      <c r="CD77" s="26" t="str">
        <f t="shared" si="6"/>
        <v/>
      </c>
      <c r="CE77" s="26" t="str">
        <f t="shared" si="7"/>
        <v/>
      </c>
      <c r="CF77" s="88" t="str">
        <f t="shared" si="34"/>
        <v/>
      </c>
      <c r="CG77" s="26" t="str">
        <f t="shared" si="8"/>
        <v/>
      </c>
      <c r="CH77" s="26" t="str">
        <f t="shared" si="9"/>
        <v/>
      </c>
      <c r="CI77" s="28"/>
      <c r="CJ77" s="29">
        <f t="shared" si="10"/>
        <v>0</v>
      </c>
      <c r="CK77" s="29">
        <f t="shared" si="11"/>
        <v>0</v>
      </c>
      <c r="CL77" s="121"/>
      <c r="CM77" s="29">
        <f t="shared" si="13"/>
        <v>0</v>
      </c>
      <c r="CN77" s="29">
        <f t="shared" si="13"/>
        <v>0</v>
      </c>
      <c r="CO77" s="89">
        <f t="shared" si="35"/>
        <v>0</v>
      </c>
      <c r="CP77" s="29">
        <f t="shared" si="14"/>
        <v>0</v>
      </c>
      <c r="CQ77" s="29">
        <f t="shared" si="14"/>
        <v>0</v>
      </c>
    </row>
    <row r="78" spans="1:95" x14ac:dyDescent="0.25">
      <c r="A78" s="301"/>
      <c r="B78" s="127" t="s">
        <v>47</v>
      </c>
      <c r="C78" s="128">
        <f>SUM(D78+E78)</f>
        <v>0</v>
      </c>
      <c r="D78" s="129"/>
      <c r="E78" s="60">
        <f>SUM(K78+M78+O78+Q78+S78+U78+W78+Y78+AA78+AC78)</f>
        <v>0</v>
      </c>
      <c r="F78" s="82"/>
      <c r="G78" s="93"/>
      <c r="H78" s="82"/>
      <c r="I78" s="93"/>
      <c r="J78" s="82"/>
      <c r="K78" s="94"/>
      <c r="L78" s="82"/>
      <c r="M78" s="94"/>
      <c r="N78" s="82"/>
      <c r="O78" s="94"/>
      <c r="P78" s="82"/>
      <c r="Q78" s="94"/>
      <c r="R78" s="82"/>
      <c r="S78" s="94"/>
      <c r="T78" s="82"/>
      <c r="U78" s="94"/>
      <c r="V78" s="82"/>
      <c r="W78" s="94"/>
      <c r="X78" s="82"/>
      <c r="Y78" s="94"/>
      <c r="Z78" s="82"/>
      <c r="AA78" s="94"/>
      <c r="AB78" s="82"/>
      <c r="AC78" s="94"/>
      <c r="AD78" s="130"/>
      <c r="AE78" s="131"/>
      <c r="AF78" s="82"/>
      <c r="AG78" s="111"/>
      <c r="AH78" s="82"/>
      <c r="AI78" s="111"/>
      <c r="AJ78" s="82"/>
      <c r="AK78" s="111"/>
      <c r="AL78" s="112"/>
      <c r="AM78" s="113"/>
      <c r="AN78" s="66"/>
      <c r="AO78" s="97"/>
      <c r="AP78" s="68"/>
      <c r="AQ78" s="69"/>
      <c r="AR78" s="69"/>
      <c r="AS78" s="69"/>
      <c r="AT78" s="69"/>
      <c r="AU78" s="69"/>
      <c r="AV78" s="25" t="str">
        <f t="shared" si="33"/>
        <v/>
      </c>
      <c r="CA78" s="26" t="str">
        <f t="shared" si="3"/>
        <v/>
      </c>
      <c r="CB78" s="26" t="str">
        <f t="shared" si="4"/>
        <v/>
      </c>
      <c r="CC78" s="120"/>
      <c r="CD78" s="26" t="str">
        <f t="shared" si="6"/>
        <v/>
      </c>
      <c r="CE78" s="26" t="str">
        <f t="shared" si="7"/>
        <v/>
      </c>
      <c r="CF78" s="88" t="str">
        <f t="shared" si="34"/>
        <v/>
      </c>
      <c r="CG78" s="26" t="str">
        <f t="shared" si="8"/>
        <v/>
      </c>
      <c r="CH78" s="26" t="str">
        <f t="shared" si="9"/>
        <v/>
      </c>
      <c r="CI78" s="28"/>
      <c r="CJ78" s="29">
        <f t="shared" si="10"/>
        <v>0</v>
      </c>
      <c r="CK78" s="29">
        <f t="shared" si="11"/>
        <v>0</v>
      </c>
      <c r="CL78" s="121"/>
      <c r="CM78" s="29">
        <f t="shared" si="13"/>
        <v>0</v>
      </c>
      <c r="CN78" s="29">
        <f t="shared" si="13"/>
        <v>0</v>
      </c>
      <c r="CO78" s="89">
        <f t="shared" si="35"/>
        <v>0</v>
      </c>
      <c r="CP78" s="29">
        <f t="shared" si="14"/>
        <v>0</v>
      </c>
      <c r="CQ78" s="29">
        <f t="shared" si="14"/>
        <v>0</v>
      </c>
    </row>
    <row r="79" spans="1:95" x14ac:dyDescent="0.25">
      <c r="A79" s="300" t="s">
        <v>64</v>
      </c>
      <c r="B79" s="10" t="s">
        <v>38</v>
      </c>
      <c r="C79" s="132">
        <f t="shared" ref="C79:C89" si="38">SUM(D79+E79)</f>
        <v>0</v>
      </c>
      <c r="D79" s="133">
        <f>+F79+H79+J79+L79+N79+P79+R79+T79+V79+X79+Z79+AB79+AD79+AF79+AH79+AJ79+AL79</f>
        <v>0</v>
      </c>
      <c r="E79" s="134">
        <f>+G79+I79+K79+M79+O79+Q79+S79+U79+W79+Y79+AA79+AC79+AE79+AG79+AI79+AK79+AM79</f>
        <v>0</v>
      </c>
      <c r="F79" s="135"/>
      <c r="G79" s="136"/>
      <c r="H79" s="135"/>
      <c r="I79" s="136"/>
      <c r="J79" s="135"/>
      <c r="K79" s="136"/>
      <c r="L79" s="135"/>
      <c r="M79" s="136"/>
      <c r="N79" s="135"/>
      <c r="O79" s="136"/>
      <c r="P79" s="135"/>
      <c r="Q79" s="136"/>
      <c r="R79" s="135"/>
      <c r="S79" s="136"/>
      <c r="T79" s="135"/>
      <c r="U79" s="136"/>
      <c r="V79" s="135"/>
      <c r="W79" s="136"/>
      <c r="X79" s="135"/>
      <c r="Y79" s="136"/>
      <c r="Z79" s="135"/>
      <c r="AA79" s="136"/>
      <c r="AB79" s="135"/>
      <c r="AC79" s="136"/>
      <c r="AD79" s="135"/>
      <c r="AE79" s="136"/>
      <c r="AF79" s="135"/>
      <c r="AG79" s="136"/>
      <c r="AH79" s="135"/>
      <c r="AI79" s="136"/>
      <c r="AJ79" s="135"/>
      <c r="AK79" s="136"/>
      <c r="AL79" s="135"/>
      <c r="AM79" s="136"/>
      <c r="AN79" s="40"/>
      <c r="AO79" s="52"/>
      <c r="AP79" s="48"/>
      <c r="AQ79" s="92"/>
      <c r="AR79" s="92"/>
      <c r="AS79" s="92"/>
      <c r="AT79" s="92"/>
      <c r="AU79" s="92"/>
      <c r="AV79" s="25" t="str">
        <f t="shared" si="33"/>
        <v/>
      </c>
      <c r="CA79" s="26" t="str">
        <f>IF(AND($C79&lt;&gt;0,AN79=""),"* No olvide ingresar la columna Espacios Amigables /adolescentes (Digite CERO si no tiene). ",IF(AN79&gt;$C79,"* El Número de Espacios Amigables no puede superar el Total. ",""))</f>
        <v/>
      </c>
      <c r="CB79" s="26" t="str">
        <f t="shared" si="4"/>
        <v/>
      </c>
      <c r="CC79" s="26" t="str">
        <f t="shared" si="5"/>
        <v/>
      </c>
      <c r="CD79" s="26" t="str">
        <f t="shared" si="6"/>
        <v/>
      </c>
      <c r="CE79" s="26" t="str">
        <f t="shared" si="7"/>
        <v/>
      </c>
      <c r="CF79" s="88" t="str">
        <f t="shared" si="34"/>
        <v/>
      </c>
      <c r="CG79" s="26" t="str">
        <f t="shared" si="8"/>
        <v/>
      </c>
      <c r="CH79" s="26" t="str">
        <f t="shared" si="9"/>
        <v/>
      </c>
      <c r="CI79" s="28"/>
      <c r="CJ79" s="29">
        <f t="shared" si="10"/>
        <v>0</v>
      </c>
      <c r="CK79" s="29">
        <f t="shared" si="11"/>
        <v>0</v>
      </c>
      <c r="CL79" s="29">
        <f t="shared" si="12"/>
        <v>0</v>
      </c>
      <c r="CM79" s="29">
        <f t="shared" si="13"/>
        <v>0</v>
      </c>
      <c r="CN79" s="29">
        <f t="shared" si="13"/>
        <v>0</v>
      </c>
      <c r="CO79" s="89">
        <f t="shared" si="35"/>
        <v>0</v>
      </c>
      <c r="CP79" s="29">
        <f t="shared" si="14"/>
        <v>0</v>
      </c>
      <c r="CQ79" s="29">
        <f t="shared" si="14"/>
        <v>0</v>
      </c>
    </row>
    <row r="80" spans="1:95" x14ac:dyDescent="0.25">
      <c r="A80" s="300"/>
      <c r="B80" s="31" t="s">
        <v>39</v>
      </c>
      <c r="C80" s="137">
        <f t="shared" si="38"/>
        <v>0</v>
      </c>
      <c r="D80" s="138">
        <f t="shared" ref="D80:E89" si="39">+F80+H80+J80+L80+N80+P80+R80+T80+V80+X80+Z80+AB80+AD80+AF80+AH80+AJ80+AL80</f>
        <v>0</v>
      </c>
      <c r="E80" s="139">
        <f t="shared" si="39"/>
        <v>0</v>
      </c>
      <c r="F80" s="140"/>
      <c r="G80" s="141"/>
      <c r="H80" s="140"/>
      <c r="I80" s="141"/>
      <c r="J80" s="140"/>
      <c r="K80" s="141"/>
      <c r="L80" s="140"/>
      <c r="M80" s="141"/>
      <c r="N80" s="140"/>
      <c r="O80" s="141"/>
      <c r="P80" s="140"/>
      <c r="Q80" s="141"/>
      <c r="R80" s="140"/>
      <c r="S80" s="141"/>
      <c r="T80" s="140"/>
      <c r="U80" s="141"/>
      <c r="V80" s="140"/>
      <c r="W80" s="141"/>
      <c r="X80" s="140"/>
      <c r="Y80" s="141"/>
      <c r="Z80" s="140"/>
      <c r="AA80" s="141"/>
      <c r="AB80" s="140"/>
      <c r="AC80" s="141"/>
      <c r="AD80" s="140"/>
      <c r="AE80" s="141"/>
      <c r="AF80" s="140"/>
      <c r="AG80" s="141"/>
      <c r="AH80" s="140"/>
      <c r="AI80" s="141"/>
      <c r="AJ80" s="140"/>
      <c r="AK80" s="141"/>
      <c r="AL80" s="140"/>
      <c r="AM80" s="141"/>
      <c r="AN80" s="40"/>
      <c r="AO80" s="52"/>
      <c r="AP80" s="48"/>
      <c r="AQ80" s="92"/>
      <c r="AR80" s="92"/>
      <c r="AS80" s="92"/>
      <c r="AT80" s="92"/>
      <c r="AU80" s="92"/>
      <c r="AV80" s="25" t="str">
        <f t="shared" si="33"/>
        <v/>
      </c>
      <c r="CA80" s="26" t="str">
        <f t="shared" si="3"/>
        <v/>
      </c>
      <c r="CB80" s="26" t="str">
        <f t="shared" si="4"/>
        <v/>
      </c>
      <c r="CC80" s="26" t="str">
        <f t="shared" si="5"/>
        <v/>
      </c>
      <c r="CD80" s="26" t="str">
        <f t="shared" si="6"/>
        <v/>
      </c>
      <c r="CE80" s="26" t="str">
        <f t="shared" si="7"/>
        <v/>
      </c>
      <c r="CF80" s="88" t="str">
        <f t="shared" si="34"/>
        <v/>
      </c>
      <c r="CG80" s="26" t="str">
        <f t="shared" si="8"/>
        <v/>
      </c>
      <c r="CH80" s="26" t="str">
        <f t="shared" si="9"/>
        <v/>
      </c>
      <c r="CI80" s="28"/>
      <c r="CJ80" s="29">
        <f t="shared" si="10"/>
        <v>0</v>
      </c>
      <c r="CK80" s="29">
        <f t="shared" si="11"/>
        <v>0</v>
      </c>
      <c r="CL80" s="29">
        <f t="shared" si="12"/>
        <v>0</v>
      </c>
      <c r="CM80" s="29">
        <f t="shared" si="13"/>
        <v>0</v>
      </c>
      <c r="CN80" s="29">
        <f t="shared" si="13"/>
        <v>0</v>
      </c>
      <c r="CO80" s="89">
        <f t="shared" si="35"/>
        <v>0</v>
      </c>
      <c r="CP80" s="29">
        <f t="shared" si="14"/>
        <v>0</v>
      </c>
      <c r="CQ80" s="29">
        <f t="shared" si="14"/>
        <v>0</v>
      </c>
    </row>
    <row r="81" spans="1:95" x14ac:dyDescent="0.25">
      <c r="A81" s="300"/>
      <c r="B81" s="31" t="s">
        <v>40</v>
      </c>
      <c r="C81" s="137">
        <f t="shared" si="38"/>
        <v>0</v>
      </c>
      <c r="D81" s="138">
        <f t="shared" si="39"/>
        <v>0</v>
      </c>
      <c r="E81" s="139">
        <f t="shared" si="39"/>
        <v>0</v>
      </c>
      <c r="F81" s="140"/>
      <c r="G81" s="141"/>
      <c r="H81" s="140"/>
      <c r="I81" s="141"/>
      <c r="J81" s="140"/>
      <c r="K81" s="141"/>
      <c r="L81" s="140"/>
      <c r="M81" s="141"/>
      <c r="N81" s="140"/>
      <c r="O81" s="141"/>
      <c r="P81" s="140"/>
      <c r="Q81" s="141"/>
      <c r="R81" s="140"/>
      <c r="S81" s="141"/>
      <c r="T81" s="140"/>
      <c r="U81" s="141"/>
      <c r="V81" s="140"/>
      <c r="W81" s="141"/>
      <c r="X81" s="140"/>
      <c r="Y81" s="141"/>
      <c r="Z81" s="140"/>
      <c r="AA81" s="141"/>
      <c r="AB81" s="140"/>
      <c r="AC81" s="141"/>
      <c r="AD81" s="140"/>
      <c r="AE81" s="141"/>
      <c r="AF81" s="140"/>
      <c r="AG81" s="141"/>
      <c r="AH81" s="140"/>
      <c r="AI81" s="141"/>
      <c r="AJ81" s="140"/>
      <c r="AK81" s="141"/>
      <c r="AL81" s="140"/>
      <c r="AM81" s="141"/>
      <c r="AN81" s="40"/>
      <c r="AO81" s="52"/>
      <c r="AP81" s="48"/>
      <c r="AQ81" s="92"/>
      <c r="AR81" s="92"/>
      <c r="AS81" s="92"/>
      <c r="AT81" s="92"/>
      <c r="AU81" s="92"/>
      <c r="AV81" s="25" t="str">
        <f t="shared" si="33"/>
        <v/>
      </c>
      <c r="CA81" s="26" t="str">
        <f t="shared" si="3"/>
        <v/>
      </c>
      <c r="CB81" s="26" t="str">
        <f t="shared" si="4"/>
        <v/>
      </c>
      <c r="CC81" s="26" t="str">
        <f t="shared" si="5"/>
        <v/>
      </c>
      <c r="CD81" s="26" t="str">
        <f t="shared" si="6"/>
        <v/>
      </c>
      <c r="CE81" s="26" t="str">
        <f t="shared" si="7"/>
        <v/>
      </c>
      <c r="CF81" s="88" t="str">
        <f t="shared" si="34"/>
        <v/>
      </c>
      <c r="CG81" s="26" t="str">
        <f t="shared" si="8"/>
        <v/>
      </c>
      <c r="CH81" s="26" t="str">
        <f t="shared" si="9"/>
        <v/>
      </c>
      <c r="CI81" s="28"/>
      <c r="CJ81" s="29">
        <f t="shared" si="10"/>
        <v>0</v>
      </c>
      <c r="CK81" s="29">
        <f t="shared" si="11"/>
        <v>0</v>
      </c>
      <c r="CL81" s="29">
        <f t="shared" si="12"/>
        <v>0</v>
      </c>
      <c r="CM81" s="29">
        <f t="shared" si="13"/>
        <v>0</v>
      </c>
      <c r="CN81" s="29">
        <f t="shared" si="13"/>
        <v>0</v>
      </c>
      <c r="CO81" s="89">
        <f t="shared" si="35"/>
        <v>0</v>
      </c>
      <c r="CP81" s="29">
        <f t="shared" si="14"/>
        <v>0</v>
      </c>
      <c r="CQ81" s="29">
        <f t="shared" si="14"/>
        <v>0</v>
      </c>
    </row>
    <row r="82" spans="1:95" x14ac:dyDescent="0.25">
      <c r="A82" s="300"/>
      <c r="B82" s="31" t="s">
        <v>41</v>
      </c>
      <c r="C82" s="137">
        <f t="shared" si="38"/>
        <v>0</v>
      </c>
      <c r="D82" s="138">
        <f t="shared" si="39"/>
        <v>0</v>
      </c>
      <c r="E82" s="139">
        <f t="shared" si="39"/>
        <v>0</v>
      </c>
      <c r="F82" s="140"/>
      <c r="G82" s="141"/>
      <c r="H82" s="140"/>
      <c r="I82" s="141"/>
      <c r="J82" s="140"/>
      <c r="K82" s="141"/>
      <c r="L82" s="140"/>
      <c r="M82" s="141"/>
      <c r="N82" s="140"/>
      <c r="O82" s="141"/>
      <c r="P82" s="140"/>
      <c r="Q82" s="141"/>
      <c r="R82" s="140"/>
      <c r="S82" s="141"/>
      <c r="T82" s="140"/>
      <c r="U82" s="141"/>
      <c r="V82" s="140"/>
      <c r="W82" s="141"/>
      <c r="X82" s="140"/>
      <c r="Y82" s="141"/>
      <c r="Z82" s="140"/>
      <c r="AA82" s="141"/>
      <c r="AB82" s="140"/>
      <c r="AC82" s="141"/>
      <c r="AD82" s="140"/>
      <c r="AE82" s="141"/>
      <c r="AF82" s="140"/>
      <c r="AG82" s="141"/>
      <c r="AH82" s="140"/>
      <c r="AI82" s="141"/>
      <c r="AJ82" s="140"/>
      <c r="AK82" s="141"/>
      <c r="AL82" s="140"/>
      <c r="AM82" s="141"/>
      <c r="AN82" s="40"/>
      <c r="AO82" s="52"/>
      <c r="AP82" s="48"/>
      <c r="AQ82" s="92"/>
      <c r="AR82" s="92"/>
      <c r="AS82" s="92"/>
      <c r="AT82" s="92"/>
      <c r="AU82" s="92"/>
      <c r="AV82" s="25" t="str">
        <f t="shared" si="33"/>
        <v/>
      </c>
      <c r="CA82" s="26" t="str">
        <f t="shared" si="3"/>
        <v/>
      </c>
      <c r="CB82" s="26" t="str">
        <f t="shared" si="4"/>
        <v/>
      </c>
      <c r="CC82" s="26" t="str">
        <f t="shared" si="5"/>
        <v/>
      </c>
      <c r="CD82" s="26" t="str">
        <f t="shared" si="6"/>
        <v/>
      </c>
      <c r="CE82" s="26" t="str">
        <f t="shared" si="7"/>
        <v/>
      </c>
      <c r="CF82" s="88" t="str">
        <f t="shared" si="34"/>
        <v/>
      </c>
      <c r="CG82" s="26" t="str">
        <f t="shared" si="8"/>
        <v/>
      </c>
      <c r="CH82" s="26" t="str">
        <f t="shared" si="9"/>
        <v/>
      </c>
      <c r="CI82" s="28"/>
      <c r="CJ82" s="29">
        <f t="shared" si="10"/>
        <v>0</v>
      </c>
      <c r="CK82" s="29">
        <f t="shared" si="11"/>
        <v>0</v>
      </c>
      <c r="CL82" s="29">
        <f t="shared" si="12"/>
        <v>0</v>
      </c>
      <c r="CM82" s="29">
        <f t="shared" si="13"/>
        <v>0</v>
      </c>
      <c r="CN82" s="29">
        <f t="shared" si="13"/>
        <v>0</v>
      </c>
      <c r="CO82" s="89">
        <f t="shared" ref="CO82:CO84" si="40">IF(AND(SUM(J82:M82)&gt;0,AS82=""),1,IF(AS82&gt;SUM(J82:M82),1,0))</f>
        <v>0</v>
      </c>
      <c r="CP82" s="29">
        <f t="shared" si="14"/>
        <v>0</v>
      </c>
      <c r="CQ82" s="29">
        <f t="shared" si="14"/>
        <v>0</v>
      </c>
    </row>
    <row r="83" spans="1:95" x14ac:dyDescent="0.25">
      <c r="A83" s="300"/>
      <c r="B83" s="31" t="s">
        <v>42</v>
      </c>
      <c r="C83" s="137">
        <f t="shared" si="38"/>
        <v>0</v>
      </c>
      <c r="D83" s="138">
        <f t="shared" si="39"/>
        <v>0</v>
      </c>
      <c r="E83" s="139">
        <f t="shared" si="39"/>
        <v>0</v>
      </c>
      <c r="F83" s="140"/>
      <c r="G83" s="141"/>
      <c r="H83" s="140"/>
      <c r="I83" s="141"/>
      <c r="J83" s="140"/>
      <c r="K83" s="141"/>
      <c r="L83" s="140"/>
      <c r="M83" s="141"/>
      <c r="N83" s="140"/>
      <c r="O83" s="141"/>
      <c r="P83" s="140"/>
      <c r="Q83" s="141"/>
      <c r="R83" s="140"/>
      <c r="S83" s="141"/>
      <c r="T83" s="140"/>
      <c r="U83" s="141"/>
      <c r="V83" s="140"/>
      <c r="W83" s="141"/>
      <c r="X83" s="140"/>
      <c r="Y83" s="141"/>
      <c r="Z83" s="140"/>
      <c r="AA83" s="141"/>
      <c r="AB83" s="140"/>
      <c r="AC83" s="141"/>
      <c r="AD83" s="140"/>
      <c r="AE83" s="141"/>
      <c r="AF83" s="140"/>
      <c r="AG83" s="141"/>
      <c r="AH83" s="140"/>
      <c r="AI83" s="141"/>
      <c r="AJ83" s="140"/>
      <c r="AK83" s="141"/>
      <c r="AL83" s="140"/>
      <c r="AM83" s="141"/>
      <c r="AN83" s="40"/>
      <c r="AO83" s="52"/>
      <c r="AP83" s="48"/>
      <c r="AQ83" s="92"/>
      <c r="AR83" s="92"/>
      <c r="AS83" s="92"/>
      <c r="AT83" s="92"/>
      <c r="AU83" s="92"/>
      <c r="AV83" s="25" t="str">
        <f t="shared" si="33"/>
        <v/>
      </c>
      <c r="CA83" s="26" t="str">
        <f t="shared" si="3"/>
        <v/>
      </c>
      <c r="CB83" s="26" t="str">
        <f t="shared" si="4"/>
        <v/>
      </c>
      <c r="CC83" s="26" t="str">
        <f t="shared" si="5"/>
        <v/>
      </c>
      <c r="CD83" s="26" t="str">
        <f t="shared" si="6"/>
        <v/>
      </c>
      <c r="CE83" s="26" t="str">
        <f t="shared" si="7"/>
        <v/>
      </c>
      <c r="CF83" s="88" t="str">
        <f t="shared" si="34"/>
        <v/>
      </c>
      <c r="CG83" s="26" t="str">
        <f t="shared" si="8"/>
        <v/>
      </c>
      <c r="CH83" s="26" t="str">
        <f t="shared" si="9"/>
        <v/>
      </c>
      <c r="CI83" s="28"/>
      <c r="CJ83" s="29">
        <f t="shared" si="10"/>
        <v>0</v>
      </c>
      <c r="CK83" s="29">
        <f t="shared" si="11"/>
        <v>0</v>
      </c>
      <c r="CL83" s="29">
        <f t="shared" si="12"/>
        <v>0</v>
      </c>
      <c r="CM83" s="29">
        <f t="shared" si="13"/>
        <v>0</v>
      </c>
      <c r="CN83" s="29">
        <f t="shared" si="13"/>
        <v>0</v>
      </c>
      <c r="CO83" s="89">
        <f t="shared" si="40"/>
        <v>0</v>
      </c>
      <c r="CP83" s="29">
        <f t="shared" si="14"/>
        <v>0</v>
      </c>
      <c r="CQ83" s="29">
        <f t="shared" si="14"/>
        <v>0</v>
      </c>
    </row>
    <row r="84" spans="1:95" x14ac:dyDescent="0.25">
      <c r="A84" s="300"/>
      <c r="B84" s="31" t="s">
        <v>43</v>
      </c>
      <c r="C84" s="137">
        <f t="shared" si="38"/>
        <v>0</v>
      </c>
      <c r="D84" s="138">
        <f t="shared" si="39"/>
        <v>0</v>
      </c>
      <c r="E84" s="139">
        <f t="shared" si="39"/>
        <v>0</v>
      </c>
      <c r="F84" s="140"/>
      <c r="G84" s="141"/>
      <c r="H84" s="140"/>
      <c r="I84" s="141"/>
      <c r="J84" s="140"/>
      <c r="K84" s="141"/>
      <c r="L84" s="140"/>
      <c r="M84" s="141"/>
      <c r="N84" s="140"/>
      <c r="O84" s="141"/>
      <c r="P84" s="140"/>
      <c r="Q84" s="141"/>
      <c r="R84" s="140"/>
      <c r="S84" s="141"/>
      <c r="T84" s="140"/>
      <c r="U84" s="141"/>
      <c r="V84" s="140"/>
      <c r="W84" s="141"/>
      <c r="X84" s="140"/>
      <c r="Y84" s="141"/>
      <c r="Z84" s="140"/>
      <c r="AA84" s="141"/>
      <c r="AB84" s="140"/>
      <c r="AC84" s="141"/>
      <c r="AD84" s="140"/>
      <c r="AE84" s="141"/>
      <c r="AF84" s="140"/>
      <c r="AG84" s="141"/>
      <c r="AH84" s="140"/>
      <c r="AI84" s="141"/>
      <c r="AJ84" s="140"/>
      <c r="AK84" s="141"/>
      <c r="AL84" s="140"/>
      <c r="AM84" s="141"/>
      <c r="AN84" s="40"/>
      <c r="AO84" s="52"/>
      <c r="AP84" s="48"/>
      <c r="AQ84" s="92"/>
      <c r="AR84" s="92"/>
      <c r="AS84" s="92"/>
      <c r="AT84" s="92"/>
      <c r="AU84" s="92"/>
      <c r="AV84" s="25" t="str">
        <f t="shared" si="33"/>
        <v/>
      </c>
      <c r="CA84" s="26" t="str">
        <f t="shared" si="3"/>
        <v/>
      </c>
      <c r="CB84" s="26" t="str">
        <f t="shared" si="4"/>
        <v/>
      </c>
      <c r="CC84" s="26" t="str">
        <f t="shared" si="5"/>
        <v/>
      </c>
      <c r="CD84" s="26" t="str">
        <f t="shared" si="6"/>
        <v/>
      </c>
      <c r="CE84" s="26" t="str">
        <f t="shared" si="7"/>
        <v/>
      </c>
      <c r="CF84" s="88" t="str">
        <f t="shared" si="34"/>
        <v/>
      </c>
      <c r="CG84" s="26" t="str">
        <f t="shared" si="8"/>
        <v/>
      </c>
      <c r="CH84" s="26" t="str">
        <f t="shared" si="9"/>
        <v/>
      </c>
      <c r="CI84" s="28"/>
      <c r="CJ84" s="29">
        <f t="shared" si="10"/>
        <v>0</v>
      </c>
      <c r="CK84" s="29">
        <f t="shared" si="11"/>
        <v>0</v>
      </c>
      <c r="CL84" s="29">
        <f t="shared" si="12"/>
        <v>0</v>
      </c>
      <c r="CM84" s="29">
        <f t="shared" si="13"/>
        <v>0</v>
      </c>
      <c r="CN84" s="29">
        <f t="shared" si="13"/>
        <v>0</v>
      </c>
      <c r="CO84" s="89">
        <f t="shared" si="40"/>
        <v>0</v>
      </c>
      <c r="CP84" s="29">
        <f t="shared" si="14"/>
        <v>0</v>
      </c>
      <c r="CQ84" s="29">
        <f t="shared" si="14"/>
        <v>0</v>
      </c>
    </row>
    <row r="85" spans="1:95" x14ac:dyDescent="0.25">
      <c r="A85" s="300"/>
      <c r="B85" s="31" t="s">
        <v>44</v>
      </c>
      <c r="C85" s="137">
        <f t="shared" si="38"/>
        <v>0</v>
      </c>
      <c r="D85" s="138">
        <f t="shared" si="39"/>
        <v>0</v>
      </c>
      <c r="E85" s="139">
        <f t="shared" si="39"/>
        <v>0</v>
      </c>
      <c r="F85" s="140"/>
      <c r="G85" s="141"/>
      <c r="H85" s="140"/>
      <c r="I85" s="141"/>
      <c r="J85" s="140"/>
      <c r="K85" s="141"/>
      <c r="L85" s="140"/>
      <c r="M85" s="141"/>
      <c r="N85" s="140"/>
      <c r="O85" s="141"/>
      <c r="P85" s="140"/>
      <c r="Q85" s="141"/>
      <c r="R85" s="140"/>
      <c r="S85" s="141"/>
      <c r="T85" s="140"/>
      <c r="U85" s="141"/>
      <c r="V85" s="140"/>
      <c r="W85" s="141"/>
      <c r="X85" s="140"/>
      <c r="Y85" s="141"/>
      <c r="Z85" s="140"/>
      <c r="AA85" s="141"/>
      <c r="AB85" s="140"/>
      <c r="AC85" s="141"/>
      <c r="AD85" s="140"/>
      <c r="AE85" s="141"/>
      <c r="AF85" s="140"/>
      <c r="AG85" s="141"/>
      <c r="AH85" s="140"/>
      <c r="AI85" s="141"/>
      <c r="AJ85" s="140"/>
      <c r="AK85" s="141"/>
      <c r="AL85" s="140"/>
      <c r="AM85" s="141"/>
      <c r="AN85" s="40"/>
      <c r="AO85" s="52"/>
      <c r="AP85" s="48"/>
      <c r="AQ85" s="92"/>
      <c r="AR85" s="92"/>
      <c r="AS85" s="92"/>
      <c r="AT85" s="92"/>
      <c r="AU85" s="92"/>
      <c r="AV85" s="25" t="str">
        <f t="shared" si="33"/>
        <v/>
      </c>
      <c r="CA85" s="26" t="str">
        <f t="shared" si="3"/>
        <v/>
      </c>
      <c r="CB85" s="26" t="str">
        <f t="shared" si="4"/>
        <v/>
      </c>
      <c r="CC85" s="26" t="str">
        <f t="shared" si="5"/>
        <v/>
      </c>
      <c r="CD85" s="26" t="str">
        <f t="shared" si="6"/>
        <v/>
      </c>
      <c r="CE85" s="26" t="str">
        <f t="shared" si="7"/>
        <v/>
      </c>
      <c r="CF85" s="88" t="str">
        <f t="shared" si="34"/>
        <v/>
      </c>
      <c r="CG85" s="26" t="str">
        <f t="shared" si="8"/>
        <v/>
      </c>
      <c r="CH85" s="26" t="str">
        <f t="shared" si="9"/>
        <v/>
      </c>
      <c r="CI85" s="28"/>
      <c r="CJ85" s="29">
        <f t="shared" si="10"/>
        <v>0</v>
      </c>
      <c r="CK85" s="29">
        <f t="shared" si="11"/>
        <v>0</v>
      </c>
      <c r="CL85" s="29">
        <f t="shared" si="12"/>
        <v>0</v>
      </c>
      <c r="CM85" s="29">
        <f t="shared" si="13"/>
        <v>0</v>
      </c>
      <c r="CN85" s="29">
        <f t="shared" si="13"/>
        <v>0</v>
      </c>
      <c r="CO85" s="89">
        <f t="shared" si="35"/>
        <v>0</v>
      </c>
      <c r="CP85" s="29">
        <f t="shared" si="14"/>
        <v>0</v>
      </c>
      <c r="CQ85" s="29">
        <f t="shared" si="14"/>
        <v>0</v>
      </c>
    </row>
    <row r="86" spans="1:95" x14ac:dyDescent="0.25">
      <c r="A86" s="300"/>
      <c r="B86" s="43" t="s">
        <v>45</v>
      </c>
      <c r="C86" s="137">
        <f t="shared" si="38"/>
        <v>0</v>
      </c>
      <c r="D86" s="138">
        <f t="shared" si="39"/>
        <v>0</v>
      </c>
      <c r="E86" s="139">
        <f t="shared" si="39"/>
        <v>0</v>
      </c>
      <c r="F86" s="140"/>
      <c r="G86" s="141"/>
      <c r="H86" s="140"/>
      <c r="I86" s="141"/>
      <c r="J86" s="140"/>
      <c r="K86" s="141"/>
      <c r="L86" s="140"/>
      <c r="M86" s="141"/>
      <c r="N86" s="140"/>
      <c r="O86" s="141"/>
      <c r="P86" s="140"/>
      <c r="Q86" s="141"/>
      <c r="R86" s="140"/>
      <c r="S86" s="141"/>
      <c r="T86" s="140"/>
      <c r="U86" s="141"/>
      <c r="V86" s="140"/>
      <c r="W86" s="141"/>
      <c r="X86" s="140"/>
      <c r="Y86" s="141"/>
      <c r="Z86" s="140"/>
      <c r="AA86" s="141"/>
      <c r="AB86" s="140"/>
      <c r="AC86" s="141"/>
      <c r="AD86" s="140"/>
      <c r="AE86" s="141"/>
      <c r="AF86" s="140"/>
      <c r="AG86" s="141"/>
      <c r="AH86" s="140"/>
      <c r="AI86" s="141"/>
      <c r="AJ86" s="140"/>
      <c r="AK86" s="141"/>
      <c r="AL86" s="140"/>
      <c r="AM86" s="141"/>
      <c r="AN86" s="40"/>
      <c r="AO86" s="52"/>
      <c r="AP86" s="48"/>
      <c r="AQ86" s="92"/>
      <c r="AR86" s="92"/>
      <c r="AS86" s="92"/>
      <c r="AT86" s="92"/>
      <c r="AU86" s="92"/>
      <c r="AV86" s="25" t="str">
        <f t="shared" si="33"/>
        <v/>
      </c>
      <c r="CA86" s="26" t="str">
        <f t="shared" si="3"/>
        <v/>
      </c>
      <c r="CB86" s="26" t="str">
        <f t="shared" si="4"/>
        <v/>
      </c>
      <c r="CC86" s="26" t="str">
        <f t="shared" si="5"/>
        <v/>
      </c>
      <c r="CD86" s="26" t="str">
        <f t="shared" si="6"/>
        <v/>
      </c>
      <c r="CE86" s="26" t="str">
        <f t="shared" si="7"/>
        <v/>
      </c>
      <c r="CF86" s="88" t="str">
        <f t="shared" si="34"/>
        <v/>
      </c>
      <c r="CG86" s="26" t="str">
        <f t="shared" si="8"/>
        <v/>
      </c>
      <c r="CH86" s="26" t="str">
        <f t="shared" si="9"/>
        <v/>
      </c>
      <c r="CI86" s="28"/>
      <c r="CJ86" s="29">
        <f t="shared" si="10"/>
        <v>0</v>
      </c>
      <c r="CK86" s="29">
        <f t="shared" si="11"/>
        <v>0</v>
      </c>
      <c r="CL86" s="29">
        <f t="shared" si="12"/>
        <v>0</v>
      </c>
      <c r="CM86" s="29">
        <f t="shared" si="13"/>
        <v>0</v>
      </c>
      <c r="CN86" s="29">
        <f t="shared" si="13"/>
        <v>0</v>
      </c>
      <c r="CO86" s="89">
        <f t="shared" si="35"/>
        <v>0</v>
      </c>
      <c r="CP86" s="29">
        <f t="shared" si="14"/>
        <v>0</v>
      </c>
      <c r="CQ86" s="29">
        <f t="shared" si="14"/>
        <v>0</v>
      </c>
    </row>
    <row r="87" spans="1:95" x14ac:dyDescent="0.25">
      <c r="A87" s="300"/>
      <c r="B87" s="31" t="s">
        <v>46</v>
      </c>
      <c r="C87" s="137">
        <f t="shared" si="38"/>
        <v>0</v>
      </c>
      <c r="D87" s="138">
        <f t="shared" si="39"/>
        <v>0</v>
      </c>
      <c r="E87" s="139">
        <f t="shared" si="39"/>
        <v>0</v>
      </c>
      <c r="F87" s="140"/>
      <c r="G87" s="141"/>
      <c r="H87" s="140"/>
      <c r="I87" s="141"/>
      <c r="J87" s="140"/>
      <c r="K87" s="141"/>
      <c r="L87" s="140"/>
      <c r="M87" s="141"/>
      <c r="N87" s="140"/>
      <c r="O87" s="141"/>
      <c r="P87" s="140"/>
      <c r="Q87" s="141"/>
      <c r="R87" s="140"/>
      <c r="S87" s="141"/>
      <c r="T87" s="140"/>
      <c r="U87" s="141"/>
      <c r="V87" s="140"/>
      <c r="W87" s="141"/>
      <c r="X87" s="140"/>
      <c r="Y87" s="141"/>
      <c r="Z87" s="140"/>
      <c r="AA87" s="141"/>
      <c r="AB87" s="140"/>
      <c r="AC87" s="141"/>
      <c r="AD87" s="140"/>
      <c r="AE87" s="141"/>
      <c r="AF87" s="140"/>
      <c r="AG87" s="141"/>
      <c r="AH87" s="140"/>
      <c r="AI87" s="141"/>
      <c r="AJ87" s="140"/>
      <c r="AK87" s="141"/>
      <c r="AL87" s="140"/>
      <c r="AM87" s="141"/>
      <c r="AN87" s="40"/>
      <c r="AO87" s="52"/>
      <c r="AP87" s="48"/>
      <c r="AQ87" s="92"/>
      <c r="AR87" s="92"/>
      <c r="AS87" s="92"/>
      <c r="AT87" s="92"/>
      <c r="AU87" s="92"/>
      <c r="AV87" s="25" t="str">
        <f t="shared" si="33"/>
        <v/>
      </c>
      <c r="CA87" s="26" t="str">
        <f t="shared" si="3"/>
        <v/>
      </c>
      <c r="CB87" s="26" t="str">
        <f t="shared" si="4"/>
        <v/>
      </c>
      <c r="CC87" s="26" t="str">
        <f t="shared" si="5"/>
        <v/>
      </c>
      <c r="CD87" s="26" t="str">
        <f t="shared" si="6"/>
        <v/>
      </c>
      <c r="CE87" s="26" t="str">
        <f t="shared" si="7"/>
        <v/>
      </c>
      <c r="CF87" s="88" t="str">
        <f t="shared" si="34"/>
        <v/>
      </c>
      <c r="CG87" s="26" t="str">
        <f t="shared" si="8"/>
        <v/>
      </c>
      <c r="CH87" s="26" t="str">
        <f t="shared" si="9"/>
        <v/>
      </c>
      <c r="CI87" s="28"/>
      <c r="CJ87" s="29">
        <f t="shared" si="10"/>
        <v>0</v>
      </c>
      <c r="CK87" s="29">
        <f t="shared" si="11"/>
        <v>0</v>
      </c>
      <c r="CL87" s="29">
        <f t="shared" si="12"/>
        <v>0</v>
      </c>
      <c r="CM87" s="29">
        <f t="shared" si="13"/>
        <v>0</v>
      </c>
      <c r="CN87" s="29">
        <f t="shared" si="13"/>
        <v>0</v>
      </c>
      <c r="CO87" s="89">
        <f t="shared" si="35"/>
        <v>0</v>
      </c>
      <c r="CP87" s="29">
        <f t="shared" si="14"/>
        <v>0</v>
      </c>
      <c r="CQ87" s="29">
        <f t="shared" si="14"/>
        <v>0</v>
      </c>
    </row>
    <row r="88" spans="1:95" x14ac:dyDescent="0.25">
      <c r="A88" s="300"/>
      <c r="B88" s="53" t="s">
        <v>47</v>
      </c>
      <c r="C88" s="137">
        <f t="shared" si="38"/>
        <v>0</v>
      </c>
      <c r="D88" s="138">
        <f t="shared" si="39"/>
        <v>0</v>
      </c>
      <c r="E88" s="142">
        <f t="shared" si="39"/>
        <v>0</v>
      </c>
      <c r="F88" s="140"/>
      <c r="G88" s="141"/>
      <c r="H88" s="140"/>
      <c r="I88" s="141"/>
      <c r="J88" s="140"/>
      <c r="K88" s="141"/>
      <c r="L88" s="140"/>
      <c r="M88" s="141"/>
      <c r="N88" s="140"/>
      <c r="O88" s="141"/>
      <c r="P88" s="140"/>
      <c r="Q88" s="141"/>
      <c r="R88" s="140"/>
      <c r="S88" s="141"/>
      <c r="T88" s="140"/>
      <c r="U88" s="141"/>
      <c r="V88" s="140"/>
      <c r="W88" s="141"/>
      <c r="X88" s="140"/>
      <c r="Y88" s="141"/>
      <c r="Z88" s="140"/>
      <c r="AA88" s="141"/>
      <c r="AB88" s="140"/>
      <c r="AC88" s="141"/>
      <c r="AD88" s="140"/>
      <c r="AE88" s="141"/>
      <c r="AF88" s="140"/>
      <c r="AG88" s="141"/>
      <c r="AH88" s="140"/>
      <c r="AI88" s="141"/>
      <c r="AJ88" s="140"/>
      <c r="AK88" s="141"/>
      <c r="AL88" s="140"/>
      <c r="AM88" s="141"/>
      <c r="AN88" s="40"/>
      <c r="AO88" s="52"/>
      <c r="AP88" s="48"/>
      <c r="AQ88" s="92"/>
      <c r="AR88" s="92"/>
      <c r="AS88" s="92"/>
      <c r="AT88" s="92"/>
      <c r="AU88" s="92"/>
      <c r="AV88" s="25" t="str">
        <f t="shared" si="33"/>
        <v/>
      </c>
      <c r="CA88" s="26" t="str">
        <f t="shared" si="3"/>
        <v/>
      </c>
      <c r="CB88" s="26" t="str">
        <f t="shared" si="4"/>
        <v/>
      </c>
      <c r="CC88" s="26" t="str">
        <f t="shared" si="5"/>
        <v/>
      </c>
      <c r="CD88" s="26" t="str">
        <f t="shared" si="6"/>
        <v/>
      </c>
      <c r="CE88" s="26" t="str">
        <f t="shared" si="7"/>
        <v/>
      </c>
      <c r="CF88" s="88" t="str">
        <f t="shared" si="34"/>
        <v/>
      </c>
      <c r="CG88" s="26" t="str">
        <f t="shared" si="8"/>
        <v/>
      </c>
      <c r="CH88" s="26" t="str">
        <f t="shared" si="9"/>
        <v/>
      </c>
      <c r="CI88" s="28"/>
      <c r="CJ88" s="29">
        <f t="shared" si="10"/>
        <v>0</v>
      </c>
      <c r="CK88" s="29">
        <f t="shared" si="11"/>
        <v>0</v>
      </c>
      <c r="CL88" s="29">
        <f t="shared" si="12"/>
        <v>0</v>
      </c>
      <c r="CM88" s="29">
        <f t="shared" si="13"/>
        <v>0</v>
      </c>
      <c r="CN88" s="29">
        <f t="shared" si="13"/>
        <v>0</v>
      </c>
      <c r="CO88" s="89">
        <f t="shared" si="35"/>
        <v>0</v>
      </c>
      <c r="CP88" s="29">
        <f t="shared" si="14"/>
        <v>0</v>
      </c>
      <c r="CQ88" s="29">
        <f t="shared" si="14"/>
        <v>0</v>
      </c>
    </row>
    <row r="89" spans="1:95" x14ac:dyDescent="0.25">
      <c r="A89" s="301"/>
      <c r="B89" s="57" t="s">
        <v>48</v>
      </c>
      <c r="C89" s="143">
        <f t="shared" si="38"/>
        <v>0</v>
      </c>
      <c r="D89" s="144">
        <f t="shared" si="39"/>
        <v>0</v>
      </c>
      <c r="E89" s="145">
        <f t="shared" si="39"/>
        <v>0</v>
      </c>
      <c r="F89" s="146"/>
      <c r="G89" s="147"/>
      <c r="H89" s="146"/>
      <c r="I89" s="147"/>
      <c r="J89" s="146"/>
      <c r="K89" s="147"/>
      <c r="L89" s="146"/>
      <c r="M89" s="147"/>
      <c r="N89" s="146"/>
      <c r="O89" s="147"/>
      <c r="P89" s="146"/>
      <c r="Q89" s="147"/>
      <c r="R89" s="146"/>
      <c r="S89" s="147"/>
      <c r="T89" s="146"/>
      <c r="U89" s="147"/>
      <c r="V89" s="146"/>
      <c r="W89" s="147"/>
      <c r="X89" s="146"/>
      <c r="Y89" s="147"/>
      <c r="Z89" s="146"/>
      <c r="AA89" s="147"/>
      <c r="AB89" s="146"/>
      <c r="AC89" s="147"/>
      <c r="AD89" s="146"/>
      <c r="AE89" s="147"/>
      <c r="AF89" s="146"/>
      <c r="AG89" s="147"/>
      <c r="AH89" s="146"/>
      <c r="AI89" s="147"/>
      <c r="AJ89" s="146"/>
      <c r="AK89" s="147"/>
      <c r="AL89" s="146"/>
      <c r="AM89" s="147"/>
      <c r="AN89" s="66"/>
      <c r="AO89" s="97"/>
      <c r="AP89" s="68"/>
      <c r="AQ89" s="69"/>
      <c r="AR89" s="69"/>
      <c r="AS89" s="69"/>
      <c r="AT89" s="69"/>
      <c r="AU89" s="69"/>
      <c r="AV89" s="25" t="str">
        <f t="shared" si="33"/>
        <v/>
      </c>
      <c r="CA89" s="26" t="str">
        <f t="shared" si="3"/>
        <v/>
      </c>
      <c r="CB89" s="26" t="str">
        <f t="shared" si="4"/>
        <v/>
      </c>
      <c r="CC89" s="26" t="str">
        <f t="shared" si="5"/>
        <v/>
      </c>
      <c r="CD89" s="26" t="str">
        <f t="shared" si="6"/>
        <v/>
      </c>
      <c r="CE89" s="26" t="str">
        <f t="shared" si="7"/>
        <v/>
      </c>
      <c r="CF89" s="88" t="str">
        <f t="shared" si="34"/>
        <v/>
      </c>
      <c r="CG89" s="26" t="str">
        <f t="shared" si="8"/>
        <v/>
      </c>
      <c r="CH89" s="26" t="str">
        <f t="shared" si="9"/>
        <v/>
      </c>
      <c r="CI89" s="28"/>
      <c r="CJ89" s="29">
        <f t="shared" si="10"/>
        <v>0</v>
      </c>
      <c r="CK89" s="29">
        <f t="shared" si="11"/>
        <v>0</v>
      </c>
      <c r="CL89" s="29">
        <f t="shared" si="12"/>
        <v>0</v>
      </c>
      <c r="CM89" s="29">
        <f t="shared" si="13"/>
        <v>0</v>
      </c>
      <c r="CN89" s="29">
        <f t="shared" si="13"/>
        <v>0</v>
      </c>
      <c r="CO89" s="89">
        <f t="shared" si="35"/>
        <v>0</v>
      </c>
      <c r="CP89" s="29">
        <f t="shared" si="14"/>
        <v>0</v>
      </c>
      <c r="CQ89" s="29">
        <f t="shared" si="14"/>
        <v>0</v>
      </c>
    </row>
    <row r="90" spans="1:95" x14ac:dyDescent="0.25">
      <c r="A90" s="303" t="s">
        <v>65</v>
      </c>
      <c r="B90" s="303"/>
      <c r="C90" s="303"/>
      <c r="D90" s="303"/>
      <c r="E90" s="303"/>
      <c r="F90" s="303"/>
      <c r="G90" s="303"/>
      <c r="H90" s="303"/>
      <c r="I90" s="303"/>
      <c r="J90" s="303"/>
      <c r="K90" s="303"/>
      <c r="L90" s="303"/>
      <c r="M90" s="303"/>
      <c r="N90" s="303"/>
      <c r="O90" s="303"/>
      <c r="P90" s="303"/>
      <c r="Q90" s="303"/>
      <c r="R90" s="303"/>
      <c r="S90" s="303"/>
      <c r="T90" s="303"/>
      <c r="U90" s="303"/>
      <c r="V90" s="303"/>
      <c r="W90" s="303"/>
      <c r="X90" s="303"/>
      <c r="Y90" s="303"/>
      <c r="Z90" s="303"/>
      <c r="AA90" s="303"/>
      <c r="AB90" s="303"/>
      <c r="AC90" s="303"/>
      <c r="AD90" s="303"/>
      <c r="AE90" s="303"/>
      <c r="AF90" s="303"/>
      <c r="AG90" s="303"/>
      <c r="AH90" s="303"/>
      <c r="AI90" s="303"/>
      <c r="AJ90" s="303"/>
      <c r="AK90" s="303"/>
      <c r="AL90" s="303"/>
      <c r="AM90" s="303"/>
    </row>
    <row r="91" spans="1:95" ht="15" customHeight="1" x14ac:dyDescent="0.25">
      <c r="A91" s="324" t="s">
        <v>66</v>
      </c>
      <c r="B91" s="327" t="s">
        <v>67</v>
      </c>
      <c r="C91" s="287" t="s">
        <v>6</v>
      </c>
      <c r="D91" s="288"/>
      <c r="E91" s="284"/>
      <c r="F91" s="297" t="s">
        <v>7</v>
      </c>
      <c r="G91" s="302"/>
      <c r="H91" s="302"/>
      <c r="I91" s="302"/>
      <c r="J91" s="302"/>
      <c r="K91" s="302"/>
      <c r="L91" s="302"/>
      <c r="M91" s="302"/>
      <c r="N91" s="302"/>
      <c r="O91" s="302"/>
      <c r="P91" s="302"/>
      <c r="Q91" s="302"/>
      <c r="R91" s="302"/>
      <c r="S91" s="302"/>
      <c r="T91" s="302"/>
      <c r="U91" s="302"/>
      <c r="V91" s="302"/>
      <c r="W91" s="302"/>
      <c r="X91" s="302"/>
      <c r="Y91" s="302"/>
      <c r="Z91" s="302"/>
      <c r="AA91" s="302"/>
      <c r="AB91" s="302"/>
      <c r="AC91" s="302"/>
      <c r="AD91" s="302"/>
      <c r="AE91" s="302"/>
      <c r="AF91" s="302"/>
      <c r="AG91" s="302"/>
      <c r="AH91" s="302"/>
      <c r="AI91" s="302"/>
      <c r="AJ91" s="302"/>
      <c r="AK91" s="302"/>
      <c r="AL91" s="302"/>
      <c r="AM91" s="323"/>
      <c r="AN91" s="288" t="s">
        <v>9</v>
      </c>
      <c r="AO91" s="284"/>
      <c r="AP91" s="317" t="s">
        <v>10</v>
      </c>
      <c r="AQ91" s="320" t="s">
        <v>11</v>
      </c>
      <c r="AR91" s="320" t="s">
        <v>13</v>
      </c>
      <c r="AS91" s="284" t="s">
        <v>14</v>
      </c>
    </row>
    <row r="92" spans="1:95" x14ac:dyDescent="0.25">
      <c r="A92" s="325"/>
      <c r="B92" s="328"/>
      <c r="C92" s="289"/>
      <c r="D92" s="290"/>
      <c r="E92" s="286"/>
      <c r="F92" s="295" t="s">
        <v>15</v>
      </c>
      <c r="G92" s="296"/>
      <c r="H92" s="295" t="s">
        <v>16</v>
      </c>
      <c r="I92" s="296"/>
      <c r="J92" s="295" t="s">
        <v>17</v>
      </c>
      <c r="K92" s="296"/>
      <c r="L92" s="295" t="s">
        <v>18</v>
      </c>
      <c r="M92" s="296"/>
      <c r="N92" s="295" t="s">
        <v>19</v>
      </c>
      <c r="O92" s="296"/>
      <c r="P92" s="295" t="s">
        <v>20</v>
      </c>
      <c r="Q92" s="296"/>
      <c r="R92" s="295" t="s">
        <v>21</v>
      </c>
      <c r="S92" s="296"/>
      <c r="T92" s="295" t="s">
        <v>22</v>
      </c>
      <c r="U92" s="296"/>
      <c r="V92" s="295" t="s">
        <v>23</v>
      </c>
      <c r="W92" s="296"/>
      <c r="X92" s="295" t="s">
        <v>24</v>
      </c>
      <c r="Y92" s="296"/>
      <c r="Z92" s="295" t="s">
        <v>25</v>
      </c>
      <c r="AA92" s="296"/>
      <c r="AB92" s="295" t="s">
        <v>26</v>
      </c>
      <c r="AC92" s="296"/>
      <c r="AD92" s="295" t="s">
        <v>27</v>
      </c>
      <c r="AE92" s="296"/>
      <c r="AF92" s="295" t="s">
        <v>28</v>
      </c>
      <c r="AG92" s="296"/>
      <c r="AH92" s="295" t="s">
        <v>29</v>
      </c>
      <c r="AI92" s="296"/>
      <c r="AJ92" s="295" t="s">
        <v>30</v>
      </c>
      <c r="AK92" s="296"/>
      <c r="AL92" s="297" t="s">
        <v>31</v>
      </c>
      <c r="AM92" s="323"/>
      <c r="AN92" s="290"/>
      <c r="AO92" s="286"/>
      <c r="AP92" s="318"/>
      <c r="AQ92" s="321"/>
      <c r="AR92" s="321"/>
      <c r="AS92" s="285"/>
    </row>
    <row r="93" spans="1:95" x14ac:dyDescent="0.25">
      <c r="A93" s="326"/>
      <c r="B93" s="329"/>
      <c r="C93" s="5" t="s">
        <v>32</v>
      </c>
      <c r="D93" s="6" t="s">
        <v>33</v>
      </c>
      <c r="E93" s="7" t="s">
        <v>34</v>
      </c>
      <c r="F93" s="5" t="s">
        <v>33</v>
      </c>
      <c r="G93" s="7" t="s">
        <v>34</v>
      </c>
      <c r="H93" s="5" t="s">
        <v>33</v>
      </c>
      <c r="I93" s="7" t="s">
        <v>34</v>
      </c>
      <c r="J93" s="5" t="s">
        <v>33</v>
      </c>
      <c r="K93" s="7" t="s">
        <v>34</v>
      </c>
      <c r="L93" s="5" t="s">
        <v>33</v>
      </c>
      <c r="M93" s="7" t="s">
        <v>34</v>
      </c>
      <c r="N93" s="5" t="s">
        <v>33</v>
      </c>
      <c r="O93" s="7" t="s">
        <v>34</v>
      </c>
      <c r="P93" s="5" t="s">
        <v>33</v>
      </c>
      <c r="Q93" s="7" t="s">
        <v>34</v>
      </c>
      <c r="R93" s="5" t="s">
        <v>33</v>
      </c>
      <c r="S93" s="7" t="s">
        <v>34</v>
      </c>
      <c r="T93" s="5" t="s">
        <v>33</v>
      </c>
      <c r="U93" s="7" t="s">
        <v>34</v>
      </c>
      <c r="V93" s="5" t="s">
        <v>33</v>
      </c>
      <c r="W93" s="7" t="s">
        <v>34</v>
      </c>
      <c r="X93" s="5" t="s">
        <v>33</v>
      </c>
      <c r="Y93" s="7" t="s">
        <v>34</v>
      </c>
      <c r="Z93" s="5" t="s">
        <v>33</v>
      </c>
      <c r="AA93" s="7" t="s">
        <v>34</v>
      </c>
      <c r="AB93" s="5" t="s">
        <v>33</v>
      </c>
      <c r="AC93" s="7" t="s">
        <v>34</v>
      </c>
      <c r="AD93" s="5" t="s">
        <v>33</v>
      </c>
      <c r="AE93" s="7" t="s">
        <v>34</v>
      </c>
      <c r="AF93" s="5" t="s">
        <v>33</v>
      </c>
      <c r="AG93" s="7" t="s">
        <v>34</v>
      </c>
      <c r="AH93" s="5" t="s">
        <v>33</v>
      </c>
      <c r="AI93" s="7" t="s">
        <v>34</v>
      </c>
      <c r="AJ93" s="5" t="s">
        <v>33</v>
      </c>
      <c r="AK93" s="7" t="s">
        <v>34</v>
      </c>
      <c r="AL93" s="5" t="s">
        <v>33</v>
      </c>
      <c r="AM93" s="148" t="s">
        <v>34</v>
      </c>
      <c r="AN93" s="149" t="s">
        <v>35</v>
      </c>
      <c r="AO93" s="150" t="s">
        <v>68</v>
      </c>
      <c r="AP93" s="319"/>
      <c r="AQ93" s="322"/>
      <c r="AR93" s="322"/>
      <c r="AS93" s="286"/>
    </row>
    <row r="94" spans="1:95" ht="21" x14ac:dyDescent="0.25">
      <c r="A94" s="299" t="s">
        <v>69</v>
      </c>
      <c r="B94" s="151" t="s">
        <v>70</v>
      </c>
      <c r="C94" s="11">
        <f t="shared" ref="C94:C105" si="41">SUM(D94+E94)</f>
        <v>380</v>
      </c>
      <c r="D94" s="12">
        <f>+L94+N94+P94+R94+T94+V94+X94+Z94+AB94+AD94+AF94+AH94</f>
        <v>177</v>
      </c>
      <c r="E94" s="152">
        <f>+M94+O94+Q94+S94+U94+W94+Y94+AA94+AC94+AE94+AG94+AI94</f>
        <v>203</v>
      </c>
      <c r="F94" s="153"/>
      <c r="G94" s="154"/>
      <c r="H94" s="153"/>
      <c r="I94" s="155"/>
      <c r="J94" s="153"/>
      <c r="K94" s="155"/>
      <c r="L94" s="156">
        <v>4</v>
      </c>
      <c r="M94" s="157">
        <v>5</v>
      </c>
      <c r="N94" s="104">
        <v>16</v>
      </c>
      <c r="O94" s="158">
        <v>16</v>
      </c>
      <c r="P94" s="159">
        <v>20</v>
      </c>
      <c r="Q94" s="157">
        <v>30</v>
      </c>
      <c r="R94" s="160">
        <v>28</v>
      </c>
      <c r="S94" s="158">
        <v>29</v>
      </c>
      <c r="T94" s="156">
        <v>25</v>
      </c>
      <c r="U94" s="21">
        <v>29</v>
      </c>
      <c r="V94" s="104">
        <v>23</v>
      </c>
      <c r="W94" s="160">
        <v>33</v>
      </c>
      <c r="X94" s="156">
        <v>24</v>
      </c>
      <c r="Y94" s="21">
        <v>19</v>
      </c>
      <c r="Z94" s="104">
        <v>10</v>
      </c>
      <c r="AA94" s="160">
        <v>22</v>
      </c>
      <c r="AB94" s="156">
        <v>22</v>
      </c>
      <c r="AC94" s="21">
        <v>15</v>
      </c>
      <c r="AD94" s="156">
        <v>4</v>
      </c>
      <c r="AE94" s="157">
        <v>5</v>
      </c>
      <c r="AF94" s="156">
        <v>1</v>
      </c>
      <c r="AG94" s="157">
        <v>0</v>
      </c>
      <c r="AH94" s="156">
        <v>0</v>
      </c>
      <c r="AI94" s="157">
        <v>0</v>
      </c>
      <c r="AJ94" s="153"/>
      <c r="AK94" s="155"/>
      <c r="AL94" s="154"/>
      <c r="AM94" s="161"/>
      <c r="AN94" s="41">
        <v>0</v>
      </c>
      <c r="AO94" s="157">
        <v>0</v>
      </c>
      <c r="AP94" s="156">
        <v>0</v>
      </c>
      <c r="AQ94" s="162">
        <v>0</v>
      </c>
      <c r="AR94" s="162">
        <v>0</v>
      </c>
      <c r="AS94" s="21">
        <v>0</v>
      </c>
      <c r="AT94" s="25" t="str">
        <f>$CA94&amp;CB94&amp;$CC94&amp;CD94&amp;CE94&amp;CF94</f>
        <v/>
      </c>
      <c r="CA94" s="26" t="str">
        <f>IF(AND(E94&gt;0,OR(AN94="")),"No olvide digitar los campos *TRANS Masculino (Digite CERO si no tiene).",IF(AN94&gt;$E94,"* El Número de TRANS Masculino no puede superar el Total Mujeres. ",""))</f>
        <v/>
      </c>
      <c r="CB94" s="26" t="str">
        <f>IF(AND(D94&gt;0,OR(AO94="")),"No olvide digitar los campos *TRANS Femenino (Digite CERO si no tiene).",IF(AO94&gt;D94,"* El Número de TRANS Femenino no puede superar el Total Hombres. ",""))</f>
        <v/>
      </c>
      <c r="CC94" s="26" t="str">
        <f>IF(AND($C94&lt;&gt;0,AP94=""),"* No olvide ingresar la columna Pueblos Originarios (Digite CERO si no tiene).  ",IF(AP94&gt;$C94,"* El Número de Pueblos Originarios no puede superar el Total. ",""))</f>
        <v/>
      </c>
      <c r="CD94" s="26" t="str">
        <f>IF(AND($C94&lt;&gt;0,AQ94=""),"* No olvide ingresar la columna Migrantes (Digite CERO si no tiene).  ",IF(AQ94&gt;$C94,"* El Número de Migrantes no puede superar el Total. ",""))</f>
        <v/>
      </c>
      <c r="CE94" s="26" t="str">
        <f>IF(AND($C94&lt;&gt;0,AR94=""),"* No olvide ingresar la columna Niños, Niñas, Adolescentes y Jóvenes SENAME (Digite CERO si no tiene).  ",IF(AR94&gt;$C94,"* El Número de Niños, Niñas, Adolescentes y Jóvenes SENAME no puede superar el Total. ",""))</f>
        <v/>
      </c>
      <c r="CF94" s="26" t="str">
        <f>IF(AND($C94&lt;&gt;0,AS94=""),"* No olvide ingresar la columna Niños, Niñas, Adolescentes y Jóvenes Mejor Niñez (Digite CERO si no tiene). ",IF(AS94&gt;$C94,"* El Número de Niños, Niñas, Adolescentes y Jóvenes Mejor Niñez no puede superar el Total. ",""))</f>
        <v/>
      </c>
      <c r="CJ94" s="29">
        <f>IF(AND($E94&lt;&gt;0,AN94=""),1,IF(AN94&gt;$E94,1,0))</f>
        <v>0</v>
      </c>
      <c r="CK94" s="29">
        <f>IF(AND($D94&lt;&gt;0,AO94=""),1,IF(AO94&gt;$D94,1,0))</f>
        <v>0</v>
      </c>
      <c r="CL94" s="29">
        <f>IF(AND($C94&lt;&gt;0,AP94=""),1,IF(AP94&gt;$C94,1,0))</f>
        <v>0</v>
      </c>
      <c r="CM94" s="29">
        <f>IF(AND($C94&lt;&gt;0,AQ94=""),1,IF(AQ94&gt;$C94,1,0))</f>
        <v>0</v>
      </c>
      <c r="CN94" s="29">
        <f>IF(AND($C94&lt;&gt;0,AR94=""),1,IF(AR94&gt;$C94,1,0))</f>
        <v>0</v>
      </c>
      <c r="CO94" s="29">
        <f>IF(AND($C94&lt;&gt;0,AS94=""),1,IF(AS94&gt;$C94,1,0))</f>
        <v>0</v>
      </c>
    </row>
    <row r="95" spans="1:95" x14ac:dyDescent="0.25">
      <c r="A95" s="300"/>
      <c r="B95" s="31" t="s">
        <v>71</v>
      </c>
      <c r="C95" s="32">
        <f t="shared" si="41"/>
        <v>10</v>
      </c>
      <c r="D95" s="33">
        <f t="shared" ref="D95:E97" si="42">SUM(F95+H95+J95+L95+N95+P95+R95+T95+V95+X95+Z95+AB95+AD95+AF95+AH95+AJ95+AL95)</f>
        <v>1</v>
      </c>
      <c r="E95" s="163">
        <f t="shared" si="42"/>
        <v>9</v>
      </c>
      <c r="F95" s="35"/>
      <c r="G95" s="164"/>
      <c r="H95" s="35"/>
      <c r="I95" s="36"/>
      <c r="J95" s="41"/>
      <c r="K95" s="86"/>
      <c r="L95" s="35"/>
      <c r="M95" s="37">
        <v>1</v>
      </c>
      <c r="N95" s="41"/>
      <c r="O95" s="86">
        <v>1</v>
      </c>
      <c r="P95" s="38"/>
      <c r="Q95" s="37"/>
      <c r="R95" s="164"/>
      <c r="S95" s="86">
        <v>1</v>
      </c>
      <c r="T95" s="35"/>
      <c r="U95" s="36"/>
      <c r="V95" s="41"/>
      <c r="W95" s="164"/>
      <c r="X95" s="35"/>
      <c r="Y95" s="36"/>
      <c r="Z95" s="41"/>
      <c r="AA95" s="164"/>
      <c r="AB95" s="35"/>
      <c r="AC95" s="36"/>
      <c r="AD95" s="35"/>
      <c r="AE95" s="37"/>
      <c r="AF95" s="35"/>
      <c r="AG95" s="36">
        <v>3</v>
      </c>
      <c r="AH95" s="35">
        <v>1</v>
      </c>
      <c r="AI95" s="36">
        <v>1</v>
      </c>
      <c r="AJ95" s="35"/>
      <c r="AK95" s="36">
        <v>2</v>
      </c>
      <c r="AL95" s="41"/>
      <c r="AM95" s="165"/>
      <c r="AN95" s="41">
        <v>0</v>
      </c>
      <c r="AO95" s="37">
        <v>0</v>
      </c>
      <c r="AP95" s="35">
        <v>0</v>
      </c>
      <c r="AQ95" s="166">
        <v>0</v>
      </c>
      <c r="AR95" s="166">
        <v>0</v>
      </c>
      <c r="AS95" s="36">
        <v>0</v>
      </c>
      <c r="AT95" s="25" t="str">
        <f t="shared" ref="AT95:AT105" si="43">$CA95&amp;CB95&amp;$CC95&amp;CD95&amp;CE95&amp;CF95</f>
        <v/>
      </c>
      <c r="CA95" s="26" t="str">
        <f t="shared" ref="CA95:CA105" si="44">IF(AND(E95&gt;0,OR(AN95="")),"No olvide digitar los campos *TRANS Masculino (Digite CERO si no tiene).",IF(AN95&gt;$E95,"* El Número de TRANS Masculino no puede superar el Total Mujeres. ",""))</f>
        <v/>
      </c>
      <c r="CB95" s="26" t="str">
        <f t="shared" ref="CB95:CB105" si="45">IF(AND(D95&gt;0,OR(AO95="")),"No olvide digitar los campos *TRANS Femenino (Digite CERO si no tiene).",IF(AO95&gt;D95,"* El Número de TRANS Femenino no puede superar el Total Hombres. ",""))</f>
        <v/>
      </c>
      <c r="CC95" s="26" t="str">
        <f t="shared" ref="CC95:CC105" si="46">IF(AND($C95&lt;&gt;0,AP95=""),"* No olvide ingresar la columna Pueblos Originarios (Digite CERO si no tiene).  ",IF(AP95&gt;$C95,"* El Número de Pueblos Originarios no puede superar el Total. ",""))</f>
        <v/>
      </c>
      <c r="CD95" s="26" t="str">
        <f t="shared" ref="CD95:CD105" si="47">IF(AND($C95&lt;&gt;0,AQ95=""),"* No olvide ingresar la columna Migrantes (Digite CERO si no tiene).  ",IF(AQ95&gt;$C95,"* El Número de Migrantes no puede superar el Total. ",""))</f>
        <v/>
      </c>
      <c r="CE95" s="26" t="str">
        <f t="shared" ref="CE95:CE105" si="48">IF(AND($C95&lt;&gt;0,AR95=""),"* No olvide ingresar la columna Niños, Niñas, Adolescentes y Jóvenes SENAME (Digite CERO si no tiene).  ",IF(AR95&gt;$C95,"* El Número de Niños, Niñas, Adolescentes y Jóvenes SENAME no puede superar el Total. ",""))</f>
        <v/>
      </c>
      <c r="CF95" s="26" t="str">
        <f t="shared" ref="CF95:CF105" si="49">IF(AND($C95&lt;&gt;0,AS95=""),"* No olvide ingresar la columna Niños, Niñas, Adolescentes y Jóvenes Mejor Niñez (Digite CERO si no tiene). ",IF(AS95&gt;$C95,"* El Número de Niños, Niñas, Adolescentes y Jóvenes Mejor Niñez no puede superar el Total. ",""))</f>
        <v/>
      </c>
      <c r="CJ95" s="29">
        <f t="shared" ref="CJ95:CJ105" si="50">IF(AND($E95&lt;&gt;0,AN95=""),1,IF(AN95&gt;$E95,1,0))</f>
        <v>0</v>
      </c>
      <c r="CK95" s="29">
        <f t="shared" ref="CK95:CK105" si="51">IF(AND($D95&lt;&gt;0,AO95=""),1,IF(AO95&gt;$D95,1,0))</f>
        <v>0</v>
      </c>
      <c r="CL95" s="29">
        <f t="shared" ref="CL95:CO105" si="52">IF(AND($C95&lt;&gt;0,AP95=""),1,IF(AP95&gt;$C95,1,0))</f>
        <v>0</v>
      </c>
      <c r="CM95" s="29">
        <f t="shared" si="52"/>
        <v>0</v>
      </c>
      <c r="CN95" s="29">
        <f t="shared" si="52"/>
        <v>0</v>
      </c>
      <c r="CO95" s="29">
        <f t="shared" si="52"/>
        <v>0</v>
      </c>
    </row>
    <row r="96" spans="1:95" x14ac:dyDescent="0.25">
      <c r="A96" s="300"/>
      <c r="B96" s="31" t="s">
        <v>72</v>
      </c>
      <c r="C96" s="32">
        <f t="shared" si="41"/>
        <v>4</v>
      </c>
      <c r="D96" s="33">
        <f t="shared" si="42"/>
        <v>2</v>
      </c>
      <c r="E96" s="163">
        <f t="shared" si="42"/>
        <v>2</v>
      </c>
      <c r="F96" s="35"/>
      <c r="G96" s="164"/>
      <c r="H96" s="35"/>
      <c r="I96" s="36"/>
      <c r="J96" s="41"/>
      <c r="K96" s="86"/>
      <c r="L96" s="35"/>
      <c r="M96" s="37"/>
      <c r="N96" s="41"/>
      <c r="O96" s="86"/>
      <c r="P96" s="38"/>
      <c r="Q96" s="37">
        <v>1</v>
      </c>
      <c r="R96" s="164"/>
      <c r="S96" s="86"/>
      <c r="T96" s="35"/>
      <c r="U96" s="36"/>
      <c r="V96" s="41"/>
      <c r="W96" s="164"/>
      <c r="X96" s="35">
        <v>1</v>
      </c>
      <c r="Y96" s="36">
        <v>1</v>
      </c>
      <c r="Z96" s="41"/>
      <c r="AA96" s="164"/>
      <c r="AB96" s="35"/>
      <c r="AC96" s="36"/>
      <c r="AD96" s="35"/>
      <c r="AE96" s="37"/>
      <c r="AF96" s="35"/>
      <c r="AG96" s="36"/>
      <c r="AH96" s="35"/>
      <c r="AI96" s="36"/>
      <c r="AJ96" s="35">
        <v>1</v>
      </c>
      <c r="AK96" s="36"/>
      <c r="AL96" s="41"/>
      <c r="AM96" s="165"/>
      <c r="AN96" s="41">
        <v>0</v>
      </c>
      <c r="AO96" s="37">
        <v>0</v>
      </c>
      <c r="AP96" s="35">
        <v>0</v>
      </c>
      <c r="AQ96" s="166">
        <v>0</v>
      </c>
      <c r="AR96" s="166">
        <v>0</v>
      </c>
      <c r="AS96" s="36">
        <v>0</v>
      </c>
      <c r="AT96" s="25" t="str">
        <f t="shared" si="43"/>
        <v/>
      </c>
      <c r="CA96" s="26" t="str">
        <f t="shared" si="44"/>
        <v/>
      </c>
      <c r="CB96" s="26" t="str">
        <f t="shared" si="45"/>
        <v/>
      </c>
      <c r="CC96" s="26" t="str">
        <f t="shared" si="46"/>
        <v/>
      </c>
      <c r="CD96" s="26" t="str">
        <f t="shared" si="47"/>
        <v/>
      </c>
      <c r="CE96" s="26" t="str">
        <f t="shared" si="48"/>
        <v/>
      </c>
      <c r="CF96" s="26" t="str">
        <f t="shared" si="49"/>
        <v/>
      </c>
      <c r="CJ96" s="29">
        <f t="shared" si="50"/>
        <v>0</v>
      </c>
      <c r="CK96" s="29">
        <f t="shared" si="51"/>
        <v>0</v>
      </c>
      <c r="CL96" s="29">
        <f t="shared" si="52"/>
        <v>0</v>
      </c>
      <c r="CM96" s="29">
        <f t="shared" si="52"/>
        <v>0</v>
      </c>
      <c r="CN96" s="29">
        <f t="shared" si="52"/>
        <v>0</v>
      </c>
      <c r="CO96" s="29">
        <f t="shared" si="52"/>
        <v>0</v>
      </c>
    </row>
    <row r="97" spans="1:93" x14ac:dyDescent="0.25">
      <c r="A97" s="300"/>
      <c r="B97" s="31" t="s">
        <v>73</v>
      </c>
      <c r="C97" s="32">
        <f t="shared" si="41"/>
        <v>0</v>
      </c>
      <c r="D97" s="33">
        <f t="shared" si="42"/>
        <v>0</v>
      </c>
      <c r="E97" s="163">
        <f t="shared" si="42"/>
        <v>0</v>
      </c>
      <c r="F97" s="35"/>
      <c r="G97" s="164"/>
      <c r="H97" s="35"/>
      <c r="I97" s="36"/>
      <c r="J97" s="41"/>
      <c r="K97" s="86"/>
      <c r="L97" s="35"/>
      <c r="M97" s="37"/>
      <c r="N97" s="41"/>
      <c r="O97" s="86"/>
      <c r="P97" s="38"/>
      <c r="Q97" s="37"/>
      <c r="R97" s="164"/>
      <c r="S97" s="86"/>
      <c r="T97" s="35"/>
      <c r="U97" s="36"/>
      <c r="V97" s="41"/>
      <c r="W97" s="164"/>
      <c r="X97" s="35"/>
      <c r="Y97" s="36"/>
      <c r="Z97" s="41"/>
      <c r="AA97" s="164"/>
      <c r="AB97" s="35"/>
      <c r="AC97" s="36"/>
      <c r="AD97" s="35"/>
      <c r="AE97" s="37"/>
      <c r="AF97" s="35"/>
      <c r="AG97" s="36"/>
      <c r="AH97" s="35"/>
      <c r="AI97" s="36"/>
      <c r="AJ97" s="35"/>
      <c r="AK97" s="36"/>
      <c r="AL97" s="41"/>
      <c r="AM97" s="165"/>
      <c r="AN97" s="41">
        <v>0</v>
      </c>
      <c r="AO97" s="37">
        <v>0</v>
      </c>
      <c r="AP97" s="35">
        <v>0</v>
      </c>
      <c r="AQ97" s="166">
        <v>0</v>
      </c>
      <c r="AR97" s="166">
        <v>0</v>
      </c>
      <c r="AS97" s="36">
        <v>0</v>
      </c>
      <c r="AT97" s="25" t="str">
        <f t="shared" si="43"/>
        <v/>
      </c>
      <c r="CA97" s="26" t="str">
        <f t="shared" si="44"/>
        <v/>
      </c>
      <c r="CB97" s="26" t="str">
        <f t="shared" si="45"/>
        <v/>
      </c>
      <c r="CC97" s="26" t="str">
        <f t="shared" si="46"/>
        <v/>
      </c>
      <c r="CD97" s="26" t="str">
        <f t="shared" si="47"/>
        <v/>
      </c>
      <c r="CE97" s="26" t="str">
        <f t="shared" si="48"/>
        <v/>
      </c>
      <c r="CF97" s="26" t="str">
        <f t="shared" si="49"/>
        <v/>
      </c>
      <c r="CJ97" s="29">
        <f t="shared" si="50"/>
        <v>0</v>
      </c>
      <c r="CK97" s="29">
        <f t="shared" si="51"/>
        <v>0</v>
      </c>
      <c r="CL97" s="29">
        <f t="shared" si="52"/>
        <v>0</v>
      </c>
      <c r="CM97" s="29">
        <f t="shared" si="52"/>
        <v>0</v>
      </c>
      <c r="CN97" s="29">
        <f t="shared" si="52"/>
        <v>0</v>
      </c>
      <c r="CO97" s="29">
        <f t="shared" si="52"/>
        <v>0</v>
      </c>
    </row>
    <row r="98" spans="1:93" x14ac:dyDescent="0.25">
      <c r="A98" s="300"/>
      <c r="B98" s="124" t="s">
        <v>74</v>
      </c>
      <c r="C98" s="122">
        <f t="shared" si="41"/>
        <v>0</v>
      </c>
      <c r="D98" s="167">
        <f>+J98+L98+N98</f>
        <v>0</v>
      </c>
      <c r="E98" s="168">
        <f>+K98+M98+O98</f>
        <v>0</v>
      </c>
      <c r="F98" s="75"/>
      <c r="G98" s="169"/>
      <c r="H98" s="75"/>
      <c r="I98" s="76"/>
      <c r="J98" s="41"/>
      <c r="K98" s="86"/>
      <c r="L98" s="47"/>
      <c r="M98" s="49"/>
      <c r="N98" s="52"/>
      <c r="O98" s="170"/>
      <c r="P98" s="109"/>
      <c r="Q98" s="108"/>
      <c r="R98" s="169"/>
      <c r="S98" s="171"/>
      <c r="T98" s="75"/>
      <c r="U98" s="76"/>
      <c r="V98" s="123"/>
      <c r="W98" s="169"/>
      <c r="X98" s="75"/>
      <c r="Y98" s="76"/>
      <c r="Z98" s="123"/>
      <c r="AA98" s="169"/>
      <c r="AB98" s="75"/>
      <c r="AC98" s="76"/>
      <c r="AD98" s="75"/>
      <c r="AE98" s="108"/>
      <c r="AF98" s="75"/>
      <c r="AG98" s="76"/>
      <c r="AH98" s="75"/>
      <c r="AI98" s="76"/>
      <c r="AJ98" s="75"/>
      <c r="AK98" s="76"/>
      <c r="AL98" s="169"/>
      <c r="AM98" s="110"/>
      <c r="AN98" s="41">
        <v>0</v>
      </c>
      <c r="AO98" s="37">
        <v>0</v>
      </c>
      <c r="AP98" s="35">
        <v>0</v>
      </c>
      <c r="AQ98" s="172">
        <v>0</v>
      </c>
      <c r="AR98" s="172">
        <v>0</v>
      </c>
      <c r="AS98" s="48">
        <v>0</v>
      </c>
      <c r="AT98" s="25" t="str">
        <f t="shared" si="43"/>
        <v/>
      </c>
      <c r="CA98" s="26" t="str">
        <f t="shared" si="44"/>
        <v/>
      </c>
      <c r="CB98" s="26" t="str">
        <f t="shared" si="45"/>
        <v/>
      </c>
      <c r="CC98" s="26" t="str">
        <f t="shared" si="46"/>
        <v/>
      </c>
      <c r="CD98" s="26" t="str">
        <f t="shared" si="47"/>
        <v/>
      </c>
      <c r="CE98" s="26" t="str">
        <f t="shared" si="48"/>
        <v/>
      </c>
      <c r="CF98" s="26" t="str">
        <f t="shared" si="49"/>
        <v/>
      </c>
      <c r="CJ98" s="29">
        <f t="shared" si="50"/>
        <v>0</v>
      </c>
      <c r="CK98" s="29">
        <f t="shared" si="51"/>
        <v>0</v>
      </c>
      <c r="CL98" s="29">
        <f t="shared" si="52"/>
        <v>0</v>
      </c>
      <c r="CM98" s="29">
        <f t="shared" si="52"/>
        <v>0</v>
      </c>
      <c r="CN98" s="29">
        <f t="shared" si="52"/>
        <v>0</v>
      </c>
      <c r="CO98" s="29">
        <f t="shared" si="52"/>
        <v>0</v>
      </c>
    </row>
    <row r="99" spans="1:93" x14ac:dyDescent="0.25">
      <c r="A99" s="301"/>
      <c r="B99" s="57" t="s">
        <v>75</v>
      </c>
      <c r="C99" s="58">
        <f t="shared" si="41"/>
        <v>0</v>
      </c>
      <c r="D99" s="59">
        <f>SUM(F99+H99+J99+L99+N99+P99+R99+T99+V99+X99+Z99+AB99+AD99+AF99+AH99+AJ99+AL99)</f>
        <v>0</v>
      </c>
      <c r="E99" s="173">
        <f>SUM(G99+I99+K99+M99+O99+Q99+S99+U99+W99+Y99+AA99+AC99+AE99+AG99+AI99+AK99+AM99)</f>
        <v>0</v>
      </c>
      <c r="F99" s="64"/>
      <c r="G99" s="174"/>
      <c r="H99" s="64"/>
      <c r="I99" s="68"/>
      <c r="J99" s="97"/>
      <c r="K99" s="175"/>
      <c r="L99" s="64"/>
      <c r="M99" s="94"/>
      <c r="N99" s="97"/>
      <c r="O99" s="175"/>
      <c r="P99" s="95"/>
      <c r="Q99" s="94"/>
      <c r="R99" s="174"/>
      <c r="S99" s="175"/>
      <c r="T99" s="64"/>
      <c r="U99" s="68"/>
      <c r="V99" s="97"/>
      <c r="W99" s="174"/>
      <c r="X99" s="64"/>
      <c r="Y99" s="68"/>
      <c r="Z99" s="97"/>
      <c r="AA99" s="174"/>
      <c r="AB99" s="64"/>
      <c r="AC99" s="68"/>
      <c r="AD99" s="64"/>
      <c r="AE99" s="94"/>
      <c r="AF99" s="64"/>
      <c r="AG99" s="68"/>
      <c r="AH99" s="64"/>
      <c r="AI99" s="68"/>
      <c r="AJ99" s="64"/>
      <c r="AK99" s="68"/>
      <c r="AL99" s="64"/>
      <c r="AM99" s="96"/>
      <c r="AN99" s="41">
        <v>0</v>
      </c>
      <c r="AO99" s="37">
        <v>0</v>
      </c>
      <c r="AP99" s="35">
        <v>0</v>
      </c>
      <c r="AQ99" s="166">
        <v>0</v>
      </c>
      <c r="AR99" s="166">
        <v>0</v>
      </c>
      <c r="AS99" s="36">
        <v>0</v>
      </c>
      <c r="AT99" s="25" t="str">
        <f t="shared" si="43"/>
        <v/>
      </c>
      <c r="CA99" s="26" t="str">
        <f t="shared" si="44"/>
        <v/>
      </c>
      <c r="CB99" s="26" t="str">
        <f t="shared" si="45"/>
        <v/>
      </c>
      <c r="CC99" s="26" t="str">
        <f t="shared" si="46"/>
        <v/>
      </c>
      <c r="CD99" s="26" t="str">
        <f t="shared" si="47"/>
        <v/>
      </c>
      <c r="CE99" s="26" t="str">
        <f t="shared" si="48"/>
        <v/>
      </c>
      <c r="CF99" s="26" t="str">
        <f t="shared" si="49"/>
        <v/>
      </c>
      <c r="CJ99" s="29">
        <f t="shared" si="50"/>
        <v>0</v>
      </c>
      <c r="CK99" s="29">
        <f t="shared" si="51"/>
        <v>0</v>
      </c>
      <c r="CL99" s="29">
        <f t="shared" si="52"/>
        <v>0</v>
      </c>
      <c r="CM99" s="29">
        <f t="shared" si="52"/>
        <v>0</v>
      </c>
      <c r="CN99" s="29">
        <f t="shared" si="52"/>
        <v>0</v>
      </c>
      <c r="CO99" s="29">
        <f t="shared" si="52"/>
        <v>0</v>
      </c>
    </row>
    <row r="100" spans="1:93" ht="21" x14ac:dyDescent="0.25">
      <c r="A100" s="299" t="s">
        <v>76</v>
      </c>
      <c r="B100" s="151" t="s">
        <v>70</v>
      </c>
      <c r="C100" s="11">
        <f t="shared" si="41"/>
        <v>0</v>
      </c>
      <c r="D100" s="12">
        <f>+L100+N100+P100+R100+T100+V100+X100+Z100+AB100+AD100+AF100+AH100</f>
        <v>0</v>
      </c>
      <c r="E100" s="152">
        <f>+M100+O100+Q100+S100+U100+W100+Y100+AA100+AC100+AE100+AG100+AI100</f>
        <v>0</v>
      </c>
      <c r="F100" s="153"/>
      <c r="G100" s="154"/>
      <c r="H100" s="153"/>
      <c r="I100" s="155"/>
      <c r="J100" s="153"/>
      <c r="K100" s="155"/>
      <c r="L100" s="156"/>
      <c r="M100" s="157"/>
      <c r="N100" s="104"/>
      <c r="O100" s="158"/>
      <c r="P100" s="159"/>
      <c r="Q100" s="157"/>
      <c r="R100" s="160"/>
      <c r="S100" s="158"/>
      <c r="T100" s="156"/>
      <c r="U100" s="21"/>
      <c r="V100" s="104"/>
      <c r="W100" s="160"/>
      <c r="X100" s="156"/>
      <c r="Y100" s="21"/>
      <c r="Z100" s="104"/>
      <c r="AA100" s="160"/>
      <c r="AB100" s="156"/>
      <c r="AC100" s="21"/>
      <c r="AD100" s="156"/>
      <c r="AE100" s="157"/>
      <c r="AF100" s="156"/>
      <c r="AG100" s="157"/>
      <c r="AH100" s="156"/>
      <c r="AI100" s="157"/>
      <c r="AJ100" s="98"/>
      <c r="AK100" s="176"/>
      <c r="AL100" s="177"/>
      <c r="AM100" s="178"/>
      <c r="AN100" s="41">
        <v>0</v>
      </c>
      <c r="AO100" s="37">
        <v>0</v>
      </c>
      <c r="AP100" s="35">
        <v>0</v>
      </c>
      <c r="AQ100" s="179">
        <v>0</v>
      </c>
      <c r="AR100" s="179">
        <v>0</v>
      </c>
      <c r="AS100" s="80">
        <v>0</v>
      </c>
      <c r="AT100" s="25" t="str">
        <f t="shared" si="43"/>
        <v/>
      </c>
      <c r="CA100" s="26" t="str">
        <f t="shared" si="44"/>
        <v/>
      </c>
      <c r="CB100" s="26" t="str">
        <f t="shared" si="45"/>
        <v/>
      </c>
      <c r="CC100" s="26" t="str">
        <f t="shared" si="46"/>
        <v/>
      </c>
      <c r="CD100" s="26" t="str">
        <f t="shared" si="47"/>
        <v/>
      </c>
      <c r="CE100" s="26" t="str">
        <f t="shared" si="48"/>
        <v/>
      </c>
      <c r="CF100" s="26" t="str">
        <f t="shared" si="49"/>
        <v/>
      </c>
      <c r="CJ100" s="29">
        <f t="shared" si="50"/>
        <v>0</v>
      </c>
      <c r="CK100" s="29">
        <f t="shared" si="51"/>
        <v>0</v>
      </c>
      <c r="CL100" s="29">
        <f t="shared" si="52"/>
        <v>0</v>
      </c>
      <c r="CM100" s="29">
        <f t="shared" si="52"/>
        <v>0</v>
      </c>
      <c r="CN100" s="29">
        <f t="shared" si="52"/>
        <v>0</v>
      </c>
      <c r="CO100" s="29">
        <f t="shared" si="52"/>
        <v>0</v>
      </c>
    </row>
    <row r="101" spans="1:93" x14ac:dyDescent="0.25">
      <c r="A101" s="300"/>
      <c r="B101" s="31" t="s">
        <v>71</v>
      </c>
      <c r="C101" s="32">
        <f t="shared" si="41"/>
        <v>10</v>
      </c>
      <c r="D101" s="33">
        <f t="shared" ref="D101:E103" si="53">SUM(F101+H101+J101+L101+N101+P101+R101+T101+V101+X101+Z101+AB101+AD101+AF101+AH101+AJ101+AL101)</f>
        <v>1</v>
      </c>
      <c r="E101" s="163">
        <f t="shared" si="53"/>
        <v>9</v>
      </c>
      <c r="F101" s="79"/>
      <c r="G101" s="180"/>
      <c r="H101" s="79"/>
      <c r="I101" s="80"/>
      <c r="J101" s="79"/>
      <c r="K101" s="180"/>
      <c r="L101" s="35"/>
      <c r="M101" s="80">
        <v>1</v>
      </c>
      <c r="N101" s="41"/>
      <c r="O101" s="180">
        <v>1</v>
      </c>
      <c r="P101" s="35"/>
      <c r="Q101" s="80"/>
      <c r="R101" s="41"/>
      <c r="S101" s="180">
        <v>1</v>
      </c>
      <c r="T101" s="35"/>
      <c r="U101" s="80"/>
      <c r="V101" s="41"/>
      <c r="W101" s="180"/>
      <c r="X101" s="35"/>
      <c r="Y101" s="80"/>
      <c r="Z101" s="41"/>
      <c r="AA101" s="180"/>
      <c r="AB101" s="35"/>
      <c r="AC101" s="80"/>
      <c r="AD101" s="35"/>
      <c r="AE101" s="81"/>
      <c r="AF101" s="35"/>
      <c r="AG101" s="36">
        <v>3</v>
      </c>
      <c r="AH101" s="35">
        <v>1</v>
      </c>
      <c r="AI101" s="36">
        <v>1</v>
      </c>
      <c r="AJ101" s="35"/>
      <c r="AK101" s="36">
        <v>2</v>
      </c>
      <c r="AL101" s="41"/>
      <c r="AM101" s="165"/>
      <c r="AN101" s="41">
        <v>0</v>
      </c>
      <c r="AO101" s="37">
        <v>0</v>
      </c>
      <c r="AP101" s="35">
        <v>0</v>
      </c>
      <c r="AQ101" s="179">
        <v>0</v>
      </c>
      <c r="AR101" s="179">
        <v>0</v>
      </c>
      <c r="AS101" s="80">
        <v>0</v>
      </c>
      <c r="AT101" s="25" t="str">
        <f t="shared" si="43"/>
        <v/>
      </c>
      <c r="CA101" s="26" t="str">
        <f t="shared" si="44"/>
        <v/>
      </c>
      <c r="CB101" s="26" t="str">
        <f t="shared" si="45"/>
        <v/>
      </c>
      <c r="CC101" s="26" t="str">
        <f t="shared" si="46"/>
        <v/>
      </c>
      <c r="CD101" s="26" t="str">
        <f t="shared" si="47"/>
        <v/>
      </c>
      <c r="CE101" s="26" t="str">
        <f t="shared" si="48"/>
        <v/>
      </c>
      <c r="CF101" s="26" t="str">
        <f t="shared" si="49"/>
        <v/>
      </c>
      <c r="CJ101" s="29">
        <f t="shared" si="50"/>
        <v>0</v>
      </c>
      <c r="CK101" s="29">
        <f t="shared" si="51"/>
        <v>0</v>
      </c>
      <c r="CL101" s="29">
        <f t="shared" si="52"/>
        <v>0</v>
      </c>
      <c r="CM101" s="29">
        <f t="shared" si="52"/>
        <v>0</v>
      </c>
      <c r="CN101" s="29">
        <f t="shared" si="52"/>
        <v>0</v>
      </c>
      <c r="CO101" s="29">
        <f t="shared" si="52"/>
        <v>0</v>
      </c>
    </row>
    <row r="102" spans="1:93" x14ac:dyDescent="0.25">
      <c r="A102" s="300"/>
      <c r="B102" s="31" t="s">
        <v>72</v>
      </c>
      <c r="C102" s="32">
        <f t="shared" si="41"/>
        <v>4</v>
      </c>
      <c r="D102" s="33">
        <f t="shared" si="53"/>
        <v>2</v>
      </c>
      <c r="E102" s="163">
        <f t="shared" si="53"/>
        <v>2</v>
      </c>
      <c r="F102" s="35"/>
      <c r="G102" s="164"/>
      <c r="H102" s="35"/>
      <c r="I102" s="36"/>
      <c r="J102" s="35"/>
      <c r="K102" s="164"/>
      <c r="L102" s="35"/>
      <c r="M102" s="36"/>
      <c r="N102" s="41"/>
      <c r="O102" s="164"/>
      <c r="P102" s="35"/>
      <c r="Q102" s="36">
        <v>1</v>
      </c>
      <c r="R102" s="41"/>
      <c r="S102" s="164"/>
      <c r="T102" s="35"/>
      <c r="U102" s="36"/>
      <c r="V102" s="41"/>
      <c r="W102" s="164"/>
      <c r="X102" s="35">
        <v>1</v>
      </c>
      <c r="Y102" s="36">
        <v>1</v>
      </c>
      <c r="Z102" s="41"/>
      <c r="AA102" s="164"/>
      <c r="AB102" s="35"/>
      <c r="AC102" s="36"/>
      <c r="AD102" s="35"/>
      <c r="AE102" s="37"/>
      <c r="AF102" s="35"/>
      <c r="AG102" s="36"/>
      <c r="AH102" s="35"/>
      <c r="AI102" s="36"/>
      <c r="AJ102" s="35">
        <v>1</v>
      </c>
      <c r="AK102" s="36"/>
      <c r="AL102" s="41"/>
      <c r="AM102" s="165"/>
      <c r="AN102" s="41">
        <v>0</v>
      </c>
      <c r="AO102" s="37">
        <v>0</v>
      </c>
      <c r="AP102" s="35">
        <v>0</v>
      </c>
      <c r="AQ102" s="166">
        <v>0</v>
      </c>
      <c r="AR102" s="166">
        <v>0</v>
      </c>
      <c r="AS102" s="36">
        <v>0</v>
      </c>
      <c r="AT102" s="25" t="str">
        <f t="shared" si="43"/>
        <v/>
      </c>
      <c r="CA102" s="26" t="str">
        <f t="shared" si="44"/>
        <v/>
      </c>
      <c r="CB102" s="26" t="str">
        <f t="shared" si="45"/>
        <v/>
      </c>
      <c r="CC102" s="26" t="str">
        <f t="shared" si="46"/>
        <v/>
      </c>
      <c r="CD102" s="26" t="str">
        <f t="shared" si="47"/>
        <v/>
      </c>
      <c r="CE102" s="26" t="str">
        <f t="shared" si="48"/>
        <v/>
      </c>
      <c r="CF102" s="26" t="str">
        <f t="shared" si="49"/>
        <v/>
      </c>
      <c r="CJ102" s="29">
        <f t="shared" si="50"/>
        <v>0</v>
      </c>
      <c r="CK102" s="29">
        <f t="shared" si="51"/>
        <v>0</v>
      </c>
      <c r="CL102" s="29">
        <f t="shared" si="52"/>
        <v>0</v>
      </c>
      <c r="CM102" s="29">
        <f t="shared" si="52"/>
        <v>0</v>
      </c>
      <c r="CN102" s="29">
        <f t="shared" si="52"/>
        <v>0</v>
      </c>
      <c r="CO102" s="29">
        <f t="shared" si="52"/>
        <v>0</v>
      </c>
    </row>
    <row r="103" spans="1:93" x14ac:dyDescent="0.25">
      <c r="A103" s="300"/>
      <c r="B103" s="31" t="s">
        <v>73</v>
      </c>
      <c r="C103" s="32">
        <f t="shared" si="41"/>
        <v>0</v>
      </c>
      <c r="D103" s="33">
        <f t="shared" si="53"/>
        <v>0</v>
      </c>
      <c r="E103" s="163">
        <f t="shared" si="53"/>
        <v>0</v>
      </c>
      <c r="F103" s="35"/>
      <c r="G103" s="164"/>
      <c r="H103" s="35"/>
      <c r="I103" s="36"/>
      <c r="J103" s="35"/>
      <c r="K103" s="164"/>
      <c r="L103" s="35"/>
      <c r="M103" s="36"/>
      <c r="N103" s="41"/>
      <c r="O103" s="164"/>
      <c r="P103" s="35"/>
      <c r="Q103" s="36"/>
      <c r="R103" s="41"/>
      <c r="S103" s="164"/>
      <c r="T103" s="35"/>
      <c r="U103" s="36"/>
      <c r="V103" s="41"/>
      <c r="W103" s="164"/>
      <c r="X103" s="35"/>
      <c r="Y103" s="36"/>
      <c r="Z103" s="41"/>
      <c r="AA103" s="164"/>
      <c r="AB103" s="35"/>
      <c r="AC103" s="36"/>
      <c r="AD103" s="35"/>
      <c r="AE103" s="37"/>
      <c r="AF103" s="35"/>
      <c r="AG103" s="36"/>
      <c r="AH103" s="35"/>
      <c r="AI103" s="36"/>
      <c r="AJ103" s="35"/>
      <c r="AK103" s="36"/>
      <c r="AL103" s="41"/>
      <c r="AM103" s="165"/>
      <c r="AN103" s="41">
        <v>0</v>
      </c>
      <c r="AO103" s="37">
        <v>0</v>
      </c>
      <c r="AP103" s="35">
        <v>0</v>
      </c>
      <c r="AQ103" s="166">
        <v>0</v>
      </c>
      <c r="AR103" s="166">
        <v>0</v>
      </c>
      <c r="AS103" s="36">
        <v>0</v>
      </c>
      <c r="AT103" s="25" t="str">
        <f t="shared" si="43"/>
        <v/>
      </c>
      <c r="CA103" s="26" t="str">
        <f t="shared" si="44"/>
        <v/>
      </c>
      <c r="CB103" s="26" t="str">
        <f t="shared" si="45"/>
        <v/>
      </c>
      <c r="CC103" s="26" t="str">
        <f t="shared" si="46"/>
        <v/>
      </c>
      <c r="CD103" s="26" t="str">
        <f t="shared" si="47"/>
        <v/>
      </c>
      <c r="CE103" s="26" t="str">
        <f t="shared" si="48"/>
        <v/>
      </c>
      <c r="CF103" s="26" t="str">
        <f t="shared" si="49"/>
        <v/>
      </c>
      <c r="CJ103" s="29">
        <f t="shared" si="50"/>
        <v>0</v>
      </c>
      <c r="CK103" s="29">
        <f t="shared" si="51"/>
        <v>0</v>
      </c>
      <c r="CL103" s="29">
        <f t="shared" si="52"/>
        <v>0</v>
      </c>
      <c r="CM103" s="29">
        <f t="shared" si="52"/>
        <v>0</v>
      </c>
      <c r="CN103" s="29">
        <f t="shared" si="52"/>
        <v>0</v>
      </c>
      <c r="CO103" s="29">
        <f t="shared" si="52"/>
        <v>0</v>
      </c>
    </row>
    <row r="104" spans="1:93" x14ac:dyDescent="0.25">
      <c r="A104" s="300"/>
      <c r="B104" s="124" t="s">
        <v>74</v>
      </c>
      <c r="C104" s="122">
        <f t="shared" si="41"/>
        <v>0</v>
      </c>
      <c r="D104" s="167">
        <f>+J104+L104+N104</f>
        <v>0</v>
      </c>
      <c r="E104" s="168">
        <f>+K104+M104+O104</f>
        <v>0</v>
      </c>
      <c r="F104" s="75"/>
      <c r="G104" s="169"/>
      <c r="H104" s="118"/>
      <c r="I104" s="181"/>
      <c r="J104" s="35"/>
      <c r="K104" s="164"/>
      <c r="L104" s="35"/>
      <c r="M104" s="36"/>
      <c r="N104" s="41"/>
      <c r="O104" s="164"/>
      <c r="P104" s="182"/>
      <c r="Q104" s="119"/>
      <c r="R104" s="183"/>
      <c r="S104" s="184"/>
      <c r="T104" s="118"/>
      <c r="U104" s="181"/>
      <c r="V104" s="185"/>
      <c r="W104" s="183"/>
      <c r="X104" s="118"/>
      <c r="Y104" s="181"/>
      <c r="Z104" s="185"/>
      <c r="AA104" s="183"/>
      <c r="AB104" s="118"/>
      <c r="AC104" s="181"/>
      <c r="AD104" s="118"/>
      <c r="AE104" s="119"/>
      <c r="AF104" s="118"/>
      <c r="AG104" s="181"/>
      <c r="AH104" s="118"/>
      <c r="AI104" s="181"/>
      <c r="AJ104" s="118"/>
      <c r="AK104" s="181"/>
      <c r="AL104" s="183"/>
      <c r="AM104" s="186"/>
      <c r="AN104" s="41">
        <v>0</v>
      </c>
      <c r="AO104" s="37">
        <v>0</v>
      </c>
      <c r="AP104" s="35">
        <v>0</v>
      </c>
      <c r="AQ104" s="166">
        <v>0</v>
      </c>
      <c r="AR104" s="166">
        <v>0</v>
      </c>
      <c r="AS104" s="36">
        <v>0</v>
      </c>
      <c r="AT104" s="25" t="str">
        <f t="shared" si="43"/>
        <v/>
      </c>
      <c r="CA104" s="26" t="str">
        <f t="shared" si="44"/>
        <v/>
      </c>
      <c r="CB104" s="26" t="str">
        <f t="shared" si="45"/>
        <v/>
      </c>
      <c r="CC104" s="26" t="str">
        <f t="shared" si="46"/>
        <v/>
      </c>
      <c r="CD104" s="26" t="str">
        <f t="shared" si="47"/>
        <v/>
      </c>
      <c r="CE104" s="26" t="str">
        <f t="shared" si="48"/>
        <v/>
      </c>
      <c r="CF104" s="26" t="str">
        <f t="shared" si="49"/>
        <v/>
      </c>
      <c r="CJ104" s="29">
        <f t="shared" si="50"/>
        <v>0</v>
      </c>
      <c r="CK104" s="29">
        <f t="shared" si="51"/>
        <v>0</v>
      </c>
      <c r="CL104" s="29">
        <f t="shared" si="52"/>
        <v>0</v>
      </c>
      <c r="CM104" s="29">
        <f t="shared" si="52"/>
        <v>0</v>
      </c>
      <c r="CN104" s="29">
        <f t="shared" si="52"/>
        <v>0</v>
      </c>
      <c r="CO104" s="29">
        <f t="shared" si="52"/>
        <v>0</v>
      </c>
    </row>
    <row r="105" spans="1:93" x14ac:dyDescent="0.25">
      <c r="A105" s="301"/>
      <c r="B105" s="57" t="s">
        <v>75</v>
      </c>
      <c r="C105" s="58">
        <f t="shared" si="41"/>
        <v>0</v>
      </c>
      <c r="D105" s="59">
        <f>SUM(F105+H105+J105+L105+N105+P105+R105+T105+V105+X105+Z105+AB105+AD105+AF105+AH105+AJ105+AL105)</f>
        <v>0</v>
      </c>
      <c r="E105" s="173">
        <f>SUM(G105+I105+K105+M105+O105+Q105+S105+U105+W105+Y105+AA105+AC105+AE105+AG105+AI105+AK105+AM105)</f>
        <v>0</v>
      </c>
      <c r="F105" s="64"/>
      <c r="G105" s="174"/>
      <c r="H105" s="64"/>
      <c r="I105" s="68"/>
      <c r="J105" s="97"/>
      <c r="K105" s="175"/>
      <c r="L105" s="64"/>
      <c r="M105" s="94"/>
      <c r="N105" s="97"/>
      <c r="O105" s="175"/>
      <c r="P105" s="95"/>
      <c r="Q105" s="94"/>
      <c r="R105" s="174"/>
      <c r="S105" s="175"/>
      <c r="T105" s="64"/>
      <c r="U105" s="68"/>
      <c r="V105" s="97"/>
      <c r="W105" s="174"/>
      <c r="X105" s="64"/>
      <c r="Y105" s="68"/>
      <c r="Z105" s="97"/>
      <c r="AA105" s="174"/>
      <c r="AB105" s="64"/>
      <c r="AC105" s="68"/>
      <c r="AD105" s="64"/>
      <c r="AE105" s="94"/>
      <c r="AF105" s="64"/>
      <c r="AG105" s="68"/>
      <c r="AH105" s="64"/>
      <c r="AI105" s="68"/>
      <c r="AJ105" s="64"/>
      <c r="AK105" s="68"/>
      <c r="AL105" s="174"/>
      <c r="AM105" s="96"/>
      <c r="AN105" s="97">
        <v>0</v>
      </c>
      <c r="AO105" s="94">
        <v>0</v>
      </c>
      <c r="AP105" s="64">
        <v>0</v>
      </c>
      <c r="AQ105" s="187">
        <v>0</v>
      </c>
      <c r="AR105" s="187">
        <v>0</v>
      </c>
      <c r="AS105" s="68">
        <v>0</v>
      </c>
      <c r="AT105" s="25" t="str">
        <f t="shared" si="43"/>
        <v/>
      </c>
      <c r="CA105" s="26" t="str">
        <f t="shared" si="44"/>
        <v/>
      </c>
      <c r="CB105" s="26" t="str">
        <f t="shared" si="45"/>
        <v/>
      </c>
      <c r="CC105" s="26" t="str">
        <f t="shared" si="46"/>
        <v/>
      </c>
      <c r="CD105" s="26" t="str">
        <f t="shared" si="47"/>
        <v/>
      </c>
      <c r="CE105" s="26" t="str">
        <f t="shared" si="48"/>
        <v/>
      </c>
      <c r="CF105" s="26" t="str">
        <f t="shared" si="49"/>
        <v/>
      </c>
      <c r="CJ105" s="29">
        <f t="shared" si="50"/>
        <v>0</v>
      </c>
      <c r="CK105" s="29">
        <f t="shared" si="51"/>
        <v>0</v>
      </c>
      <c r="CL105" s="29">
        <f t="shared" si="52"/>
        <v>0</v>
      </c>
      <c r="CM105" s="29">
        <f t="shared" si="52"/>
        <v>0</v>
      </c>
      <c r="CN105" s="29">
        <f t="shared" si="52"/>
        <v>0</v>
      </c>
      <c r="CO105" s="29">
        <f t="shared" si="52"/>
        <v>0</v>
      </c>
    </row>
    <row r="106" spans="1:93" x14ac:dyDescent="0.25">
      <c r="A106" s="282" t="s">
        <v>77</v>
      </c>
      <c r="B106" s="282"/>
      <c r="C106" s="282"/>
      <c r="D106" s="282"/>
    </row>
    <row r="107" spans="1:93" x14ac:dyDescent="0.25">
      <c r="A107" s="299" t="s">
        <v>78</v>
      </c>
      <c r="B107" s="188" t="s">
        <v>79</v>
      </c>
      <c r="C107" s="7" t="s">
        <v>80</v>
      </c>
      <c r="D107" s="7" t="s">
        <v>81</v>
      </c>
    </row>
    <row r="108" spans="1:93" x14ac:dyDescent="0.25">
      <c r="A108" s="300"/>
      <c r="B108" s="189" t="s">
        <v>82</v>
      </c>
      <c r="C108" s="22"/>
      <c r="D108" s="22"/>
      <c r="E108" s="25" t="str">
        <f>$CA108</f>
        <v/>
      </c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  <c r="P108" s="190"/>
      <c r="Q108" s="191"/>
      <c r="R108" s="191"/>
      <c r="S108" s="191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3"/>
      <c r="BY108" s="3"/>
      <c r="BZ108" s="3"/>
      <c r="CA108" s="192" t="str">
        <f>IF(D108&lt;=C108,"","* Las consejerías realizadas en Espacios Amigables NO DEBEN ser mayor al Total de Actividades. ")</f>
        <v/>
      </c>
      <c r="CB108" s="4"/>
      <c r="CC108" s="4"/>
      <c r="CD108" s="4"/>
      <c r="CE108" s="4"/>
      <c r="CF108" s="4"/>
      <c r="CJ108" s="193">
        <f>IF(D108&lt;=C108,0,1)</f>
        <v>0</v>
      </c>
    </row>
    <row r="109" spans="1:93" x14ac:dyDescent="0.25">
      <c r="A109" s="300"/>
      <c r="B109" s="194" t="s">
        <v>83</v>
      </c>
      <c r="C109" s="24"/>
      <c r="D109" s="24"/>
      <c r="E109" s="25" t="str">
        <f t="shared" ref="E109:E110" si="54">$CA109</f>
        <v/>
      </c>
      <c r="F109" s="190"/>
      <c r="G109" s="190"/>
      <c r="H109" s="190"/>
      <c r="I109" s="190"/>
      <c r="J109" s="190"/>
      <c r="K109" s="190"/>
      <c r="L109" s="190"/>
      <c r="M109" s="190"/>
      <c r="N109" s="190"/>
      <c r="O109" s="190"/>
      <c r="P109" s="190"/>
      <c r="Q109" s="191"/>
      <c r="R109" s="191"/>
      <c r="S109" s="191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3"/>
      <c r="BY109" s="3"/>
      <c r="BZ109" s="3"/>
      <c r="CA109" s="192" t="str">
        <f t="shared" ref="CA109:CA110" si="55">IF(D109&lt;=C109,"","* Las consejerías realizadas en Espacios Amigables NO DEBEN ser mayor al Total de Actividades. ")</f>
        <v/>
      </c>
      <c r="CB109" s="4"/>
      <c r="CC109" s="4"/>
      <c r="CD109" s="4"/>
      <c r="CE109" s="4"/>
      <c r="CF109" s="4"/>
      <c r="CJ109" s="193">
        <f>IF(D109&lt;=C109,0,1)</f>
        <v>0</v>
      </c>
    </row>
    <row r="110" spans="1:93" ht="21" x14ac:dyDescent="0.25">
      <c r="A110" s="300"/>
      <c r="B110" s="194" t="s">
        <v>84</v>
      </c>
      <c r="C110" s="24"/>
      <c r="D110" s="24"/>
      <c r="E110" s="25" t="str">
        <f t="shared" si="54"/>
        <v/>
      </c>
      <c r="F110" s="190"/>
      <c r="G110" s="190"/>
      <c r="H110" s="190"/>
      <c r="I110" s="190"/>
      <c r="J110" s="190"/>
      <c r="K110" s="190"/>
      <c r="L110" s="190"/>
      <c r="M110" s="190"/>
      <c r="N110" s="190"/>
      <c r="O110" s="190"/>
      <c r="P110" s="190"/>
      <c r="Q110" s="191"/>
      <c r="R110" s="191"/>
      <c r="S110" s="191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3"/>
      <c r="BY110" s="3"/>
      <c r="BZ110" s="3"/>
      <c r="CA110" s="192" t="str">
        <f t="shared" si="55"/>
        <v/>
      </c>
      <c r="CB110" s="4"/>
      <c r="CC110" s="4"/>
      <c r="CD110" s="4"/>
      <c r="CE110" s="4"/>
      <c r="CF110" s="4"/>
      <c r="CJ110" s="193">
        <f>IF(D110&lt;=C110,0,1)</f>
        <v>0</v>
      </c>
    </row>
    <row r="111" spans="1:93" x14ac:dyDescent="0.25">
      <c r="A111" s="300"/>
      <c r="B111" s="194" t="s">
        <v>85</v>
      </c>
      <c r="C111" s="24"/>
      <c r="D111" s="195"/>
    </row>
    <row r="112" spans="1:93" x14ac:dyDescent="0.25">
      <c r="A112" s="300"/>
      <c r="B112" s="196" t="s">
        <v>86</v>
      </c>
      <c r="C112" s="36"/>
      <c r="D112" s="195"/>
    </row>
    <row r="113" spans="1:111" ht="21" x14ac:dyDescent="0.25">
      <c r="A113" s="300"/>
      <c r="B113" s="196" t="s">
        <v>87</v>
      </c>
      <c r="C113" s="36"/>
      <c r="D113" s="24"/>
      <c r="E113" s="25" t="str">
        <f t="shared" ref="E113:E117" si="56">$CA113</f>
        <v/>
      </c>
      <c r="F113" s="190"/>
      <c r="G113" s="190"/>
      <c r="H113" s="190"/>
      <c r="I113" s="190"/>
      <c r="J113" s="190"/>
      <c r="K113" s="190"/>
      <c r="L113" s="190"/>
      <c r="M113" s="190"/>
      <c r="N113" s="190"/>
      <c r="O113" s="190"/>
      <c r="P113" s="190"/>
      <c r="Q113" s="191"/>
      <c r="R113" s="191"/>
      <c r="S113" s="191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3"/>
      <c r="BY113" s="3"/>
      <c r="BZ113" s="3"/>
      <c r="CA113" s="192" t="str">
        <f>IF(D113&lt;=C113,"","* Las consejerías realizadas en Espacios Amigables NO DEBEN ser mayor al Total de Actividades. ")</f>
        <v/>
      </c>
      <c r="CB113" s="4"/>
      <c r="CC113" s="4"/>
      <c r="CD113" s="4"/>
      <c r="CE113" s="4"/>
      <c r="CF113" s="4"/>
      <c r="CJ113" s="193">
        <f>IF(D113&lt;=C113,0,1)</f>
        <v>0</v>
      </c>
    </row>
    <row r="114" spans="1:111" x14ac:dyDescent="0.25">
      <c r="A114" s="300"/>
      <c r="B114" s="196" t="s">
        <v>88</v>
      </c>
      <c r="C114" s="36"/>
      <c r="D114" s="24"/>
      <c r="E114" s="25" t="str">
        <f t="shared" si="56"/>
        <v/>
      </c>
      <c r="F114" s="190"/>
      <c r="G114" s="190"/>
      <c r="H114" s="190"/>
      <c r="I114" s="190"/>
      <c r="J114" s="190"/>
      <c r="K114" s="190"/>
      <c r="L114" s="190"/>
      <c r="M114" s="190"/>
      <c r="N114" s="190"/>
      <c r="O114" s="190"/>
      <c r="P114" s="190"/>
      <c r="Q114" s="191"/>
      <c r="R114" s="191"/>
      <c r="S114" s="191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3"/>
      <c r="BY114" s="3"/>
      <c r="BZ114" s="3"/>
      <c r="CA114" s="192" t="str">
        <f t="shared" ref="CA114:CA117" si="57">IF(D114&lt;=C114,"","* Las consejerías realizadas en Espacios Amigables NO DEBEN ser mayor al Total de Actividades. ")</f>
        <v/>
      </c>
      <c r="CB114" s="4"/>
      <c r="CC114" s="4"/>
      <c r="CD114" s="4"/>
      <c r="CE114" s="4"/>
      <c r="CF114" s="4"/>
      <c r="CJ114" s="193">
        <f>IF(D114&lt;=C114,0,1)</f>
        <v>0</v>
      </c>
    </row>
    <row r="115" spans="1:111" x14ac:dyDescent="0.25">
      <c r="A115" s="300"/>
      <c r="B115" s="196" t="s">
        <v>89</v>
      </c>
      <c r="C115" s="24"/>
      <c r="D115" s="24"/>
      <c r="E115" s="25" t="str">
        <f t="shared" si="56"/>
        <v/>
      </c>
      <c r="F115" s="190"/>
      <c r="G115" s="190"/>
      <c r="H115" s="190"/>
      <c r="I115" s="190"/>
      <c r="J115" s="190"/>
      <c r="K115" s="190"/>
      <c r="L115" s="190"/>
      <c r="M115" s="190"/>
      <c r="N115" s="190"/>
      <c r="O115" s="190"/>
      <c r="P115" s="190"/>
      <c r="Q115" s="191"/>
      <c r="R115" s="191"/>
      <c r="S115" s="191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3"/>
      <c r="BY115" s="3"/>
      <c r="BZ115" s="3"/>
      <c r="CA115" s="192" t="str">
        <f t="shared" si="57"/>
        <v/>
      </c>
      <c r="CB115" s="4"/>
      <c r="CC115" s="4"/>
      <c r="CD115" s="4"/>
      <c r="CE115" s="4"/>
      <c r="CF115" s="4"/>
      <c r="CJ115" s="193">
        <f>IF(D115&lt;=C115,0,1)</f>
        <v>0</v>
      </c>
    </row>
    <row r="116" spans="1:111" x14ac:dyDescent="0.25">
      <c r="A116" s="300"/>
      <c r="B116" s="197" t="s">
        <v>90</v>
      </c>
      <c r="C116" s="24"/>
      <c r="D116" s="24"/>
      <c r="E116" s="25"/>
      <c r="F116" s="190"/>
      <c r="G116" s="190"/>
      <c r="H116" s="190"/>
      <c r="I116" s="190"/>
      <c r="J116" s="190"/>
      <c r="K116" s="190"/>
      <c r="L116" s="190"/>
      <c r="M116" s="190"/>
      <c r="N116" s="190"/>
      <c r="O116" s="190"/>
      <c r="P116" s="190"/>
      <c r="Q116" s="191"/>
      <c r="R116" s="191"/>
      <c r="S116" s="191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3"/>
      <c r="BY116" s="3"/>
      <c r="BZ116" s="3"/>
      <c r="CA116" s="192"/>
      <c r="CB116" s="4"/>
      <c r="CC116" s="4"/>
      <c r="CD116" s="4"/>
      <c r="CE116" s="4"/>
      <c r="CF116" s="4"/>
      <c r="CJ116" s="193"/>
    </row>
    <row r="117" spans="1:111" x14ac:dyDescent="0.25">
      <c r="A117" s="301"/>
      <c r="B117" s="198" t="s">
        <v>91</v>
      </c>
      <c r="C117" s="199"/>
      <c r="D117" s="199"/>
      <c r="E117" s="25" t="str">
        <f t="shared" si="56"/>
        <v/>
      </c>
      <c r="F117" s="190"/>
      <c r="G117" s="190"/>
      <c r="H117" s="190"/>
      <c r="I117" s="190"/>
      <c r="J117" s="190"/>
      <c r="K117" s="190"/>
      <c r="L117" s="190"/>
      <c r="M117" s="190"/>
      <c r="N117" s="190"/>
      <c r="O117" s="190"/>
      <c r="P117" s="190"/>
      <c r="Q117" s="191"/>
      <c r="R117" s="191"/>
      <c r="S117" s="191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3"/>
      <c r="BY117" s="3"/>
      <c r="BZ117" s="3"/>
      <c r="CA117" s="192" t="str">
        <f t="shared" si="57"/>
        <v/>
      </c>
      <c r="CB117" s="4"/>
      <c r="CC117" s="4"/>
      <c r="CD117" s="4"/>
      <c r="CE117" s="4"/>
      <c r="CF117" s="4"/>
      <c r="CJ117" s="193">
        <f>IF(D117&lt;=C117,0,1)</f>
        <v>0</v>
      </c>
    </row>
    <row r="118" spans="1:111" ht="18" customHeight="1" x14ac:dyDescent="0.25">
      <c r="A118" s="304" t="s">
        <v>92</v>
      </c>
      <c r="B118" s="304"/>
      <c r="C118" s="304"/>
      <c r="D118" s="304"/>
      <c r="E118" s="304"/>
      <c r="F118" s="304"/>
      <c r="G118" s="304"/>
      <c r="H118" s="304"/>
      <c r="I118" s="304"/>
      <c r="J118" s="304"/>
      <c r="K118" s="304"/>
      <c r="L118" s="304"/>
      <c r="M118" s="304"/>
      <c r="N118" s="304"/>
      <c r="O118" s="304"/>
      <c r="P118" s="304"/>
      <c r="Q118" s="304"/>
      <c r="R118" s="304"/>
      <c r="S118" s="304"/>
      <c r="T118" s="304"/>
      <c r="U118" s="304"/>
      <c r="V118" s="304"/>
      <c r="W118" s="304"/>
      <c r="X118" s="304"/>
      <c r="Y118" s="304"/>
      <c r="Z118" s="304"/>
      <c r="AA118" s="304"/>
      <c r="AB118" s="304"/>
      <c r="AC118" s="304"/>
      <c r="AD118" s="304"/>
      <c r="AE118" s="304"/>
      <c r="AF118" s="304"/>
      <c r="AG118" s="304"/>
      <c r="AH118" s="304"/>
      <c r="AI118" s="304"/>
      <c r="AJ118" s="304"/>
      <c r="AK118" s="304"/>
    </row>
    <row r="119" spans="1:111" ht="15" customHeight="1" x14ac:dyDescent="0.25">
      <c r="A119" s="287" t="s">
        <v>93</v>
      </c>
      <c r="B119" s="284"/>
      <c r="C119" s="287" t="s">
        <v>94</v>
      </c>
      <c r="D119" s="288"/>
      <c r="E119" s="284"/>
      <c r="F119" s="291" t="s">
        <v>7</v>
      </c>
      <c r="G119" s="292"/>
      <c r="H119" s="292"/>
      <c r="I119" s="292"/>
      <c r="J119" s="292"/>
      <c r="K119" s="292"/>
      <c r="L119" s="292"/>
      <c r="M119" s="292"/>
      <c r="N119" s="292"/>
      <c r="O119" s="292"/>
      <c r="P119" s="292"/>
      <c r="Q119" s="292"/>
      <c r="R119" s="292"/>
      <c r="S119" s="292"/>
      <c r="T119" s="292"/>
      <c r="U119" s="292"/>
      <c r="V119" s="292"/>
      <c r="W119" s="292"/>
      <c r="X119" s="292"/>
      <c r="Y119" s="292"/>
      <c r="Z119" s="292"/>
      <c r="AA119" s="292"/>
      <c r="AB119" s="292"/>
      <c r="AC119" s="292"/>
      <c r="AD119" s="292"/>
      <c r="AE119" s="292"/>
      <c r="AF119" s="292"/>
      <c r="AG119" s="292"/>
      <c r="AH119" s="292"/>
      <c r="AI119" s="292"/>
      <c r="AJ119" s="313" t="s">
        <v>95</v>
      </c>
      <c r="AK119" s="314"/>
      <c r="AL119" s="309" t="s">
        <v>96</v>
      </c>
    </row>
    <row r="120" spans="1:111" x14ac:dyDescent="0.25">
      <c r="A120" s="312"/>
      <c r="B120" s="285"/>
      <c r="C120" s="289"/>
      <c r="D120" s="290"/>
      <c r="E120" s="286"/>
      <c r="F120" s="295" t="s">
        <v>17</v>
      </c>
      <c r="G120" s="296"/>
      <c r="H120" s="295" t="s">
        <v>97</v>
      </c>
      <c r="I120" s="296"/>
      <c r="J120" s="295" t="s">
        <v>19</v>
      </c>
      <c r="K120" s="296"/>
      <c r="L120" s="295" t="s">
        <v>20</v>
      </c>
      <c r="M120" s="296"/>
      <c r="N120" s="295" t="s">
        <v>21</v>
      </c>
      <c r="O120" s="296"/>
      <c r="P120" s="295" t="s">
        <v>22</v>
      </c>
      <c r="Q120" s="296"/>
      <c r="R120" s="295" t="s">
        <v>23</v>
      </c>
      <c r="S120" s="296"/>
      <c r="T120" s="295" t="s">
        <v>24</v>
      </c>
      <c r="U120" s="296"/>
      <c r="V120" s="295" t="s">
        <v>25</v>
      </c>
      <c r="W120" s="296"/>
      <c r="X120" s="295" t="s">
        <v>26</v>
      </c>
      <c r="Y120" s="296"/>
      <c r="Z120" s="295" t="s">
        <v>27</v>
      </c>
      <c r="AA120" s="296"/>
      <c r="AB120" s="295" t="s">
        <v>28</v>
      </c>
      <c r="AC120" s="296"/>
      <c r="AD120" s="295" t="s">
        <v>29</v>
      </c>
      <c r="AE120" s="296"/>
      <c r="AF120" s="295" t="s">
        <v>30</v>
      </c>
      <c r="AG120" s="296"/>
      <c r="AH120" s="297" t="s">
        <v>31</v>
      </c>
      <c r="AI120" s="302"/>
      <c r="AJ120" s="315"/>
      <c r="AK120" s="316"/>
      <c r="AL120" s="310"/>
    </row>
    <row r="121" spans="1:111" x14ac:dyDescent="0.25">
      <c r="A121" s="289"/>
      <c r="B121" s="286"/>
      <c r="C121" s="5" t="s">
        <v>32</v>
      </c>
      <c r="D121" s="6" t="s">
        <v>33</v>
      </c>
      <c r="E121" s="7" t="s">
        <v>34</v>
      </c>
      <c r="F121" s="5" t="s">
        <v>33</v>
      </c>
      <c r="G121" s="7" t="s">
        <v>34</v>
      </c>
      <c r="H121" s="5" t="s">
        <v>33</v>
      </c>
      <c r="I121" s="7" t="s">
        <v>34</v>
      </c>
      <c r="J121" s="5" t="s">
        <v>33</v>
      </c>
      <c r="K121" s="7" t="s">
        <v>34</v>
      </c>
      <c r="L121" s="5" t="s">
        <v>33</v>
      </c>
      <c r="M121" s="7" t="s">
        <v>34</v>
      </c>
      <c r="N121" s="5" t="s">
        <v>33</v>
      </c>
      <c r="O121" s="7" t="s">
        <v>34</v>
      </c>
      <c r="P121" s="5" t="s">
        <v>33</v>
      </c>
      <c r="Q121" s="7" t="s">
        <v>34</v>
      </c>
      <c r="R121" s="5" t="s">
        <v>33</v>
      </c>
      <c r="S121" s="7" t="s">
        <v>34</v>
      </c>
      <c r="T121" s="5" t="s">
        <v>33</v>
      </c>
      <c r="U121" s="7" t="s">
        <v>34</v>
      </c>
      <c r="V121" s="5" t="s">
        <v>33</v>
      </c>
      <c r="W121" s="7" t="s">
        <v>34</v>
      </c>
      <c r="X121" s="5" t="s">
        <v>33</v>
      </c>
      <c r="Y121" s="7" t="s">
        <v>34</v>
      </c>
      <c r="Z121" s="5" t="s">
        <v>33</v>
      </c>
      <c r="AA121" s="7" t="s">
        <v>34</v>
      </c>
      <c r="AB121" s="5" t="s">
        <v>33</v>
      </c>
      <c r="AC121" s="7" t="s">
        <v>34</v>
      </c>
      <c r="AD121" s="5" t="s">
        <v>33</v>
      </c>
      <c r="AE121" s="7" t="s">
        <v>34</v>
      </c>
      <c r="AF121" s="5" t="s">
        <v>33</v>
      </c>
      <c r="AG121" s="7" t="s">
        <v>34</v>
      </c>
      <c r="AH121" s="5" t="s">
        <v>33</v>
      </c>
      <c r="AI121" s="148" t="s">
        <v>34</v>
      </c>
      <c r="AJ121" s="6" t="s">
        <v>33</v>
      </c>
      <c r="AK121" s="200" t="s">
        <v>34</v>
      </c>
      <c r="AL121" s="311"/>
    </row>
    <row r="122" spans="1:111" x14ac:dyDescent="0.25">
      <c r="A122" s="299" t="s">
        <v>98</v>
      </c>
      <c r="B122" s="10" t="s">
        <v>99</v>
      </c>
      <c r="C122" s="11">
        <f>SUM(D122:E122)</f>
        <v>10</v>
      </c>
      <c r="D122" s="12">
        <f>+F122+H122+J122+L122+N122+P122+R122+T122+V122+X122+Z122+AB122+AD122+AF122+AH122</f>
        <v>8</v>
      </c>
      <c r="E122" s="13">
        <f>+G122+I122+K122+M122+O122+Q122+S122+U122+W122+Y122+AA122+AC122+AE122+AG122+AI122</f>
        <v>2</v>
      </c>
      <c r="F122" s="14"/>
      <c r="G122" s="16"/>
      <c r="H122" s="14"/>
      <c r="I122" s="16"/>
      <c r="J122" s="14"/>
      <c r="K122" s="16"/>
      <c r="L122" s="14">
        <v>2</v>
      </c>
      <c r="M122" s="16">
        <v>1</v>
      </c>
      <c r="N122" s="14">
        <v>2</v>
      </c>
      <c r="O122" s="16"/>
      <c r="P122" s="14">
        <v>1</v>
      </c>
      <c r="Q122" s="16"/>
      <c r="R122" s="14">
        <v>2</v>
      </c>
      <c r="S122" s="16"/>
      <c r="T122" s="14">
        <v>1</v>
      </c>
      <c r="U122" s="16">
        <v>1</v>
      </c>
      <c r="V122" s="14"/>
      <c r="W122" s="16"/>
      <c r="X122" s="14"/>
      <c r="Y122" s="16"/>
      <c r="Z122" s="14"/>
      <c r="AA122" s="16"/>
      <c r="AB122" s="14"/>
      <c r="AC122" s="16"/>
      <c r="AD122" s="14"/>
      <c r="AE122" s="16"/>
      <c r="AF122" s="14"/>
      <c r="AG122" s="16"/>
      <c r="AH122" s="17"/>
      <c r="AI122" s="18"/>
      <c r="AJ122" s="201">
        <v>0</v>
      </c>
      <c r="AK122" s="202">
        <v>0</v>
      </c>
      <c r="AL122" s="19">
        <v>0</v>
      </c>
      <c r="AM122" s="25" t="str">
        <f>CA122&amp;CB122&amp;CC122</f>
        <v/>
      </c>
      <c r="AN122" s="190"/>
      <c r="AO122" s="190"/>
      <c r="AP122" s="190"/>
      <c r="AQ122" s="190"/>
      <c r="AR122" s="190"/>
      <c r="AS122" s="190"/>
      <c r="AT122" s="190"/>
      <c r="AU122" s="190"/>
      <c r="AV122" s="190"/>
      <c r="AW122" s="190"/>
      <c r="AX122" s="190"/>
      <c r="AY122" s="191"/>
      <c r="AZ122" s="191"/>
      <c r="BA122" s="191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CA122" s="26" t="str">
        <f>IF(AND(SUM(F122+H122)&gt;0,(AJ122=""))," * No olvide digitar la variable 14-18 años Hombres. Si no tiene Digite CERO .",IF(AJ122&gt;F122+H122,"* La suma del grupo de 14 a 18 años Hombres no puede superar el Total Hombres Grupo Etario de 10 a 19 años. ",""))</f>
        <v/>
      </c>
      <c r="CB122" s="26" t="str">
        <f>IF(AND(SUM(G122+I122)&gt;0,(AK122="")),"* No olvide digitar la variable 14-18 años Mujeres. Si no tiene Digite CERO.",IF(AK122&gt;(G122+I122),"* La suma del grupo de 14 a 18 años Mujeres no puede superar el Total Mujeres Grupo Etario de 10 a 19 años. ",""))</f>
        <v/>
      </c>
      <c r="CC122" s="26" t="str">
        <f>IF(AND($C122&lt;&gt;0,AL122=""),"* No olvide ingresar la columna Espacios Amigables/Adolescentes (Digite CERO si no tiene).  ",IF(AL122&gt;$C122,"* El Número de Espacios Amigables/Adolescentes no puede superar el Total. ",""))</f>
        <v/>
      </c>
      <c r="CD122" s="4"/>
      <c r="CE122" s="4"/>
      <c r="CF122" s="4"/>
      <c r="CJ122" s="29">
        <f>IF(AND(SUM(F122+H122)&gt;0,(AJ122="")),1,IF(AJ122&gt;F122+H122,1,0))</f>
        <v>0</v>
      </c>
      <c r="CK122" s="29">
        <f>IF(AND(SUM(G122+I122)&gt;0,(AK122="")),1,IF(AK122&gt;(G122+I122),1,0))</f>
        <v>0</v>
      </c>
      <c r="CL122" s="29">
        <f>IF(AND($C122&lt;&gt;0,AL122=""),1,IF(AL122&gt;$C122,1,0))</f>
        <v>0</v>
      </c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3"/>
      <c r="DF122" s="3"/>
      <c r="DG122" s="3"/>
    </row>
    <row r="123" spans="1:111" x14ac:dyDescent="0.25">
      <c r="A123" s="300"/>
      <c r="B123" s="31" t="s">
        <v>100</v>
      </c>
      <c r="C123" s="32">
        <f>SUM(D123:E123)</f>
        <v>0</v>
      </c>
      <c r="D123" s="33">
        <f t="shared" ref="D123:E124" si="58">+F123+H123+J123+L123+N123+P123+R123+T123+V123+X123+Z123+AB123+AD123+AF123+AH123</f>
        <v>0</v>
      </c>
      <c r="E123" s="34">
        <f t="shared" si="58"/>
        <v>0</v>
      </c>
      <c r="F123" s="35"/>
      <c r="G123" s="37"/>
      <c r="H123" s="35"/>
      <c r="I123" s="37"/>
      <c r="J123" s="35"/>
      <c r="K123" s="37"/>
      <c r="L123" s="35"/>
      <c r="M123" s="37"/>
      <c r="N123" s="35"/>
      <c r="O123" s="37"/>
      <c r="P123" s="35"/>
      <c r="Q123" s="37"/>
      <c r="R123" s="35"/>
      <c r="S123" s="37"/>
      <c r="T123" s="35"/>
      <c r="U123" s="37"/>
      <c r="V123" s="35"/>
      <c r="W123" s="37"/>
      <c r="X123" s="35"/>
      <c r="Y123" s="37"/>
      <c r="Z123" s="35"/>
      <c r="AA123" s="37"/>
      <c r="AB123" s="35"/>
      <c r="AC123" s="37"/>
      <c r="AD123" s="35"/>
      <c r="AE123" s="37"/>
      <c r="AF123" s="35"/>
      <c r="AG123" s="37"/>
      <c r="AH123" s="38"/>
      <c r="AI123" s="39"/>
      <c r="AJ123" s="164"/>
      <c r="AK123" s="86"/>
      <c r="AL123" s="40"/>
      <c r="AM123" s="25" t="str">
        <f>CA123&amp;CB123&amp;CC123</f>
        <v/>
      </c>
      <c r="AN123" s="190"/>
      <c r="AO123" s="190"/>
      <c r="AP123" s="190"/>
      <c r="AQ123" s="190"/>
      <c r="AR123" s="190"/>
      <c r="AS123" s="190"/>
      <c r="AT123" s="190"/>
      <c r="AU123" s="190"/>
      <c r="AV123" s="190"/>
      <c r="AW123" s="190"/>
      <c r="AX123" s="190"/>
      <c r="AY123" s="191"/>
      <c r="AZ123" s="191"/>
      <c r="BA123" s="191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CA123" s="26" t="str">
        <f>IF(AND(SUM(F123+H123)&gt;0,(AJ123=""))," * No olvide digitar la variable 14-18 años Hombres. Si no tiene Digite CERO .",IF(AJ123&gt;F123+H123,"* La suma del grupo de 14 a 18 años Hombres no puede superar el Total Hombres Grupo Etario de 10 a 19 años. ",""))</f>
        <v/>
      </c>
      <c r="CB123" s="26" t="str">
        <f>IF(AND(SUM(G123+I123)&gt;0,(AK123="")),"* No olvide digitar la variable 14-18 años Mujeres. Si no tiene Digite CERO.",IF(AK123&gt;(G123+I123),"* La suma del grupo de 14 a 18 años Mujeres no puede superar el Total Mujeres Grupo Etario de 10 a 19 años. ",""))</f>
        <v/>
      </c>
      <c r="CC123" s="26" t="str">
        <f>IF(AND($C123&lt;&gt;0,AL123=""),"* No olvide ingresar la columna Espacios Amigables/Adolescentes (Digite CERO si no tiene).  ",IF(AL123&gt;$C123,"* El Número de Espacios Amigables/Adolescentes no puede superar el Total. ",""))</f>
        <v/>
      </c>
      <c r="CD123" s="4"/>
      <c r="CE123" s="4"/>
      <c r="CF123" s="4"/>
      <c r="CJ123" s="29">
        <f>IF(AND(SUM(F123+H123)&gt;0,(AJ123="")),1,IF(AJ123&gt;F123+H123,1,0))</f>
        <v>0</v>
      </c>
      <c r="CK123" s="29">
        <f>IF(AND(SUM(G123+I123)&gt;0,(AK123="")),1,IF(AK123&gt;(G123+I123),1,0))</f>
        <v>0</v>
      </c>
      <c r="CL123" s="29">
        <f>IF(AND($C123&lt;&gt;0,AL123=""),1,IF(AL123&gt;$C123,1,0))</f>
        <v>0</v>
      </c>
    </row>
    <row r="124" spans="1:111" x14ac:dyDescent="0.25">
      <c r="A124" s="301"/>
      <c r="B124" s="57" t="s">
        <v>101</v>
      </c>
      <c r="C124" s="58">
        <f>SUM(D124:E124)</f>
        <v>0</v>
      </c>
      <c r="D124" s="59">
        <f t="shared" si="58"/>
        <v>0</v>
      </c>
      <c r="E124" s="60">
        <f t="shared" si="58"/>
        <v>0</v>
      </c>
      <c r="F124" s="64"/>
      <c r="G124" s="94"/>
      <c r="H124" s="64"/>
      <c r="I124" s="94"/>
      <c r="J124" s="64"/>
      <c r="K124" s="94"/>
      <c r="L124" s="64"/>
      <c r="M124" s="94"/>
      <c r="N124" s="64"/>
      <c r="O124" s="94"/>
      <c r="P124" s="64"/>
      <c r="Q124" s="94"/>
      <c r="R124" s="64"/>
      <c r="S124" s="94"/>
      <c r="T124" s="64"/>
      <c r="U124" s="94"/>
      <c r="V124" s="64"/>
      <c r="W124" s="94"/>
      <c r="X124" s="64"/>
      <c r="Y124" s="94"/>
      <c r="Z124" s="64"/>
      <c r="AA124" s="94"/>
      <c r="AB124" s="64"/>
      <c r="AC124" s="94"/>
      <c r="AD124" s="64"/>
      <c r="AE124" s="94"/>
      <c r="AF124" s="64"/>
      <c r="AG124" s="94"/>
      <c r="AH124" s="95"/>
      <c r="AI124" s="96"/>
      <c r="AJ124" s="174"/>
      <c r="AK124" s="175"/>
      <c r="AL124" s="66"/>
      <c r="AM124" s="25" t="str">
        <f>CA124&amp;CB124&amp;CC124</f>
        <v/>
      </c>
      <c r="AN124" s="190"/>
      <c r="AO124" s="190"/>
      <c r="AP124" s="190"/>
      <c r="AQ124" s="190"/>
      <c r="AR124" s="190"/>
      <c r="AS124" s="190"/>
      <c r="AT124" s="190"/>
      <c r="AU124" s="190"/>
      <c r="AV124" s="190"/>
      <c r="AW124" s="190"/>
      <c r="AX124" s="190"/>
      <c r="AY124" s="191"/>
      <c r="AZ124" s="191"/>
      <c r="BA124" s="191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CA124" s="26" t="str">
        <f>IF(AND(SUM(F124+H124)&gt;0,(AJ124=""))," * No olvide digitar la variable 14-18 años Hombres. Si no tiene Digite CERO .",IF(AJ124&gt;F124+H124,"* La suma del grupo de 14 a 18 años Hombres no puede superar el Total Hombres Grupo Etario de 10 a 19 años. ",""))</f>
        <v/>
      </c>
      <c r="CB124" s="26" t="str">
        <f>IF(AND(SUM(G124+I124)&gt;0,(AK124="")),"* No olvide digitar la variable 14-18 años Mujeres. Si no tiene Digite CERO.",IF(AK124&gt;(G124+I124),"* La suma del grupo de 14 a 18 años Mujeres no puede superar el Total Mujeres Grupo Etario de 10 a 19 años. ",""))</f>
        <v/>
      </c>
      <c r="CC124" s="26" t="str">
        <f>IF(AND($C124&lt;&gt;0,AL124=""),"* No olvide ingresar la columna Espacios Amigables/Adolescentes (Digite CERO si no tiene).  ",IF(AL124&gt;$C124,"* El Número de Espacios Amigables/Adolescentes no puede superar el Total. ",""))</f>
        <v/>
      </c>
      <c r="CD124" s="4"/>
      <c r="CE124" s="4"/>
      <c r="CF124" s="4"/>
      <c r="CJ124" s="29">
        <f>IF(AND(SUM(F124+H124)&gt;0,(AJ124="")),1,IF(AJ124&gt;F124+H124,1,0))</f>
        <v>0</v>
      </c>
      <c r="CK124" s="29">
        <f>IF(AND(SUM(G124+I124)&gt;0,(AK124="")),1,IF(AK124&gt;(G124+I124),1,0))</f>
        <v>0</v>
      </c>
      <c r="CL124" s="29">
        <f>IF(AND($C124&lt;&gt;0,AL124=""),1,IF(AL124&gt;$C124,1,0))</f>
        <v>0</v>
      </c>
    </row>
    <row r="125" spans="1:111" ht="18" customHeight="1" x14ac:dyDescent="0.25">
      <c r="A125" s="283" t="s">
        <v>102</v>
      </c>
      <c r="B125" s="283"/>
      <c r="C125" s="283"/>
      <c r="D125" s="283"/>
      <c r="E125" s="283"/>
      <c r="F125" s="283"/>
      <c r="G125" s="283"/>
      <c r="H125" s="283"/>
      <c r="I125" s="283"/>
      <c r="J125" s="283"/>
    </row>
    <row r="126" spans="1:111" ht="18" customHeight="1" x14ac:dyDescent="0.25">
      <c r="A126" s="303" t="s">
        <v>103</v>
      </c>
      <c r="B126" s="303"/>
      <c r="C126" s="303"/>
      <c r="D126" s="304"/>
      <c r="E126" s="304"/>
      <c r="F126" s="304"/>
      <c r="G126" s="304"/>
      <c r="H126" s="304"/>
      <c r="I126" s="304"/>
      <c r="J126" s="304"/>
    </row>
    <row r="127" spans="1:111" ht="15" customHeight="1" x14ac:dyDescent="0.25">
      <c r="A127" s="294" t="s">
        <v>104</v>
      </c>
      <c r="B127" s="294" t="s">
        <v>105</v>
      </c>
      <c r="C127" s="295" t="s">
        <v>106</v>
      </c>
      <c r="D127" s="295" t="s">
        <v>107</v>
      </c>
      <c r="E127" s="305"/>
      <c r="F127" s="305"/>
      <c r="G127" s="305"/>
      <c r="H127" s="305"/>
      <c r="I127" s="305"/>
      <c r="J127" s="305"/>
      <c r="K127" s="305"/>
      <c r="L127" s="305"/>
      <c r="M127" s="306"/>
      <c r="N127" s="307" t="s">
        <v>108</v>
      </c>
      <c r="O127" s="284" t="s">
        <v>109</v>
      </c>
    </row>
    <row r="128" spans="1:111" ht="50.1" customHeight="1" x14ac:dyDescent="0.25">
      <c r="A128" s="294"/>
      <c r="B128" s="294"/>
      <c r="C128" s="294"/>
      <c r="D128" s="203" t="s">
        <v>37</v>
      </c>
      <c r="E128" s="204" t="s">
        <v>110</v>
      </c>
      <c r="F128" s="204" t="s">
        <v>111</v>
      </c>
      <c r="G128" s="204" t="s">
        <v>112</v>
      </c>
      <c r="H128" s="204" t="s">
        <v>113</v>
      </c>
      <c r="I128" s="205" t="s">
        <v>114</v>
      </c>
      <c r="J128" s="205" t="s">
        <v>115</v>
      </c>
      <c r="K128" s="206" t="s">
        <v>116</v>
      </c>
      <c r="L128" s="207" t="s">
        <v>117</v>
      </c>
      <c r="M128" s="208" t="s">
        <v>118</v>
      </c>
      <c r="N128" s="308"/>
      <c r="O128" s="286"/>
    </row>
    <row r="129" spans="1:88" x14ac:dyDescent="0.25">
      <c r="A129" s="299" t="s">
        <v>119</v>
      </c>
      <c r="B129" s="209" t="s">
        <v>120</v>
      </c>
      <c r="C129" s="210">
        <f>SUM(D129:M129)</f>
        <v>0</v>
      </c>
      <c r="D129" s="14"/>
      <c r="E129" s="211"/>
      <c r="F129" s="211"/>
      <c r="G129" s="211"/>
      <c r="H129" s="211"/>
      <c r="I129" s="202"/>
      <c r="J129" s="16"/>
      <c r="K129" s="15"/>
      <c r="L129" s="87"/>
      <c r="M129" s="212"/>
      <c r="N129" s="20"/>
      <c r="O129" s="87"/>
      <c r="P129" s="28" t="str">
        <f>CA129</f>
        <v/>
      </c>
      <c r="CA129" s="26" t="str">
        <f>IF(AND(C129&gt;0,O129="")," * No olvide digitar la variable Total Participantes. Digite CERO si no tiene. ","")</f>
        <v/>
      </c>
      <c r="CJ129" s="213">
        <f t="shared" ref="CJ129:CJ148" si="59">IF(AND(C129&gt;0,O129=""),1,0)</f>
        <v>0</v>
      </c>
    </row>
    <row r="130" spans="1:88" x14ac:dyDescent="0.25">
      <c r="A130" s="300"/>
      <c r="B130" s="196" t="s">
        <v>121</v>
      </c>
      <c r="C130" s="214">
        <f t="shared" ref="C130:C148" si="60">SUM(D130:M130)</f>
        <v>0</v>
      </c>
      <c r="D130" s="35"/>
      <c r="E130" s="166"/>
      <c r="F130" s="166"/>
      <c r="G130" s="166"/>
      <c r="H130" s="166"/>
      <c r="I130" s="86"/>
      <c r="J130" s="37"/>
      <c r="K130" s="36"/>
      <c r="L130" s="24"/>
      <c r="M130" s="215"/>
      <c r="N130" s="41"/>
      <c r="O130" s="24"/>
      <c r="P130" s="28" t="str">
        <f t="shared" ref="P130:P148" si="61">CA130</f>
        <v/>
      </c>
      <c r="CA130" s="26" t="str">
        <f t="shared" ref="CA130:CA148" si="62">IF(AND(C130&gt;0,O130="")," * No olvide digitar la variable Total Participantes. Digite CERO si no tiene. ","")</f>
        <v/>
      </c>
      <c r="CJ130" s="213">
        <f t="shared" si="59"/>
        <v>0</v>
      </c>
    </row>
    <row r="131" spans="1:88" x14ac:dyDescent="0.25">
      <c r="A131" s="300"/>
      <c r="B131" s="196" t="s">
        <v>122</v>
      </c>
      <c r="C131" s="214">
        <f t="shared" si="60"/>
        <v>0</v>
      </c>
      <c r="D131" s="35"/>
      <c r="E131" s="166"/>
      <c r="F131" s="166"/>
      <c r="G131" s="166"/>
      <c r="H131" s="166"/>
      <c r="I131" s="86"/>
      <c r="J131" s="37"/>
      <c r="K131" s="36"/>
      <c r="L131" s="24"/>
      <c r="M131" s="215"/>
      <c r="N131" s="41"/>
      <c r="O131" s="24"/>
      <c r="P131" s="28" t="str">
        <f t="shared" si="61"/>
        <v/>
      </c>
      <c r="CA131" s="26" t="str">
        <f t="shared" si="62"/>
        <v/>
      </c>
      <c r="CJ131" s="213">
        <f t="shared" si="59"/>
        <v>0</v>
      </c>
    </row>
    <row r="132" spans="1:88" x14ac:dyDescent="0.25">
      <c r="A132" s="300"/>
      <c r="B132" s="196" t="s">
        <v>123</v>
      </c>
      <c r="C132" s="216">
        <f t="shared" si="60"/>
        <v>0</v>
      </c>
      <c r="D132" s="217"/>
      <c r="E132" s="166"/>
      <c r="F132" s="166"/>
      <c r="G132" s="166"/>
      <c r="H132" s="218"/>
      <c r="I132" s="166"/>
      <c r="J132" s="37"/>
      <c r="K132" s="36"/>
      <c r="L132" s="116"/>
      <c r="M132" s="215"/>
      <c r="N132" s="36"/>
      <c r="O132" s="116"/>
      <c r="P132" s="28" t="str">
        <f t="shared" si="61"/>
        <v/>
      </c>
      <c r="CA132" s="26" t="str">
        <f t="shared" si="62"/>
        <v/>
      </c>
      <c r="CJ132" s="213">
        <f t="shared" si="59"/>
        <v>0</v>
      </c>
    </row>
    <row r="133" spans="1:88" x14ac:dyDescent="0.25">
      <c r="A133" s="301"/>
      <c r="B133" s="219" t="s">
        <v>124</v>
      </c>
      <c r="C133" s="220">
        <f t="shared" si="60"/>
        <v>0</v>
      </c>
      <c r="D133" s="64"/>
      <c r="E133" s="221"/>
      <c r="F133" s="221"/>
      <c r="G133" s="221"/>
      <c r="H133" s="187"/>
      <c r="I133" s="222"/>
      <c r="J133" s="63"/>
      <c r="K133" s="62"/>
      <c r="L133" s="69"/>
      <c r="M133" s="223"/>
      <c r="N133" s="67"/>
      <c r="O133" s="69"/>
      <c r="P133" s="28" t="str">
        <f t="shared" si="61"/>
        <v/>
      </c>
      <c r="CA133" s="26" t="str">
        <f t="shared" si="62"/>
        <v/>
      </c>
      <c r="CJ133" s="213">
        <f t="shared" si="59"/>
        <v>0</v>
      </c>
    </row>
    <row r="134" spans="1:88" x14ac:dyDescent="0.25">
      <c r="A134" s="299" t="s">
        <v>125</v>
      </c>
      <c r="B134" s="209" t="s">
        <v>120</v>
      </c>
      <c r="C134" s="210">
        <f t="shared" si="60"/>
        <v>0</v>
      </c>
      <c r="D134" s="156"/>
      <c r="E134" s="162"/>
      <c r="F134" s="162"/>
      <c r="G134" s="162"/>
      <c r="H134" s="162"/>
      <c r="I134" s="158"/>
      <c r="J134" s="157"/>
      <c r="K134" s="21"/>
      <c r="L134" s="22"/>
      <c r="M134" s="224"/>
      <c r="N134" s="104"/>
      <c r="O134" s="22"/>
      <c r="P134" s="28" t="str">
        <f t="shared" si="61"/>
        <v/>
      </c>
      <c r="CA134" s="26" t="str">
        <f t="shared" si="62"/>
        <v/>
      </c>
      <c r="CJ134" s="213">
        <f t="shared" si="59"/>
        <v>0</v>
      </c>
    </row>
    <row r="135" spans="1:88" x14ac:dyDescent="0.25">
      <c r="A135" s="300"/>
      <c r="B135" s="196" t="s">
        <v>121</v>
      </c>
      <c r="C135" s="216">
        <f t="shared" si="60"/>
        <v>0</v>
      </c>
      <c r="D135" s="217"/>
      <c r="E135" s="218"/>
      <c r="F135" s="218"/>
      <c r="G135" s="218"/>
      <c r="H135" s="218"/>
      <c r="I135" s="225"/>
      <c r="J135" s="226"/>
      <c r="K135" s="115"/>
      <c r="L135" s="116"/>
      <c r="M135" s="227"/>
      <c r="N135" s="114"/>
      <c r="O135" s="116"/>
      <c r="P135" s="28" t="str">
        <f t="shared" si="61"/>
        <v/>
      </c>
      <c r="CA135" s="26" t="str">
        <f t="shared" si="62"/>
        <v/>
      </c>
      <c r="CJ135" s="213">
        <f t="shared" si="59"/>
        <v>0</v>
      </c>
    </row>
    <row r="136" spans="1:88" x14ac:dyDescent="0.25">
      <c r="A136" s="300"/>
      <c r="B136" s="196" t="s">
        <v>122</v>
      </c>
      <c r="C136" s="220">
        <f t="shared" si="60"/>
        <v>0</v>
      </c>
      <c r="D136" s="35"/>
      <c r="E136" s="166"/>
      <c r="F136" s="166"/>
      <c r="G136" s="166"/>
      <c r="H136" s="166"/>
      <c r="I136" s="86"/>
      <c r="J136" s="37"/>
      <c r="K136" s="36"/>
      <c r="L136" s="24"/>
      <c r="M136" s="215"/>
      <c r="N136" s="41"/>
      <c r="O136" s="24"/>
      <c r="P136" s="28" t="str">
        <f t="shared" si="61"/>
        <v/>
      </c>
      <c r="CA136" s="26" t="str">
        <f t="shared" si="62"/>
        <v/>
      </c>
      <c r="CJ136" s="213">
        <f t="shared" si="59"/>
        <v>0</v>
      </c>
    </row>
    <row r="137" spans="1:88" x14ac:dyDescent="0.25">
      <c r="A137" s="300"/>
      <c r="B137" s="196" t="s">
        <v>123</v>
      </c>
      <c r="C137" s="216">
        <f t="shared" si="60"/>
        <v>0</v>
      </c>
      <c r="D137" s="217"/>
      <c r="E137" s="166"/>
      <c r="F137" s="166"/>
      <c r="G137" s="166"/>
      <c r="H137" s="218"/>
      <c r="I137" s="166"/>
      <c r="J137" s="37"/>
      <c r="K137" s="36"/>
      <c r="L137" s="116"/>
      <c r="M137" s="215"/>
      <c r="N137" s="36"/>
      <c r="O137" s="116"/>
      <c r="P137" s="28" t="str">
        <f t="shared" si="61"/>
        <v/>
      </c>
      <c r="CA137" s="26" t="str">
        <f t="shared" si="62"/>
        <v/>
      </c>
      <c r="CJ137" s="213">
        <f t="shared" si="59"/>
        <v>0</v>
      </c>
    </row>
    <row r="138" spans="1:88" x14ac:dyDescent="0.25">
      <c r="A138" s="301"/>
      <c r="B138" s="219" t="s">
        <v>124</v>
      </c>
      <c r="C138" s="220">
        <f t="shared" si="60"/>
        <v>0</v>
      </c>
      <c r="D138" s="64"/>
      <c r="E138" s="221"/>
      <c r="F138" s="221"/>
      <c r="G138" s="221"/>
      <c r="H138" s="187"/>
      <c r="I138" s="222"/>
      <c r="J138" s="63"/>
      <c r="K138" s="62"/>
      <c r="L138" s="69"/>
      <c r="M138" s="223"/>
      <c r="N138" s="67"/>
      <c r="O138" s="69"/>
      <c r="P138" s="28" t="str">
        <f t="shared" si="61"/>
        <v/>
      </c>
      <c r="CA138" s="26" t="str">
        <f t="shared" si="62"/>
        <v/>
      </c>
      <c r="CJ138" s="213">
        <f t="shared" si="59"/>
        <v>0</v>
      </c>
    </row>
    <row r="139" spans="1:88" x14ac:dyDescent="0.25">
      <c r="A139" s="299" t="s">
        <v>126</v>
      </c>
      <c r="B139" s="209" t="s">
        <v>120</v>
      </c>
      <c r="C139" s="228">
        <f t="shared" si="60"/>
        <v>0</v>
      </c>
      <c r="D139" s="156"/>
      <c r="E139" s="162"/>
      <c r="F139" s="162"/>
      <c r="G139" s="162"/>
      <c r="H139" s="162"/>
      <c r="I139" s="158"/>
      <c r="J139" s="157"/>
      <c r="K139" s="21"/>
      <c r="L139" s="22"/>
      <c r="M139" s="224"/>
      <c r="N139" s="104"/>
      <c r="O139" s="22"/>
      <c r="P139" s="28" t="str">
        <f t="shared" si="61"/>
        <v/>
      </c>
      <c r="CA139" s="26" t="str">
        <f t="shared" si="62"/>
        <v/>
      </c>
      <c r="CJ139" s="213">
        <f t="shared" si="59"/>
        <v>0</v>
      </c>
    </row>
    <row r="140" spans="1:88" x14ac:dyDescent="0.25">
      <c r="A140" s="300"/>
      <c r="B140" s="196" t="s">
        <v>121</v>
      </c>
      <c r="C140" s="220">
        <f t="shared" si="60"/>
        <v>0</v>
      </c>
      <c r="D140" s="217"/>
      <c r="E140" s="218"/>
      <c r="F140" s="218"/>
      <c r="G140" s="218"/>
      <c r="H140" s="218"/>
      <c r="I140" s="225"/>
      <c r="J140" s="226"/>
      <c r="K140" s="115"/>
      <c r="L140" s="116"/>
      <c r="M140" s="227"/>
      <c r="N140" s="114"/>
      <c r="O140" s="116"/>
      <c r="P140" s="28" t="str">
        <f t="shared" si="61"/>
        <v/>
      </c>
      <c r="CA140" s="26" t="str">
        <f t="shared" si="62"/>
        <v/>
      </c>
      <c r="CJ140" s="213">
        <f t="shared" si="59"/>
        <v>0</v>
      </c>
    </row>
    <row r="141" spans="1:88" x14ac:dyDescent="0.25">
      <c r="A141" s="300"/>
      <c r="B141" s="196" t="s">
        <v>122</v>
      </c>
      <c r="C141" s="214">
        <f t="shared" si="60"/>
        <v>0</v>
      </c>
      <c r="D141" s="35"/>
      <c r="E141" s="166"/>
      <c r="F141" s="166"/>
      <c r="G141" s="166"/>
      <c r="H141" s="166"/>
      <c r="I141" s="86"/>
      <c r="J141" s="37"/>
      <c r="K141" s="36"/>
      <c r="L141" s="24"/>
      <c r="M141" s="215"/>
      <c r="N141" s="41"/>
      <c r="O141" s="24"/>
      <c r="P141" s="28" t="str">
        <f t="shared" si="61"/>
        <v/>
      </c>
      <c r="CA141" s="26" t="str">
        <f t="shared" si="62"/>
        <v/>
      </c>
      <c r="CJ141" s="213">
        <f t="shared" si="59"/>
        <v>0</v>
      </c>
    </row>
    <row r="142" spans="1:88" x14ac:dyDescent="0.25">
      <c r="A142" s="300"/>
      <c r="B142" s="196" t="s">
        <v>123</v>
      </c>
      <c r="C142" s="216">
        <f t="shared" si="60"/>
        <v>0</v>
      </c>
      <c r="D142" s="47"/>
      <c r="E142" s="172"/>
      <c r="F142" s="172"/>
      <c r="G142" s="172"/>
      <c r="H142" s="172"/>
      <c r="I142" s="170"/>
      <c r="J142" s="49"/>
      <c r="K142" s="48"/>
      <c r="L142" s="92"/>
      <c r="M142" s="229"/>
      <c r="N142" s="52"/>
      <c r="O142" s="92"/>
      <c r="P142" s="28" t="str">
        <f t="shared" si="61"/>
        <v/>
      </c>
      <c r="CA142" s="26" t="str">
        <f t="shared" si="62"/>
        <v/>
      </c>
      <c r="CJ142" s="213">
        <f t="shared" si="59"/>
        <v>0</v>
      </c>
    </row>
    <row r="143" spans="1:88" x14ac:dyDescent="0.25">
      <c r="A143" s="301"/>
      <c r="B143" s="219" t="s">
        <v>124</v>
      </c>
      <c r="C143" s="220">
        <f t="shared" si="60"/>
        <v>0</v>
      </c>
      <c r="D143" s="64"/>
      <c r="E143" s="187"/>
      <c r="F143" s="187"/>
      <c r="G143" s="187"/>
      <c r="H143" s="187"/>
      <c r="I143" s="175"/>
      <c r="J143" s="94"/>
      <c r="K143" s="68"/>
      <c r="L143" s="69"/>
      <c r="M143" s="230"/>
      <c r="N143" s="97"/>
      <c r="O143" s="69"/>
      <c r="P143" s="28" t="str">
        <f t="shared" si="61"/>
        <v/>
      </c>
      <c r="CA143" s="26" t="str">
        <f t="shared" si="62"/>
        <v/>
      </c>
      <c r="CJ143" s="213">
        <f t="shared" si="59"/>
        <v>0</v>
      </c>
    </row>
    <row r="144" spans="1:88" x14ac:dyDescent="0.25">
      <c r="A144" s="299" t="s">
        <v>127</v>
      </c>
      <c r="B144" s="209" t="s">
        <v>120</v>
      </c>
      <c r="C144" s="210">
        <f t="shared" si="60"/>
        <v>0</v>
      </c>
      <c r="D144" s="156"/>
      <c r="E144" s="162"/>
      <c r="F144" s="162"/>
      <c r="G144" s="162"/>
      <c r="H144" s="162"/>
      <c r="I144" s="158"/>
      <c r="J144" s="157"/>
      <c r="K144" s="21"/>
      <c r="L144" s="22"/>
      <c r="M144" s="224"/>
      <c r="N144" s="104"/>
      <c r="O144" s="22"/>
      <c r="P144" s="28" t="str">
        <f t="shared" si="61"/>
        <v/>
      </c>
      <c r="CA144" s="26" t="str">
        <f t="shared" si="62"/>
        <v/>
      </c>
      <c r="CJ144" s="213">
        <f t="shared" si="59"/>
        <v>0</v>
      </c>
    </row>
    <row r="145" spans="1:88" x14ac:dyDescent="0.25">
      <c r="A145" s="300"/>
      <c r="B145" s="196" t="s">
        <v>121</v>
      </c>
      <c r="C145" s="214">
        <f t="shared" si="60"/>
        <v>0</v>
      </c>
      <c r="D145" s="217"/>
      <c r="E145" s="218"/>
      <c r="F145" s="218"/>
      <c r="G145" s="218"/>
      <c r="H145" s="218"/>
      <c r="I145" s="225"/>
      <c r="J145" s="226"/>
      <c r="K145" s="115"/>
      <c r="L145" s="116"/>
      <c r="M145" s="227"/>
      <c r="N145" s="114"/>
      <c r="O145" s="116"/>
      <c r="P145" s="28" t="str">
        <f t="shared" si="61"/>
        <v/>
      </c>
      <c r="CA145" s="26" t="str">
        <f t="shared" si="62"/>
        <v/>
      </c>
      <c r="CJ145" s="213">
        <f t="shared" si="59"/>
        <v>0</v>
      </c>
    </row>
    <row r="146" spans="1:88" x14ac:dyDescent="0.25">
      <c r="A146" s="300"/>
      <c r="B146" s="196" t="s">
        <v>122</v>
      </c>
      <c r="C146" s="214">
        <f t="shared" si="60"/>
        <v>0</v>
      </c>
      <c r="D146" s="35"/>
      <c r="E146" s="166"/>
      <c r="F146" s="166"/>
      <c r="G146" s="166"/>
      <c r="H146" s="166"/>
      <c r="I146" s="86"/>
      <c r="J146" s="37"/>
      <c r="K146" s="36"/>
      <c r="L146" s="24"/>
      <c r="M146" s="215"/>
      <c r="N146" s="41"/>
      <c r="O146" s="24"/>
      <c r="P146" s="28" t="str">
        <f t="shared" si="61"/>
        <v/>
      </c>
      <c r="CA146" s="26" t="str">
        <f t="shared" si="62"/>
        <v/>
      </c>
      <c r="CJ146" s="213">
        <f t="shared" si="59"/>
        <v>0</v>
      </c>
    </row>
    <row r="147" spans="1:88" x14ac:dyDescent="0.25">
      <c r="A147" s="300"/>
      <c r="B147" s="196" t="s">
        <v>123</v>
      </c>
      <c r="C147" s="214">
        <f t="shared" si="60"/>
        <v>0</v>
      </c>
      <c r="D147" s="47"/>
      <c r="E147" s="172"/>
      <c r="F147" s="172"/>
      <c r="G147" s="172"/>
      <c r="H147" s="172"/>
      <c r="I147" s="170"/>
      <c r="J147" s="49"/>
      <c r="K147" s="48"/>
      <c r="L147" s="92"/>
      <c r="M147" s="229"/>
      <c r="N147" s="52"/>
      <c r="O147" s="92"/>
      <c r="P147" s="28" t="str">
        <f t="shared" si="61"/>
        <v/>
      </c>
      <c r="CA147" s="26" t="str">
        <f t="shared" si="62"/>
        <v/>
      </c>
      <c r="CJ147" s="213">
        <f t="shared" si="59"/>
        <v>0</v>
      </c>
    </row>
    <row r="148" spans="1:88" x14ac:dyDescent="0.25">
      <c r="A148" s="301"/>
      <c r="B148" s="219" t="s">
        <v>124</v>
      </c>
      <c r="C148" s="231">
        <f t="shared" si="60"/>
        <v>0</v>
      </c>
      <c r="D148" s="64"/>
      <c r="E148" s="187"/>
      <c r="F148" s="187"/>
      <c r="G148" s="187"/>
      <c r="H148" s="187"/>
      <c r="I148" s="175"/>
      <c r="J148" s="94"/>
      <c r="K148" s="68"/>
      <c r="L148" s="69"/>
      <c r="M148" s="230"/>
      <c r="N148" s="97"/>
      <c r="O148" s="69"/>
      <c r="P148" s="28" t="str">
        <f t="shared" si="61"/>
        <v/>
      </c>
      <c r="CA148" s="26" t="str">
        <f t="shared" si="62"/>
        <v/>
      </c>
      <c r="CJ148" s="213">
        <f t="shared" si="59"/>
        <v>0</v>
      </c>
    </row>
    <row r="149" spans="1:88" x14ac:dyDescent="0.25">
      <c r="A149" s="282" t="s">
        <v>128</v>
      </c>
      <c r="B149" s="282"/>
      <c r="C149" s="282"/>
      <c r="D149" s="282"/>
      <c r="E149" s="282"/>
      <c r="F149" s="282"/>
      <c r="G149" s="282"/>
      <c r="H149" s="282"/>
    </row>
    <row r="150" spans="1:88" ht="21" x14ac:dyDescent="0.25">
      <c r="A150" s="188" t="s">
        <v>129</v>
      </c>
      <c r="B150" s="206" t="s">
        <v>130</v>
      </c>
      <c r="C150" s="5" t="s">
        <v>131</v>
      </c>
      <c r="D150" s="232" t="s">
        <v>132</v>
      </c>
      <c r="E150" s="232" t="s">
        <v>133</v>
      </c>
      <c r="F150" s="232" t="s">
        <v>134</v>
      </c>
      <c r="G150" s="232" t="s">
        <v>135</v>
      </c>
      <c r="H150" s="150" t="s">
        <v>136</v>
      </c>
    </row>
    <row r="151" spans="1:88" x14ac:dyDescent="0.25">
      <c r="A151" s="209" t="s">
        <v>120</v>
      </c>
      <c r="B151" s="228">
        <f>SUM(C151:H151)</f>
        <v>0</v>
      </c>
      <c r="C151" s="156"/>
      <c r="D151" s="233"/>
      <c r="E151" s="234"/>
      <c r="F151" s="234"/>
      <c r="G151" s="234"/>
      <c r="H151" s="235"/>
    </row>
    <row r="152" spans="1:88" x14ac:dyDescent="0.25">
      <c r="A152" s="196" t="s">
        <v>121</v>
      </c>
      <c r="B152" s="216">
        <f t="shared" ref="B152:B155" si="63">SUM(C152:H152)</f>
        <v>0</v>
      </c>
      <c r="C152" s="217"/>
      <c r="D152" s="218"/>
      <c r="E152" s="218"/>
      <c r="F152" s="218"/>
      <c r="G152" s="218"/>
      <c r="H152" s="226"/>
    </row>
    <row r="153" spans="1:88" x14ac:dyDescent="0.25">
      <c r="A153" s="196" t="s">
        <v>122</v>
      </c>
      <c r="B153" s="216">
        <f t="shared" si="63"/>
        <v>0</v>
      </c>
      <c r="C153" s="35"/>
      <c r="D153" s="166"/>
      <c r="E153" s="166"/>
      <c r="F153" s="166"/>
      <c r="G153" s="166"/>
      <c r="H153" s="37"/>
    </row>
    <row r="154" spans="1:88" x14ac:dyDescent="0.25">
      <c r="A154" s="196" t="s">
        <v>137</v>
      </c>
      <c r="B154" s="216">
        <f t="shared" si="63"/>
        <v>0</v>
      </c>
      <c r="C154" s="35"/>
      <c r="D154" s="166"/>
      <c r="E154" s="166"/>
      <c r="F154" s="166"/>
      <c r="G154" s="166"/>
      <c r="H154" s="37"/>
    </row>
    <row r="155" spans="1:88" x14ac:dyDescent="0.25">
      <c r="A155" s="198" t="s">
        <v>124</v>
      </c>
      <c r="B155" s="214">
        <f t="shared" si="63"/>
        <v>0</v>
      </c>
      <c r="C155" s="64"/>
      <c r="D155" s="187"/>
      <c r="E155" s="187"/>
      <c r="F155" s="187"/>
      <c r="G155" s="187"/>
      <c r="H155" s="94"/>
    </row>
    <row r="156" spans="1:88" x14ac:dyDescent="0.25">
      <c r="A156" s="282" t="s">
        <v>138</v>
      </c>
      <c r="B156" s="282"/>
      <c r="C156" s="282"/>
      <c r="D156" s="282"/>
      <c r="E156" s="282"/>
      <c r="F156" s="282"/>
      <c r="G156" s="282"/>
      <c r="H156" s="282"/>
    </row>
    <row r="157" spans="1:88" ht="31.5" x14ac:dyDescent="0.25">
      <c r="A157" s="188" t="s">
        <v>129</v>
      </c>
      <c r="B157" s="206" t="s">
        <v>106</v>
      </c>
      <c r="C157" s="5" t="s">
        <v>139</v>
      </c>
      <c r="D157" s="232" t="s">
        <v>140</v>
      </c>
      <c r="E157" s="232" t="s">
        <v>141</v>
      </c>
      <c r="F157" s="232" t="s">
        <v>142</v>
      </c>
      <c r="G157" s="232" t="s">
        <v>143</v>
      </c>
      <c r="H157" s="150" t="s">
        <v>144</v>
      </c>
    </row>
    <row r="158" spans="1:88" x14ac:dyDescent="0.25">
      <c r="A158" s="209" t="s">
        <v>120</v>
      </c>
      <c r="B158" s="228">
        <f>SUM(C158:H158)</f>
        <v>0</v>
      </c>
      <c r="C158" s="156"/>
      <c r="D158" s="234"/>
      <c r="E158" s="234"/>
      <c r="F158" s="234"/>
      <c r="G158" s="234"/>
      <c r="H158" s="235"/>
    </row>
    <row r="159" spans="1:88" x14ac:dyDescent="0.25">
      <c r="A159" s="196" t="s">
        <v>121</v>
      </c>
      <c r="B159" s="216">
        <f t="shared" ref="B159:B164" si="64">SUM(C159:H159)</f>
        <v>0</v>
      </c>
      <c r="C159" s="35"/>
      <c r="D159" s="166"/>
      <c r="E159" s="166"/>
      <c r="F159" s="166"/>
      <c r="G159" s="166"/>
      <c r="H159" s="37"/>
    </row>
    <row r="160" spans="1:88" x14ac:dyDescent="0.25">
      <c r="A160" s="196" t="s">
        <v>122</v>
      </c>
      <c r="B160" s="216">
        <f t="shared" si="64"/>
        <v>0</v>
      </c>
      <c r="C160" s="35"/>
      <c r="D160" s="166"/>
      <c r="E160" s="166"/>
      <c r="F160" s="166"/>
      <c r="G160" s="166"/>
      <c r="H160" s="37"/>
    </row>
    <row r="161" spans="1:38" x14ac:dyDescent="0.25">
      <c r="A161" s="236" t="s">
        <v>137</v>
      </c>
      <c r="B161" s="216">
        <f t="shared" si="64"/>
        <v>0</v>
      </c>
      <c r="C161" s="35"/>
      <c r="D161" s="166"/>
      <c r="E161" s="166"/>
      <c r="F161" s="166"/>
      <c r="G161" s="166"/>
      <c r="H161" s="37"/>
    </row>
    <row r="162" spans="1:38" x14ac:dyDescent="0.25">
      <c r="A162" s="237" t="s">
        <v>124</v>
      </c>
      <c r="B162" s="214">
        <f t="shared" si="64"/>
        <v>0</v>
      </c>
      <c r="C162" s="47"/>
      <c r="D162" s="172"/>
      <c r="E162" s="172"/>
      <c r="F162" s="172"/>
      <c r="G162" s="172"/>
      <c r="H162" s="49"/>
    </row>
    <row r="163" spans="1:38" x14ac:dyDescent="0.25">
      <c r="A163" s="237" t="s">
        <v>145</v>
      </c>
      <c r="B163" s="214">
        <f t="shared" si="64"/>
        <v>0</v>
      </c>
      <c r="C163" s="47"/>
      <c r="D163" s="172"/>
      <c r="E163" s="172"/>
      <c r="F163" s="172"/>
      <c r="G163" s="172"/>
      <c r="H163" s="49"/>
    </row>
    <row r="164" spans="1:38" x14ac:dyDescent="0.25">
      <c r="A164" s="238" t="s">
        <v>146</v>
      </c>
      <c r="B164" s="231">
        <f t="shared" si="64"/>
        <v>0</v>
      </c>
      <c r="C164" s="64"/>
      <c r="D164" s="187"/>
      <c r="E164" s="187"/>
      <c r="F164" s="187"/>
      <c r="G164" s="187"/>
      <c r="H164" s="94"/>
    </row>
    <row r="165" spans="1:38" s="242" customFormat="1" ht="12" x14ac:dyDescent="0.2">
      <c r="A165" s="239" t="s">
        <v>147</v>
      </c>
      <c r="B165" s="240"/>
      <c r="C165" s="240"/>
      <c r="D165" s="240"/>
      <c r="E165" s="240"/>
      <c r="F165" s="240"/>
      <c r="G165" s="240"/>
      <c r="H165" s="240"/>
      <c r="I165" s="241"/>
      <c r="J165" s="241"/>
    </row>
    <row r="166" spans="1:38" ht="52.5" x14ac:dyDescent="0.25">
      <c r="A166" s="188" t="s">
        <v>129</v>
      </c>
      <c r="B166" s="188" t="s">
        <v>130</v>
      </c>
      <c r="C166" s="200" t="s">
        <v>109</v>
      </c>
      <c r="D166" s="5" t="s">
        <v>148</v>
      </c>
      <c r="E166" s="232" t="s">
        <v>149</v>
      </c>
      <c r="F166" s="232" t="s">
        <v>150</v>
      </c>
      <c r="G166" s="232" t="s">
        <v>151</v>
      </c>
      <c r="H166" s="232" t="s">
        <v>152</v>
      </c>
      <c r="I166" s="232" t="s">
        <v>153</v>
      </c>
      <c r="J166" s="7" t="s">
        <v>154</v>
      </c>
    </row>
    <row r="167" spans="1:38" x14ac:dyDescent="0.25">
      <c r="A167" s="209" t="s">
        <v>155</v>
      </c>
      <c r="B167" s="228">
        <f>SUM(D167:J167)</f>
        <v>0</v>
      </c>
      <c r="C167" s="243"/>
      <c r="D167" s="244"/>
      <c r="E167" s="245"/>
      <c r="F167" s="245"/>
      <c r="G167" s="245"/>
      <c r="H167" s="245"/>
      <c r="I167" s="245"/>
      <c r="J167" s="246"/>
    </row>
    <row r="168" spans="1:38" x14ac:dyDescent="0.25">
      <c r="A168" s="196" t="s">
        <v>156</v>
      </c>
      <c r="B168" s="216">
        <f>SUM(D168:J168)</f>
        <v>0</v>
      </c>
      <c r="C168" s="247"/>
      <c r="D168" s="140"/>
      <c r="E168" s="248"/>
      <c r="F168" s="248"/>
      <c r="G168" s="248"/>
      <c r="H168" s="248"/>
      <c r="I168" s="248"/>
      <c r="J168" s="141"/>
    </row>
    <row r="169" spans="1:38" x14ac:dyDescent="0.25">
      <c r="A169" s="196" t="s">
        <v>157</v>
      </c>
      <c r="B169" s="216">
        <f>SUM(D169:J169)</f>
        <v>0</v>
      </c>
      <c r="C169" s="247"/>
      <c r="D169" s="140"/>
      <c r="E169" s="248"/>
      <c r="F169" s="248"/>
      <c r="G169" s="248"/>
      <c r="H169" s="248"/>
      <c r="I169" s="248"/>
      <c r="J169" s="141"/>
    </row>
    <row r="170" spans="1:38" x14ac:dyDescent="0.25">
      <c r="A170" s="249" t="s">
        <v>124</v>
      </c>
      <c r="B170" s="216">
        <f>SUM(D170:J170)</f>
        <v>0</v>
      </c>
      <c r="C170" s="250"/>
      <c r="D170" s="146"/>
      <c r="E170" s="251"/>
      <c r="F170" s="251"/>
      <c r="G170" s="251"/>
      <c r="H170" s="251"/>
      <c r="I170" s="251"/>
      <c r="J170" s="147"/>
    </row>
    <row r="171" spans="1:38" x14ac:dyDescent="0.25">
      <c r="A171" s="283" t="s">
        <v>158</v>
      </c>
      <c r="B171" s="283"/>
      <c r="C171" s="283"/>
      <c r="D171" s="283"/>
      <c r="E171" s="283"/>
      <c r="F171" s="283"/>
      <c r="G171" s="283"/>
      <c r="H171" s="283"/>
      <c r="I171" s="283"/>
      <c r="J171" s="283"/>
    </row>
    <row r="172" spans="1:38" ht="15" customHeight="1" x14ac:dyDescent="0.25">
      <c r="A172" s="284" t="s">
        <v>104</v>
      </c>
      <c r="B172" s="287" t="s">
        <v>94</v>
      </c>
      <c r="C172" s="288"/>
      <c r="D172" s="284"/>
      <c r="E172" s="291" t="s">
        <v>7</v>
      </c>
      <c r="F172" s="292"/>
      <c r="G172" s="292"/>
      <c r="H172" s="292"/>
      <c r="I172" s="292"/>
      <c r="J172" s="292"/>
      <c r="K172" s="292"/>
      <c r="L172" s="292"/>
      <c r="M172" s="292"/>
      <c r="N172" s="292"/>
      <c r="O172" s="292"/>
      <c r="P172" s="292"/>
      <c r="Q172" s="292"/>
      <c r="R172" s="292"/>
      <c r="S172" s="292"/>
      <c r="T172" s="292"/>
      <c r="U172" s="292"/>
      <c r="V172" s="292"/>
      <c r="W172" s="292"/>
      <c r="X172" s="292"/>
      <c r="Y172" s="292"/>
      <c r="Z172" s="292"/>
      <c r="AA172" s="292"/>
      <c r="AB172" s="292"/>
      <c r="AC172" s="292"/>
      <c r="AD172" s="292"/>
      <c r="AE172" s="292"/>
      <c r="AF172" s="292"/>
      <c r="AG172" s="292"/>
      <c r="AH172" s="292"/>
      <c r="AI172" s="292"/>
      <c r="AJ172" s="292"/>
      <c r="AK172" s="292"/>
      <c r="AL172" s="293"/>
    </row>
    <row r="173" spans="1:38" x14ac:dyDescent="0.25">
      <c r="A173" s="285"/>
      <c r="B173" s="289"/>
      <c r="C173" s="290"/>
      <c r="D173" s="286"/>
      <c r="E173" s="294" t="s">
        <v>15</v>
      </c>
      <c r="F173" s="294"/>
      <c r="G173" s="295" t="s">
        <v>16</v>
      </c>
      <c r="H173" s="296"/>
      <c r="I173" s="295" t="s">
        <v>17</v>
      </c>
      <c r="J173" s="296"/>
      <c r="K173" s="295" t="s">
        <v>18</v>
      </c>
      <c r="L173" s="296"/>
      <c r="M173" s="295" t="s">
        <v>19</v>
      </c>
      <c r="N173" s="296"/>
      <c r="O173" s="295" t="s">
        <v>20</v>
      </c>
      <c r="P173" s="296"/>
      <c r="Q173" s="295" t="s">
        <v>21</v>
      </c>
      <c r="R173" s="296"/>
      <c r="S173" s="295" t="s">
        <v>22</v>
      </c>
      <c r="T173" s="296"/>
      <c r="U173" s="295" t="s">
        <v>23</v>
      </c>
      <c r="V173" s="296"/>
      <c r="W173" s="295" t="s">
        <v>24</v>
      </c>
      <c r="X173" s="296"/>
      <c r="Y173" s="295" t="s">
        <v>25</v>
      </c>
      <c r="Z173" s="296"/>
      <c r="AA173" s="295" t="s">
        <v>26</v>
      </c>
      <c r="AB173" s="296"/>
      <c r="AC173" s="295" t="s">
        <v>27</v>
      </c>
      <c r="AD173" s="296"/>
      <c r="AE173" s="295" t="s">
        <v>28</v>
      </c>
      <c r="AF173" s="296"/>
      <c r="AG173" s="295" t="s">
        <v>29</v>
      </c>
      <c r="AH173" s="296"/>
      <c r="AI173" s="295" t="s">
        <v>30</v>
      </c>
      <c r="AJ173" s="296"/>
      <c r="AK173" s="297" t="s">
        <v>31</v>
      </c>
      <c r="AL173" s="298"/>
    </row>
    <row r="174" spans="1:38" x14ac:dyDescent="0.25">
      <c r="A174" s="286"/>
      <c r="B174" s="5" t="s">
        <v>32</v>
      </c>
      <c r="C174" s="6" t="s">
        <v>33</v>
      </c>
      <c r="D174" s="7" t="s">
        <v>34</v>
      </c>
      <c r="E174" s="5" t="s">
        <v>33</v>
      </c>
      <c r="F174" s="7" t="s">
        <v>34</v>
      </c>
      <c r="G174" s="5" t="s">
        <v>33</v>
      </c>
      <c r="H174" s="7" t="s">
        <v>34</v>
      </c>
      <c r="I174" s="5" t="s">
        <v>33</v>
      </c>
      <c r="J174" s="7" t="s">
        <v>34</v>
      </c>
      <c r="K174" s="5" t="s">
        <v>33</v>
      </c>
      <c r="L174" s="7" t="s">
        <v>34</v>
      </c>
      <c r="M174" s="5" t="s">
        <v>33</v>
      </c>
      <c r="N174" s="7" t="s">
        <v>34</v>
      </c>
      <c r="O174" s="5" t="s">
        <v>33</v>
      </c>
      <c r="P174" s="7" t="s">
        <v>34</v>
      </c>
      <c r="Q174" s="5" t="s">
        <v>33</v>
      </c>
      <c r="R174" s="7" t="s">
        <v>34</v>
      </c>
      <c r="S174" s="5" t="s">
        <v>33</v>
      </c>
      <c r="T174" s="7" t="s">
        <v>34</v>
      </c>
      <c r="U174" s="5" t="s">
        <v>33</v>
      </c>
      <c r="V174" s="7" t="s">
        <v>34</v>
      </c>
      <c r="W174" s="5" t="s">
        <v>33</v>
      </c>
      <c r="X174" s="7" t="s">
        <v>34</v>
      </c>
      <c r="Y174" s="5" t="s">
        <v>33</v>
      </c>
      <c r="Z174" s="7" t="s">
        <v>34</v>
      </c>
      <c r="AA174" s="5" t="s">
        <v>33</v>
      </c>
      <c r="AB174" s="7" t="s">
        <v>34</v>
      </c>
      <c r="AC174" s="5" t="s">
        <v>33</v>
      </c>
      <c r="AD174" s="7" t="s">
        <v>34</v>
      </c>
      <c r="AE174" s="5" t="s">
        <v>33</v>
      </c>
      <c r="AF174" s="7" t="s">
        <v>34</v>
      </c>
      <c r="AG174" s="5" t="s">
        <v>33</v>
      </c>
      <c r="AH174" s="7" t="s">
        <v>34</v>
      </c>
      <c r="AI174" s="5" t="s">
        <v>33</v>
      </c>
      <c r="AJ174" s="7" t="s">
        <v>34</v>
      </c>
      <c r="AK174" s="5" t="s">
        <v>33</v>
      </c>
      <c r="AL174" s="7" t="s">
        <v>34</v>
      </c>
    </row>
    <row r="175" spans="1:38" x14ac:dyDescent="0.25">
      <c r="A175" s="252" t="s">
        <v>159</v>
      </c>
      <c r="B175" s="11">
        <f>SUM(C175:D175)</f>
        <v>0</v>
      </c>
      <c r="C175" s="12">
        <f>+E175+G175+I175+K175+M175+O175+Q175+S175+U175+W175+Y175+AA175+AC175+AE175+AG175+AI175+AK175</f>
        <v>0</v>
      </c>
      <c r="D175" s="253">
        <f>+F175+H175+J175+L175+N175+P175+R175+T175+V175+X175+Z175+AB175+AD175+AF175+AH175+AJ175+AL175</f>
        <v>0</v>
      </c>
      <c r="E175" s="14"/>
      <c r="F175" s="15"/>
      <c r="G175" s="14"/>
      <c r="H175" s="15"/>
      <c r="I175" s="14"/>
      <c r="J175" s="16"/>
      <c r="K175" s="14"/>
      <c r="L175" s="16"/>
      <c r="M175" s="14"/>
      <c r="N175" s="16"/>
      <c r="O175" s="14"/>
      <c r="P175" s="16"/>
      <c r="Q175" s="14"/>
      <c r="R175" s="16"/>
      <c r="S175" s="14"/>
      <c r="T175" s="16"/>
      <c r="U175" s="14"/>
      <c r="V175" s="16"/>
      <c r="W175" s="14"/>
      <c r="X175" s="16"/>
      <c r="Y175" s="14"/>
      <c r="Z175" s="16"/>
      <c r="AA175" s="14"/>
      <c r="AB175" s="16"/>
      <c r="AC175" s="14"/>
      <c r="AD175" s="16"/>
      <c r="AE175" s="14"/>
      <c r="AF175" s="16"/>
      <c r="AG175" s="14"/>
      <c r="AH175" s="16"/>
      <c r="AI175" s="14"/>
      <c r="AJ175" s="16"/>
      <c r="AK175" s="17"/>
      <c r="AL175" s="16"/>
    </row>
    <row r="176" spans="1:38" x14ac:dyDescent="0.25">
      <c r="A176" s="254" t="s">
        <v>160</v>
      </c>
      <c r="B176" s="32">
        <f>SUM(C176:D176)</f>
        <v>0</v>
      </c>
      <c r="C176" s="33">
        <f t="shared" ref="C176:D179" si="65">+E176+G176+I176+K176+M176+O176+Q176+S176+U176+W176+Y176+AA176+AC176+AE176+AG176+AI176+AK176</f>
        <v>0</v>
      </c>
      <c r="D176" s="255">
        <f t="shared" si="65"/>
        <v>0</v>
      </c>
      <c r="E176" s="35"/>
      <c r="F176" s="36"/>
      <c r="G176" s="35"/>
      <c r="H176" s="36"/>
      <c r="I176" s="35"/>
      <c r="J176" s="37"/>
      <c r="K176" s="35"/>
      <c r="L176" s="37"/>
      <c r="M176" s="35"/>
      <c r="N176" s="37"/>
      <c r="O176" s="35"/>
      <c r="P176" s="37"/>
      <c r="Q176" s="35"/>
      <c r="R176" s="37"/>
      <c r="S176" s="35"/>
      <c r="T176" s="37"/>
      <c r="U176" s="35"/>
      <c r="V176" s="37"/>
      <c r="W176" s="35"/>
      <c r="X176" s="37"/>
      <c r="Y176" s="35"/>
      <c r="Z176" s="37"/>
      <c r="AA176" s="35"/>
      <c r="AB176" s="37"/>
      <c r="AC176" s="35"/>
      <c r="AD176" s="37"/>
      <c r="AE176" s="35"/>
      <c r="AF176" s="37"/>
      <c r="AG176" s="35"/>
      <c r="AH176" s="37"/>
      <c r="AI176" s="35"/>
      <c r="AJ176" s="37"/>
      <c r="AK176" s="38"/>
      <c r="AL176" s="37"/>
    </row>
    <row r="177" spans="1:38" ht="21" x14ac:dyDescent="0.25">
      <c r="A177" s="254" t="s">
        <v>161</v>
      </c>
      <c r="B177" s="32">
        <f>SUM(C177:D177)</f>
        <v>0</v>
      </c>
      <c r="C177" s="33">
        <f t="shared" si="65"/>
        <v>0</v>
      </c>
      <c r="D177" s="256">
        <f t="shared" si="65"/>
        <v>0</v>
      </c>
      <c r="E177" s="47"/>
      <c r="F177" s="48"/>
      <c r="G177" s="47"/>
      <c r="H177" s="48"/>
      <c r="I177" s="35"/>
      <c r="J177" s="49"/>
      <c r="K177" s="35"/>
      <c r="L177" s="37"/>
      <c r="M177" s="35"/>
      <c r="N177" s="37"/>
      <c r="O177" s="35"/>
      <c r="P177" s="37"/>
      <c r="Q177" s="35"/>
      <c r="R177" s="37"/>
      <c r="S177" s="35"/>
      <c r="T177" s="37"/>
      <c r="U177" s="35"/>
      <c r="V177" s="37"/>
      <c r="W177" s="35"/>
      <c r="X177" s="37"/>
      <c r="Y177" s="35"/>
      <c r="Z177" s="37"/>
      <c r="AA177" s="35"/>
      <c r="AB177" s="37"/>
      <c r="AC177" s="35"/>
      <c r="AD177" s="37"/>
      <c r="AE177" s="35"/>
      <c r="AF177" s="37"/>
      <c r="AG177" s="35"/>
      <c r="AH177" s="37"/>
      <c r="AI177" s="35"/>
      <c r="AJ177" s="37"/>
      <c r="AK177" s="38"/>
      <c r="AL177" s="37"/>
    </row>
    <row r="178" spans="1:38" ht="21" x14ac:dyDescent="0.25">
      <c r="A178" s="257" t="s">
        <v>162</v>
      </c>
      <c r="B178" s="91">
        <f>SUM(C178:D178)</f>
        <v>0</v>
      </c>
      <c r="C178" s="54">
        <f t="shared" si="65"/>
        <v>0</v>
      </c>
      <c r="D178" s="256">
        <f t="shared" si="65"/>
        <v>0</v>
      </c>
      <c r="E178" s="35"/>
      <c r="F178" s="37"/>
      <c r="G178" s="47"/>
      <c r="H178" s="37"/>
      <c r="I178" s="217"/>
      <c r="J178" s="37"/>
      <c r="K178" s="79"/>
      <c r="L178" s="81"/>
      <c r="M178" s="79"/>
      <c r="N178" s="81"/>
      <c r="O178" s="79"/>
      <c r="P178" s="37"/>
      <c r="Q178" s="35"/>
      <c r="R178" s="37"/>
      <c r="S178" s="35"/>
      <c r="T178" s="37"/>
      <c r="U178" s="35"/>
      <c r="V178" s="37"/>
      <c r="W178" s="35"/>
      <c r="X178" s="37"/>
      <c r="Y178" s="35"/>
      <c r="Z178" s="37"/>
      <c r="AA178" s="35"/>
      <c r="AB178" s="37"/>
      <c r="AC178" s="35"/>
      <c r="AD178" s="37"/>
      <c r="AE178" s="35"/>
      <c r="AF178" s="37"/>
      <c r="AG178" s="35"/>
      <c r="AH178" s="37"/>
      <c r="AI178" s="35"/>
      <c r="AJ178" s="37"/>
      <c r="AK178" s="38"/>
      <c r="AL178" s="37"/>
    </row>
    <row r="179" spans="1:38" ht="21" x14ac:dyDescent="0.25">
      <c r="A179" s="258" t="s">
        <v>163</v>
      </c>
      <c r="B179" s="58">
        <f>SUM(C179:D179)</f>
        <v>0</v>
      </c>
      <c r="C179" s="59">
        <f t="shared" si="65"/>
        <v>0</v>
      </c>
      <c r="D179" s="173">
        <f t="shared" si="65"/>
        <v>0</v>
      </c>
      <c r="E179" s="64"/>
      <c r="F179" s="62"/>
      <c r="G179" s="64"/>
      <c r="H179" s="62"/>
      <c r="I179" s="64"/>
      <c r="J179" s="63"/>
      <c r="K179" s="61"/>
      <c r="L179" s="63"/>
      <c r="M179" s="61"/>
      <c r="N179" s="63"/>
      <c r="O179" s="61"/>
      <c r="P179" s="63"/>
      <c r="Q179" s="61"/>
      <c r="R179" s="63"/>
      <c r="S179" s="61"/>
      <c r="T179" s="63"/>
      <c r="U179" s="61"/>
      <c r="V179" s="63"/>
      <c r="W179" s="61"/>
      <c r="X179" s="63"/>
      <c r="Y179" s="61"/>
      <c r="Z179" s="63"/>
      <c r="AA179" s="61"/>
      <c r="AB179" s="63"/>
      <c r="AC179" s="61"/>
      <c r="AD179" s="63"/>
      <c r="AE179" s="61"/>
      <c r="AF179" s="63"/>
      <c r="AG179" s="61"/>
      <c r="AH179" s="63"/>
      <c r="AI179" s="61"/>
      <c r="AJ179" s="63"/>
      <c r="AK179" s="84"/>
      <c r="AL179" s="63"/>
    </row>
    <row r="180" spans="1:38" x14ac:dyDescent="0.25">
      <c r="A180" s="259" t="s">
        <v>94</v>
      </c>
      <c r="B180" s="58">
        <f>SUM(B175:B179)</f>
        <v>0</v>
      </c>
      <c r="C180" s="260">
        <f t="shared" ref="C180:AL180" si="66">SUM(C175:C179)</f>
        <v>0</v>
      </c>
      <c r="D180" s="261">
        <f t="shared" si="66"/>
        <v>0</v>
      </c>
      <c r="E180" s="262">
        <f t="shared" si="66"/>
        <v>0</v>
      </c>
      <c r="F180" s="263">
        <f t="shared" si="66"/>
        <v>0</v>
      </c>
      <c r="G180" s="262">
        <f t="shared" si="66"/>
        <v>0</v>
      </c>
      <c r="H180" s="263">
        <f t="shared" si="66"/>
        <v>0</v>
      </c>
      <c r="I180" s="262">
        <f t="shared" si="66"/>
        <v>0</v>
      </c>
      <c r="J180" s="263">
        <f t="shared" si="66"/>
        <v>0</v>
      </c>
      <c r="K180" s="262">
        <f t="shared" si="66"/>
        <v>0</v>
      </c>
      <c r="L180" s="263">
        <f t="shared" si="66"/>
        <v>0</v>
      </c>
      <c r="M180" s="262">
        <f t="shared" si="66"/>
        <v>0</v>
      </c>
      <c r="N180" s="263">
        <f t="shared" si="66"/>
        <v>0</v>
      </c>
      <c r="O180" s="262">
        <f t="shared" si="66"/>
        <v>0</v>
      </c>
      <c r="P180" s="263">
        <f t="shared" si="66"/>
        <v>0</v>
      </c>
      <c r="Q180" s="262">
        <f t="shared" si="66"/>
        <v>0</v>
      </c>
      <c r="R180" s="263">
        <f t="shared" si="66"/>
        <v>0</v>
      </c>
      <c r="S180" s="262">
        <f t="shared" si="66"/>
        <v>0</v>
      </c>
      <c r="T180" s="263">
        <f t="shared" si="66"/>
        <v>0</v>
      </c>
      <c r="U180" s="262">
        <f t="shared" si="66"/>
        <v>0</v>
      </c>
      <c r="V180" s="263">
        <f t="shared" si="66"/>
        <v>0</v>
      </c>
      <c r="W180" s="262">
        <f t="shared" si="66"/>
        <v>0</v>
      </c>
      <c r="X180" s="263">
        <f t="shared" si="66"/>
        <v>0</v>
      </c>
      <c r="Y180" s="262">
        <f t="shared" si="66"/>
        <v>0</v>
      </c>
      <c r="Z180" s="263">
        <f t="shared" si="66"/>
        <v>0</v>
      </c>
      <c r="AA180" s="264">
        <f t="shared" si="66"/>
        <v>0</v>
      </c>
      <c r="AB180" s="173">
        <f t="shared" si="66"/>
        <v>0</v>
      </c>
      <c r="AC180" s="262">
        <f t="shared" si="66"/>
        <v>0</v>
      </c>
      <c r="AD180" s="263">
        <f t="shared" si="66"/>
        <v>0</v>
      </c>
      <c r="AE180" s="262">
        <f t="shared" si="66"/>
        <v>0</v>
      </c>
      <c r="AF180" s="263">
        <f t="shared" si="66"/>
        <v>0</v>
      </c>
      <c r="AG180" s="264">
        <f t="shared" si="66"/>
        <v>0</v>
      </c>
      <c r="AH180" s="173">
        <f t="shared" si="66"/>
        <v>0</v>
      </c>
      <c r="AI180" s="262">
        <f t="shared" si="66"/>
        <v>0</v>
      </c>
      <c r="AJ180" s="263">
        <f t="shared" si="66"/>
        <v>0</v>
      </c>
      <c r="AK180" s="262">
        <f t="shared" si="66"/>
        <v>0</v>
      </c>
      <c r="AL180" s="263">
        <f t="shared" si="66"/>
        <v>0</v>
      </c>
    </row>
    <row r="181" spans="1:38" x14ac:dyDescent="0.25">
      <c r="A181" s="265" t="s">
        <v>164</v>
      </c>
      <c r="B181" s="266"/>
      <c r="C181" s="266"/>
      <c r="D181" s="266"/>
    </row>
    <row r="182" spans="1:38" x14ac:dyDescent="0.25">
      <c r="A182" s="267" t="s">
        <v>165</v>
      </c>
      <c r="B182" s="268" t="s">
        <v>94</v>
      </c>
      <c r="C182" s="269" t="s">
        <v>166</v>
      </c>
      <c r="D182" s="150" t="s">
        <v>167</v>
      </c>
    </row>
    <row r="183" spans="1:38" x14ac:dyDescent="0.25">
      <c r="A183" s="270" t="s">
        <v>168</v>
      </c>
      <c r="B183" s="271">
        <f>SUM(C183:D183)</f>
        <v>0</v>
      </c>
      <c r="C183" s="135"/>
      <c r="D183" s="272"/>
    </row>
    <row r="184" spans="1:38" x14ac:dyDescent="0.25">
      <c r="A184" s="273" t="s">
        <v>169</v>
      </c>
      <c r="B184" s="274">
        <f>SUM(C184:D184)</f>
        <v>0</v>
      </c>
      <c r="C184" s="135"/>
      <c r="D184" s="272"/>
    </row>
    <row r="185" spans="1:38" ht="21" x14ac:dyDescent="0.25">
      <c r="A185" s="275" t="s">
        <v>170</v>
      </c>
      <c r="B185" s="276">
        <f>SUM(C185:D185)</f>
        <v>0</v>
      </c>
      <c r="C185" s="140"/>
      <c r="D185" s="277"/>
    </row>
    <row r="186" spans="1:38" x14ac:dyDescent="0.25">
      <c r="A186" s="278" t="s">
        <v>171</v>
      </c>
      <c r="B186" s="279">
        <f>SUM(C186:D186)</f>
        <v>0</v>
      </c>
      <c r="C186" s="146"/>
      <c r="D186" s="280"/>
    </row>
    <row r="202" spans="1:2" x14ac:dyDescent="0.25">
      <c r="A202" s="281">
        <f>SUM(C13:C89,C94:C105,C108:D117,C122:C124,C129:C148,B151:B155,B158:B164,B167:B170,C167:C170,B175:B179,B183:B186)</f>
        <v>2324</v>
      </c>
      <c r="B202" s="281">
        <f>SUM(CJ13:CQ148)</f>
        <v>0</v>
      </c>
    </row>
  </sheetData>
  <mergeCells count="128">
    <mergeCell ref="A6:T6"/>
    <mergeCell ref="A8:AM8"/>
    <mergeCell ref="A9:AM9"/>
    <mergeCell ref="A10:A12"/>
    <mergeCell ref="B10:B12"/>
    <mergeCell ref="C10:E11"/>
    <mergeCell ref="F10:AM10"/>
    <mergeCell ref="X11:Y11"/>
    <mergeCell ref="Z11:AA11"/>
    <mergeCell ref="AB11:AC11"/>
    <mergeCell ref="AJ11:AK11"/>
    <mergeCell ref="AL11:AM11"/>
    <mergeCell ref="AU10:AU12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AN10:AN12"/>
    <mergeCell ref="AO10:AP11"/>
    <mergeCell ref="AQ10:AQ12"/>
    <mergeCell ref="AR10:AR12"/>
    <mergeCell ref="AS10:AS12"/>
    <mergeCell ref="AT10:AT12"/>
    <mergeCell ref="A24:A34"/>
    <mergeCell ref="A35:A45"/>
    <mergeCell ref="A46:A56"/>
    <mergeCell ref="A57:A62"/>
    <mergeCell ref="A63:A66"/>
    <mergeCell ref="A67:A73"/>
    <mergeCell ref="AD11:AE11"/>
    <mergeCell ref="AF11:AG11"/>
    <mergeCell ref="AH11:AI11"/>
    <mergeCell ref="A13:A23"/>
    <mergeCell ref="A74:A78"/>
    <mergeCell ref="A79:A89"/>
    <mergeCell ref="A90:AM90"/>
    <mergeCell ref="A91:A93"/>
    <mergeCell ref="B91:B93"/>
    <mergeCell ref="C91:E92"/>
    <mergeCell ref="F91:AM91"/>
    <mergeCell ref="P92:Q92"/>
    <mergeCell ref="R92:S92"/>
    <mergeCell ref="T92:U92"/>
    <mergeCell ref="AN91:AO92"/>
    <mergeCell ref="AP91:AP93"/>
    <mergeCell ref="AQ91:AQ93"/>
    <mergeCell ref="AR91:AR93"/>
    <mergeCell ref="AS91:AS93"/>
    <mergeCell ref="F92:G92"/>
    <mergeCell ref="H92:I92"/>
    <mergeCell ref="J92:K92"/>
    <mergeCell ref="L92:M92"/>
    <mergeCell ref="N92:O92"/>
    <mergeCell ref="AH92:AI92"/>
    <mergeCell ref="AJ92:AK92"/>
    <mergeCell ref="AL92:AM92"/>
    <mergeCell ref="A94:A99"/>
    <mergeCell ref="A100:A105"/>
    <mergeCell ref="A106:D106"/>
    <mergeCell ref="V92:W92"/>
    <mergeCell ref="X92:Y92"/>
    <mergeCell ref="Z92:AA92"/>
    <mergeCell ref="AB92:AC92"/>
    <mergeCell ref="AD92:AE92"/>
    <mergeCell ref="AF92:AG92"/>
    <mergeCell ref="A107:A117"/>
    <mergeCell ref="A118:AK118"/>
    <mergeCell ref="A119:B121"/>
    <mergeCell ref="C119:E120"/>
    <mergeCell ref="F119:AI119"/>
    <mergeCell ref="AJ119:AK120"/>
    <mergeCell ref="X120:Y120"/>
    <mergeCell ref="Z120:AA120"/>
    <mergeCell ref="AB120:AC120"/>
    <mergeCell ref="AD120:AE120"/>
    <mergeCell ref="AL119:AL121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V120:W120"/>
    <mergeCell ref="O127:O128"/>
    <mergeCell ref="A129:A133"/>
    <mergeCell ref="A134:A138"/>
    <mergeCell ref="A139:A143"/>
    <mergeCell ref="A144:A148"/>
    <mergeCell ref="A149:H149"/>
    <mergeCell ref="AF120:AG120"/>
    <mergeCell ref="AH120:AI120"/>
    <mergeCell ref="A122:A124"/>
    <mergeCell ref="A125:J125"/>
    <mergeCell ref="A126:J126"/>
    <mergeCell ref="A127:A128"/>
    <mergeCell ref="B127:B128"/>
    <mergeCell ref="C127:C128"/>
    <mergeCell ref="D127:M127"/>
    <mergeCell ref="N127:N128"/>
    <mergeCell ref="A156:H156"/>
    <mergeCell ref="A171:J171"/>
    <mergeCell ref="A172:A174"/>
    <mergeCell ref="B172:D173"/>
    <mergeCell ref="E172:AL172"/>
    <mergeCell ref="E173:F173"/>
    <mergeCell ref="G173:H173"/>
    <mergeCell ref="I173:J173"/>
    <mergeCell ref="K173:L173"/>
    <mergeCell ref="M173:N173"/>
    <mergeCell ref="AA173:AB173"/>
    <mergeCell ref="AC173:AD173"/>
    <mergeCell ref="AE173:AF173"/>
    <mergeCell ref="AG173:AH173"/>
    <mergeCell ref="AI173:AJ173"/>
    <mergeCell ref="AK173:AL173"/>
    <mergeCell ref="O173:P173"/>
    <mergeCell ref="Q173:R173"/>
    <mergeCell ref="S173:T173"/>
    <mergeCell ref="U173:V173"/>
    <mergeCell ref="W173:X173"/>
    <mergeCell ref="Y173:Z173"/>
  </mergeCells>
  <dataValidations count="8">
    <dataValidation type="whole" allowBlank="1" showInputMessage="1" showErrorMessage="1" sqref="C183:D186" xr:uid="{00000000-0002-0000-0300-000000000000}">
      <formula1>0</formula1>
      <formula2>9.99999999999999E+40</formula2>
    </dataValidation>
    <dataValidation type="whole" allowBlank="1" showInputMessage="1" showErrorMessage="1" sqref="F13:AU89" xr:uid="{00000000-0002-0000-0300-000001000000}">
      <formula1>0</formula1>
      <formula2>9.99999999999999E+35</formula2>
    </dataValidation>
    <dataValidation type="whole" allowBlank="1" showInputMessage="1" showErrorMessage="1" sqref="F94:AS105" xr:uid="{00000000-0002-0000-0300-000002000000}">
      <formula1>0</formula1>
      <formula2>9.99999999999999E+36</formula2>
    </dataValidation>
    <dataValidation type="whole" allowBlank="1" showInputMessage="1" showErrorMessage="1" sqref="C108:D117" xr:uid="{00000000-0002-0000-0300-000003000000}">
      <formula1>0</formula1>
      <formula2>9.99999999999999E+34</formula2>
    </dataValidation>
    <dataValidation type="whole" operator="equal" allowBlank="1" showInputMessage="1" showErrorMessage="1" sqref="D74:D78" xr:uid="{00000000-0002-0000-0300-000004000000}">
      <formula1>0</formula1>
    </dataValidation>
    <dataValidation allowBlank="1" showInputMessage="1" showErrorMessage="1" error="Valor no Permitido" sqref="A79:A89" xr:uid="{00000000-0002-0000-0300-000005000000}"/>
    <dataValidation type="whole" allowBlank="1" showInputMessage="1" showErrorMessage="1" error="Valor no Permitido" sqref="B122:E124 A118:A119 A122 C119:E120 B175:D179 B172:D173 C79:E89" xr:uid="{00000000-0002-0000-0300-000006000000}">
      <formula1>0</formula1>
      <formula2>1E+30</formula2>
    </dataValidation>
    <dataValidation type="whole" operator="greaterThanOrEqual" allowBlank="1" showInputMessage="1" showErrorMessage="1" sqref="D129:O148 E175:AL179 C167:J170 C158:H164 F122:AL124 C151:H155" xr:uid="{00000000-0002-0000-0300-000007000000}">
      <formula1>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G202"/>
  <sheetViews>
    <sheetView workbookViewId="0"/>
  </sheetViews>
  <sheetFormatPr baseColWidth="10" defaultColWidth="11.42578125" defaultRowHeight="15" x14ac:dyDescent="0.25"/>
  <cols>
    <col min="1" max="1" width="43.140625" customWidth="1"/>
    <col min="2" max="2" width="31.7109375" customWidth="1"/>
    <col min="3" max="3" width="18.85546875" bestFit="1" customWidth="1"/>
    <col min="4" max="4" width="17.140625" bestFit="1" customWidth="1"/>
    <col min="5" max="5" width="14" bestFit="1" customWidth="1"/>
    <col min="6" max="6" width="14.5703125" bestFit="1" customWidth="1"/>
    <col min="7" max="7" width="11.5703125" bestFit="1" customWidth="1"/>
    <col min="8" max="8" width="14" bestFit="1" customWidth="1"/>
    <col min="9" max="9" width="13.28515625" customWidth="1"/>
    <col min="10" max="10" width="15.42578125" customWidth="1"/>
    <col min="11" max="11" width="17" customWidth="1"/>
    <col min="12" max="12" width="14.85546875" customWidth="1"/>
    <col min="14" max="14" width="13.5703125" customWidth="1"/>
    <col min="38" max="38" width="13.7109375" customWidth="1"/>
    <col min="40" max="40" width="12.7109375" customWidth="1"/>
    <col min="41" max="41" width="13" customWidth="1"/>
    <col min="42" max="42" width="13.140625" customWidth="1"/>
    <col min="44" max="44" width="12.42578125" customWidth="1"/>
    <col min="75" max="76" width="11.7109375" customWidth="1"/>
    <col min="77" max="77" width="11.42578125" customWidth="1"/>
    <col min="78" max="96" width="11.42578125" hidden="1" customWidth="1"/>
    <col min="97" max="105" width="11.42578125" customWidth="1"/>
  </cols>
  <sheetData>
    <row r="1" spans="1:104" x14ac:dyDescent="0.25">
      <c r="A1" s="1" t="s">
        <v>0</v>
      </c>
    </row>
    <row r="2" spans="1:104" x14ac:dyDescent="0.25">
      <c r="A2" s="1" t="str">
        <f>CONCATENATE("COMUNA: ",[5]NOMBRE!B2, " (",[5]NOMBRE!C2,[5]NOMBRE!D2,[5]NOMBRE!E2,[5]NOMBRE!F2,[5]NOMBRE!G2,")")</f>
        <v>COMUNA: LINARES (07401)</v>
      </c>
    </row>
    <row r="3" spans="1:104" x14ac:dyDescent="0.25">
      <c r="A3" s="1" t="str">
        <f>CONCATENATE("ESTABLECIMIENTO/ESTRATEGIA: ", [5]NOMBRE!B3, " (",[5]NOMBRE!C3,[5]NOMBRE!D3,[5]NOMBRE!E3,[5]NOMBRE!F3,[5]NOMBRE!G3,[5]NOMBRE!H3,")")</f>
        <v>ESTABLECIMIENTO/ESTRATEGIA: HOSPITAL PRESIDENTE CARLOS IBAÑEZ DEL CAMPO (116108)</v>
      </c>
    </row>
    <row r="4" spans="1:104" x14ac:dyDescent="0.25">
      <c r="A4" s="1" t="str">
        <f>CONCATENATE("MES: ",[5]NOMBRE!B6, " (",[5]NOMBRE!C6,[5]NOMBRE!D6,")")</f>
        <v>MES: ABRIL (04)</v>
      </c>
    </row>
    <row r="5" spans="1:104" x14ac:dyDescent="0.25">
      <c r="A5" s="1" t="str">
        <f>CONCATENATE("AÑO: ",[5]NOMBRE!B7)</f>
        <v>AÑO: 2025</v>
      </c>
    </row>
    <row r="6" spans="1:104" s="2" customFormat="1" ht="15" customHeight="1" x14ac:dyDescent="0.25">
      <c r="A6" s="330" t="s">
        <v>1</v>
      </c>
      <c r="B6" s="330"/>
      <c r="C6" s="330"/>
      <c r="D6" s="330"/>
      <c r="E6" s="330"/>
      <c r="F6" s="330"/>
      <c r="G6" s="330"/>
      <c r="H6" s="330"/>
      <c r="I6" s="330"/>
      <c r="J6" s="330"/>
      <c r="K6" s="330"/>
      <c r="L6" s="330"/>
      <c r="M6" s="330"/>
      <c r="N6" s="330"/>
      <c r="O6" s="330"/>
      <c r="P6" s="330"/>
      <c r="Q6" s="330"/>
      <c r="R6" s="330"/>
      <c r="S6" s="330"/>
      <c r="T6" s="330"/>
      <c r="BX6" s="3"/>
      <c r="BY6" s="3"/>
      <c r="BZ6" s="3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</row>
    <row r="8" spans="1:104" x14ac:dyDescent="0.25">
      <c r="A8" s="331" t="s">
        <v>2</v>
      </c>
      <c r="B8" s="331"/>
      <c r="C8" s="331"/>
      <c r="D8" s="331"/>
      <c r="E8" s="331"/>
      <c r="F8" s="331"/>
      <c r="G8" s="331"/>
      <c r="H8" s="331"/>
      <c r="I8" s="331"/>
      <c r="J8" s="331"/>
      <c r="K8" s="331"/>
      <c r="L8" s="331"/>
      <c r="M8" s="331"/>
      <c r="N8" s="331"/>
      <c r="O8" s="331"/>
      <c r="P8" s="331"/>
      <c r="Q8" s="331"/>
      <c r="R8" s="331"/>
      <c r="S8" s="331"/>
      <c r="T8" s="331"/>
      <c r="U8" s="331"/>
      <c r="V8" s="331"/>
      <c r="W8" s="331"/>
      <c r="X8" s="331"/>
      <c r="Y8" s="331"/>
      <c r="Z8" s="331"/>
      <c r="AA8" s="331"/>
      <c r="AB8" s="331"/>
      <c r="AC8" s="331"/>
      <c r="AD8" s="331"/>
      <c r="AE8" s="331"/>
      <c r="AF8" s="331"/>
      <c r="AG8" s="331"/>
      <c r="AH8" s="331"/>
      <c r="AI8" s="331"/>
      <c r="AJ8" s="331"/>
      <c r="AK8" s="331"/>
      <c r="AL8" s="331"/>
      <c r="AM8" s="331"/>
    </row>
    <row r="9" spans="1:104" x14ac:dyDescent="0.25">
      <c r="A9" s="303" t="s">
        <v>3</v>
      </c>
      <c r="B9" s="303"/>
      <c r="C9" s="303"/>
      <c r="D9" s="303"/>
      <c r="E9" s="303"/>
      <c r="F9" s="303"/>
      <c r="G9" s="303"/>
      <c r="H9" s="303"/>
      <c r="I9" s="303"/>
      <c r="J9" s="303"/>
      <c r="K9" s="303"/>
      <c r="L9" s="303"/>
      <c r="M9" s="303"/>
      <c r="N9" s="303"/>
      <c r="O9" s="303"/>
      <c r="P9" s="303"/>
      <c r="Q9" s="303"/>
      <c r="R9" s="303"/>
      <c r="S9" s="303"/>
      <c r="T9" s="303"/>
      <c r="U9" s="303"/>
      <c r="V9" s="303"/>
      <c r="W9" s="303"/>
      <c r="X9" s="303"/>
      <c r="Y9" s="303"/>
      <c r="Z9" s="303"/>
      <c r="AA9" s="303"/>
      <c r="AB9" s="303"/>
      <c r="AC9" s="303"/>
      <c r="AD9" s="303"/>
      <c r="AE9" s="303"/>
      <c r="AF9" s="303"/>
      <c r="AG9" s="303"/>
      <c r="AH9" s="303"/>
      <c r="AI9" s="303"/>
      <c r="AJ9" s="303"/>
      <c r="AK9" s="303"/>
      <c r="AL9" s="303"/>
      <c r="AM9" s="303"/>
    </row>
    <row r="10" spans="1:104" ht="15" customHeight="1" x14ac:dyDescent="0.25">
      <c r="A10" s="332" t="s">
        <v>4</v>
      </c>
      <c r="B10" s="327" t="s">
        <v>5</v>
      </c>
      <c r="C10" s="287" t="s">
        <v>6</v>
      </c>
      <c r="D10" s="288"/>
      <c r="E10" s="284"/>
      <c r="F10" s="333" t="s">
        <v>7</v>
      </c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4"/>
      <c r="AF10" s="334"/>
      <c r="AG10" s="334"/>
      <c r="AH10" s="334"/>
      <c r="AI10" s="334"/>
      <c r="AJ10" s="334"/>
      <c r="AK10" s="334"/>
      <c r="AL10" s="334"/>
      <c r="AM10" s="314"/>
      <c r="AN10" s="309" t="s">
        <v>8</v>
      </c>
      <c r="AO10" s="288" t="s">
        <v>9</v>
      </c>
      <c r="AP10" s="284"/>
      <c r="AQ10" s="324" t="s">
        <v>10</v>
      </c>
      <c r="AR10" s="324" t="s">
        <v>11</v>
      </c>
      <c r="AS10" s="324" t="s">
        <v>12</v>
      </c>
      <c r="AT10" s="324" t="s">
        <v>13</v>
      </c>
      <c r="AU10" s="324" t="s">
        <v>14</v>
      </c>
    </row>
    <row r="11" spans="1:104" x14ac:dyDescent="0.25">
      <c r="A11" s="332"/>
      <c r="B11" s="328"/>
      <c r="C11" s="289"/>
      <c r="D11" s="290"/>
      <c r="E11" s="286"/>
      <c r="F11" s="294" t="s">
        <v>15</v>
      </c>
      <c r="G11" s="294"/>
      <c r="H11" s="295" t="s">
        <v>16</v>
      </c>
      <c r="I11" s="296"/>
      <c r="J11" s="295" t="s">
        <v>17</v>
      </c>
      <c r="K11" s="296"/>
      <c r="L11" s="295" t="s">
        <v>18</v>
      </c>
      <c r="M11" s="296"/>
      <c r="N11" s="295" t="s">
        <v>19</v>
      </c>
      <c r="O11" s="296"/>
      <c r="P11" s="295" t="s">
        <v>20</v>
      </c>
      <c r="Q11" s="296"/>
      <c r="R11" s="295" t="s">
        <v>21</v>
      </c>
      <c r="S11" s="296"/>
      <c r="T11" s="295" t="s">
        <v>22</v>
      </c>
      <c r="U11" s="296"/>
      <c r="V11" s="295" t="s">
        <v>23</v>
      </c>
      <c r="W11" s="296"/>
      <c r="X11" s="295" t="s">
        <v>24</v>
      </c>
      <c r="Y11" s="296"/>
      <c r="Z11" s="295" t="s">
        <v>25</v>
      </c>
      <c r="AA11" s="296"/>
      <c r="AB11" s="295" t="s">
        <v>26</v>
      </c>
      <c r="AC11" s="296"/>
      <c r="AD11" s="295" t="s">
        <v>27</v>
      </c>
      <c r="AE11" s="296"/>
      <c r="AF11" s="295" t="s">
        <v>28</v>
      </c>
      <c r="AG11" s="296"/>
      <c r="AH11" s="295" t="s">
        <v>29</v>
      </c>
      <c r="AI11" s="296"/>
      <c r="AJ11" s="295" t="s">
        <v>30</v>
      </c>
      <c r="AK11" s="296"/>
      <c r="AL11" s="297" t="s">
        <v>31</v>
      </c>
      <c r="AM11" s="323"/>
      <c r="AN11" s="310"/>
      <c r="AO11" s="290"/>
      <c r="AP11" s="286"/>
      <c r="AQ11" s="325"/>
      <c r="AR11" s="325"/>
      <c r="AS11" s="325"/>
      <c r="AT11" s="325"/>
      <c r="AU11" s="325"/>
    </row>
    <row r="12" spans="1:104" x14ac:dyDescent="0.25">
      <c r="A12" s="332"/>
      <c r="B12" s="329"/>
      <c r="C12" s="5" t="s">
        <v>32</v>
      </c>
      <c r="D12" s="6" t="s">
        <v>33</v>
      </c>
      <c r="E12" s="7" t="s">
        <v>34</v>
      </c>
      <c r="F12" s="5" t="s">
        <v>33</v>
      </c>
      <c r="G12" s="7" t="s">
        <v>34</v>
      </c>
      <c r="H12" s="5" t="s">
        <v>33</v>
      </c>
      <c r="I12" s="7" t="s">
        <v>34</v>
      </c>
      <c r="J12" s="5" t="s">
        <v>33</v>
      </c>
      <c r="K12" s="7" t="s">
        <v>34</v>
      </c>
      <c r="L12" s="5" t="s">
        <v>33</v>
      </c>
      <c r="M12" s="7" t="s">
        <v>34</v>
      </c>
      <c r="N12" s="5" t="s">
        <v>33</v>
      </c>
      <c r="O12" s="7" t="s">
        <v>34</v>
      </c>
      <c r="P12" s="5" t="s">
        <v>33</v>
      </c>
      <c r="Q12" s="7" t="s">
        <v>34</v>
      </c>
      <c r="R12" s="5" t="s">
        <v>33</v>
      </c>
      <c r="S12" s="7" t="s">
        <v>34</v>
      </c>
      <c r="T12" s="5" t="s">
        <v>33</v>
      </c>
      <c r="U12" s="7" t="s">
        <v>34</v>
      </c>
      <c r="V12" s="5" t="s">
        <v>33</v>
      </c>
      <c r="W12" s="7" t="s">
        <v>34</v>
      </c>
      <c r="X12" s="5" t="s">
        <v>33</v>
      </c>
      <c r="Y12" s="7" t="s">
        <v>34</v>
      </c>
      <c r="Z12" s="5" t="s">
        <v>33</v>
      </c>
      <c r="AA12" s="7" t="s">
        <v>34</v>
      </c>
      <c r="AB12" s="5" t="s">
        <v>33</v>
      </c>
      <c r="AC12" s="7" t="s">
        <v>34</v>
      </c>
      <c r="AD12" s="5" t="s">
        <v>33</v>
      </c>
      <c r="AE12" s="7" t="s">
        <v>34</v>
      </c>
      <c r="AF12" s="5" t="s">
        <v>33</v>
      </c>
      <c r="AG12" s="7" t="s">
        <v>34</v>
      </c>
      <c r="AH12" s="5" t="s">
        <v>33</v>
      </c>
      <c r="AI12" s="7" t="s">
        <v>34</v>
      </c>
      <c r="AJ12" s="5" t="s">
        <v>33</v>
      </c>
      <c r="AK12" s="7" t="s">
        <v>34</v>
      </c>
      <c r="AL12" s="5" t="s">
        <v>33</v>
      </c>
      <c r="AM12" s="7" t="s">
        <v>34</v>
      </c>
      <c r="AN12" s="311"/>
      <c r="AO12" s="8" t="s">
        <v>35</v>
      </c>
      <c r="AP12" s="9" t="s">
        <v>36</v>
      </c>
      <c r="AQ12" s="326"/>
      <c r="AR12" s="326"/>
      <c r="AS12" s="326"/>
      <c r="AT12" s="326"/>
      <c r="AU12" s="326"/>
    </row>
    <row r="13" spans="1:104" x14ac:dyDescent="0.25">
      <c r="A13" s="299" t="s">
        <v>37</v>
      </c>
      <c r="B13" s="10" t="s">
        <v>38</v>
      </c>
      <c r="C13" s="11">
        <f t="shared" ref="C13:C75" si="0">SUM(D13+E13)</f>
        <v>57</v>
      </c>
      <c r="D13" s="12">
        <f>+F13+H13+J13+L13+N13+P13+R13+T13+V13+X13+Z13+AB13+AD13+AF13+AH13+AJ13+AL13</f>
        <v>39</v>
      </c>
      <c r="E13" s="13">
        <f>+G13+I13+K13+M13+O13+Q13+S13+U13+W13+Y13+AA13+AC13+AE13+AG13+AI13+AK13+AM13</f>
        <v>18</v>
      </c>
      <c r="F13" s="14"/>
      <c r="G13" s="15"/>
      <c r="H13" s="14"/>
      <c r="I13" s="15"/>
      <c r="J13" s="14"/>
      <c r="K13" s="16"/>
      <c r="L13" s="14"/>
      <c r="M13" s="16"/>
      <c r="N13" s="14">
        <v>3</v>
      </c>
      <c r="O13" s="16"/>
      <c r="P13" s="14">
        <v>2</v>
      </c>
      <c r="Q13" s="16">
        <v>1</v>
      </c>
      <c r="R13" s="14">
        <v>5</v>
      </c>
      <c r="S13" s="16">
        <v>1</v>
      </c>
      <c r="T13" s="14">
        <v>6</v>
      </c>
      <c r="U13" s="16">
        <v>2</v>
      </c>
      <c r="V13" s="14">
        <v>5</v>
      </c>
      <c r="W13" s="16">
        <v>2</v>
      </c>
      <c r="X13" s="14">
        <v>5</v>
      </c>
      <c r="Y13" s="16">
        <v>2</v>
      </c>
      <c r="Z13" s="14">
        <v>4</v>
      </c>
      <c r="AA13" s="16">
        <v>2</v>
      </c>
      <c r="AB13" s="14">
        <v>5</v>
      </c>
      <c r="AC13" s="16">
        <v>3</v>
      </c>
      <c r="AD13" s="14"/>
      <c r="AE13" s="16">
        <v>3</v>
      </c>
      <c r="AF13" s="14">
        <v>3</v>
      </c>
      <c r="AG13" s="16"/>
      <c r="AH13" s="14"/>
      <c r="AI13" s="16">
        <v>1</v>
      </c>
      <c r="AJ13" s="14">
        <v>1</v>
      </c>
      <c r="AK13" s="16">
        <v>1</v>
      </c>
      <c r="AL13" s="17"/>
      <c r="AM13" s="18"/>
      <c r="AN13" s="19">
        <v>0</v>
      </c>
      <c r="AO13" s="20">
        <v>0</v>
      </c>
      <c r="AP13" s="21">
        <v>0</v>
      </c>
      <c r="AQ13" s="22">
        <v>0</v>
      </c>
      <c r="AR13" s="22">
        <v>4</v>
      </c>
      <c r="AS13" s="23"/>
      <c r="AT13" s="24">
        <v>0</v>
      </c>
      <c r="AU13" s="24">
        <v>0</v>
      </c>
      <c r="AV13" s="25" t="str">
        <f>$CA13&amp;$CB13&amp;CC13&amp;CD13&amp;CE13&amp;CG13&amp;CH13</f>
        <v/>
      </c>
      <c r="CA13" s="26" t="str">
        <f>IF(AND($C13&lt;&gt;0,AN13=""),"* No olvide ingresar la columna Espacios Amigables /adolescentes (Digite CERO si no tiene). ",IF(AN13&gt;$C13,"* El Número de Espacios Amigables no puede superar el Total. ",""))</f>
        <v/>
      </c>
      <c r="CB13" s="26" t="str">
        <f>IF(AND(E13&gt;0,OR(AO13="")),"No olvide digitar los campos *TRANS Masculino (Digite CERO si no tiene).",IF(AO13&gt;E13,"* El Número de TRANS Masculino no puede superar el Total Mujeres. ",""))</f>
        <v/>
      </c>
      <c r="CC13" s="26" t="str">
        <f>IF(AND(D13&gt;0,OR(AP13="")),"No olvide digitar los campos *TRANS Femenino (Digite CERO si no tiene).",IF(AP13&gt;$D13,"* El Número de TRANS Femenino no puede superar el Total Hombres. ",""))</f>
        <v/>
      </c>
      <c r="CD13" s="26" t="str">
        <f>IF(AND($C13&lt;&gt;0,AQ13=""),"* No olvide ingresar la columna Pueblos Originarios (Digite CERO si no tiene).  ",IF(AQ13&gt;$C13,"* El Número de Pueblos Originarios no puede superar el Total. ",""))</f>
        <v/>
      </c>
      <c r="CE13" s="26" t="str">
        <f>IF(AND($C13&lt;&gt;0,AR13=""),"* No olvide ingresar la columna Migrantes (Digite CERO si no tiene).  ",IF(AR13&gt;$C13,"* El Número de Migrantes no puede superar el Total. ",""))</f>
        <v/>
      </c>
      <c r="CF13" s="27"/>
      <c r="CG13" s="26" t="str">
        <f>IF(AND($C13&lt;&gt;0,AT13=""),"* No olvide ingresar la columna Niños, Niñas, Adolescentes y Jóvenes SENAME (Digite CERO si no tiene).  ",IF(AT13&gt;$C13,"* El Número de Niños, Niñas, Adolescentes y Jóvenes SENAME no puede superar el Total. ",""))</f>
        <v/>
      </c>
      <c r="CH13" s="26" t="str">
        <f>IF(AND($C13&lt;&gt;0,AU13=""),"* No olvide ingresar la columna Niños, Niñas, Adolescentes y Jóvenes Mejor Niñez (Digite CERO si no tiene). ",IF(AU13&gt;$C13,"* El Número de Niños, Niñas, Adolescentes y Jóvenes Mejor Niñez no puede superar el Total. ",""))</f>
        <v/>
      </c>
      <c r="CI13" s="28"/>
      <c r="CJ13" s="29">
        <f>IF(AND($C13&lt;&gt;0,AN13=""),1,IF(AN13&gt;$C13,1,0))</f>
        <v>0</v>
      </c>
      <c r="CK13" s="29">
        <f>IF(AND(E13&gt;0,OR(AO13="")),1,IF(AO13&gt;E13,1,0))</f>
        <v>0</v>
      </c>
      <c r="CL13" s="29">
        <f>IF(AND(D13&gt;0,OR(AP13="")),1,IF(AP13&gt;D13,1,0))</f>
        <v>0</v>
      </c>
      <c r="CM13" s="29">
        <f>IF(AND($C13&lt;&gt;0,AQ13=""),1,IF(AQ13&gt;$C13,1,0))</f>
        <v>0</v>
      </c>
      <c r="CN13" s="29">
        <f>IF(AND($C13&lt;&gt;0,AR13=""),1,IF(AR13&gt;$C13,1,0))</f>
        <v>0</v>
      </c>
      <c r="CO13" s="30"/>
      <c r="CP13" s="29">
        <f>IF(AND($C13&lt;&gt;0,AT13=""),1,IF(AT13&gt;$C13,1,0))</f>
        <v>0</v>
      </c>
      <c r="CQ13" s="29">
        <f>IF(AND($C13&lt;&gt;0,AU13=""),1,IF(AU13&gt;$C13,1,0))</f>
        <v>0</v>
      </c>
      <c r="CR13" s="28"/>
      <c r="CS13" s="28"/>
      <c r="CT13" s="28"/>
      <c r="CU13" s="28"/>
    </row>
    <row r="14" spans="1:104" x14ac:dyDescent="0.25">
      <c r="A14" s="300"/>
      <c r="B14" s="31" t="s">
        <v>39</v>
      </c>
      <c r="C14" s="32">
        <f t="shared" si="0"/>
        <v>0</v>
      </c>
      <c r="D14" s="33">
        <f t="shared" ref="D14:E23" si="1">+F14+H14+J14+L14+N14+P14+R14+T14+V14+X14+Z14+AB14+AD14+AF14+AH14+AJ14+AL14</f>
        <v>0</v>
      </c>
      <c r="E14" s="34">
        <f>+G14+I14+K14+M14+O14+Q14+S14+U14+W14+Y14+AA14+AC14+AE14+AG14+AI14+AK14+AM14</f>
        <v>0</v>
      </c>
      <c r="F14" s="35"/>
      <c r="G14" s="36"/>
      <c r="H14" s="35"/>
      <c r="I14" s="36"/>
      <c r="J14" s="35"/>
      <c r="K14" s="37"/>
      <c r="L14" s="35"/>
      <c r="M14" s="37"/>
      <c r="N14" s="35"/>
      <c r="O14" s="37"/>
      <c r="P14" s="35"/>
      <c r="Q14" s="37"/>
      <c r="R14" s="35"/>
      <c r="S14" s="37"/>
      <c r="T14" s="35"/>
      <c r="U14" s="37"/>
      <c r="V14" s="35"/>
      <c r="W14" s="37"/>
      <c r="X14" s="35"/>
      <c r="Y14" s="37"/>
      <c r="Z14" s="35"/>
      <c r="AA14" s="37"/>
      <c r="AB14" s="35"/>
      <c r="AC14" s="37"/>
      <c r="AD14" s="35"/>
      <c r="AE14" s="37"/>
      <c r="AF14" s="35"/>
      <c r="AG14" s="37"/>
      <c r="AH14" s="35"/>
      <c r="AI14" s="37"/>
      <c r="AJ14" s="35"/>
      <c r="AK14" s="37"/>
      <c r="AL14" s="38"/>
      <c r="AM14" s="39"/>
      <c r="AN14" s="40"/>
      <c r="AO14" s="41"/>
      <c r="AP14" s="36"/>
      <c r="AQ14" s="24"/>
      <c r="AR14" s="24"/>
      <c r="AS14" s="42"/>
      <c r="AT14" s="24"/>
      <c r="AU14" s="24"/>
      <c r="AV14" s="25" t="str">
        <f t="shared" ref="AV14:AV56" si="2">$CA14&amp;$CB14&amp;CC14&amp;CD14&amp;CE14&amp;CG14&amp;CH14</f>
        <v/>
      </c>
      <c r="CA14" s="26" t="str">
        <f t="shared" ref="CA14:CA89" si="3">IF(AND($C14&lt;&gt;0,AN14=""),"* No olvide ingresar la columna Espacios Amigables /adolescentes (Digite CERO si no tiene). ",IF(AN14&gt;$C14,"* El Número de Espacios Amigables no puede superar el Total. ",""))</f>
        <v/>
      </c>
      <c r="CB14" s="26" t="str">
        <f t="shared" ref="CB14:CB89" si="4">IF(AND(E14&gt;0,OR(AO14="")),"No olvide digitar los campos *TRANS Masculino (Digite CERO si no tiene).",IF(AO14&gt;E14,"* El Número de TRANS Masculino no puede superar el Total Mujeres. ",""))</f>
        <v/>
      </c>
      <c r="CC14" s="26" t="str">
        <f t="shared" ref="CC14:CC89" si="5">IF(AND(D14&gt;0,OR(AP14="")),"No olvide digitar los campos *TRANS Femenino (Digite CERO si no tiene).",IF(AP14&gt;$D14,"* El Número de TRANS Femenino no puede superar el Total Hombres. ",""))</f>
        <v/>
      </c>
      <c r="CD14" s="26" t="str">
        <f t="shared" ref="CD14:CD89" si="6">IF(AND($C14&lt;&gt;0,AQ14=""),"* No olvide ingresar la columna Pueblos Originarios (Digite CERO si no tiene).  ",IF(AQ14&gt;$C14,"* El Número de Pueblos Originarios no puede superar el Total. ",""))</f>
        <v/>
      </c>
      <c r="CE14" s="26" t="str">
        <f t="shared" ref="CE14:CE89" si="7">IF(AND($C14&lt;&gt;0,AR14=""),"* No olvide ingresar la columna Migrantes (Digite CERO si no tiene).  ",IF(AR14&gt;$C14,"* El Número de Migrantes no puede superar el Total. ",""))</f>
        <v/>
      </c>
      <c r="CF14" s="27"/>
      <c r="CG14" s="26" t="str">
        <f t="shared" ref="CG14:CG89" si="8">IF(AND($C14&lt;&gt;0,AT14=""),"* No olvide ingresar la columna Niños, Niñas, Adolescentes y Jóvenes SENAME (Digite CERO si no tiene).  ",IF(AT14&gt;$C14,"* El Número de Niños, Niñas, Adolescentes y Jóvenes SENAME no puede superar el Total. ",""))</f>
        <v/>
      </c>
      <c r="CH14" s="26" t="str">
        <f t="shared" ref="CH14:CH89" si="9">IF(AND($C14&lt;&gt;0,AU14=""),"* No olvide ingresar la columna Niños, Niñas, Adolescentes y Jóvenes Mejor Niñez (Digite CERO si no tiene). ",IF(AU14&gt;$C14,"* El Número de Niños, Niñas, Adolescentes y Jóvenes Mejor Niñez no puede superar el Total. ",""))</f>
        <v/>
      </c>
      <c r="CI14" s="28"/>
      <c r="CJ14" s="29">
        <f t="shared" ref="CJ14:CJ89" si="10">IF(AND($C14&lt;&gt;0,AN14=""),1,IF(AN14&gt;$C14,1,0))</f>
        <v>0</v>
      </c>
      <c r="CK14" s="29">
        <f t="shared" ref="CK14:CK89" si="11">IF(AND(E14&gt;0,OR(AO14="")),1,IF(AO14&gt;E14,1,0))</f>
        <v>0</v>
      </c>
      <c r="CL14" s="29">
        <f t="shared" ref="CL14:CL89" si="12">IF(AND(D14&gt;0,OR(AP14="")),1,IF(AP14&gt;D14,1,0))</f>
        <v>0</v>
      </c>
      <c r="CM14" s="29">
        <f t="shared" ref="CM14:CN89" si="13">IF(AND($C14&lt;&gt;0,AQ14=""),1,IF(AQ14&gt;$C14,1,0))</f>
        <v>0</v>
      </c>
      <c r="CN14" s="29">
        <f t="shared" si="13"/>
        <v>0</v>
      </c>
      <c r="CO14" s="30"/>
      <c r="CP14" s="29">
        <f t="shared" ref="CP14:CQ89" si="14">IF(AND($C14&lt;&gt;0,AT14=""),1,IF(AT14&gt;$C14,1,0))</f>
        <v>0</v>
      </c>
      <c r="CQ14" s="29">
        <f t="shared" si="14"/>
        <v>0</v>
      </c>
    </row>
    <row r="15" spans="1:104" x14ac:dyDescent="0.25">
      <c r="A15" s="300"/>
      <c r="B15" s="31" t="s">
        <v>40</v>
      </c>
      <c r="C15" s="32">
        <f t="shared" si="0"/>
        <v>131</v>
      </c>
      <c r="D15" s="33">
        <f t="shared" si="1"/>
        <v>85</v>
      </c>
      <c r="E15" s="34">
        <f t="shared" si="1"/>
        <v>46</v>
      </c>
      <c r="F15" s="35"/>
      <c r="G15" s="36"/>
      <c r="H15" s="35"/>
      <c r="I15" s="36"/>
      <c r="J15" s="35"/>
      <c r="K15" s="37"/>
      <c r="L15" s="35"/>
      <c r="M15" s="37"/>
      <c r="N15" s="35">
        <v>7</v>
      </c>
      <c r="O15" s="37"/>
      <c r="P15" s="35">
        <v>3</v>
      </c>
      <c r="Q15" s="37">
        <v>2</v>
      </c>
      <c r="R15" s="35">
        <v>16</v>
      </c>
      <c r="S15" s="37">
        <v>2</v>
      </c>
      <c r="T15" s="35">
        <v>12</v>
      </c>
      <c r="U15" s="37">
        <v>8</v>
      </c>
      <c r="V15" s="35">
        <v>12</v>
      </c>
      <c r="W15" s="37">
        <v>9</v>
      </c>
      <c r="X15" s="35">
        <v>16</v>
      </c>
      <c r="Y15" s="37">
        <v>7</v>
      </c>
      <c r="Z15" s="35">
        <v>6</v>
      </c>
      <c r="AA15" s="37">
        <v>7</v>
      </c>
      <c r="AB15" s="35">
        <v>8</v>
      </c>
      <c r="AC15" s="37">
        <v>4</v>
      </c>
      <c r="AD15" s="35">
        <v>1</v>
      </c>
      <c r="AE15" s="37">
        <v>3</v>
      </c>
      <c r="AF15" s="35">
        <v>2</v>
      </c>
      <c r="AG15" s="37">
        <v>1</v>
      </c>
      <c r="AH15" s="35">
        <v>1</v>
      </c>
      <c r="AI15" s="37">
        <v>2</v>
      </c>
      <c r="AJ15" s="35"/>
      <c r="AK15" s="37">
        <v>1</v>
      </c>
      <c r="AL15" s="38">
        <v>1</v>
      </c>
      <c r="AM15" s="39"/>
      <c r="AN15" s="40">
        <v>0</v>
      </c>
      <c r="AO15" s="41">
        <v>0</v>
      </c>
      <c r="AP15" s="36">
        <v>0</v>
      </c>
      <c r="AQ15" s="24">
        <v>1</v>
      </c>
      <c r="AR15" s="24">
        <v>10</v>
      </c>
      <c r="AS15" s="42"/>
      <c r="AT15" s="24">
        <v>0</v>
      </c>
      <c r="AU15" s="24">
        <v>0</v>
      </c>
      <c r="AV15" s="25" t="str">
        <f t="shared" si="2"/>
        <v/>
      </c>
      <c r="CA15" s="26" t="str">
        <f t="shared" si="3"/>
        <v/>
      </c>
      <c r="CB15" s="26" t="str">
        <f t="shared" si="4"/>
        <v/>
      </c>
      <c r="CC15" s="26" t="str">
        <f t="shared" si="5"/>
        <v/>
      </c>
      <c r="CD15" s="26" t="str">
        <f t="shared" si="6"/>
        <v/>
      </c>
      <c r="CE15" s="26" t="str">
        <f t="shared" si="7"/>
        <v/>
      </c>
      <c r="CF15" s="27"/>
      <c r="CG15" s="26" t="str">
        <f t="shared" si="8"/>
        <v/>
      </c>
      <c r="CH15" s="26" t="str">
        <f t="shared" si="9"/>
        <v/>
      </c>
      <c r="CI15" s="28"/>
      <c r="CJ15" s="29">
        <f t="shared" si="10"/>
        <v>0</v>
      </c>
      <c r="CK15" s="29">
        <f t="shared" si="11"/>
        <v>0</v>
      </c>
      <c r="CL15" s="29">
        <f t="shared" si="12"/>
        <v>0</v>
      </c>
      <c r="CM15" s="29">
        <f t="shared" si="13"/>
        <v>0</v>
      </c>
      <c r="CN15" s="29">
        <f t="shared" si="13"/>
        <v>0</v>
      </c>
      <c r="CO15" s="30"/>
      <c r="CP15" s="29">
        <f t="shared" si="14"/>
        <v>0</v>
      </c>
      <c r="CQ15" s="29">
        <f t="shared" si="14"/>
        <v>0</v>
      </c>
    </row>
    <row r="16" spans="1:104" x14ac:dyDescent="0.25">
      <c r="A16" s="300"/>
      <c r="B16" s="31" t="s">
        <v>41</v>
      </c>
      <c r="C16" s="32">
        <f t="shared" si="0"/>
        <v>0</v>
      </c>
      <c r="D16" s="33">
        <f t="shared" si="1"/>
        <v>0</v>
      </c>
      <c r="E16" s="34">
        <f t="shared" si="1"/>
        <v>0</v>
      </c>
      <c r="F16" s="35"/>
      <c r="G16" s="36"/>
      <c r="H16" s="35"/>
      <c r="I16" s="36"/>
      <c r="J16" s="35"/>
      <c r="K16" s="37"/>
      <c r="L16" s="35"/>
      <c r="M16" s="37"/>
      <c r="N16" s="35"/>
      <c r="O16" s="37"/>
      <c r="P16" s="35"/>
      <c r="Q16" s="37"/>
      <c r="R16" s="35"/>
      <c r="S16" s="37"/>
      <c r="T16" s="35"/>
      <c r="U16" s="37"/>
      <c r="V16" s="35"/>
      <c r="W16" s="37"/>
      <c r="X16" s="35"/>
      <c r="Y16" s="37"/>
      <c r="Z16" s="35"/>
      <c r="AA16" s="37"/>
      <c r="AB16" s="35"/>
      <c r="AC16" s="37"/>
      <c r="AD16" s="35"/>
      <c r="AE16" s="37"/>
      <c r="AF16" s="35"/>
      <c r="AG16" s="37"/>
      <c r="AH16" s="35"/>
      <c r="AI16" s="37"/>
      <c r="AJ16" s="35"/>
      <c r="AK16" s="37"/>
      <c r="AL16" s="38"/>
      <c r="AM16" s="39"/>
      <c r="AN16" s="40"/>
      <c r="AO16" s="41"/>
      <c r="AP16" s="36"/>
      <c r="AQ16" s="24"/>
      <c r="AR16" s="24"/>
      <c r="AS16" s="42"/>
      <c r="AT16" s="24"/>
      <c r="AU16" s="24"/>
      <c r="AV16" s="25" t="str">
        <f t="shared" si="2"/>
        <v/>
      </c>
      <c r="CA16" s="26" t="str">
        <f t="shared" si="3"/>
        <v/>
      </c>
      <c r="CB16" s="26" t="str">
        <f t="shared" si="4"/>
        <v/>
      </c>
      <c r="CC16" s="26" t="str">
        <f t="shared" si="5"/>
        <v/>
      </c>
      <c r="CD16" s="26" t="str">
        <f t="shared" si="6"/>
        <v/>
      </c>
      <c r="CE16" s="26" t="str">
        <f t="shared" si="7"/>
        <v/>
      </c>
      <c r="CF16" s="27"/>
      <c r="CG16" s="26" t="str">
        <f t="shared" si="8"/>
        <v/>
      </c>
      <c r="CH16" s="26" t="str">
        <f t="shared" si="9"/>
        <v/>
      </c>
      <c r="CI16" s="28"/>
      <c r="CJ16" s="29">
        <f t="shared" si="10"/>
        <v>0</v>
      </c>
      <c r="CK16" s="29">
        <f t="shared" si="11"/>
        <v>0</v>
      </c>
      <c r="CL16" s="29">
        <f t="shared" si="12"/>
        <v>0</v>
      </c>
      <c r="CM16" s="29">
        <f t="shared" si="13"/>
        <v>0</v>
      </c>
      <c r="CN16" s="29">
        <f t="shared" si="13"/>
        <v>0</v>
      </c>
      <c r="CO16" s="30"/>
      <c r="CP16" s="29">
        <f t="shared" si="14"/>
        <v>0</v>
      </c>
      <c r="CQ16" s="29">
        <f t="shared" si="14"/>
        <v>0</v>
      </c>
    </row>
    <row r="17" spans="1:99" x14ac:dyDescent="0.25">
      <c r="A17" s="300"/>
      <c r="B17" s="31" t="s">
        <v>42</v>
      </c>
      <c r="C17" s="32">
        <f t="shared" si="0"/>
        <v>0</v>
      </c>
      <c r="D17" s="33">
        <f t="shared" si="1"/>
        <v>0</v>
      </c>
      <c r="E17" s="34">
        <f t="shared" si="1"/>
        <v>0</v>
      </c>
      <c r="F17" s="35"/>
      <c r="G17" s="36"/>
      <c r="H17" s="35"/>
      <c r="I17" s="36"/>
      <c r="J17" s="35"/>
      <c r="K17" s="37"/>
      <c r="L17" s="35"/>
      <c r="M17" s="37"/>
      <c r="N17" s="35"/>
      <c r="O17" s="37"/>
      <c r="P17" s="35"/>
      <c r="Q17" s="37"/>
      <c r="R17" s="35"/>
      <c r="S17" s="37"/>
      <c r="T17" s="35"/>
      <c r="U17" s="37"/>
      <c r="V17" s="35"/>
      <c r="W17" s="37"/>
      <c r="X17" s="35"/>
      <c r="Y17" s="37"/>
      <c r="Z17" s="35"/>
      <c r="AA17" s="37"/>
      <c r="AB17" s="35"/>
      <c r="AC17" s="37"/>
      <c r="AD17" s="35"/>
      <c r="AE17" s="37"/>
      <c r="AF17" s="35"/>
      <c r="AG17" s="37"/>
      <c r="AH17" s="35"/>
      <c r="AI17" s="37"/>
      <c r="AJ17" s="35"/>
      <c r="AK17" s="37"/>
      <c r="AL17" s="38"/>
      <c r="AM17" s="39"/>
      <c r="AN17" s="40"/>
      <c r="AO17" s="41"/>
      <c r="AP17" s="36"/>
      <c r="AQ17" s="24"/>
      <c r="AR17" s="24"/>
      <c r="AS17" s="42"/>
      <c r="AT17" s="24"/>
      <c r="AU17" s="24"/>
      <c r="AV17" s="25" t="str">
        <f t="shared" si="2"/>
        <v/>
      </c>
      <c r="CA17" s="26" t="str">
        <f t="shared" si="3"/>
        <v/>
      </c>
      <c r="CB17" s="26" t="str">
        <f t="shared" si="4"/>
        <v/>
      </c>
      <c r="CC17" s="26" t="str">
        <f t="shared" si="5"/>
        <v/>
      </c>
      <c r="CD17" s="26" t="str">
        <f t="shared" si="6"/>
        <v/>
      </c>
      <c r="CE17" s="26" t="str">
        <f t="shared" si="7"/>
        <v/>
      </c>
      <c r="CF17" s="27"/>
      <c r="CG17" s="26" t="str">
        <f t="shared" si="8"/>
        <v/>
      </c>
      <c r="CH17" s="26" t="str">
        <f t="shared" si="9"/>
        <v/>
      </c>
      <c r="CI17" s="28"/>
      <c r="CJ17" s="29">
        <f t="shared" si="10"/>
        <v>0</v>
      </c>
      <c r="CK17" s="29">
        <f t="shared" si="11"/>
        <v>0</v>
      </c>
      <c r="CL17" s="29">
        <f t="shared" si="12"/>
        <v>0</v>
      </c>
      <c r="CM17" s="29">
        <f t="shared" si="13"/>
        <v>0</v>
      </c>
      <c r="CN17" s="29">
        <f t="shared" si="13"/>
        <v>0</v>
      </c>
      <c r="CO17" s="30"/>
      <c r="CP17" s="29">
        <f t="shared" si="14"/>
        <v>0</v>
      </c>
      <c r="CQ17" s="29">
        <f t="shared" si="14"/>
        <v>0</v>
      </c>
    </row>
    <row r="18" spans="1:99" x14ac:dyDescent="0.25">
      <c r="A18" s="300"/>
      <c r="B18" s="31" t="s">
        <v>43</v>
      </c>
      <c r="C18" s="32">
        <f t="shared" si="0"/>
        <v>0</v>
      </c>
      <c r="D18" s="33">
        <f t="shared" si="1"/>
        <v>0</v>
      </c>
      <c r="E18" s="34">
        <f t="shared" si="1"/>
        <v>0</v>
      </c>
      <c r="F18" s="35"/>
      <c r="G18" s="36"/>
      <c r="H18" s="35"/>
      <c r="I18" s="36"/>
      <c r="J18" s="35"/>
      <c r="K18" s="37"/>
      <c r="L18" s="35"/>
      <c r="M18" s="37"/>
      <c r="N18" s="35"/>
      <c r="O18" s="37"/>
      <c r="P18" s="35"/>
      <c r="Q18" s="37"/>
      <c r="R18" s="35"/>
      <c r="S18" s="37"/>
      <c r="T18" s="35"/>
      <c r="U18" s="37"/>
      <c r="V18" s="35"/>
      <c r="W18" s="37"/>
      <c r="X18" s="35"/>
      <c r="Y18" s="37"/>
      <c r="Z18" s="35"/>
      <c r="AA18" s="37"/>
      <c r="AB18" s="35"/>
      <c r="AC18" s="37"/>
      <c r="AD18" s="35"/>
      <c r="AE18" s="37"/>
      <c r="AF18" s="35"/>
      <c r="AG18" s="37"/>
      <c r="AH18" s="35"/>
      <c r="AI18" s="37"/>
      <c r="AJ18" s="35"/>
      <c r="AK18" s="37"/>
      <c r="AL18" s="38"/>
      <c r="AM18" s="39"/>
      <c r="AN18" s="40"/>
      <c r="AO18" s="41"/>
      <c r="AP18" s="36"/>
      <c r="AQ18" s="24"/>
      <c r="AR18" s="24"/>
      <c r="AS18" s="42"/>
      <c r="AT18" s="24"/>
      <c r="AU18" s="24"/>
      <c r="AV18" s="25" t="str">
        <f t="shared" si="2"/>
        <v/>
      </c>
      <c r="CA18" s="26" t="str">
        <f t="shared" si="3"/>
        <v/>
      </c>
      <c r="CB18" s="26" t="str">
        <f t="shared" si="4"/>
        <v/>
      </c>
      <c r="CC18" s="26" t="str">
        <f t="shared" si="5"/>
        <v/>
      </c>
      <c r="CD18" s="26" t="str">
        <f t="shared" si="6"/>
        <v/>
      </c>
      <c r="CE18" s="26" t="str">
        <f t="shared" si="7"/>
        <v/>
      </c>
      <c r="CF18" s="27"/>
      <c r="CG18" s="26" t="str">
        <f t="shared" si="8"/>
        <v/>
      </c>
      <c r="CH18" s="26" t="str">
        <f t="shared" si="9"/>
        <v/>
      </c>
      <c r="CI18" s="28"/>
      <c r="CJ18" s="29">
        <f t="shared" si="10"/>
        <v>0</v>
      </c>
      <c r="CK18" s="29">
        <f t="shared" si="11"/>
        <v>0</v>
      </c>
      <c r="CL18" s="29">
        <f t="shared" si="12"/>
        <v>0</v>
      </c>
      <c r="CM18" s="29">
        <f t="shared" si="13"/>
        <v>0</v>
      </c>
      <c r="CN18" s="29">
        <f t="shared" si="13"/>
        <v>0</v>
      </c>
      <c r="CO18" s="30"/>
      <c r="CP18" s="29">
        <f t="shared" si="14"/>
        <v>0</v>
      </c>
      <c r="CQ18" s="29">
        <f t="shared" si="14"/>
        <v>0</v>
      </c>
    </row>
    <row r="19" spans="1:99" x14ac:dyDescent="0.25">
      <c r="A19" s="300"/>
      <c r="B19" s="31" t="s">
        <v>44</v>
      </c>
      <c r="C19" s="32">
        <f t="shared" si="0"/>
        <v>0</v>
      </c>
      <c r="D19" s="33">
        <f t="shared" si="1"/>
        <v>0</v>
      </c>
      <c r="E19" s="34">
        <f t="shared" si="1"/>
        <v>0</v>
      </c>
      <c r="F19" s="35"/>
      <c r="G19" s="36"/>
      <c r="H19" s="35"/>
      <c r="I19" s="36"/>
      <c r="J19" s="35"/>
      <c r="K19" s="37"/>
      <c r="L19" s="35"/>
      <c r="M19" s="37"/>
      <c r="N19" s="35"/>
      <c r="O19" s="37"/>
      <c r="P19" s="35"/>
      <c r="Q19" s="37"/>
      <c r="R19" s="35"/>
      <c r="S19" s="37"/>
      <c r="T19" s="35"/>
      <c r="U19" s="37"/>
      <c r="V19" s="35"/>
      <c r="W19" s="37"/>
      <c r="X19" s="35"/>
      <c r="Y19" s="37"/>
      <c r="Z19" s="35"/>
      <c r="AA19" s="37"/>
      <c r="AB19" s="35"/>
      <c r="AC19" s="37"/>
      <c r="AD19" s="35"/>
      <c r="AE19" s="37"/>
      <c r="AF19" s="35"/>
      <c r="AG19" s="37"/>
      <c r="AH19" s="35"/>
      <c r="AI19" s="37"/>
      <c r="AJ19" s="35"/>
      <c r="AK19" s="37"/>
      <c r="AL19" s="38"/>
      <c r="AM19" s="39"/>
      <c r="AN19" s="40"/>
      <c r="AO19" s="41"/>
      <c r="AP19" s="36"/>
      <c r="AQ19" s="24"/>
      <c r="AR19" s="24"/>
      <c r="AS19" s="42"/>
      <c r="AT19" s="24"/>
      <c r="AU19" s="24"/>
      <c r="AV19" s="25" t="str">
        <f t="shared" si="2"/>
        <v/>
      </c>
      <c r="CA19" s="26" t="str">
        <f t="shared" si="3"/>
        <v/>
      </c>
      <c r="CB19" s="26" t="str">
        <f t="shared" si="4"/>
        <v/>
      </c>
      <c r="CC19" s="26" t="str">
        <f t="shared" si="5"/>
        <v/>
      </c>
      <c r="CD19" s="26" t="str">
        <f t="shared" si="6"/>
        <v/>
      </c>
      <c r="CE19" s="26" t="str">
        <f t="shared" si="7"/>
        <v/>
      </c>
      <c r="CF19" s="27"/>
      <c r="CG19" s="26" t="str">
        <f t="shared" si="8"/>
        <v/>
      </c>
      <c r="CH19" s="26" t="str">
        <f t="shared" si="9"/>
        <v/>
      </c>
      <c r="CI19" s="28"/>
      <c r="CJ19" s="29">
        <f t="shared" si="10"/>
        <v>0</v>
      </c>
      <c r="CK19" s="29">
        <f t="shared" si="11"/>
        <v>0</v>
      </c>
      <c r="CL19" s="29">
        <f t="shared" si="12"/>
        <v>0</v>
      </c>
      <c r="CM19" s="29">
        <f t="shared" si="13"/>
        <v>0</v>
      </c>
      <c r="CN19" s="29">
        <f t="shared" si="13"/>
        <v>0</v>
      </c>
      <c r="CO19" s="30"/>
      <c r="CP19" s="29">
        <f t="shared" si="14"/>
        <v>0</v>
      </c>
      <c r="CQ19" s="29">
        <f t="shared" si="14"/>
        <v>0</v>
      </c>
    </row>
    <row r="20" spans="1:99" x14ac:dyDescent="0.25">
      <c r="A20" s="300"/>
      <c r="B20" s="43" t="s">
        <v>45</v>
      </c>
      <c r="C20" s="44">
        <f t="shared" si="0"/>
        <v>0</v>
      </c>
      <c r="D20" s="45">
        <f t="shared" si="1"/>
        <v>0</v>
      </c>
      <c r="E20" s="46">
        <f t="shared" si="1"/>
        <v>0</v>
      </c>
      <c r="F20" s="47"/>
      <c r="G20" s="48"/>
      <c r="H20" s="47"/>
      <c r="I20" s="48"/>
      <c r="J20" s="47"/>
      <c r="K20" s="49"/>
      <c r="L20" s="47"/>
      <c r="M20" s="49"/>
      <c r="N20" s="47"/>
      <c r="O20" s="49"/>
      <c r="P20" s="47"/>
      <c r="Q20" s="49"/>
      <c r="R20" s="47"/>
      <c r="S20" s="49"/>
      <c r="T20" s="47"/>
      <c r="U20" s="49"/>
      <c r="V20" s="47"/>
      <c r="W20" s="49"/>
      <c r="X20" s="47"/>
      <c r="Y20" s="49"/>
      <c r="Z20" s="47"/>
      <c r="AA20" s="49"/>
      <c r="AB20" s="47"/>
      <c r="AC20" s="49"/>
      <c r="AD20" s="47"/>
      <c r="AE20" s="49"/>
      <c r="AF20" s="47"/>
      <c r="AG20" s="49"/>
      <c r="AH20" s="47"/>
      <c r="AI20" s="49"/>
      <c r="AJ20" s="47"/>
      <c r="AK20" s="49"/>
      <c r="AL20" s="50"/>
      <c r="AM20" s="51"/>
      <c r="AN20" s="40"/>
      <c r="AO20" s="52"/>
      <c r="AP20" s="36"/>
      <c r="AQ20" s="24"/>
      <c r="AR20" s="24"/>
      <c r="AS20" s="42"/>
      <c r="AT20" s="24"/>
      <c r="AU20" s="24"/>
      <c r="AV20" s="25" t="str">
        <f t="shared" si="2"/>
        <v/>
      </c>
      <c r="CA20" s="26" t="str">
        <f t="shared" si="3"/>
        <v/>
      </c>
      <c r="CB20" s="26" t="str">
        <f t="shared" si="4"/>
        <v/>
      </c>
      <c r="CC20" s="26" t="str">
        <f t="shared" si="5"/>
        <v/>
      </c>
      <c r="CD20" s="26" t="str">
        <f t="shared" si="6"/>
        <v/>
      </c>
      <c r="CE20" s="26" t="str">
        <f t="shared" si="7"/>
        <v/>
      </c>
      <c r="CF20" s="27"/>
      <c r="CG20" s="26" t="str">
        <f t="shared" si="8"/>
        <v/>
      </c>
      <c r="CH20" s="26" t="str">
        <f t="shared" si="9"/>
        <v/>
      </c>
      <c r="CI20" s="28"/>
      <c r="CJ20" s="29">
        <f t="shared" si="10"/>
        <v>0</v>
      </c>
      <c r="CK20" s="29">
        <f t="shared" si="11"/>
        <v>0</v>
      </c>
      <c r="CL20" s="29">
        <f t="shared" si="12"/>
        <v>0</v>
      </c>
      <c r="CM20" s="29">
        <f t="shared" si="13"/>
        <v>0</v>
      </c>
      <c r="CN20" s="29">
        <f t="shared" si="13"/>
        <v>0</v>
      </c>
      <c r="CO20" s="30"/>
      <c r="CP20" s="29">
        <f t="shared" si="14"/>
        <v>0</v>
      </c>
      <c r="CQ20" s="29">
        <f t="shared" si="14"/>
        <v>0</v>
      </c>
    </row>
    <row r="21" spans="1:99" x14ac:dyDescent="0.25">
      <c r="A21" s="300"/>
      <c r="B21" s="31" t="s">
        <v>46</v>
      </c>
      <c r="C21" s="32">
        <f t="shared" si="0"/>
        <v>0</v>
      </c>
      <c r="D21" s="33">
        <f t="shared" si="1"/>
        <v>0</v>
      </c>
      <c r="E21" s="34">
        <f t="shared" si="1"/>
        <v>0</v>
      </c>
      <c r="F21" s="35"/>
      <c r="G21" s="36"/>
      <c r="H21" s="35"/>
      <c r="I21" s="36"/>
      <c r="J21" s="35"/>
      <c r="K21" s="37"/>
      <c r="L21" s="35"/>
      <c r="M21" s="37"/>
      <c r="N21" s="35"/>
      <c r="O21" s="37"/>
      <c r="P21" s="35"/>
      <c r="Q21" s="37"/>
      <c r="R21" s="35"/>
      <c r="S21" s="37"/>
      <c r="T21" s="35"/>
      <c r="U21" s="37"/>
      <c r="V21" s="35"/>
      <c r="W21" s="37"/>
      <c r="X21" s="35"/>
      <c r="Y21" s="37"/>
      <c r="Z21" s="35"/>
      <c r="AA21" s="37"/>
      <c r="AB21" s="35"/>
      <c r="AC21" s="37"/>
      <c r="AD21" s="35"/>
      <c r="AE21" s="37"/>
      <c r="AF21" s="35"/>
      <c r="AG21" s="37"/>
      <c r="AH21" s="35"/>
      <c r="AI21" s="37"/>
      <c r="AJ21" s="35"/>
      <c r="AK21" s="37"/>
      <c r="AL21" s="38"/>
      <c r="AM21" s="39"/>
      <c r="AN21" s="40"/>
      <c r="AO21" s="41"/>
      <c r="AP21" s="36"/>
      <c r="AQ21" s="24"/>
      <c r="AR21" s="24"/>
      <c r="AS21" s="42"/>
      <c r="AT21" s="24"/>
      <c r="AU21" s="24"/>
      <c r="AV21" s="25" t="str">
        <f t="shared" si="2"/>
        <v/>
      </c>
      <c r="CA21" s="26" t="str">
        <f t="shared" si="3"/>
        <v/>
      </c>
      <c r="CB21" s="26" t="str">
        <f t="shared" si="4"/>
        <v/>
      </c>
      <c r="CC21" s="26" t="str">
        <f t="shared" si="5"/>
        <v/>
      </c>
      <c r="CD21" s="26" t="str">
        <f t="shared" si="6"/>
        <v/>
      </c>
      <c r="CE21" s="26" t="str">
        <f t="shared" si="7"/>
        <v/>
      </c>
      <c r="CF21" s="27"/>
      <c r="CG21" s="26" t="str">
        <f t="shared" si="8"/>
        <v/>
      </c>
      <c r="CH21" s="26" t="str">
        <f t="shared" si="9"/>
        <v/>
      </c>
      <c r="CI21" s="28"/>
      <c r="CJ21" s="29">
        <f t="shared" si="10"/>
        <v>0</v>
      </c>
      <c r="CK21" s="29">
        <f t="shared" si="11"/>
        <v>0</v>
      </c>
      <c r="CL21" s="29">
        <f t="shared" si="12"/>
        <v>0</v>
      </c>
      <c r="CM21" s="29">
        <f t="shared" si="13"/>
        <v>0</v>
      </c>
      <c r="CN21" s="29">
        <f t="shared" si="13"/>
        <v>0</v>
      </c>
      <c r="CO21" s="30"/>
      <c r="CP21" s="29">
        <f t="shared" si="14"/>
        <v>0</v>
      </c>
      <c r="CQ21" s="29">
        <f t="shared" si="14"/>
        <v>0</v>
      </c>
    </row>
    <row r="22" spans="1:99" x14ac:dyDescent="0.25">
      <c r="A22" s="300"/>
      <c r="B22" s="53" t="s">
        <v>47</v>
      </c>
      <c r="C22" s="32">
        <f t="shared" si="0"/>
        <v>0</v>
      </c>
      <c r="D22" s="54">
        <f t="shared" si="1"/>
        <v>0</v>
      </c>
      <c r="E22" s="55">
        <f t="shared" si="1"/>
        <v>0</v>
      </c>
      <c r="F22" s="35"/>
      <c r="G22" s="36"/>
      <c r="H22" s="35"/>
      <c r="I22" s="36"/>
      <c r="J22" s="35"/>
      <c r="K22" s="37"/>
      <c r="L22" s="35"/>
      <c r="M22" s="37"/>
      <c r="N22" s="35"/>
      <c r="O22" s="37"/>
      <c r="P22" s="35"/>
      <c r="Q22" s="37"/>
      <c r="R22" s="35"/>
      <c r="S22" s="37"/>
      <c r="T22" s="35"/>
      <c r="U22" s="37"/>
      <c r="V22" s="35"/>
      <c r="W22" s="37"/>
      <c r="X22" s="35"/>
      <c r="Y22" s="37"/>
      <c r="Z22" s="35"/>
      <c r="AA22" s="37"/>
      <c r="AB22" s="35"/>
      <c r="AC22" s="37"/>
      <c r="AD22" s="35"/>
      <c r="AE22" s="37"/>
      <c r="AF22" s="35"/>
      <c r="AG22" s="37"/>
      <c r="AH22" s="35"/>
      <c r="AI22" s="37"/>
      <c r="AJ22" s="35"/>
      <c r="AK22" s="37"/>
      <c r="AL22" s="56"/>
      <c r="AM22" s="39"/>
      <c r="AN22" s="40"/>
      <c r="AO22" s="41"/>
      <c r="AP22" s="36"/>
      <c r="AQ22" s="24"/>
      <c r="AR22" s="24"/>
      <c r="AS22" s="42"/>
      <c r="AT22" s="24"/>
      <c r="AU22" s="24"/>
      <c r="AV22" s="25" t="str">
        <f t="shared" si="2"/>
        <v/>
      </c>
      <c r="CA22" s="26" t="str">
        <f t="shared" si="3"/>
        <v/>
      </c>
      <c r="CB22" s="26" t="str">
        <f t="shared" si="4"/>
        <v/>
      </c>
      <c r="CC22" s="26" t="str">
        <f t="shared" si="5"/>
        <v/>
      </c>
      <c r="CD22" s="26" t="str">
        <f t="shared" si="6"/>
        <v/>
      </c>
      <c r="CE22" s="26" t="str">
        <f t="shared" si="7"/>
        <v/>
      </c>
      <c r="CF22" s="27"/>
      <c r="CG22" s="26" t="str">
        <f t="shared" si="8"/>
        <v/>
      </c>
      <c r="CH22" s="26" t="str">
        <f t="shared" si="9"/>
        <v/>
      </c>
      <c r="CI22" s="28"/>
      <c r="CJ22" s="29">
        <f t="shared" si="10"/>
        <v>0</v>
      </c>
      <c r="CK22" s="29">
        <f t="shared" si="11"/>
        <v>0</v>
      </c>
      <c r="CL22" s="29">
        <f t="shared" si="12"/>
        <v>0</v>
      </c>
      <c r="CM22" s="29">
        <f t="shared" si="13"/>
        <v>0</v>
      </c>
      <c r="CN22" s="29">
        <f t="shared" si="13"/>
        <v>0</v>
      </c>
      <c r="CO22" s="30"/>
      <c r="CP22" s="29">
        <f t="shared" si="14"/>
        <v>0</v>
      </c>
      <c r="CQ22" s="29">
        <f t="shared" si="14"/>
        <v>0</v>
      </c>
    </row>
    <row r="23" spans="1:99" x14ac:dyDescent="0.25">
      <c r="A23" s="301"/>
      <c r="B23" s="57" t="s">
        <v>48</v>
      </c>
      <c r="C23" s="58">
        <f t="shared" si="0"/>
        <v>0</v>
      </c>
      <c r="D23" s="59">
        <f t="shared" si="1"/>
        <v>0</v>
      </c>
      <c r="E23" s="60">
        <f t="shared" si="1"/>
        <v>0</v>
      </c>
      <c r="F23" s="61"/>
      <c r="G23" s="62"/>
      <c r="H23" s="61"/>
      <c r="I23" s="62"/>
      <c r="J23" s="61"/>
      <c r="K23" s="63"/>
      <c r="L23" s="61"/>
      <c r="M23" s="63"/>
      <c r="N23" s="61"/>
      <c r="O23" s="63"/>
      <c r="P23" s="61"/>
      <c r="Q23" s="63"/>
      <c r="R23" s="61"/>
      <c r="S23" s="63"/>
      <c r="T23" s="61"/>
      <c r="U23" s="63"/>
      <c r="V23" s="61"/>
      <c r="W23" s="63"/>
      <c r="X23" s="61"/>
      <c r="Y23" s="63"/>
      <c r="Z23" s="61"/>
      <c r="AA23" s="63"/>
      <c r="AB23" s="61"/>
      <c r="AC23" s="63"/>
      <c r="AD23" s="61"/>
      <c r="AE23" s="63"/>
      <c r="AF23" s="61"/>
      <c r="AG23" s="63"/>
      <c r="AH23" s="61"/>
      <c r="AI23" s="63"/>
      <c r="AJ23" s="61"/>
      <c r="AK23" s="63"/>
      <c r="AL23" s="64"/>
      <c r="AM23" s="65"/>
      <c r="AN23" s="66"/>
      <c r="AO23" s="67"/>
      <c r="AP23" s="68"/>
      <c r="AQ23" s="69"/>
      <c r="AR23" s="69"/>
      <c r="AS23" s="70"/>
      <c r="AT23" s="69"/>
      <c r="AU23" s="69"/>
      <c r="AV23" s="25" t="str">
        <f t="shared" si="2"/>
        <v/>
      </c>
      <c r="CA23" s="26" t="str">
        <f t="shared" si="3"/>
        <v/>
      </c>
      <c r="CB23" s="26" t="str">
        <f t="shared" si="4"/>
        <v/>
      </c>
      <c r="CC23" s="26" t="str">
        <f t="shared" si="5"/>
        <v/>
      </c>
      <c r="CD23" s="26" t="str">
        <f t="shared" si="6"/>
        <v/>
      </c>
      <c r="CE23" s="26" t="str">
        <f t="shared" si="7"/>
        <v/>
      </c>
      <c r="CF23" s="27"/>
      <c r="CG23" s="26" t="str">
        <f t="shared" si="8"/>
        <v/>
      </c>
      <c r="CH23" s="26" t="str">
        <f t="shared" si="9"/>
        <v/>
      </c>
      <c r="CI23" s="28"/>
      <c r="CJ23" s="29">
        <f t="shared" si="10"/>
        <v>0</v>
      </c>
      <c r="CK23" s="29">
        <f t="shared" si="11"/>
        <v>0</v>
      </c>
      <c r="CL23" s="29">
        <f t="shared" si="12"/>
        <v>0</v>
      </c>
      <c r="CM23" s="29">
        <f t="shared" si="13"/>
        <v>0</v>
      </c>
      <c r="CN23" s="29">
        <f t="shared" si="13"/>
        <v>0</v>
      </c>
      <c r="CO23" s="30"/>
      <c r="CP23" s="29">
        <f t="shared" si="14"/>
        <v>0</v>
      </c>
      <c r="CQ23" s="29">
        <f t="shared" si="14"/>
        <v>0</v>
      </c>
    </row>
    <row r="24" spans="1:99" x14ac:dyDescent="0.25">
      <c r="A24" s="299" t="s">
        <v>49</v>
      </c>
      <c r="B24" s="10" t="s">
        <v>38</v>
      </c>
      <c r="C24" s="11">
        <f t="shared" ref="C24:C34" si="15">SUM(D24+E24)</f>
        <v>57</v>
      </c>
      <c r="D24" s="12">
        <f>+F24+H24+J24+L24+N24+P24+R24+T24+V24+X24+Z24+AB24+AD24+AF24+AH24+AJ24+AL24</f>
        <v>39</v>
      </c>
      <c r="E24" s="13">
        <f>+G24+I24+K24+M24+O24+Q24+S24+U24+W24+Y24+AA24+AC24+AE24+AG24+AI24+AK24+AM24</f>
        <v>18</v>
      </c>
      <c r="F24" s="14"/>
      <c r="G24" s="15"/>
      <c r="H24" s="14"/>
      <c r="I24" s="15"/>
      <c r="J24" s="14"/>
      <c r="K24" s="16"/>
      <c r="L24" s="14"/>
      <c r="M24" s="16"/>
      <c r="N24" s="14">
        <v>3</v>
      </c>
      <c r="O24" s="16"/>
      <c r="P24" s="14">
        <v>2</v>
      </c>
      <c r="Q24" s="16">
        <v>1</v>
      </c>
      <c r="R24" s="14">
        <v>5</v>
      </c>
      <c r="S24" s="16">
        <v>1</v>
      </c>
      <c r="T24" s="14">
        <v>6</v>
      </c>
      <c r="U24" s="16">
        <v>2</v>
      </c>
      <c r="V24" s="14">
        <v>5</v>
      </c>
      <c r="W24" s="16">
        <v>2</v>
      </c>
      <c r="X24" s="14">
        <v>5</v>
      </c>
      <c r="Y24" s="16">
        <v>2</v>
      </c>
      <c r="Z24" s="14">
        <v>4</v>
      </c>
      <c r="AA24" s="16">
        <v>2</v>
      </c>
      <c r="AB24" s="14">
        <v>5</v>
      </c>
      <c r="AC24" s="16">
        <v>3</v>
      </c>
      <c r="AD24" s="14"/>
      <c r="AE24" s="16">
        <v>3</v>
      </c>
      <c r="AF24" s="14">
        <v>3</v>
      </c>
      <c r="AG24" s="16"/>
      <c r="AH24" s="14"/>
      <c r="AI24" s="16">
        <v>1</v>
      </c>
      <c r="AJ24" s="14">
        <v>1</v>
      </c>
      <c r="AK24" s="16">
        <v>1</v>
      </c>
      <c r="AL24" s="17"/>
      <c r="AM24" s="18"/>
      <c r="AN24" s="19">
        <v>0</v>
      </c>
      <c r="AO24" s="20">
        <v>0</v>
      </c>
      <c r="AP24" s="21">
        <v>0</v>
      </c>
      <c r="AQ24" s="22">
        <v>0</v>
      </c>
      <c r="AR24" s="22">
        <v>4</v>
      </c>
      <c r="AS24" s="23"/>
      <c r="AT24" s="24">
        <v>0</v>
      </c>
      <c r="AU24" s="24">
        <v>0</v>
      </c>
      <c r="AV24" s="25" t="str">
        <f>$CA24&amp;$CB24&amp;CC24&amp;CD24&amp;CE24&amp;CG24&amp;CH24</f>
        <v/>
      </c>
      <c r="CA24" s="26" t="str">
        <f>IF(AND($C24&lt;&gt;0,AN24=""),"* No olvide ingresar la columna Espacios Amigables /adolescentes (Digite CERO si no tiene). ",IF(AN24&gt;$C24,"* El Número de Espacios Amigables no puede superar el Total. ",""))</f>
        <v/>
      </c>
      <c r="CB24" s="26" t="str">
        <f>IF(AND(E24&gt;0,OR(AO24="")),"No olvide digitar los campos *TRANS Masculino (Digite CERO si no tiene).",IF(AO24&gt;E24,"* El Número de TRANS Masculino no puede superar el Total Mujeres. ",""))</f>
        <v/>
      </c>
      <c r="CC24" s="26" t="str">
        <f>IF(AND(D24&gt;0,OR(AP24="")),"No olvide digitar los campos *TRANS Femenino (Digite CERO si no tiene).",IF(AP24&gt;$D24,"* El Número de TRANS Femenino no puede superar el Total Hombres. ",""))</f>
        <v/>
      </c>
      <c r="CD24" s="26" t="str">
        <f>IF(AND($C24&lt;&gt;0,AQ24=""),"* No olvide ingresar la columna Pueblos Originarios (Digite CERO si no tiene).  ",IF(AQ24&gt;$C24,"* El Número de Pueblos Originarios no puede superar el Total. ",""))</f>
        <v/>
      </c>
      <c r="CE24" s="26" t="str">
        <f>IF(AND($C24&lt;&gt;0,AR24=""),"* No olvide ingresar la columna Migrantes (Digite CERO si no tiene).  ",IF(AR24&gt;$C24,"* El Número de Migrantes no puede superar el Total. ",""))</f>
        <v/>
      </c>
      <c r="CF24" s="27"/>
      <c r="CG24" s="26" t="str">
        <f>IF(AND($C24&lt;&gt;0,AT24=""),"* No olvide ingresar la columna Niños, Niñas, Adolescentes y Jóvenes SENAME (Digite CERO si no tiene).  ",IF(AT24&gt;$C24,"* El Número de Niños, Niñas, Adolescentes y Jóvenes SENAME no puede superar el Total. ",""))</f>
        <v/>
      </c>
      <c r="CH24" s="26" t="str">
        <f>IF(AND($C24&lt;&gt;0,AU24=""),"* No olvide ingresar la columna Niños, Niñas, Adolescentes y Jóvenes Mejor Niñez (Digite CERO si no tiene). ",IF(AU24&gt;$C24,"* El Número de Niños, Niñas, Adolescentes y Jóvenes Mejor Niñez no puede superar el Total. ",""))</f>
        <v/>
      </c>
      <c r="CI24" s="28"/>
      <c r="CJ24" s="29">
        <f>IF(AND($C24&lt;&gt;0,AN24=""),1,IF(AN24&gt;$C24,1,0))</f>
        <v>0</v>
      </c>
      <c r="CK24" s="29">
        <f>IF(AND(E24&gt;0,OR(AO24="")),1,IF(AO24&gt;E24,1,0))</f>
        <v>0</v>
      </c>
      <c r="CL24" s="29">
        <f>IF(AND(D24&gt;0,OR(AP24="")),1,IF(AP24&gt;D24,1,0))</f>
        <v>0</v>
      </c>
      <c r="CM24" s="29">
        <f>IF(AND($C24&lt;&gt;0,AQ24=""),1,IF(AQ24&gt;$C24,1,0))</f>
        <v>0</v>
      </c>
      <c r="CN24" s="29">
        <f>IF(AND($C24&lt;&gt;0,AR24=""),1,IF(AR24&gt;$C24,1,0))</f>
        <v>0</v>
      </c>
      <c r="CO24" s="30"/>
      <c r="CP24" s="29">
        <f>IF(AND($C24&lt;&gt;0,AT24=""),1,IF(AT24&gt;$C24,1,0))</f>
        <v>0</v>
      </c>
      <c r="CQ24" s="29">
        <f>IF(AND($C24&lt;&gt;0,AU24=""),1,IF(AU24&gt;$C24,1,0))</f>
        <v>0</v>
      </c>
      <c r="CR24" s="28"/>
      <c r="CS24" s="28"/>
      <c r="CT24" s="28"/>
      <c r="CU24" s="28"/>
    </row>
    <row r="25" spans="1:99" x14ac:dyDescent="0.25">
      <c r="A25" s="300"/>
      <c r="B25" s="31" t="s">
        <v>39</v>
      </c>
      <c r="C25" s="32">
        <f t="shared" si="15"/>
        <v>0</v>
      </c>
      <c r="D25" s="33">
        <f t="shared" ref="D25:E34" si="16">+F25+H25+J25+L25+N25+P25+R25+T25+V25+X25+Z25+AB25+AD25+AF25+AH25+AJ25+AL25</f>
        <v>0</v>
      </c>
      <c r="E25" s="34">
        <f>+G25+I25+K25+M25+O25+Q25+S25+U25+W25+Y25+AA25+AC25+AE25+AG25+AI25+AK25+AM25</f>
        <v>0</v>
      </c>
      <c r="F25" s="35"/>
      <c r="G25" s="36"/>
      <c r="H25" s="35"/>
      <c r="I25" s="36"/>
      <c r="J25" s="35"/>
      <c r="K25" s="37"/>
      <c r="L25" s="35"/>
      <c r="M25" s="37"/>
      <c r="N25" s="35"/>
      <c r="O25" s="37"/>
      <c r="P25" s="35"/>
      <c r="Q25" s="37"/>
      <c r="R25" s="35"/>
      <c r="S25" s="37"/>
      <c r="T25" s="35"/>
      <c r="U25" s="37"/>
      <c r="V25" s="35"/>
      <c r="W25" s="37"/>
      <c r="X25" s="35"/>
      <c r="Y25" s="37"/>
      <c r="Z25" s="35"/>
      <c r="AA25" s="37"/>
      <c r="AB25" s="35"/>
      <c r="AC25" s="37"/>
      <c r="AD25" s="35"/>
      <c r="AE25" s="37"/>
      <c r="AF25" s="35"/>
      <c r="AG25" s="37"/>
      <c r="AH25" s="35"/>
      <c r="AI25" s="37"/>
      <c r="AJ25" s="35"/>
      <c r="AK25" s="37"/>
      <c r="AL25" s="38"/>
      <c r="AM25" s="39"/>
      <c r="AN25" s="40"/>
      <c r="AO25" s="41"/>
      <c r="AP25" s="36"/>
      <c r="AQ25" s="24"/>
      <c r="AR25" s="24"/>
      <c r="AS25" s="42"/>
      <c r="AT25" s="24"/>
      <c r="AU25" s="24"/>
      <c r="AV25" s="25" t="str">
        <f t="shared" ref="AV25:AV34" si="17">$CA25&amp;$CB25&amp;CC25&amp;CD25&amp;CE25&amp;CG25&amp;CH25</f>
        <v/>
      </c>
      <c r="CA25" s="26" t="str">
        <f t="shared" ref="CA25:CA34" si="18">IF(AND($C25&lt;&gt;0,AN25=""),"* No olvide ingresar la columna Espacios Amigables /adolescentes (Digite CERO si no tiene). ",IF(AN25&gt;$C25,"* El Número de Espacios Amigables no puede superar el Total. ",""))</f>
        <v/>
      </c>
      <c r="CB25" s="26" t="str">
        <f t="shared" ref="CB25:CB34" si="19">IF(AND(E25&gt;0,OR(AO25="")),"No olvide digitar los campos *TRANS Masculino (Digite CERO si no tiene).",IF(AO25&gt;E25,"* El Número de TRANS Masculino no puede superar el Total Mujeres. ",""))</f>
        <v/>
      </c>
      <c r="CC25" s="26" t="str">
        <f t="shared" ref="CC25:CC34" si="20">IF(AND(D25&gt;0,OR(AP25="")),"No olvide digitar los campos *TRANS Femenino (Digite CERO si no tiene).",IF(AP25&gt;$D25,"* El Número de TRANS Femenino no puede superar el Total Hombres. ",""))</f>
        <v/>
      </c>
      <c r="CD25" s="26" t="str">
        <f t="shared" ref="CD25:CD34" si="21">IF(AND($C25&lt;&gt;0,AQ25=""),"* No olvide ingresar la columna Pueblos Originarios (Digite CERO si no tiene).  ",IF(AQ25&gt;$C25,"* El Número de Pueblos Originarios no puede superar el Total. ",""))</f>
        <v/>
      </c>
      <c r="CE25" s="26" t="str">
        <f t="shared" ref="CE25:CE34" si="22">IF(AND($C25&lt;&gt;0,AR25=""),"* No olvide ingresar la columna Migrantes (Digite CERO si no tiene).  ",IF(AR25&gt;$C25,"* El Número de Migrantes no puede superar el Total. ",""))</f>
        <v/>
      </c>
      <c r="CF25" s="27"/>
      <c r="CG25" s="26" t="str">
        <f t="shared" ref="CG25:CG34" si="23">IF(AND($C25&lt;&gt;0,AT25=""),"* No olvide ingresar la columna Niños, Niñas, Adolescentes y Jóvenes SENAME (Digite CERO si no tiene).  ",IF(AT25&gt;$C25,"* El Número de Niños, Niñas, Adolescentes y Jóvenes SENAME no puede superar el Total. ",""))</f>
        <v/>
      </c>
      <c r="CH25" s="26" t="str">
        <f t="shared" ref="CH25:CH34" si="24">IF(AND($C25&lt;&gt;0,AU25=""),"* No olvide ingresar la columna Niños, Niñas, Adolescentes y Jóvenes Mejor Niñez (Digite CERO si no tiene). ",IF(AU25&gt;$C25,"* El Número de Niños, Niñas, Adolescentes y Jóvenes Mejor Niñez no puede superar el Total. ",""))</f>
        <v/>
      </c>
      <c r="CI25" s="28"/>
      <c r="CJ25" s="29">
        <f t="shared" ref="CJ25:CJ34" si="25">IF(AND($C25&lt;&gt;0,AN25=""),1,IF(AN25&gt;$C25,1,0))</f>
        <v>0</v>
      </c>
      <c r="CK25" s="29">
        <f t="shared" ref="CK25:CK34" si="26">IF(AND(E25&gt;0,OR(AO25="")),1,IF(AO25&gt;E25,1,0))</f>
        <v>0</v>
      </c>
      <c r="CL25" s="29">
        <f t="shared" ref="CL25:CL34" si="27">IF(AND(D25&gt;0,OR(AP25="")),1,IF(AP25&gt;D25,1,0))</f>
        <v>0</v>
      </c>
      <c r="CM25" s="29">
        <f t="shared" ref="CM25:CN34" si="28">IF(AND($C25&lt;&gt;0,AQ25=""),1,IF(AQ25&gt;$C25,1,0))</f>
        <v>0</v>
      </c>
      <c r="CN25" s="29">
        <f t="shared" si="28"/>
        <v>0</v>
      </c>
      <c r="CO25" s="30"/>
      <c r="CP25" s="29">
        <f t="shared" ref="CP25:CQ34" si="29">IF(AND($C25&lt;&gt;0,AT25=""),1,IF(AT25&gt;$C25,1,0))</f>
        <v>0</v>
      </c>
      <c r="CQ25" s="29">
        <f t="shared" si="29"/>
        <v>0</v>
      </c>
    </row>
    <row r="26" spans="1:99" x14ac:dyDescent="0.25">
      <c r="A26" s="300"/>
      <c r="B26" s="31" t="s">
        <v>40</v>
      </c>
      <c r="C26" s="32">
        <f t="shared" si="15"/>
        <v>131</v>
      </c>
      <c r="D26" s="33">
        <f t="shared" si="16"/>
        <v>85</v>
      </c>
      <c r="E26" s="34">
        <f t="shared" si="16"/>
        <v>46</v>
      </c>
      <c r="F26" s="35"/>
      <c r="G26" s="36"/>
      <c r="H26" s="35"/>
      <c r="I26" s="36"/>
      <c r="J26" s="35"/>
      <c r="K26" s="37"/>
      <c r="L26" s="35"/>
      <c r="M26" s="37"/>
      <c r="N26" s="35">
        <v>7</v>
      </c>
      <c r="O26" s="37"/>
      <c r="P26" s="35">
        <v>3</v>
      </c>
      <c r="Q26" s="37">
        <v>2</v>
      </c>
      <c r="R26" s="35">
        <v>16</v>
      </c>
      <c r="S26" s="37">
        <v>2</v>
      </c>
      <c r="T26" s="35">
        <v>12</v>
      </c>
      <c r="U26" s="37">
        <v>8</v>
      </c>
      <c r="V26" s="35">
        <v>12</v>
      </c>
      <c r="W26" s="37">
        <v>9</v>
      </c>
      <c r="X26" s="35">
        <v>16</v>
      </c>
      <c r="Y26" s="37">
        <v>7</v>
      </c>
      <c r="Z26" s="35">
        <v>6</v>
      </c>
      <c r="AA26" s="37">
        <v>7</v>
      </c>
      <c r="AB26" s="35">
        <v>8</v>
      </c>
      <c r="AC26" s="37">
        <v>4</v>
      </c>
      <c r="AD26" s="35">
        <v>1</v>
      </c>
      <c r="AE26" s="37">
        <v>3</v>
      </c>
      <c r="AF26" s="35">
        <v>2</v>
      </c>
      <c r="AG26" s="37">
        <v>1</v>
      </c>
      <c r="AH26" s="35">
        <v>1</v>
      </c>
      <c r="AI26" s="37">
        <v>2</v>
      </c>
      <c r="AJ26" s="35"/>
      <c r="AK26" s="37">
        <v>1</v>
      </c>
      <c r="AL26" s="38">
        <v>1</v>
      </c>
      <c r="AM26" s="39"/>
      <c r="AN26" s="40">
        <v>0</v>
      </c>
      <c r="AO26" s="41">
        <v>0</v>
      </c>
      <c r="AP26" s="36">
        <v>0</v>
      </c>
      <c r="AQ26" s="24">
        <v>1</v>
      </c>
      <c r="AR26" s="24">
        <v>10</v>
      </c>
      <c r="AS26" s="42"/>
      <c r="AT26" s="24">
        <v>0</v>
      </c>
      <c r="AU26" s="24">
        <v>0</v>
      </c>
      <c r="AV26" s="25" t="str">
        <f t="shared" si="17"/>
        <v/>
      </c>
      <c r="CA26" s="26" t="str">
        <f t="shared" si="18"/>
        <v/>
      </c>
      <c r="CB26" s="26" t="str">
        <f t="shared" si="19"/>
        <v/>
      </c>
      <c r="CC26" s="26" t="str">
        <f t="shared" si="20"/>
        <v/>
      </c>
      <c r="CD26" s="26" t="str">
        <f t="shared" si="21"/>
        <v/>
      </c>
      <c r="CE26" s="26" t="str">
        <f t="shared" si="22"/>
        <v/>
      </c>
      <c r="CF26" s="27"/>
      <c r="CG26" s="26" t="str">
        <f t="shared" si="23"/>
        <v/>
      </c>
      <c r="CH26" s="26" t="str">
        <f t="shared" si="24"/>
        <v/>
      </c>
      <c r="CI26" s="28"/>
      <c r="CJ26" s="29">
        <f t="shared" si="25"/>
        <v>0</v>
      </c>
      <c r="CK26" s="29">
        <f t="shared" si="26"/>
        <v>0</v>
      </c>
      <c r="CL26" s="29">
        <f t="shared" si="27"/>
        <v>0</v>
      </c>
      <c r="CM26" s="29">
        <f t="shared" si="28"/>
        <v>0</v>
      </c>
      <c r="CN26" s="29">
        <f t="shared" si="28"/>
        <v>0</v>
      </c>
      <c r="CO26" s="30"/>
      <c r="CP26" s="29">
        <f t="shared" si="29"/>
        <v>0</v>
      </c>
      <c r="CQ26" s="29">
        <f t="shared" si="29"/>
        <v>0</v>
      </c>
    </row>
    <row r="27" spans="1:99" x14ac:dyDescent="0.25">
      <c r="A27" s="300"/>
      <c r="B27" s="31" t="s">
        <v>41</v>
      </c>
      <c r="C27" s="32">
        <f t="shared" si="15"/>
        <v>0</v>
      </c>
      <c r="D27" s="33">
        <f t="shared" si="16"/>
        <v>0</v>
      </c>
      <c r="E27" s="34">
        <f t="shared" si="16"/>
        <v>0</v>
      </c>
      <c r="F27" s="35"/>
      <c r="G27" s="36"/>
      <c r="H27" s="35"/>
      <c r="I27" s="36"/>
      <c r="J27" s="35"/>
      <c r="K27" s="37"/>
      <c r="L27" s="35"/>
      <c r="M27" s="37"/>
      <c r="N27" s="35"/>
      <c r="O27" s="37"/>
      <c r="P27" s="35"/>
      <c r="Q27" s="37"/>
      <c r="R27" s="35"/>
      <c r="S27" s="37"/>
      <c r="T27" s="35"/>
      <c r="U27" s="37"/>
      <c r="V27" s="35"/>
      <c r="W27" s="37"/>
      <c r="X27" s="35"/>
      <c r="Y27" s="37"/>
      <c r="Z27" s="35"/>
      <c r="AA27" s="37"/>
      <c r="AB27" s="35"/>
      <c r="AC27" s="37"/>
      <c r="AD27" s="35"/>
      <c r="AE27" s="37"/>
      <c r="AF27" s="35"/>
      <c r="AG27" s="37"/>
      <c r="AH27" s="35"/>
      <c r="AI27" s="37"/>
      <c r="AJ27" s="35"/>
      <c r="AK27" s="37"/>
      <c r="AL27" s="38"/>
      <c r="AM27" s="39"/>
      <c r="AN27" s="40"/>
      <c r="AO27" s="41"/>
      <c r="AP27" s="36"/>
      <c r="AQ27" s="24"/>
      <c r="AR27" s="24"/>
      <c r="AS27" s="42"/>
      <c r="AT27" s="24"/>
      <c r="AU27" s="24"/>
      <c r="AV27" s="25" t="str">
        <f t="shared" si="17"/>
        <v/>
      </c>
      <c r="CA27" s="26" t="str">
        <f t="shared" si="18"/>
        <v/>
      </c>
      <c r="CB27" s="26" t="str">
        <f t="shared" si="19"/>
        <v/>
      </c>
      <c r="CC27" s="26" t="str">
        <f t="shared" si="20"/>
        <v/>
      </c>
      <c r="CD27" s="26" t="str">
        <f t="shared" si="21"/>
        <v/>
      </c>
      <c r="CE27" s="26" t="str">
        <f t="shared" si="22"/>
        <v/>
      </c>
      <c r="CF27" s="27"/>
      <c r="CG27" s="26" t="str">
        <f t="shared" si="23"/>
        <v/>
      </c>
      <c r="CH27" s="26" t="str">
        <f t="shared" si="24"/>
        <v/>
      </c>
      <c r="CI27" s="28"/>
      <c r="CJ27" s="29">
        <f t="shared" si="25"/>
        <v>0</v>
      </c>
      <c r="CK27" s="29">
        <f t="shared" si="26"/>
        <v>0</v>
      </c>
      <c r="CL27" s="29">
        <f t="shared" si="27"/>
        <v>0</v>
      </c>
      <c r="CM27" s="29">
        <f t="shared" si="28"/>
        <v>0</v>
      </c>
      <c r="CN27" s="29">
        <f t="shared" si="28"/>
        <v>0</v>
      </c>
      <c r="CO27" s="30"/>
      <c r="CP27" s="29">
        <f t="shared" si="29"/>
        <v>0</v>
      </c>
      <c r="CQ27" s="29">
        <f t="shared" si="29"/>
        <v>0</v>
      </c>
    </row>
    <row r="28" spans="1:99" x14ac:dyDescent="0.25">
      <c r="A28" s="300"/>
      <c r="B28" s="31" t="s">
        <v>42</v>
      </c>
      <c r="C28" s="32">
        <f t="shared" si="15"/>
        <v>0</v>
      </c>
      <c r="D28" s="33">
        <f t="shared" si="16"/>
        <v>0</v>
      </c>
      <c r="E28" s="34">
        <f t="shared" si="16"/>
        <v>0</v>
      </c>
      <c r="F28" s="35"/>
      <c r="G28" s="36"/>
      <c r="H28" s="35"/>
      <c r="I28" s="36"/>
      <c r="J28" s="35"/>
      <c r="K28" s="37"/>
      <c r="L28" s="35"/>
      <c r="M28" s="37"/>
      <c r="N28" s="35"/>
      <c r="O28" s="37"/>
      <c r="P28" s="35"/>
      <c r="Q28" s="37"/>
      <c r="R28" s="35"/>
      <c r="S28" s="37"/>
      <c r="T28" s="35"/>
      <c r="U28" s="37"/>
      <c r="V28" s="35"/>
      <c r="W28" s="37"/>
      <c r="X28" s="35"/>
      <c r="Y28" s="37"/>
      <c r="Z28" s="35"/>
      <c r="AA28" s="37"/>
      <c r="AB28" s="35"/>
      <c r="AC28" s="37"/>
      <c r="AD28" s="35"/>
      <c r="AE28" s="37"/>
      <c r="AF28" s="35"/>
      <c r="AG28" s="37"/>
      <c r="AH28" s="35"/>
      <c r="AI28" s="37"/>
      <c r="AJ28" s="35"/>
      <c r="AK28" s="37"/>
      <c r="AL28" s="38"/>
      <c r="AM28" s="39"/>
      <c r="AN28" s="40"/>
      <c r="AO28" s="41"/>
      <c r="AP28" s="36"/>
      <c r="AQ28" s="24"/>
      <c r="AR28" s="24"/>
      <c r="AS28" s="42"/>
      <c r="AT28" s="24"/>
      <c r="AU28" s="24"/>
      <c r="AV28" s="25" t="str">
        <f t="shared" si="17"/>
        <v/>
      </c>
      <c r="CA28" s="26" t="str">
        <f t="shared" si="18"/>
        <v/>
      </c>
      <c r="CB28" s="26" t="str">
        <f t="shared" si="19"/>
        <v/>
      </c>
      <c r="CC28" s="26" t="str">
        <f t="shared" si="20"/>
        <v/>
      </c>
      <c r="CD28" s="26" t="str">
        <f t="shared" si="21"/>
        <v/>
      </c>
      <c r="CE28" s="26" t="str">
        <f t="shared" si="22"/>
        <v/>
      </c>
      <c r="CF28" s="27"/>
      <c r="CG28" s="26" t="str">
        <f t="shared" si="23"/>
        <v/>
      </c>
      <c r="CH28" s="26" t="str">
        <f t="shared" si="24"/>
        <v/>
      </c>
      <c r="CI28" s="28"/>
      <c r="CJ28" s="29">
        <f t="shared" si="25"/>
        <v>0</v>
      </c>
      <c r="CK28" s="29">
        <f t="shared" si="26"/>
        <v>0</v>
      </c>
      <c r="CL28" s="29">
        <f t="shared" si="27"/>
        <v>0</v>
      </c>
      <c r="CM28" s="29">
        <f t="shared" si="28"/>
        <v>0</v>
      </c>
      <c r="CN28" s="29">
        <f t="shared" si="28"/>
        <v>0</v>
      </c>
      <c r="CO28" s="30"/>
      <c r="CP28" s="29">
        <f t="shared" si="29"/>
        <v>0</v>
      </c>
      <c r="CQ28" s="29">
        <f t="shared" si="29"/>
        <v>0</v>
      </c>
    </row>
    <row r="29" spans="1:99" x14ac:dyDescent="0.25">
      <c r="A29" s="300"/>
      <c r="B29" s="31" t="s">
        <v>43</v>
      </c>
      <c r="C29" s="32">
        <f t="shared" si="15"/>
        <v>0</v>
      </c>
      <c r="D29" s="33">
        <f t="shared" si="16"/>
        <v>0</v>
      </c>
      <c r="E29" s="34">
        <f t="shared" si="16"/>
        <v>0</v>
      </c>
      <c r="F29" s="35"/>
      <c r="G29" s="36"/>
      <c r="H29" s="35"/>
      <c r="I29" s="36"/>
      <c r="J29" s="35"/>
      <c r="K29" s="37"/>
      <c r="L29" s="35"/>
      <c r="M29" s="37"/>
      <c r="N29" s="35"/>
      <c r="O29" s="37"/>
      <c r="P29" s="35"/>
      <c r="Q29" s="37"/>
      <c r="R29" s="35"/>
      <c r="S29" s="37"/>
      <c r="T29" s="35"/>
      <c r="U29" s="37"/>
      <c r="V29" s="35"/>
      <c r="W29" s="37"/>
      <c r="X29" s="35"/>
      <c r="Y29" s="37"/>
      <c r="Z29" s="35"/>
      <c r="AA29" s="37"/>
      <c r="AB29" s="35"/>
      <c r="AC29" s="37"/>
      <c r="AD29" s="35"/>
      <c r="AE29" s="37"/>
      <c r="AF29" s="35"/>
      <c r="AG29" s="37"/>
      <c r="AH29" s="35"/>
      <c r="AI29" s="37"/>
      <c r="AJ29" s="35"/>
      <c r="AK29" s="37"/>
      <c r="AL29" s="38"/>
      <c r="AM29" s="39"/>
      <c r="AN29" s="40"/>
      <c r="AO29" s="41"/>
      <c r="AP29" s="36"/>
      <c r="AQ29" s="24"/>
      <c r="AR29" s="24"/>
      <c r="AS29" s="42"/>
      <c r="AT29" s="24"/>
      <c r="AU29" s="24"/>
      <c r="AV29" s="25" t="str">
        <f t="shared" si="17"/>
        <v/>
      </c>
      <c r="CA29" s="26" t="str">
        <f t="shared" si="18"/>
        <v/>
      </c>
      <c r="CB29" s="26" t="str">
        <f t="shared" si="19"/>
        <v/>
      </c>
      <c r="CC29" s="26" t="str">
        <f t="shared" si="20"/>
        <v/>
      </c>
      <c r="CD29" s="26" t="str">
        <f t="shared" si="21"/>
        <v/>
      </c>
      <c r="CE29" s="26" t="str">
        <f t="shared" si="22"/>
        <v/>
      </c>
      <c r="CF29" s="27"/>
      <c r="CG29" s="26" t="str">
        <f t="shared" si="23"/>
        <v/>
      </c>
      <c r="CH29" s="26" t="str">
        <f t="shared" si="24"/>
        <v/>
      </c>
      <c r="CI29" s="28"/>
      <c r="CJ29" s="29">
        <f t="shared" si="25"/>
        <v>0</v>
      </c>
      <c r="CK29" s="29">
        <f t="shared" si="26"/>
        <v>0</v>
      </c>
      <c r="CL29" s="29">
        <f t="shared" si="27"/>
        <v>0</v>
      </c>
      <c r="CM29" s="29">
        <f t="shared" si="28"/>
        <v>0</v>
      </c>
      <c r="CN29" s="29">
        <f t="shared" si="28"/>
        <v>0</v>
      </c>
      <c r="CO29" s="30"/>
      <c r="CP29" s="29">
        <f t="shared" si="29"/>
        <v>0</v>
      </c>
      <c r="CQ29" s="29">
        <f t="shared" si="29"/>
        <v>0</v>
      </c>
    </row>
    <row r="30" spans="1:99" x14ac:dyDescent="0.25">
      <c r="A30" s="300"/>
      <c r="B30" s="31" t="s">
        <v>44</v>
      </c>
      <c r="C30" s="32">
        <f t="shared" si="15"/>
        <v>0</v>
      </c>
      <c r="D30" s="33">
        <f t="shared" si="16"/>
        <v>0</v>
      </c>
      <c r="E30" s="34">
        <f t="shared" si="16"/>
        <v>0</v>
      </c>
      <c r="F30" s="35"/>
      <c r="G30" s="36"/>
      <c r="H30" s="35"/>
      <c r="I30" s="36"/>
      <c r="J30" s="35"/>
      <c r="K30" s="37"/>
      <c r="L30" s="35"/>
      <c r="M30" s="37"/>
      <c r="N30" s="35"/>
      <c r="O30" s="37"/>
      <c r="P30" s="35"/>
      <c r="Q30" s="37"/>
      <c r="R30" s="35"/>
      <c r="S30" s="37"/>
      <c r="T30" s="35"/>
      <c r="U30" s="37"/>
      <c r="V30" s="35"/>
      <c r="W30" s="37"/>
      <c r="X30" s="35"/>
      <c r="Y30" s="37"/>
      <c r="Z30" s="35"/>
      <c r="AA30" s="37"/>
      <c r="AB30" s="35"/>
      <c r="AC30" s="37"/>
      <c r="AD30" s="35"/>
      <c r="AE30" s="37"/>
      <c r="AF30" s="35"/>
      <c r="AG30" s="37"/>
      <c r="AH30" s="35"/>
      <c r="AI30" s="37"/>
      <c r="AJ30" s="35"/>
      <c r="AK30" s="37"/>
      <c r="AL30" s="38"/>
      <c r="AM30" s="39"/>
      <c r="AN30" s="40"/>
      <c r="AO30" s="41"/>
      <c r="AP30" s="36"/>
      <c r="AQ30" s="24"/>
      <c r="AR30" s="24"/>
      <c r="AS30" s="42"/>
      <c r="AT30" s="24"/>
      <c r="AU30" s="24"/>
      <c r="AV30" s="25" t="str">
        <f t="shared" si="17"/>
        <v/>
      </c>
      <c r="CA30" s="26" t="str">
        <f t="shared" si="18"/>
        <v/>
      </c>
      <c r="CB30" s="26" t="str">
        <f t="shared" si="19"/>
        <v/>
      </c>
      <c r="CC30" s="26" t="str">
        <f t="shared" si="20"/>
        <v/>
      </c>
      <c r="CD30" s="26" t="str">
        <f t="shared" si="21"/>
        <v/>
      </c>
      <c r="CE30" s="26" t="str">
        <f t="shared" si="22"/>
        <v/>
      </c>
      <c r="CF30" s="27"/>
      <c r="CG30" s="26" t="str">
        <f t="shared" si="23"/>
        <v/>
      </c>
      <c r="CH30" s="26" t="str">
        <f t="shared" si="24"/>
        <v/>
      </c>
      <c r="CI30" s="28"/>
      <c r="CJ30" s="29">
        <f t="shared" si="25"/>
        <v>0</v>
      </c>
      <c r="CK30" s="29">
        <f t="shared" si="26"/>
        <v>0</v>
      </c>
      <c r="CL30" s="29">
        <f t="shared" si="27"/>
        <v>0</v>
      </c>
      <c r="CM30" s="29">
        <f t="shared" si="28"/>
        <v>0</v>
      </c>
      <c r="CN30" s="29">
        <f t="shared" si="28"/>
        <v>0</v>
      </c>
      <c r="CO30" s="30"/>
      <c r="CP30" s="29">
        <f t="shared" si="29"/>
        <v>0</v>
      </c>
      <c r="CQ30" s="29">
        <f t="shared" si="29"/>
        <v>0</v>
      </c>
    </row>
    <row r="31" spans="1:99" x14ac:dyDescent="0.25">
      <c r="A31" s="300"/>
      <c r="B31" s="43" t="s">
        <v>45</v>
      </c>
      <c r="C31" s="44">
        <f t="shared" si="15"/>
        <v>0</v>
      </c>
      <c r="D31" s="45">
        <f t="shared" si="16"/>
        <v>0</v>
      </c>
      <c r="E31" s="46">
        <f t="shared" si="16"/>
        <v>0</v>
      </c>
      <c r="F31" s="47"/>
      <c r="G31" s="48"/>
      <c r="H31" s="47"/>
      <c r="I31" s="48"/>
      <c r="J31" s="47"/>
      <c r="K31" s="49"/>
      <c r="L31" s="47"/>
      <c r="M31" s="49"/>
      <c r="N31" s="47"/>
      <c r="O31" s="49"/>
      <c r="P31" s="47"/>
      <c r="Q31" s="49"/>
      <c r="R31" s="47"/>
      <c r="S31" s="49"/>
      <c r="T31" s="47"/>
      <c r="U31" s="49"/>
      <c r="V31" s="47"/>
      <c r="W31" s="49"/>
      <c r="X31" s="47"/>
      <c r="Y31" s="49"/>
      <c r="Z31" s="47"/>
      <c r="AA31" s="49"/>
      <c r="AB31" s="47"/>
      <c r="AC31" s="49"/>
      <c r="AD31" s="47"/>
      <c r="AE31" s="49"/>
      <c r="AF31" s="47"/>
      <c r="AG31" s="49"/>
      <c r="AH31" s="47"/>
      <c r="AI31" s="49"/>
      <c r="AJ31" s="47"/>
      <c r="AK31" s="49"/>
      <c r="AL31" s="50"/>
      <c r="AM31" s="51"/>
      <c r="AN31" s="40"/>
      <c r="AO31" s="52"/>
      <c r="AP31" s="36"/>
      <c r="AQ31" s="24"/>
      <c r="AR31" s="24"/>
      <c r="AS31" s="42"/>
      <c r="AT31" s="24"/>
      <c r="AU31" s="24"/>
      <c r="AV31" s="25" t="str">
        <f t="shared" si="17"/>
        <v/>
      </c>
      <c r="CA31" s="26" t="str">
        <f t="shared" si="18"/>
        <v/>
      </c>
      <c r="CB31" s="26" t="str">
        <f t="shared" si="19"/>
        <v/>
      </c>
      <c r="CC31" s="26" t="str">
        <f t="shared" si="20"/>
        <v/>
      </c>
      <c r="CD31" s="26" t="str">
        <f t="shared" si="21"/>
        <v/>
      </c>
      <c r="CE31" s="26" t="str">
        <f t="shared" si="22"/>
        <v/>
      </c>
      <c r="CF31" s="27"/>
      <c r="CG31" s="26" t="str">
        <f t="shared" si="23"/>
        <v/>
      </c>
      <c r="CH31" s="26" t="str">
        <f t="shared" si="24"/>
        <v/>
      </c>
      <c r="CI31" s="28"/>
      <c r="CJ31" s="29">
        <f t="shared" si="25"/>
        <v>0</v>
      </c>
      <c r="CK31" s="29">
        <f t="shared" si="26"/>
        <v>0</v>
      </c>
      <c r="CL31" s="29">
        <f t="shared" si="27"/>
        <v>0</v>
      </c>
      <c r="CM31" s="29">
        <f t="shared" si="28"/>
        <v>0</v>
      </c>
      <c r="CN31" s="29">
        <f t="shared" si="28"/>
        <v>0</v>
      </c>
      <c r="CO31" s="30"/>
      <c r="CP31" s="29">
        <f t="shared" si="29"/>
        <v>0</v>
      </c>
      <c r="CQ31" s="29">
        <f t="shared" si="29"/>
        <v>0</v>
      </c>
    </row>
    <row r="32" spans="1:99" x14ac:dyDescent="0.25">
      <c r="A32" s="300"/>
      <c r="B32" s="31" t="s">
        <v>46</v>
      </c>
      <c r="C32" s="32">
        <f t="shared" si="15"/>
        <v>0</v>
      </c>
      <c r="D32" s="33">
        <f t="shared" si="16"/>
        <v>0</v>
      </c>
      <c r="E32" s="34">
        <f t="shared" si="16"/>
        <v>0</v>
      </c>
      <c r="F32" s="35"/>
      <c r="G32" s="36"/>
      <c r="H32" s="35"/>
      <c r="I32" s="36"/>
      <c r="J32" s="35"/>
      <c r="K32" s="37"/>
      <c r="L32" s="35"/>
      <c r="M32" s="37"/>
      <c r="N32" s="35"/>
      <c r="O32" s="37"/>
      <c r="P32" s="35"/>
      <c r="Q32" s="37"/>
      <c r="R32" s="35"/>
      <c r="S32" s="37"/>
      <c r="T32" s="35"/>
      <c r="U32" s="37"/>
      <c r="V32" s="35"/>
      <c r="W32" s="37"/>
      <c r="X32" s="35"/>
      <c r="Y32" s="37"/>
      <c r="Z32" s="35"/>
      <c r="AA32" s="37"/>
      <c r="AB32" s="35"/>
      <c r="AC32" s="37"/>
      <c r="AD32" s="35"/>
      <c r="AE32" s="37"/>
      <c r="AF32" s="35"/>
      <c r="AG32" s="37"/>
      <c r="AH32" s="35"/>
      <c r="AI32" s="37"/>
      <c r="AJ32" s="35"/>
      <c r="AK32" s="37"/>
      <c r="AL32" s="38"/>
      <c r="AM32" s="39"/>
      <c r="AN32" s="40"/>
      <c r="AO32" s="41"/>
      <c r="AP32" s="36"/>
      <c r="AQ32" s="24"/>
      <c r="AR32" s="24"/>
      <c r="AS32" s="42"/>
      <c r="AT32" s="24"/>
      <c r="AU32" s="24"/>
      <c r="AV32" s="25" t="str">
        <f t="shared" si="17"/>
        <v/>
      </c>
      <c r="CA32" s="26" t="str">
        <f t="shared" si="18"/>
        <v/>
      </c>
      <c r="CB32" s="26" t="str">
        <f t="shared" si="19"/>
        <v/>
      </c>
      <c r="CC32" s="26" t="str">
        <f t="shared" si="20"/>
        <v/>
      </c>
      <c r="CD32" s="26" t="str">
        <f t="shared" si="21"/>
        <v/>
      </c>
      <c r="CE32" s="26" t="str">
        <f t="shared" si="22"/>
        <v/>
      </c>
      <c r="CF32" s="27"/>
      <c r="CG32" s="26" t="str">
        <f t="shared" si="23"/>
        <v/>
      </c>
      <c r="CH32" s="26" t="str">
        <f t="shared" si="24"/>
        <v/>
      </c>
      <c r="CI32" s="28"/>
      <c r="CJ32" s="29">
        <f t="shared" si="25"/>
        <v>0</v>
      </c>
      <c r="CK32" s="29">
        <f t="shared" si="26"/>
        <v>0</v>
      </c>
      <c r="CL32" s="29">
        <f t="shared" si="27"/>
        <v>0</v>
      </c>
      <c r="CM32" s="29">
        <f t="shared" si="28"/>
        <v>0</v>
      </c>
      <c r="CN32" s="29">
        <f t="shared" si="28"/>
        <v>0</v>
      </c>
      <c r="CO32" s="30"/>
      <c r="CP32" s="29">
        <f t="shared" si="29"/>
        <v>0</v>
      </c>
      <c r="CQ32" s="29">
        <f t="shared" si="29"/>
        <v>0</v>
      </c>
    </row>
    <row r="33" spans="1:95" x14ac:dyDescent="0.25">
      <c r="A33" s="300"/>
      <c r="B33" s="53" t="s">
        <v>47</v>
      </c>
      <c r="C33" s="32">
        <f t="shared" si="15"/>
        <v>0</v>
      </c>
      <c r="D33" s="54">
        <f t="shared" si="16"/>
        <v>0</v>
      </c>
      <c r="E33" s="55">
        <f t="shared" si="16"/>
        <v>0</v>
      </c>
      <c r="F33" s="35"/>
      <c r="G33" s="36"/>
      <c r="H33" s="35"/>
      <c r="I33" s="36"/>
      <c r="J33" s="35"/>
      <c r="K33" s="37"/>
      <c r="L33" s="35"/>
      <c r="M33" s="37"/>
      <c r="N33" s="35"/>
      <c r="O33" s="37"/>
      <c r="P33" s="35"/>
      <c r="Q33" s="37"/>
      <c r="R33" s="35"/>
      <c r="S33" s="37"/>
      <c r="T33" s="35"/>
      <c r="U33" s="37"/>
      <c r="V33" s="35"/>
      <c r="W33" s="37"/>
      <c r="X33" s="35"/>
      <c r="Y33" s="37"/>
      <c r="Z33" s="35"/>
      <c r="AA33" s="37"/>
      <c r="AB33" s="35"/>
      <c r="AC33" s="37"/>
      <c r="AD33" s="35"/>
      <c r="AE33" s="37"/>
      <c r="AF33" s="35"/>
      <c r="AG33" s="37"/>
      <c r="AH33" s="35"/>
      <c r="AI33" s="37"/>
      <c r="AJ33" s="35"/>
      <c r="AK33" s="37"/>
      <c r="AL33" s="56"/>
      <c r="AM33" s="39"/>
      <c r="AN33" s="40"/>
      <c r="AO33" s="41"/>
      <c r="AP33" s="36"/>
      <c r="AQ33" s="24"/>
      <c r="AR33" s="24"/>
      <c r="AS33" s="42"/>
      <c r="AT33" s="24"/>
      <c r="AU33" s="24"/>
      <c r="AV33" s="25" t="str">
        <f t="shared" si="17"/>
        <v/>
      </c>
      <c r="CA33" s="26" t="str">
        <f t="shared" si="18"/>
        <v/>
      </c>
      <c r="CB33" s="26" t="str">
        <f t="shared" si="19"/>
        <v/>
      </c>
      <c r="CC33" s="26" t="str">
        <f t="shared" si="20"/>
        <v/>
      </c>
      <c r="CD33" s="26" t="str">
        <f t="shared" si="21"/>
        <v/>
      </c>
      <c r="CE33" s="26" t="str">
        <f t="shared" si="22"/>
        <v/>
      </c>
      <c r="CF33" s="27"/>
      <c r="CG33" s="26" t="str">
        <f t="shared" si="23"/>
        <v/>
      </c>
      <c r="CH33" s="26" t="str">
        <f t="shared" si="24"/>
        <v/>
      </c>
      <c r="CI33" s="28"/>
      <c r="CJ33" s="29">
        <f t="shared" si="25"/>
        <v>0</v>
      </c>
      <c r="CK33" s="29">
        <f t="shared" si="26"/>
        <v>0</v>
      </c>
      <c r="CL33" s="29">
        <f t="shared" si="27"/>
        <v>0</v>
      </c>
      <c r="CM33" s="29">
        <f t="shared" si="28"/>
        <v>0</v>
      </c>
      <c r="CN33" s="29">
        <f t="shared" si="28"/>
        <v>0</v>
      </c>
      <c r="CO33" s="30"/>
      <c r="CP33" s="29">
        <f t="shared" si="29"/>
        <v>0</v>
      </c>
      <c r="CQ33" s="29">
        <f t="shared" si="29"/>
        <v>0</v>
      </c>
    </row>
    <row r="34" spans="1:95" x14ac:dyDescent="0.25">
      <c r="A34" s="301"/>
      <c r="B34" s="57" t="s">
        <v>48</v>
      </c>
      <c r="C34" s="58">
        <f t="shared" si="15"/>
        <v>0</v>
      </c>
      <c r="D34" s="59">
        <f t="shared" si="16"/>
        <v>0</v>
      </c>
      <c r="E34" s="60">
        <f t="shared" si="16"/>
        <v>0</v>
      </c>
      <c r="F34" s="61"/>
      <c r="G34" s="62"/>
      <c r="H34" s="61"/>
      <c r="I34" s="62"/>
      <c r="J34" s="61"/>
      <c r="K34" s="63"/>
      <c r="L34" s="61"/>
      <c r="M34" s="63"/>
      <c r="N34" s="61"/>
      <c r="O34" s="63"/>
      <c r="P34" s="61"/>
      <c r="Q34" s="63"/>
      <c r="R34" s="61"/>
      <c r="S34" s="63"/>
      <c r="T34" s="61"/>
      <c r="U34" s="63"/>
      <c r="V34" s="61"/>
      <c r="W34" s="63"/>
      <c r="X34" s="61"/>
      <c r="Y34" s="63"/>
      <c r="Z34" s="61"/>
      <c r="AA34" s="63"/>
      <c r="AB34" s="61"/>
      <c r="AC34" s="63"/>
      <c r="AD34" s="61"/>
      <c r="AE34" s="63"/>
      <c r="AF34" s="61"/>
      <c r="AG34" s="63"/>
      <c r="AH34" s="61"/>
      <c r="AI34" s="63"/>
      <c r="AJ34" s="61"/>
      <c r="AK34" s="63"/>
      <c r="AL34" s="64"/>
      <c r="AM34" s="65"/>
      <c r="AN34" s="66"/>
      <c r="AO34" s="67"/>
      <c r="AP34" s="68"/>
      <c r="AQ34" s="69"/>
      <c r="AR34" s="69"/>
      <c r="AS34" s="70"/>
      <c r="AT34" s="69"/>
      <c r="AU34" s="69"/>
      <c r="AV34" s="25" t="str">
        <f t="shared" si="17"/>
        <v/>
      </c>
      <c r="CA34" s="26" t="str">
        <f t="shared" si="18"/>
        <v/>
      </c>
      <c r="CB34" s="26" t="str">
        <f t="shared" si="19"/>
        <v/>
      </c>
      <c r="CC34" s="26" t="str">
        <f t="shared" si="20"/>
        <v/>
      </c>
      <c r="CD34" s="26" t="str">
        <f t="shared" si="21"/>
        <v/>
      </c>
      <c r="CE34" s="26" t="str">
        <f t="shared" si="22"/>
        <v/>
      </c>
      <c r="CF34" s="27"/>
      <c r="CG34" s="26" t="str">
        <f t="shared" si="23"/>
        <v/>
      </c>
      <c r="CH34" s="26" t="str">
        <f t="shared" si="24"/>
        <v/>
      </c>
      <c r="CI34" s="28"/>
      <c r="CJ34" s="29">
        <f t="shared" si="25"/>
        <v>0</v>
      </c>
      <c r="CK34" s="29">
        <f t="shared" si="26"/>
        <v>0</v>
      </c>
      <c r="CL34" s="29">
        <f t="shared" si="27"/>
        <v>0</v>
      </c>
      <c r="CM34" s="29">
        <f t="shared" si="28"/>
        <v>0</v>
      </c>
      <c r="CN34" s="29">
        <f t="shared" si="28"/>
        <v>0</v>
      </c>
      <c r="CO34" s="30"/>
      <c r="CP34" s="29">
        <f t="shared" si="29"/>
        <v>0</v>
      </c>
      <c r="CQ34" s="29">
        <f t="shared" si="29"/>
        <v>0</v>
      </c>
    </row>
    <row r="35" spans="1:95" x14ac:dyDescent="0.25">
      <c r="A35" s="299" t="s">
        <v>50</v>
      </c>
      <c r="B35" s="10" t="s">
        <v>38</v>
      </c>
      <c r="C35" s="11">
        <f t="shared" si="0"/>
        <v>57</v>
      </c>
      <c r="D35" s="12">
        <f>SUM(H35+J35+L35+N35+P35+R35+T35+V35+X35+Z35+AB35+AD35+AF35+AH35+AJ35+AL35)</f>
        <v>39</v>
      </c>
      <c r="E35" s="13">
        <f>SUM(I35+K35+M35+O35+Q35+S35+U35+W35+Y35+AA35+AC35+AE35+AG35+AI35+AK35+AM35)</f>
        <v>18</v>
      </c>
      <c r="F35" s="71"/>
      <c r="G35" s="72"/>
      <c r="H35" s="14"/>
      <c r="I35" s="15"/>
      <c r="J35" s="14"/>
      <c r="K35" s="16"/>
      <c r="L35" s="14"/>
      <c r="M35" s="16"/>
      <c r="N35" s="14">
        <v>3</v>
      </c>
      <c r="O35" s="16"/>
      <c r="P35" s="14">
        <v>2</v>
      </c>
      <c r="Q35" s="16">
        <v>1</v>
      </c>
      <c r="R35" s="14">
        <v>5</v>
      </c>
      <c r="S35" s="16">
        <v>1</v>
      </c>
      <c r="T35" s="14">
        <v>6</v>
      </c>
      <c r="U35" s="16">
        <v>2</v>
      </c>
      <c r="V35" s="14">
        <v>5</v>
      </c>
      <c r="W35" s="16">
        <v>2</v>
      </c>
      <c r="X35" s="14">
        <v>5</v>
      </c>
      <c r="Y35" s="16">
        <v>2</v>
      </c>
      <c r="Z35" s="14">
        <v>4</v>
      </c>
      <c r="AA35" s="16">
        <v>2</v>
      </c>
      <c r="AB35" s="14">
        <v>5</v>
      </c>
      <c r="AC35" s="16">
        <v>3</v>
      </c>
      <c r="AD35" s="14"/>
      <c r="AE35" s="16">
        <v>3</v>
      </c>
      <c r="AF35" s="14">
        <v>3</v>
      </c>
      <c r="AG35" s="16"/>
      <c r="AH35" s="14"/>
      <c r="AI35" s="16">
        <v>1</v>
      </c>
      <c r="AJ35" s="14">
        <v>1</v>
      </c>
      <c r="AK35" s="16">
        <v>1</v>
      </c>
      <c r="AL35" s="17"/>
      <c r="AM35" s="18"/>
      <c r="AN35" s="73">
        <v>0</v>
      </c>
      <c r="AO35" s="20">
        <v>0</v>
      </c>
      <c r="AP35" s="21">
        <v>0</v>
      </c>
      <c r="AQ35" s="22">
        <v>0</v>
      </c>
      <c r="AR35" s="22">
        <v>4</v>
      </c>
      <c r="AS35" s="23"/>
      <c r="AT35" s="74">
        <v>0</v>
      </c>
      <c r="AU35" s="74">
        <v>0</v>
      </c>
      <c r="AV35" s="25" t="str">
        <f t="shared" si="2"/>
        <v/>
      </c>
      <c r="CA35" s="26" t="str">
        <f t="shared" si="3"/>
        <v/>
      </c>
      <c r="CB35" s="26" t="str">
        <f t="shared" si="4"/>
        <v/>
      </c>
      <c r="CC35" s="26" t="str">
        <f t="shared" si="5"/>
        <v/>
      </c>
      <c r="CD35" s="26" t="str">
        <f t="shared" si="6"/>
        <v/>
      </c>
      <c r="CE35" s="26" t="str">
        <f t="shared" si="7"/>
        <v/>
      </c>
      <c r="CF35" s="27"/>
      <c r="CG35" s="26" t="str">
        <f t="shared" si="8"/>
        <v/>
      </c>
      <c r="CH35" s="26" t="str">
        <f t="shared" si="9"/>
        <v/>
      </c>
      <c r="CI35" s="28"/>
      <c r="CJ35" s="29">
        <f t="shared" si="10"/>
        <v>0</v>
      </c>
      <c r="CK35" s="29">
        <f t="shared" si="11"/>
        <v>0</v>
      </c>
      <c r="CL35" s="29">
        <f t="shared" si="12"/>
        <v>0</v>
      </c>
      <c r="CM35" s="29">
        <f t="shared" si="13"/>
        <v>0</v>
      </c>
      <c r="CN35" s="29">
        <f t="shared" si="13"/>
        <v>0</v>
      </c>
      <c r="CO35" s="30"/>
      <c r="CP35" s="29">
        <f t="shared" si="14"/>
        <v>0</v>
      </c>
      <c r="CQ35" s="29">
        <f t="shared" si="14"/>
        <v>0</v>
      </c>
    </row>
    <row r="36" spans="1:95" x14ac:dyDescent="0.25">
      <c r="A36" s="300"/>
      <c r="B36" s="31" t="s">
        <v>51</v>
      </c>
      <c r="C36" s="32">
        <f t="shared" si="0"/>
        <v>0</v>
      </c>
      <c r="D36" s="33">
        <f t="shared" ref="D36:E51" si="30">SUM(H36+J36+L36+N36+P36+R36+T36+V36+X36+Z36+AB36+AD36+AF36+AH36+AJ36+AL36)</f>
        <v>0</v>
      </c>
      <c r="E36" s="34">
        <f t="shared" si="30"/>
        <v>0</v>
      </c>
      <c r="F36" s="75"/>
      <c r="G36" s="76"/>
      <c r="H36" s="35"/>
      <c r="I36" s="36"/>
      <c r="J36" s="35"/>
      <c r="K36" s="37"/>
      <c r="L36" s="35"/>
      <c r="M36" s="37"/>
      <c r="N36" s="35"/>
      <c r="O36" s="37"/>
      <c r="P36" s="35"/>
      <c r="Q36" s="37"/>
      <c r="R36" s="35"/>
      <c r="S36" s="37"/>
      <c r="T36" s="35"/>
      <c r="U36" s="37"/>
      <c r="V36" s="35"/>
      <c r="W36" s="37"/>
      <c r="X36" s="35"/>
      <c r="Y36" s="37"/>
      <c r="Z36" s="35"/>
      <c r="AA36" s="37"/>
      <c r="AB36" s="35"/>
      <c r="AC36" s="37"/>
      <c r="AD36" s="35"/>
      <c r="AE36" s="37"/>
      <c r="AF36" s="35"/>
      <c r="AG36" s="37"/>
      <c r="AH36" s="35"/>
      <c r="AI36" s="37"/>
      <c r="AJ36" s="35"/>
      <c r="AK36" s="37"/>
      <c r="AL36" s="38"/>
      <c r="AM36" s="39"/>
      <c r="AN36" s="40"/>
      <c r="AO36" s="41"/>
      <c r="AP36" s="36"/>
      <c r="AQ36" s="24"/>
      <c r="AR36" s="24"/>
      <c r="AS36" s="42"/>
      <c r="AT36" s="24"/>
      <c r="AU36" s="24"/>
      <c r="AV36" s="25" t="str">
        <f t="shared" si="2"/>
        <v/>
      </c>
      <c r="CA36" s="26" t="str">
        <f t="shared" si="3"/>
        <v/>
      </c>
      <c r="CB36" s="26" t="str">
        <f t="shared" si="4"/>
        <v/>
      </c>
      <c r="CC36" s="26" t="str">
        <f t="shared" si="5"/>
        <v/>
      </c>
      <c r="CD36" s="26" t="str">
        <f t="shared" si="6"/>
        <v/>
      </c>
      <c r="CE36" s="26" t="str">
        <f t="shared" si="7"/>
        <v/>
      </c>
      <c r="CF36" s="27"/>
      <c r="CG36" s="26" t="str">
        <f t="shared" si="8"/>
        <v/>
      </c>
      <c r="CH36" s="26" t="str">
        <f t="shared" si="9"/>
        <v/>
      </c>
      <c r="CI36" s="28"/>
      <c r="CJ36" s="29">
        <f t="shared" si="10"/>
        <v>0</v>
      </c>
      <c r="CK36" s="29">
        <f t="shared" si="11"/>
        <v>0</v>
      </c>
      <c r="CL36" s="29">
        <f t="shared" si="12"/>
        <v>0</v>
      </c>
      <c r="CM36" s="29">
        <f t="shared" si="13"/>
        <v>0</v>
      </c>
      <c r="CN36" s="29">
        <f t="shared" si="13"/>
        <v>0</v>
      </c>
      <c r="CO36" s="30"/>
      <c r="CP36" s="29">
        <f t="shared" si="14"/>
        <v>0</v>
      </c>
      <c r="CQ36" s="29">
        <f t="shared" si="14"/>
        <v>0</v>
      </c>
    </row>
    <row r="37" spans="1:95" x14ac:dyDescent="0.25">
      <c r="A37" s="300"/>
      <c r="B37" s="31" t="s">
        <v>40</v>
      </c>
      <c r="C37" s="32">
        <f t="shared" si="0"/>
        <v>131</v>
      </c>
      <c r="D37" s="33">
        <f t="shared" si="30"/>
        <v>85</v>
      </c>
      <c r="E37" s="34">
        <f t="shared" si="30"/>
        <v>46</v>
      </c>
      <c r="F37" s="75"/>
      <c r="G37" s="76"/>
      <c r="H37" s="35"/>
      <c r="I37" s="36"/>
      <c r="J37" s="35"/>
      <c r="K37" s="37"/>
      <c r="L37" s="35"/>
      <c r="M37" s="37"/>
      <c r="N37" s="35">
        <v>7</v>
      </c>
      <c r="O37" s="37"/>
      <c r="P37" s="35">
        <v>3</v>
      </c>
      <c r="Q37" s="37">
        <v>2</v>
      </c>
      <c r="R37" s="35">
        <v>16</v>
      </c>
      <c r="S37" s="37">
        <v>2</v>
      </c>
      <c r="T37" s="35">
        <v>12</v>
      </c>
      <c r="U37" s="37">
        <v>8</v>
      </c>
      <c r="V37" s="35">
        <v>12</v>
      </c>
      <c r="W37" s="37">
        <v>9</v>
      </c>
      <c r="X37" s="35">
        <v>16</v>
      </c>
      <c r="Y37" s="37">
        <v>7</v>
      </c>
      <c r="Z37" s="35">
        <v>6</v>
      </c>
      <c r="AA37" s="37">
        <v>7</v>
      </c>
      <c r="AB37" s="35">
        <v>8</v>
      </c>
      <c r="AC37" s="37">
        <v>4</v>
      </c>
      <c r="AD37" s="35">
        <v>1</v>
      </c>
      <c r="AE37" s="37">
        <v>3</v>
      </c>
      <c r="AF37" s="35">
        <v>2</v>
      </c>
      <c r="AG37" s="37">
        <v>1</v>
      </c>
      <c r="AH37" s="35">
        <v>1</v>
      </c>
      <c r="AI37" s="37">
        <v>2</v>
      </c>
      <c r="AJ37" s="35"/>
      <c r="AK37" s="37">
        <v>1</v>
      </c>
      <c r="AL37" s="38">
        <v>1</v>
      </c>
      <c r="AM37" s="39"/>
      <c r="AN37" s="40">
        <v>0</v>
      </c>
      <c r="AO37" s="41">
        <v>0</v>
      </c>
      <c r="AP37" s="36">
        <v>0</v>
      </c>
      <c r="AQ37" s="24">
        <v>1</v>
      </c>
      <c r="AR37" s="24">
        <v>10</v>
      </c>
      <c r="AS37" s="42"/>
      <c r="AT37" s="24">
        <v>0</v>
      </c>
      <c r="AU37" s="24">
        <v>0</v>
      </c>
      <c r="AV37" s="25" t="str">
        <f t="shared" si="2"/>
        <v/>
      </c>
      <c r="CA37" s="26" t="str">
        <f t="shared" si="3"/>
        <v/>
      </c>
      <c r="CB37" s="26" t="str">
        <f t="shared" si="4"/>
        <v/>
      </c>
      <c r="CC37" s="26" t="str">
        <f t="shared" si="5"/>
        <v/>
      </c>
      <c r="CD37" s="26" t="str">
        <f t="shared" si="6"/>
        <v/>
      </c>
      <c r="CE37" s="26" t="str">
        <f t="shared" si="7"/>
        <v/>
      </c>
      <c r="CF37" s="27"/>
      <c r="CG37" s="26" t="str">
        <f t="shared" si="8"/>
        <v/>
      </c>
      <c r="CH37" s="26" t="str">
        <f t="shared" si="9"/>
        <v/>
      </c>
      <c r="CI37" s="28"/>
      <c r="CJ37" s="29">
        <f t="shared" si="10"/>
        <v>0</v>
      </c>
      <c r="CK37" s="29">
        <f t="shared" si="11"/>
        <v>0</v>
      </c>
      <c r="CL37" s="29">
        <f t="shared" si="12"/>
        <v>0</v>
      </c>
      <c r="CM37" s="29">
        <f t="shared" si="13"/>
        <v>0</v>
      </c>
      <c r="CN37" s="29">
        <f t="shared" si="13"/>
        <v>0</v>
      </c>
      <c r="CO37" s="30"/>
      <c r="CP37" s="29">
        <f t="shared" si="14"/>
        <v>0</v>
      </c>
      <c r="CQ37" s="29">
        <f t="shared" si="14"/>
        <v>0</v>
      </c>
    </row>
    <row r="38" spans="1:95" x14ac:dyDescent="0.25">
      <c r="A38" s="300"/>
      <c r="B38" s="31" t="s">
        <v>41</v>
      </c>
      <c r="C38" s="32">
        <f t="shared" si="0"/>
        <v>0</v>
      </c>
      <c r="D38" s="33">
        <f t="shared" si="30"/>
        <v>0</v>
      </c>
      <c r="E38" s="34">
        <f t="shared" si="30"/>
        <v>0</v>
      </c>
      <c r="F38" s="75"/>
      <c r="G38" s="76"/>
      <c r="H38" s="35"/>
      <c r="I38" s="36"/>
      <c r="J38" s="35"/>
      <c r="K38" s="37"/>
      <c r="L38" s="35"/>
      <c r="M38" s="37"/>
      <c r="N38" s="35"/>
      <c r="O38" s="37"/>
      <c r="P38" s="35"/>
      <c r="Q38" s="37"/>
      <c r="R38" s="35"/>
      <c r="S38" s="37"/>
      <c r="T38" s="35"/>
      <c r="U38" s="37"/>
      <c r="V38" s="35"/>
      <c r="W38" s="37"/>
      <c r="X38" s="35"/>
      <c r="Y38" s="37"/>
      <c r="Z38" s="35"/>
      <c r="AA38" s="37"/>
      <c r="AB38" s="35"/>
      <c r="AC38" s="37"/>
      <c r="AD38" s="35"/>
      <c r="AE38" s="37"/>
      <c r="AF38" s="35"/>
      <c r="AG38" s="37"/>
      <c r="AH38" s="35"/>
      <c r="AI38" s="37"/>
      <c r="AJ38" s="35"/>
      <c r="AK38" s="37"/>
      <c r="AL38" s="38"/>
      <c r="AM38" s="39"/>
      <c r="AN38" s="40"/>
      <c r="AO38" s="41"/>
      <c r="AP38" s="36"/>
      <c r="AQ38" s="24"/>
      <c r="AR38" s="24"/>
      <c r="AS38" s="42"/>
      <c r="AT38" s="24"/>
      <c r="AU38" s="24"/>
      <c r="AV38" s="25" t="str">
        <f t="shared" si="2"/>
        <v/>
      </c>
      <c r="CA38" s="26" t="str">
        <f t="shared" si="3"/>
        <v/>
      </c>
      <c r="CB38" s="26" t="str">
        <f t="shared" si="4"/>
        <v/>
      </c>
      <c r="CC38" s="26" t="str">
        <f t="shared" si="5"/>
        <v/>
      </c>
      <c r="CD38" s="26" t="str">
        <f t="shared" si="6"/>
        <v/>
      </c>
      <c r="CE38" s="26" t="str">
        <f t="shared" si="7"/>
        <v/>
      </c>
      <c r="CF38" s="27"/>
      <c r="CG38" s="26" t="str">
        <f t="shared" si="8"/>
        <v/>
      </c>
      <c r="CH38" s="26" t="str">
        <f t="shared" si="9"/>
        <v/>
      </c>
      <c r="CI38" s="28"/>
      <c r="CJ38" s="29">
        <f t="shared" si="10"/>
        <v>0</v>
      </c>
      <c r="CK38" s="29">
        <f t="shared" si="11"/>
        <v>0</v>
      </c>
      <c r="CL38" s="29">
        <f t="shared" si="12"/>
        <v>0</v>
      </c>
      <c r="CM38" s="29">
        <f t="shared" si="13"/>
        <v>0</v>
      </c>
      <c r="CN38" s="29">
        <f t="shared" si="13"/>
        <v>0</v>
      </c>
      <c r="CO38" s="30"/>
      <c r="CP38" s="29">
        <f t="shared" si="14"/>
        <v>0</v>
      </c>
      <c r="CQ38" s="29">
        <f t="shared" si="14"/>
        <v>0</v>
      </c>
    </row>
    <row r="39" spans="1:95" x14ac:dyDescent="0.25">
      <c r="A39" s="300"/>
      <c r="B39" s="31" t="s">
        <v>52</v>
      </c>
      <c r="C39" s="32">
        <f t="shared" si="0"/>
        <v>0</v>
      </c>
      <c r="D39" s="33">
        <f t="shared" si="30"/>
        <v>0</v>
      </c>
      <c r="E39" s="34">
        <f t="shared" si="30"/>
        <v>0</v>
      </c>
      <c r="F39" s="75"/>
      <c r="G39" s="76"/>
      <c r="H39" s="35"/>
      <c r="I39" s="36"/>
      <c r="J39" s="35"/>
      <c r="K39" s="37"/>
      <c r="L39" s="35"/>
      <c r="M39" s="37"/>
      <c r="N39" s="35"/>
      <c r="O39" s="37"/>
      <c r="P39" s="35"/>
      <c r="Q39" s="37"/>
      <c r="R39" s="35"/>
      <c r="S39" s="37"/>
      <c r="T39" s="35"/>
      <c r="U39" s="37"/>
      <c r="V39" s="35"/>
      <c r="W39" s="37"/>
      <c r="X39" s="35"/>
      <c r="Y39" s="37"/>
      <c r="Z39" s="35"/>
      <c r="AA39" s="37"/>
      <c r="AB39" s="35"/>
      <c r="AC39" s="37"/>
      <c r="AD39" s="35"/>
      <c r="AE39" s="37"/>
      <c r="AF39" s="35"/>
      <c r="AG39" s="37"/>
      <c r="AH39" s="35"/>
      <c r="AI39" s="37"/>
      <c r="AJ39" s="35"/>
      <c r="AK39" s="37"/>
      <c r="AL39" s="38"/>
      <c r="AM39" s="39"/>
      <c r="AN39" s="40"/>
      <c r="AO39" s="41"/>
      <c r="AP39" s="36"/>
      <c r="AQ39" s="24"/>
      <c r="AR39" s="24"/>
      <c r="AS39" s="42"/>
      <c r="AT39" s="24"/>
      <c r="AU39" s="24"/>
      <c r="AV39" s="25" t="str">
        <f t="shared" si="2"/>
        <v/>
      </c>
      <c r="CA39" s="26" t="str">
        <f t="shared" si="3"/>
        <v/>
      </c>
      <c r="CB39" s="26" t="str">
        <f t="shared" si="4"/>
        <v/>
      </c>
      <c r="CC39" s="26" t="str">
        <f t="shared" si="5"/>
        <v/>
      </c>
      <c r="CD39" s="26" t="str">
        <f t="shared" si="6"/>
        <v/>
      </c>
      <c r="CE39" s="26" t="str">
        <f t="shared" si="7"/>
        <v/>
      </c>
      <c r="CF39" s="27"/>
      <c r="CG39" s="26" t="str">
        <f t="shared" si="8"/>
        <v/>
      </c>
      <c r="CH39" s="26" t="str">
        <f t="shared" si="9"/>
        <v/>
      </c>
      <c r="CI39" s="28"/>
      <c r="CJ39" s="29">
        <f t="shared" si="10"/>
        <v>0</v>
      </c>
      <c r="CK39" s="29">
        <f t="shared" si="11"/>
        <v>0</v>
      </c>
      <c r="CL39" s="29">
        <f t="shared" si="12"/>
        <v>0</v>
      </c>
      <c r="CM39" s="29">
        <f t="shared" si="13"/>
        <v>0</v>
      </c>
      <c r="CN39" s="29">
        <f t="shared" si="13"/>
        <v>0</v>
      </c>
      <c r="CO39" s="30"/>
      <c r="CP39" s="29">
        <f t="shared" si="14"/>
        <v>0</v>
      </c>
      <c r="CQ39" s="29">
        <f t="shared" si="14"/>
        <v>0</v>
      </c>
    </row>
    <row r="40" spans="1:95" x14ac:dyDescent="0.25">
      <c r="A40" s="300"/>
      <c r="B40" s="31" t="s">
        <v>53</v>
      </c>
      <c r="C40" s="32">
        <f t="shared" si="0"/>
        <v>0</v>
      </c>
      <c r="D40" s="33">
        <f t="shared" si="30"/>
        <v>0</v>
      </c>
      <c r="E40" s="34">
        <f t="shared" si="30"/>
        <v>0</v>
      </c>
      <c r="F40" s="75"/>
      <c r="G40" s="76"/>
      <c r="H40" s="35"/>
      <c r="I40" s="36"/>
      <c r="J40" s="35"/>
      <c r="K40" s="37"/>
      <c r="L40" s="35"/>
      <c r="M40" s="37"/>
      <c r="N40" s="35"/>
      <c r="O40" s="37"/>
      <c r="P40" s="35"/>
      <c r="Q40" s="37"/>
      <c r="R40" s="35"/>
      <c r="S40" s="37"/>
      <c r="T40" s="35"/>
      <c r="U40" s="37"/>
      <c r="V40" s="35"/>
      <c r="W40" s="37"/>
      <c r="X40" s="35"/>
      <c r="Y40" s="37"/>
      <c r="Z40" s="35"/>
      <c r="AA40" s="37"/>
      <c r="AB40" s="35"/>
      <c r="AC40" s="37"/>
      <c r="AD40" s="35"/>
      <c r="AE40" s="37"/>
      <c r="AF40" s="35"/>
      <c r="AG40" s="37"/>
      <c r="AH40" s="35"/>
      <c r="AI40" s="37"/>
      <c r="AJ40" s="35"/>
      <c r="AK40" s="37"/>
      <c r="AL40" s="38"/>
      <c r="AM40" s="39"/>
      <c r="AN40" s="40"/>
      <c r="AO40" s="41"/>
      <c r="AP40" s="36"/>
      <c r="AQ40" s="24"/>
      <c r="AR40" s="24"/>
      <c r="AS40" s="42"/>
      <c r="AT40" s="24"/>
      <c r="AU40" s="24"/>
      <c r="AV40" s="25" t="str">
        <f t="shared" si="2"/>
        <v/>
      </c>
      <c r="CA40" s="26" t="str">
        <f t="shared" si="3"/>
        <v/>
      </c>
      <c r="CB40" s="26" t="str">
        <f t="shared" si="4"/>
        <v/>
      </c>
      <c r="CC40" s="26" t="str">
        <f t="shared" si="5"/>
        <v/>
      </c>
      <c r="CD40" s="26" t="str">
        <f t="shared" si="6"/>
        <v/>
      </c>
      <c r="CE40" s="26" t="str">
        <f t="shared" si="7"/>
        <v/>
      </c>
      <c r="CF40" s="27"/>
      <c r="CG40" s="26" t="str">
        <f t="shared" si="8"/>
        <v/>
      </c>
      <c r="CH40" s="26" t="str">
        <f t="shared" si="9"/>
        <v/>
      </c>
      <c r="CI40" s="28"/>
      <c r="CJ40" s="29">
        <f t="shared" si="10"/>
        <v>0</v>
      </c>
      <c r="CK40" s="29">
        <f t="shared" si="11"/>
        <v>0</v>
      </c>
      <c r="CL40" s="29">
        <f t="shared" si="12"/>
        <v>0</v>
      </c>
      <c r="CM40" s="29">
        <f t="shared" si="13"/>
        <v>0</v>
      </c>
      <c r="CN40" s="29">
        <f t="shared" si="13"/>
        <v>0</v>
      </c>
      <c r="CO40" s="30"/>
      <c r="CP40" s="29">
        <f t="shared" si="14"/>
        <v>0</v>
      </c>
      <c r="CQ40" s="29">
        <f t="shared" si="14"/>
        <v>0</v>
      </c>
    </row>
    <row r="41" spans="1:95" x14ac:dyDescent="0.25">
      <c r="A41" s="300"/>
      <c r="B41" s="31" t="s">
        <v>44</v>
      </c>
      <c r="C41" s="32">
        <f t="shared" si="0"/>
        <v>0</v>
      </c>
      <c r="D41" s="33">
        <f t="shared" si="30"/>
        <v>0</v>
      </c>
      <c r="E41" s="34">
        <f t="shared" si="30"/>
        <v>0</v>
      </c>
      <c r="F41" s="75"/>
      <c r="G41" s="76"/>
      <c r="H41" s="35"/>
      <c r="I41" s="36"/>
      <c r="J41" s="35"/>
      <c r="K41" s="37"/>
      <c r="L41" s="35"/>
      <c r="M41" s="37"/>
      <c r="N41" s="35"/>
      <c r="O41" s="37"/>
      <c r="P41" s="35"/>
      <c r="Q41" s="37"/>
      <c r="R41" s="35"/>
      <c r="S41" s="37"/>
      <c r="T41" s="35"/>
      <c r="U41" s="37"/>
      <c r="V41" s="35"/>
      <c r="W41" s="37"/>
      <c r="X41" s="35"/>
      <c r="Y41" s="37"/>
      <c r="Z41" s="35"/>
      <c r="AA41" s="37"/>
      <c r="AB41" s="35"/>
      <c r="AC41" s="37"/>
      <c r="AD41" s="35"/>
      <c r="AE41" s="37"/>
      <c r="AF41" s="35"/>
      <c r="AG41" s="37"/>
      <c r="AH41" s="35"/>
      <c r="AI41" s="37"/>
      <c r="AJ41" s="35"/>
      <c r="AK41" s="37"/>
      <c r="AL41" s="38"/>
      <c r="AM41" s="39"/>
      <c r="AN41" s="40"/>
      <c r="AO41" s="41"/>
      <c r="AP41" s="36"/>
      <c r="AQ41" s="24"/>
      <c r="AR41" s="24"/>
      <c r="AS41" s="42"/>
      <c r="AT41" s="24"/>
      <c r="AU41" s="24"/>
      <c r="AV41" s="25" t="str">
        <f t="shared" si="2"/>
        <v/>
      </c>
      <c r="CA41" s="26" t="str">
        <f t="shared" si="3"/>
        <v/>
      </c>
      <c r="CB41" s="26" t="str">
        <f t="shared" si="4"/>
        <v/>
      </c>
      <c r="CC41" s="26" t="str">
        <f t="shared" si="5"/>
        <v/>
      </c>
      <c r="CD41" s="26" t="str">
        <f t="shared" si="6"/>
        <v/>
      </c>
      <c r="CE41" s="26" t="str">
        <f t="shared" si="7"/>
        <v/>
      </c>
      <c r="CF41" s="27"/>
      <c r="CG41" s="26" t="str">
        <f t="shared" si="8"/>
        <v/>
      </c>
      <c r="CH41" s="26" t="str">
        <f t="shared" si="9"/>
        <v/>
      </c>
      <c r="CI41" s="28"/>
      <c r="CJ41" s="29">
        <f t="shared" si="10"/>
        <v>0</v>
      </c>
      <c r="CK41" s="29">
        <f t="shared" si="11"/>
        <v>0</v>
      </c>
      <c r="CL41" s="29">
        <f t="shared" si="12"/>
        <v>0</v>
      </c>
      <c r="CM41" s="29">
        <f t="shared" si="13"/>
        <v>0</v>
      </c>
      <c r="CN41" s="29">
        <f t="shared" si="13"/>
        <v>0</v>
      </c>
      <c r="CO41" s="30"/>
      <c r="CP41" s="29">
        <f t="shared" si="14"/>
        <v>0</v>
      </c>
      <c r="CQ41" s="29">
        <f t="shared" si="14"/>
        <v>0</v>
      </c>
    </row>
    <row r="42" spans="1:95" x14ac:dyDescent="0.25">
      <c r="A42" s="300"/>
      <c r="B42" s="43" t="s">
        <v>45</v>
      </c>
      <c r="C42" s="44">
        <f t="shared" si="0"/>
        <v>0</v>
      </c>
      <c r="D42" s="45">
        <f t="shared" si="30"/>
        <v>0</v>
      </c>
      <c r="E42" s="46">
        <f t="shared" si="30"/>
        <v>0</v>
      </c>
      <c r="F42" s="75"/>
      <c r="G42" s="76"/>
      <c r="H42" s="47"/>
      <c r="I42" s="48"/>
      <c r="J42" s="47"/>
      <c r="K42" s="49"/>
      <c r="L42" s="47"/>
      <c r="M42" s="49"/>
      <c r="N42" s="47"/>
      <c r="O42" s="49"/>
      <c r="P42" s="47"/>
      <c r="Q42" s="49"/>
      <c r="R42" s="47"/>
      <c r="S42" s="49"/>
      <c r="T42" s="47"/>
      <c r="U42" s="49"/>
      <c r="V42" s="47"/>
      <c r="W42" s="49"/>
      <c r="X42" s="47"/>
      <c r="Y42" s="49"/>
      <c r="Z42" s="47"/>
      <c r="AA42" s="49"/>
      <c r="AB42" s="47"/>
      <c r="AC42" s="49"/>
      <c r="AD42" s="47"/>
      <c r="AE42" s="49"/>
      <c r="AF42" s="47"/>
      <c r="AG42" s="49"/>
      <c r="AH42" s="47"/>
      <c r="AI42" s="49"/>
      <c r="AJ42" s="47"/>
      <c r="AK42" s="49"/>
      <c r="AL42" s="50"/>
      <c r="AM42" s="51"/>
      <c r="AN42" s="40"/>
      <c r="AO42" s="52"/>
      <c r="AP42" s="36"/>
      <c r="AQ42" s="24"/>
      <c r="AR42" s="24"/>
      <c r="AS42" s="42"/>
      <c r="AT42" s="24"/>
      <c r="AU42" s="24"/>
      <c r="AV42" s="25" t="str">
        <f t="shared" si="2"/>
        <v/>
      </c>
      <c r="CA42" s="26" t="str">
        <f t="shared" si="3"/>
        <v/>
      </c>
      <c r="CB42" s="26" t="str">
        <f t="shared" si="4"/>
        <v/>
      </c>
      <c r="CC42" s="26" t="str">
        <f t="shared" si="5"/>
        <v/>
      </c>
      <c r="CD42" s="26" t="str">
        <f t="shared" si="6"/>
        <v/>
      </c>
      <c r="CE42" s="26" t="str">
        <f t="shared" si="7"/>
        <v/>
      </c>
      <c r="CF42" s="27"/>
      <c r="CG42" s="26" t="str">
        <f t="shared" si="8"/>
        <v/>
      </c>
      <c r="CH42" s="26" t="str">
        <f t="shared" si="9"/>
        <v/>
      </c>
      <c r="CI42" s="28"/>
      <c r="CJ42" s="29">
        <f t="shared" si="10"/>
        <v>0</v>
      </c>
      <c r="CK42" s="29">
        <f t="shared" si="11"/>
        <v>0</v>
      </c>
      <c r="CL42" s="29">
        <f t="shared" si="12"/>
        <v>0</v>
      </c>
      <c r="CM42" s="29">
        <f t="shared" si="13"/>
        <v>0</v>
      </c>
      <c r="CN42" s="29">
        <f t="shared" si="13"/>
        <v>0</v>
      </c>
      <c r="CO42" s="30"/>
      <c r="CP42" s="29">
        <f t="shared" si="14"/>
        <v>0</v>
      </c>
      <c r="CQ42" s="29">
        <f t="shared" si="14"/>
        <v>0</v>
      </c>
    </row>
    <row r="43" spans="1:95" x14ac:dyDescent="0.25">
      <c r="A43" s="300"/>
      <c r="B43" s="31" t="s">
        <v>46</v>
      </c>
      <c r="C43" s="32">
        <f t="shared" si="0"/>
        <v>0</v>
      </c>
      <c r="D43" s="33">
        <f t="shared" si="30"/>
        <v>0</v>
      </c>
      <c r="E43" s="34">
        <f t="shared" si="30"/>
        <v>0</v>
      </c>
      <c r="F43" s="75"/>
      <c r="G43" s="77"/>
      <c r="H43" s="35"/>
      <c r="I43" s="36"/>
      <c r="J43" s="35"/>
      <c r="K43" s="37"/>
      <c r="L43" s="35"/>
      <c r="M43" s="37"/>
      <c r="N43" s="35"/>
      <c r="O43" s="37"/>
      <c r="P43" s="35"/>
      <c r="Q43" s="37"/>
      <c r="R43" s="35"/>
      <c r="S43" s="37"/>
      <c r="T43" s="35"/>
      <c r="U43" s="37"/>
      <c r="V43" s="35"/>
      <c r="W43" s="37"/>
      <c r="X43" s="35"/>
      <c r="Y43" s="37"/>
      <c r="Z43" s="35"/>
      <c r="AA43" s="37"/>
      <c r="AB43" s="35"/>
      <c r="AC43" s="37"/>
      <c r="AD43" s="35"/>
      <c r="AE43" s="37"/>
      <c r="AF43" s="35"/>
      <c r="AG43" s="37"/>
      <c r="AH43" s="35"/>
      <c r="AI43" s="37"/>
      <c r="AJ43" s="35"/>
      <c r="AK43" s="37"/>
      <c r="AL43" s="38"/>
      <c r="AM43" s="39"/>
      <c r="AN43" s="40"/>
      <c r="AO43" s="41"/>
      <c r="AP43" s="36"/>
      <c r="AQ43" s="24"/>
      <c r="AR43" s="24"/>
      <c r="AS43" s="42"/>
      <c r="AT43" s="24"/>
      <c r="AU43" s="24"/>
      <c r="AV43" s="25" t="str">
        <f t="shared" si="2"/>
        <v/>
      </c>
      <c r="CA43" s="26" t="str">
        <f t="shared" si="3"/>
        <v/>
      </c>
      <c r="CB43" s="26" t="str">
        <f t="shared" si="4"/>
        <v/>
      </c>
      <c r="CC43" s="26" t="str">
        <f t="shared" si="5"/>
        <v/>
      </c>
      <c r="CD43" s="26" t="str">
        <f t="shared" si="6"/>
        <v/>
      </c>
      <c r="CE43" s="26" t="str">
        <f t="shared" si="7"/>
        <v/>
      </c>
      <c r="CF43" s="27"/>
      <c r="CG43" s="26" t="str">
        <f t="shared" si="8"/>
        <v/>
      </c>
      <c r="CH43" s="26" t="str">
        <f t="shared" si="9"/>
        <v/>
      </c>
      <c r="CI43" s="28"/>
      <c r="CJ43" s="29">
        <f t="shared" si="10"/>
        <v>0</v>
      </c>
      <c r="CK43" s="29">
        <f t="shared" si="11"/>
        <v>0</v>
      </c>
      <c r="CL43" s="29">
        <f t="shared" si="12"/>
        <v>0</v>
      </c>
      <c r="CM43" s="29">
        <f t="shared" si="13"/>
        <v>0</v>
      </c>
      <c r="CN43" s="29">
        <f t="shared" si="13"/>
        <v>0</v>
      </c>
      <c r="CO43" s="30"/>
      <c r="CP43" s="29">
        <f t="shared" si="14"/>
        <v>0</v>
      </c>
      <c r="CQ43" s="29">
        <f t="shared" si="14"/>
        <v>0</v>
      </c>
    </row>
    <row r="44" spans="1:95" x14ac:dyDescent="0.25">
      <c r="A44" s="300"/>
      <c r="B44" s="53" t="s">
        <v>47</v>
      </c>
      <c r="C44" s="32">
        <f t="shared" si="0"/>
        <v>0</v>
      </c>
      <c r="D44" s="33">
        <f t="shared" si="30"/>
        <v>0</v>
      </c>
      <c r="E44" s="55">
        <f t="shared" si="30"/>
        <v>0</v>
      </c>
      <c r="F44" s="75"/>
      <c r="G44" s="78"/>
      <c r="H44" s="79"/>
      <c r="I44" s="80"/>
      <c r="J44" s="79"/>
      <c r="K44" s="81"/>
      <c r="L44" s="79"/>
      <c r="M44" s="81"/>
      <c r="N44" s="79"/>
      <c r="O44" s="81"/>
      <c r="P44" s="79"/>
      <c r="Q44" s="81"/>
      <c r="R44" s="35"/>
      <c r="S44" s="37"/>
      <c r="T44" s="35"/>
      <c r="U44" s="37"/>
      <c r="V44" s="35"/>
      <c r="W44" s="37"/>
      <c r="X44" s="35"/>
      <c r="Y44" s="37"/>
      <c r="Z44" s="35"/>
      <c r="AA44" s="37"/>
      <c r="AB44" s="35"/>
      <c r="AC44" s="37"/>
      <c r="AD44" s="35"/>
      <c r="AE44" s="37"/>
      <c r="AF44" s="35"/>
      <c r="AG44" s="37"/>
      <c r="AH44" s="35"/>
      <c r="AI44" s="37"/>
      <c r="AJ44" s="35"/>
      <c r="AK44" s="37"/>
      <c r="AL44" s="38"/>
      <c r="AM44" s="39"/>
      <c r="AN44" s="40"/>
      <c r="AO44" s="41"/>
      <c r="AP44" s="36"/>
      <c r="AQ44" s="24"/>
      <c r="AR44" s="24"/>
      <c r="AS44" s="42"/>
      <c r="AT44" s="24"/>
      <c r="AU44" s="24"/>
      <c r="AV44" s="25" t="str">
        <f t="shared" si="2"/>
        <v/>
      </c>
      <c r="CA44" s="26" t="str">
        <f t="shared" si="3"/>
        <v/>
      </c>
      <c r="CB44" s="26" t="str">
        <f t="shared" si="4"/>
        <v/>
      </c>
      <c r="CC44" s="26" t="str">
        <f t="shared" si="5"/>
        <v/>
      </c>
      <c r="CD44" s="26" t="str">
        <f t="shared" si="6"/>
        <v/>
      </c>
      <c r="CE44" s="26" t="str">
        <f t="shared" si="7"/>
        <v/>
      </c>
      <c r="CF44" s="27"/>
      <c r="CG44" s="26" t="str">
        <f t="shared" si="8"/>
        <v/>
      </c>
      <c r="CH44" s="26" t="str">
        <f t="shared" si="9"/>
        <v/>
      </c>
      <c r="CI44" s="28"/>
      <c r="CJ44" s="29">
        <f t="shared" si="10"/>
        <v>0</v>
      </c>
      <c r="CK44" s="29">
        <f t="shared" si="11"/>
        <v>0</v>
      </c>
      <c r="CL44" s="29">
        <f t="shared" si="12"/>
        <v>0</v>
      </c>
      <c r="CM44" s="29">
        <f t="shared" si="13"/>
        <v>0</v>
      </c>
      <c r="CN44" s="29">
        <f t="shared" si="13"/>
        <v>0</v>
      </c>
      <c r="CO44" s="30"/>
      <c r="CP44" s="29">
        <f t="shared" si="14"/>
        <v>0</v>
      </c>
      <c r="CQ44" s="29">
        <f t="shared" si="14"/>
        <v>0</v>
      </c>
    </row>
    <row r="45" spans="1:95" x14ac:dyDescent="0.25">
      <c r="A45" s="301"/>
      <c r="B45" s="57" t="s">
        <v>48</v>
      </c>
      <c r="C45" s="58">
        <f t="shared" si="0"/>
        <v>0</v>
      </c>
      <c r="D45" s="59">
        <f t="shared" si="30"/>
        <v>0</v>
      </c>
      <c r="E45" s="60">
        <f t="shared" si="30"/>
        <v>0</v>
      </c>
      <c r="F45" s="82"/>
      <c r="G45" s="83"/>
      <c r="H45" s="61"/>
      <c r="I45" s="62"/>
      <c r="J45" s="61"/>
      <c r="K45" s="63"/>
      <c r="L45" s="61"/>
      <c r="M45" s="63"/>
      <c r="N45" s="61"/>
      <c r="O45" s="63"/>
      <c r="P45" s="61"/>
      <c r="Q45" s="63"/>
      <c r="R45" s="61"/>
      <c r="S45" s="63"/>
      <c r="T45" s="61"/>
      <c r="U45" s="63"/>
      <c r="V45" s="61"/>
      <c r="W45" s="63"/>
      <c r="X45" s="61"/>
      <c r="Y45" s="63"/>
      <c r="Z45" s="61"/>
      <c r="AA45" s="63"/>
      <c r="AB45" s="61"/>
      <c r="AC45" s="63"/>
      <c r="AD45" s="61"/>
      <c r="AE45" s="63"/>
      <c r="AF45" s="61"/>
      <c r="AG45" s="63"/>
      <c r="AH45" s="61"/>
      <c r="AI45" s="63"/>
      <c r="AJ45" s="61"/>
      <c r="AK45" s="63"/>
      <c r="AL45" s="84"/>
      <c r="AM45" s="65"/>
      <c r="AN45" s="66"/>
      <c r="AO45" s="67"/>
      <c r="AP45" s="68"/>
      <c r="AQ45" s="69"/>
      <c r="AR45" s="69"/>
      <c r="AS45" s="70"/>
      <c r="AT45" s="69"/>
      <c r="AU45" s="69"/>
      <c r="AV45" s="25" t="str">
        <f t="shared" si="2"/>
        <v/>
      </c>
      <c r="CA45" s="26" t="str">
        <f t="shared" si="3"/>
        <v/>
      </c>
      <c r="CB45" s="26" t="str">
        <f t="shared" si="4"/>
        <v/>
      </c>
      <c r="CC45" s="26" t="str">
        <f t="shared" si="5"/>
        <v/>
      </c>
      <c r="CD45" s="26" t="str">
        <f t="shared" si="6"/>
        <v/>
      </c>
      <c r="CE45" s="26" t="str">
        <f t="shared" si="7"/>
        <v/>
      </c>
      <c r="CF45" s="27"/>
      <c r="CG45" s="26" t="str">
        <f t="shared" si="8"/>
        <v/>
      </c>
      <c r="CH45" s="26" t="str">
        <f t="shared" si="9"/>
        <v/>
      </c>
      <c r="CI45" s="28"/>
      <c r="CJ45" s="29">
        <f t="shared" si="10"/>
        <v>0</v>
      </c>
      <c r="CK45" s="29">
        <f t="shared" si="11"/>
        <v>0</v>
      </c>
      <c r="CL45" s="29">
        <f t="shared" si="12"/>
        <v>0</v>
      </c>
      <c r="CM45" s="29">
        <f t="shared" si="13"/>
        <v>0</v>
      </c>
      <c r="CN45" s="29">
        <f t="shared" si="13"/>
        <v>0</v>
      </c>
      <c r="CO45" s="30"/>
      <c r="CP45" s="29">
        <f t="shared" si="14"/>
        <v>0</v>
      </c>
      <c r="CQ45" s="29">
        <f t="shared" si="14"/>
        <v>0</v>
      </c>
    </row>
    <row r="46" spans="1:95" x14ac:dyDescent="0.25">
      <c r="A46" s="299" t="s">
        <v>54</v>
      </c>
      <c r="B46" s="10" t="s">
        <v>38</v>
      </c>
      <c r="C46" s="11">
        <f t="shared" si="0"/>
        <v>57</v>
      </c>
      <c r="D46" s="12">
        <f t="shared" si="30"/>
        <v>39</v>
      </c>
      <c r="E46" s="13">
        <f t="shared" si="30"/>
        <v>18</v>
      </c>
      <c r="F46" s="71"/>
      <c r="G46" s="72"/>
      <c r="H46" s="14"/>
      <c r="I46" s="15"/>
      <c r="J46" s="14"/>
      <c r="K46" s="16"/>
      <c r="L46" s="14"/>
      <c r="M46" s="16"/>
      <c r="N46" s="14">
        <v>3</v>
      </c>
      <c r="O46" s="16"/>
      <c r="P46" s="14">
        <v>2</v>
      </c>
      <c r="Q46" s="16">
        <v>1</v>
      </c>
      <c r="R46" s="14">
        <v>5</v>
      </c>
      <c r="S46" s="16">
        <v>1</v>
      </c>
      <c r="T46" s="14">
        <v>6</v>
      </c>
      <c r="U46" s="16">
        <v>2</v>
      </c>
      <c r="V46" s="14">
        <v>5</v>
      </c>
      <c r="W46" s="16">
        <v>2</v>
      </c>
      <c r="X46" s="14">
        <v>5</v>
      </c>
      <c r="Y46" s="16">
        <v>2</v>
      </c>
      <c r="Z46" s="14">
        <v>4</v>
      </c>
      <c r="AA46" s="16">
        <v>2</v>
      </c>
      <c r="AB46" s="14">
        <v>5</v>
      </c>
      <c r="AC46" s="16">
        <v>3</v>
      </c>
      <c r="AD46" s="14"/>
      <c r="AE46" s="16">
        <v>3</v>
      </c>
      <c r="AF46" s="14">
        <v>3</v>
      </c>
      <c r="AG46" s="16"/>
      <c r="AH46" s="14"/>
      <c r="AI46" s="16">
        <v>1</v>
      </c>
      <c r="AJ46" s="14">
        <v>1</v>
      </c>
      <c r="AK46" s="16">
        <v>1</v>
      </c>
      <c r="AL46" s="17"/>
      <c r="AM46" s="18"/>
      <c r="AN46" s="73">
        <v>0</v>
      </c>
      <c r="AO46" s="20">
        <v>0</v>
      </c>
      <c r="AP46" s="21">
        <v>0</v>
      </c>
      <c r="AQ46" s="74">
        <v>0</v>
      </c>
      <c r="AR46" s="74">
        <v>4</v>
      </c>
      <c r="AS46" s="85"/>
      <c r="AT46" s="74">
        <v>0</v>
      </c>
      <c r="AU46" s="74">
        <v>0</v>
      </c>
      <c r="AV46" s="25" t="str">
        <f t="shared" si="2"/>
        <v/>
      </c>
      <c r="CA46" s="26" t="str">
        <f t="shared" si="3"/>
        <v/>
      </c>
      <c r="CB46" s="26" t="str">
        <f t="shared" si="4"/>
        <v/>
      </c>
      <c r="CC46" s="26" t="str">
        <f t="shared" si="5"/>
        <v/>
      </c>
      <c r="CD46" s="26" t="str">
        <f t="shared" si="6"/>
        <v/>
      </c>
      <c r="CE46" s="26" t="str">
        <f t="shared" si="7"/>
        <v/>
      </c>
      <c r="CF46" s="27"/>
      <c r="CG46" s="26" t="str">
        <f t="shared" si="8"/>
        <v/>
      </c>
      <c r="CH46" s="26" t="str">
        <f t="shared" si="9"/>
        <v/>
      </c>
      <c r="CI46" s="28"/>
      <c r="CJ46" s="29">
        <f t="shared" si="10"/>
        <v>0</v>
      </c>
      <c r="CK46" s="29">
        <f t="shared" si="11"/>
        <v>0</v>
      </c>
      <c r="CL46" s="29">
        <f t="shared" si="12"/>
        <v>0</v>
      </c>
      <c r="CM46" s="29">
        <f t="shared" si="13"/>
        <v>0</v>
      </c>
      <c r="CN46" s="29">
        <f t="shared" si="13"/>
        <v>0</v>
      </c>
      <c r="CO46" s="30"/>
      <c r="CP46" s="29">
        <f t="shared" si="14"/>
        <v>0</v>
      </c>
      <c r="CQ46" s="29">
        <f t="shared" si="14"/>
        <v>0</v>
      </c>
    </row>
    <row r="47" spans="1:95" x14ac:dyDescent="0.25">
      <c r="A47" s="300"/>
      <c r="B47" s="31" t="s">
        <v>39</v>
      </c>
      <c r="C47" s="32">
        <f t="shared" si="0"/>
        <v>0</v>
      </c>
      <c r="D47" s="33">
        <f>SUM(H47+J47+L47+N47+P47+R47+T47+V47+X47+Z47+AB47+AD47+AF47+AH47+AJ47+AL47)</f>
        <v>0</v>
      </c>
      <c r="E47" s="34">
        <f t="shared" si="30"/>
        <v>0</v>
      </c>
      <c r="F47" s="75"/>
      <c r="G47" s="76"/>
      <c r="H47" s="35"/>
      <c r="I47" s="36"/>
      <c r="J47" s="35"/>
      <c r="K47" s="37"/>
      <c r="L47" s="35"/>
      <c r="M47" s="37"/>
      <c r="N47" s="35"/>
      <c r="O47" s="37"/>
      <c r="P47" s="35"/>
      <c r="Q47" s="37"/>
      <c r="R47" s="35"/>
      <c r="S47" s="37"/>
      <c r="T47" s="35"/>
      <c r="U47" s="37"/>
      <c r="V47" s="35"/>
      <c r="W47" s="37"/>
      <c r="X47" s="35"/>
      <c r="Y47" s="37"/>
      <c r="Z47" s="35"/>
      <c r="AA47" s="37"/>
      <c r="AB47" s="35"/>
      <c r="AC47" s="37"/>
      <c r="AD47" s="35"/>
      <c r="AE47" s="37"/>
      <c r="AF47" s="35"/>
      <c r="AG47" s="37"/>
      <c r="AH47" s="35"/>
      <c r="AI47" s="37"/>
      <c r="AJ47" s="35"/>
      <c r="AK47" s="37"/>
      <c r="AL47" s="38"/>
      <c r="AM47" s="39"/>
      <c r="AN47" s="40"/>
      <c r="AO47" s="41"/>
      <c r="AP47" s="36"/>
      <c r="AQ47" s="24"/>
      <c r="AR47" s="24"/>
      <c r="AS47" s="42"/>
      <c r="AT47" s="24"/>
      <c r="AU47" s="24"/>
      <c r="AV47" s="25" t="str">
        <f t="shared" si="2"/>
        <v/>
      </c>
      <c r="CA47" s="26" t="str">
        <f t="shared" si="3"/>
        <v/>
      </c>
      <c r="CB47" s="26" t="str">
        <f t="shared" si="4"/>
        <v/>
      </c>
      <c r="CC47" s="26" t="str">
        <f t="shared" si="5"/>
        <v/>
      </c>
      <c r="CD47" s="26" t="str">
        <f t="shared" si="6"/>
        <v/>
      </c>
      <c r="CE47" s="26" t="str">
        <f t="shared" si="7"/>
        <v/>
      </c>
      <c r="CF47" s="27"/>
      <c r="CG47" s="26" t="str">
        <f t="shared" si="8"/>
        <v/>
      </c>
      <c r="CH47" s="26" t="str">
        <f t="shared" si="9"/>
        <v/>
      </c>
      <c r="CI47" s="28"/>
      <c r="CJ47" s="29">
        <f t="shared" si="10"/>
        <v>0</v>
      </c>
      <c r="CK47" s="29">
        <f t="shared" si="11"/>
        <v>0</v>
      </c>
      <c r="CL47" s="29">
        <f t="shared" si="12"/>
        <v>0</v>
      </c>
      <c r="CM47" s="29">
        <f t="shared" si="13"/>
        <v>0</v>
      </c>
      <c r="CN47" s="29">
        <f t="shared" si="13"/>
        <v>0</v>
      </c>
      <c r="CO47" s="30"/>
      <c r="CP47" s="29">
        <f t="shared" si="14"/>
        <v>0</v>
      </c>
      <c r="CQ47" s="29">
        <f t="shared" si="14"/>
        <v>0</v>
      </c>
    </row>
    <row r="48" spans="1:95" x14ac:dyDescent="0.25">
      <c r="A48" s="300"/>
      <c r="B48" s="31" t="s">
        <v>40</v>
      </c>
      <c r="C48" s="32">
        <f t="shared" si="0"/>
        <v>131</v>
      </c>
      <c r="D48" s="33">
        <f t="shared" si="30"/>
        <v>85</v>
      </c>
      <c r="E48" s="34">
        <f t="shared" si="30"/>
        <v>46</v>
      </c>
      <c r="F48" s="75"/>
      <c r="G48" s="76"/>
      <c r="H48" s="35"/>
      <c r="I48" s="36"/>
      <c r="J48" s="35"/>
      <c r="K48" s="37"/>
      <c r="L48" s="35"/>
      <c r="M48" s="37"/>
      <c r="N48" s="35">
        <v>7</v>
      </c>
      <c r="O48" s="37"/>
      <c r="P48" s="35">
        <v>3</v>
      </c>
      <c r="Q48" s="37">
        <v>2</v>
      </c>
      <c r="R48" s="35">
        <v>16</v>
      </c>
      <c r="S48" s="37">
        <v>2</v>
      </c>
      <c r="T48" s="35">
        <v>12</v>
      </c>
      <c r="U48" s="37">
        <v>8</v>
      </c>
      <c r="V48" s="35">
        <v>12</v>
      </c>
      <c r="W48" s="37">
        <v>9</v>
      </c>
      <c r="X48" s="35">
        <v>16</v>
      </c>
      <c r="Y48" s="37">
        <v>7</v>
      </c>
      <c r="Z48" s="35">
        <v>6</v>
      </c>
      <c r="AA48" s="37">
        <v>7</v>
      </c>
      <c r="AB48" s="35">
        <v>8</v>
      </c>
      <c r="AC48" s="37">
        <v>4</v>
      </c>
      <c r="AD48" s="35">
        <v>1</v>
      </c>
      <c r="AE48" s="37">
        <v>3</v>
      </c>
      <c r="AF48" s="35">
        <v>2</v>
      </c>
      <c r="AG48" s="37">
        <v>1</v>
      </c>
      <c r="AH48" s="35">
        <v>1</v>
      </c>
      <c r="AI48" s="37">
        <v>2</v>
      </c>
      <c r="AJ48" s="35"/>
      <c r="AK48" s="37">
        <v>1</v>
      </c>
      <c r="AL48" s="38">
        <v>1</v>
      </c>
      <c r="AM48" s="39"/>
      <c r="AN48" s="40">
        <v>0</v>
      </c>
      <c r="AO48" s="41">
        <v>0</v>
      </c>
      <c r="AP48" s="36">
        <v>0</v>
      </c>
      <c r="AQ48" s="24">
        <v>1</v>
      </c>
      <c r="AR48" s="24">
        <v>10</v>
      </c>
      <c r="AS48" s="42"/>
      <c r="AT48" s="24">
        <v>0</v>
      </c>
      <c r="AU48" s="24">
        <v>0</v>
      </c>
      <c r="AV48" s="25" t="str">
        <f t="shared" si="2"/>
        <v/>
      </c>
      <c r="CA48" s="26" t="str">
        <f t="shared" si="3"/>
        <v/>
      </c>
      <c r="CB48" s="26" t="str">
        <f t="shared" si="4"/>
        <v/>
      </c>
      <c r="CC48" s="26" t="str">
        <f t="shared" si="5"/>
        <v/>
      </c>
      <c r="CD48" s="26" t="str">
        <f t="shared" si="6"/>
        <v/>
      </c>
      <c r="CE48" s="26" t="str">
        <f t="shared" si="7"/>
        <v/>
      </c>
      <c r="CF48" s="27"/>
      <c r="CG48" s="26" t="str">
        <f t="shared" si="8"/>
        <v/>
      </c>
      <c r="CH48" s="26" t="str">
        <f t="shared" si="9"/>
        <v/>
      </c>
      <c r="CI48" s="28"/>
      <c r="CJ48" s="29">
        <f t="shared" si="10"/>
        <v>0</v>
      </c>
      <c r="CK48" s="29">
        <f t="shared" si="11"/>
        <v>0</v>
      </c>
      <c r="CL48" s="29">
        <f t="shared" si="12"/>
        <v>0</v>
      </c>
      <c r="CM48" s="29">
        <f t="shared" si="13"/>
        <v>0</v>
      </c>
      <c r="CN48" s="29">
        <f t="shared" si="13"/>
        <v>0</v>
      </c>
      <c r="CO48" s="30"/>
      <c r="CP48" s="29">
        <f t="shared" si="14"/>
        <v>0</v>
      </c>
      <c r="CQ48" s="29">
        <f t="shared" si="14"/>
        <v>0</v>
      </c>
    </row>
    <row r="49" spans="1:95" x14ac:dyDescent="0.25">
      <c r="A49" s="300"/>
      <c r="B49" s="31" t="s">
        <v>41</v>
      </c>
      <c r="C49" s="32">
        <f t="shared" si="0"/>
        <v>0</v>
      </c>
      <c r="D49" s="33">
        <f t="shared" si="30"/>
        <v>0</v>
      </c>
      <c r="E49" s="34">
        <f t="shared" si="30"/>
        <v>0</v>
      </c>
      <c r="F49" s="75"/>
      <c r="G49" s="76"/>
      <c r="H49" s="35"/>
      <c r="I49" s="36"/>
      <c r="J49" s="35"/>
      <c r="K49" s="37"/>
      <c r="L49" s="35"/>
      <c r="M49" s="37"/>
      <c r="N49" s="35"/>
      <c r="O49" s="37"/>
      <c r="P49" s="35"/>
      <c r="Q49" s="37"/>
      <c r="R49" s="35"/>
      <c r="S49" s="37"/>
      <c r="T49" s="35"/>
      <c r="U49" s="37"/>
      <c r="V49" s="35"/>
      <c r="W49" s="37"/>
      <c r="X49" s="35"/>
      <c r="Y49" s="37"/>
      <c r="Z49" s="35"/>
      <c r="AA49" s="37"/>
      <c r="AB49" s="35"/>
      <c r="AC49" s="37"/>
      <c r="AD49" s="35"/>
      <c r="AE49" s="37"/>
      <c r="AF49" s="35"/>
      <c r="AG49" s="37"/>
      <c r="AH49" s="35"/>
      <c r="AI49" s="37"/>
      <c r="AJ49" s="35"/>
      <c r="AK49" s="37"/>
      <c r="AL49" s="38"/>
      <c r="AM49" s="39"/>
      <c r="AN49" s="40"/>
      <c r="AO49" s="41"/>
      <c r="AP49" s="36"/>
      <c r="AQ49" s="24"/>
      <c r="AR49" s="24"/>
      <c r="AS49" s="42"/>
      <c r="AT49" s="24"/>
      <c r="AU49" s="24"/>
      <c r="AV49" s="25" t="str">
        <f t="shared" si="2"/>
        <v/>
      </c>
      <c r="CA49" s="26" t="str">
        <f t="shared" si="3"/>
        <v/>
      </c>
      <c r="CB49" s="26" t="str">
        <f t="shared" si="4"/>
        <v/>
      </c>
      <c r="CC49" s="26" t="str">
        <f t="shared" si="5"/>
        <v/>
      </c>
      <c r="CD49" s="26" t="str">
        <f t="shared" si="6"/>
        <v/>
      </c>
      <c r="CE49" s="26" t="str">
        <f t="shared" si="7"/>
        <v/>
      </c>
      <c r="CF49" s="27"/>
      <c r="CG49" s="26" t="str">
        <f t="shared" si="8"/>
        <v/>
      </c>
      <c r="CH49" s="26" t="str">
        <f t="shared" si="9"/>
        <v/>
      </c>
      <c r="CI49" s="28"/>
      <c r="CJ49" s="29">
        <f t="shared" si="10"/>
        <v>0</v>
      </c>
      <c r="CK49" s="29">
        <f t="shared" si="11"/>
        <v>0</v>
      </c>
      <c r="CL49" s="29">
        <f t="shared" si="12"/>
        <v>0</v>
      </c>
      <c r="CM49" s="29">
        <f t="shared" si="13"/>
        <v>0</v>
      </c>
      <c r="CN49" s="29">
        <f t="shared" si="13"/>
        <v>0</v>
      </c>
      <c r="CO49" s="30"/>
      <c r="CP49" s="29">
        <f t="shared" si="14"/>
        <v>0</v>
      </c>
      <c r="CQ49" s="29">
        <f t="shared" si="14"/>
        <v>0</v>
      </c>
    </row>
    <row r="50" spans="1:95" x14ac:dyDescent="0.25">
      <c r="A50" s="300"/>
      <c r="B50" s="31" t="s">
        <v>52</v>
      </c>
      <c r="C50" s="32">
        <f t="shared" si="0"/>
        <v>0</v>
      </c>
      <c r="D50" s="33">
        <f>SUM(H50+J50+L50+N50+P50+R50+T50+V50+X50+Z50+AB50+AD50+AF50+AH50+AJ50+AL50)</f>
        <v>0</v>
      </c>
      <c r="E50" s="34">
        <f t="shared" si="30"/>
        <v>0</v>
      </c>
      <c r="F50" s="75"/>
      <c r="G50" s="76"/>
      <c r="H50" s="35"/>
      <c r="I50" s="36"/>
      <c r="J50" s="35"/>
      <c r="K50" s="37"/>
      <c r="L50" s="35"/>
      <c r="M50" s="37"/>
      <c r="N50" s="35"/>
      <c r="O50" s="37"/>
      <c r="P50" s="35"/>
      <c r="Q50" s="37"/>
      <c r="R50" s="35"/>
      <c r="S50" s="37"/>
      <c r="T50" s="35"/>
      <c r="U50" s="37"/>
      <c r="V50" s="35"/>
      <c r="W50" s="37"/>
      <c r="X50" s="35"/>
      <c r="Y50" s="37"/>
      <c r="Z50" s="35"/>
      <c r="AA50" s="37"/>
      <c r="AB50" s="35"/>
      <c r="AC50" s="37"/>
      <c r="AD50" s="35"/>
      <c r="AE50" s="37"/>
      <c r="AF50" s="35"/>
      <c r="AG50" s="37"/>
      <c r="AH50" s="35"/>
      <c r="AI50" s="37"/>
      <c r="AJ50" s="35"/>
      <c r="AK50" s="37"/>
      <c r="AL50" s="38"/>
      <c r="AM50" s="39"/>
      <c r="AN50" s="40"/>
      <c r="AO50" s="41"/>
      <c r="AP50" s="36"/>
      <c r="AQ50" s="24"/>
      <c r="AR50" s="24"/>
      <c r="AS50" s="42"/>
      <c r="AT50" s="24"/>
      <c r="AU50" s="24"/>
      <c r="AV50" s="25" t="str">
        <f t="shared" si="2"/>
        <v/>
      </c>
      <c r="CA50" s="26" t="str">
        <f t="shared" si="3"/>
        <v/>
      </c>
      <c r="CB50" s="26" t="str">
        <f t="shared" si="4"/>
        <v/>
      </c>
      <c r="CC50" s="26" t="str">
        <f t="shared" si="5"/>
        <v/>
      </c>
      <c r="CD50" s="26" t="str">
        <f t="shared" si="6"/>
        <v/>
      </c>
      <c r="CE50" s="26" t="str">
        <f t="shared" si="7"/>
        <v/>
      </c>
      <c r="CF50" s="27"/>
      <c r="CG50" s="26" t="str">
        <f t="shared" si="8"/>
        <v/>
      </c>
      <c r="CH50" s="26" t="str">
        <f t="shared" si="9"/>
        <v/>
      </c>
      <c r="CI50" s="28"/>
      <c r="CJ50" s="29">
        <f t="shared" si="10"/>
        <v>0</v>
      </c>
      <c r="CK50" s="29">
        <f t="shared" si="11"/>
        <v>0</v>
      </c>
      <c r="CL50" s="29">
        <f t="shared" si="12"/>
        <v>0</v>
      </c>
      <c r="CM50" s="29">
        <f t="shared" si="13"/>
        <v>0</v>
      </c>
      <c r="CN50" s="29">
        <f t="shared" si="13"/>
        <v>0</v>
      </c>
      <c r="CO50" s="30"/>
      <c r="CP50" s="29">
        <f t="shared" si="14"/>
        <v>0</v>
      </c>
      <c r="CQ50" s="29">
        <f t="shared" si="14"/>
        <v>0</v>
      </c>
    </row>
    <row r="51" spans="1:95" x14ac:dyDescent="0.25">
      <c r="A51" s="300"/>
      <c r="B51" s="31" t="s">
        <v>43</v>
      </c>
      <c r="C51" s="32">
        <f t="shared" si="0"/>
        <v>0</v>
      </c>
      <c r="D51" s="33">
        <f t="shared" si="30"/>
        <v>0</v>
      </c>
      <c r="E51" s="34">
        <f t="shared" si="30"/>
        <v>0</v>
      </c>
      <c r="F51" s="75"/>
      <c r="G51" s="76"/>
      <c r="H51" s="35"/>
      <c r="I51" s="36"/>
      <c r="J51" s="35"/>
      <c r="K51" s="37"/>
      <c r="L51" s="35"/>
      <c r="M51" s="37"/>
      <c r="N51" s="35"/>
      <c r="O51" s="37"/>
      <c r="P51" s="35"/>
      <c r="Q51" s="37"/>
      <c r="R51" s="35"/>
      <c r="S51" s="37"/>
      <c r="T51" s="35"/>
      <c r="U51" s="37"/>
      <c r="V51" s="35"/>
      <c r="W51" s="37"/>
      <c r="X51" s="35"/>
      <c r="Y51" s="37"/>
      <c r="Z51" s="35"/>
      <c r="AA51" s="37"/>
      <c r="AB51" s="35"/>
      <c r="AC51" s="37"/>
      <c r="AD51" s="35"/>
      <c r="AE51" s="37"/>
      <c r="AF51" s="35"/>
      <c r="AG51" s="37"/>
      <c r="AH51" s="35"/>
      <c r="AI51" s="37"/>
      <c r="AJ51" s="35"/>
      <c r="AK51" s="37"/>
      <c r="AL51" s="38"/>
      <c r="AM51" s="39"/>
      <c r="AN51" s="40"/>
      <c r="AO51" s="41"/>
      <c r="AP51" s="36"/>
      <c r="AQ51" s="24"/>
      <c r="AR51" s="24"/>
      <c r="AS51" s="42"/>
      <c r="AT51" s="24"/>
      <c r="AU51" s="24"/>
      <c r="AV51" s="25" t="str">
        <f t="shared" si="2"/>
        <v/>
      </c>
      <c r="CA51" s="26" t="str">
        <f t="shared" si="3"/>
        <v/>
      </c>
      <c r="CB51" s="26" t="str">
        <f t="shared" si="4"/>
        <v/>
      </c>
      <c r="CC51" s="26" t="str">
        <f t="shared" si="5"/>
        <v/>
      </c>
      <c r="CD51" s="26" t="str">
        <f t="shared" si="6"/>
        <v/>
      </c>
      <c r="CE51" s="26" t="str">
        <f t="shared" si="7"/>
        <v/>
      </c>
      <c r="CF51" s="27"/>
      <c r="CG51" s="26" t="str">
        <f t="shared" si="8"/>
        <v/>
      </c>
      <c r="CH51" s="26" t="str">
        <f t="shared" si="9"/>
        <v/>
      </c>
      <c r="CI51" s="28"/>
      <c r="CJ51" s="29">
        <f t="shared" si="10"/>
        <v>0</v>
      </c>
      <c r="CK51" s="29">
        <f t="shared" si="11"/>
        <v>0</v>
      </c>
      <c r="CL51" s="29">
        <f t="shared" si="12"/>
        <v>0</v>
      </c>
      <c r="CM51" s="29">
        <f t="shared" si="13"/>
        <v>0</v>
      </c>
      <c r="CN51" s="29">
        <f t="shared" si="13"/>
        <v>0</v>
      </c>
      <c r="CO51" s="30"/>
      <c r="CP51" s="29">
        <f t="shared" si="14"/>
        <v>0</v>
      </c>
      <c r="CQ51" s="29">
        <f t="shared" si="14"/>
        <v>0</v>
      </c>
    </row>
    <row r="52" spans="1:95" x14ac:dyDescent="0.25">
      <c r="A52" s="300"/>
      <c r="B52" s="31" t="s">
        <v>44</v>
      </c>
      <c r="C52" s="32">
        <f t="shared" si="0"/>
        <v>0</v>
      </c>
      <c r="D52" s="33">
        <f t="shared" ref="D52:E56" si="31">SUM(H52+J52+L52+N52+P52+R52+T52+V52+X52+Z52+AB52+AD52+AF52+AH52+AJ52+AL52)</f>
        <v>0</v>
      </c>
      <c r="E52" s="34">
        <f t="shared" si="31"/>
        <v>0</v>
      </c>
      <c r="F52" s="75"/>
      <c r="G52" s="76"/>
      <c r="H52" s="35"/>
      <c r="I52" s="36"/>
      <c r="J52" s="35"/>
      <c r="K52" s="37"/>
      <c r="L52" s="35"/>
      <c r="M52" s="37"/>
      <c r="N52" s="35"/>
      <c r="O52" s="37"/>
      <c r="P52" s="35"/>
      <c r="Q52" s="37"/>
      <c r="R52" s="35"/>
      <c r="S52" s="37"/>
      <c r="T52" s="35"/>
      <c r="U52" s="37"/>
      <c r="V52" s="35"/>
      <c r="W52" s="37"/>
      <c r="X52" s="35"/>
      <c r="Y52" s="37"/>
      <c r="Z52" s="35"/>
      <c r="AA52" s="37"/>
      <c r="AB52" s="35"/>
      <c r="AC52" s="37"/>
      <c r="AD52" s="35"/>
      <c r="AE52" s="37"/>
      <c r="AF52" s="35"/>
      <c r="AG52" s="37"/>
      <c r="AH52" s="35"/>
      <c r="AI52" s="37"/>
      <c r="AJ52" s="35"/>
      <c r="AK52" s="37"/>
      <c r="AL52" s="38"/>
      <c r="AM52" s="39"/>
      <c r="AN52" s="40"/>
      <c r="AO52" s="41"/>
      <c r="AP52" s="36"/>
      <c r="AQ52" s="24"/>
      <c r="AR52" s="24"/>
      <c r="AS52" s="42"/>
      <c r="AT52" s="24"/>
      <c r="AU52" s="24"/>
      <c r="AV52" s="25" t="str">
        <f t="shared" si="2"/>
        <v/>
      </c>
      <c r="CA52" s="26" t="str">
        <f t="shared" si="3"/>
        <v/>
      </c>
      <c r="CB52" s="26" t="str">
        <f t="shared" si="4"/>
        <v/>
      </c>
      <c r="CC52" s="26" t="str">
        <f t="shared" si="5"/>
        <v/>
      </c>
      <c r="CD52" s="26" t="str">
        <f t="shared" si="6"/>
        <v/>
      </c>
      <c r="CE52" s="26" t="str">
        <f t="shared" si="7"/>
        <v/>
      </c>
      <c r="CF52" s="27"/>
      <c r="CG52" s="26" t="str">
        <f t="shared" si="8"/>
        <v/>
      </c>
      <c r="CH52" s="26" t="str">
        <f t="shared" si="9"/>
        <v/>
      </c>
      <c r="CI52" s="28"/>
      <c r="CJ52" s="29">
        <f t="shared" si="10"/>
        <v>0</v>
      </c>
      <c r="CK52" s="29">
        <f t="shared" si="11"/>
        <v>0</v>
      </c>
      <c r="CL52" s="29">
        <f t="shared" si="12"/>
        <v>0</v>
      </c>
      <c r="CM52" s="29">
        <f t="shared" si="13"/>
        <v>0</v>
      </c>
      <c r="CN52" s="29">
        <f t="shared" si="13"/>
        <v>0</v>
      </c>
      <c r="CO52" s="30"/>
      <c r="CP52" s="29">
        <f t="shared" si="14"/>
        <v>0</v>
      </c>
      <c r="CQ52" s="29">
        <f t="shared" si="14"/>
        <v>0</v>
      </c>
    </row>
    <row r="53" spans="1:95" x14ac:dyDescent="0.25">
      <c r="A53" s="300"/>
      <c r="B53" s="43" t="s">
        <v>45</v>
      </c>
      <c r="C53" s="44">
        <f t="shared" si="0"/>
        <v>0</v>
      </c>
      <c r="D53" s="45">
        <f t="shared" si="31"/>
        <v>0</v>
      </c>
      <c r="E53" s="46">
        <f t="shared" si="31"/>
        <v>0</v>
      </c>
      <c r="F53" s="75"/>
      <c r="G53" s="76"/>
      <c r="H53" s="47"/>
      <c r="I53" s="48"/>
      <c r="J53" s="47"/>
      <c r="K53" s="49"/>
      <c r="L53" s="47"/>
      <c r="M53" s="49"/>
      <c r="N53" s="47"/>
      <c r="O53" s="49"/>
      <c r="P53" s="47"/>
      <c r="Q53" s="49"/>
      <c r="R53" s="47"/>
      <c r="S53" s="49"/>
      <c r="T53" s="47"/>
      <c r="U53" s="49"/>
      <c r="V53" s="47"/>
      <c r="W53" s="49"/>
      <c r="X53" s="47"/>
      <c r="Y53" s="49"/>
      <c r="Z53" s="47"/>
      <c r="AA53" s="49"/>
      <c r="AB53" s="47"/>
      <c r="AC53" s="49"/>
      <c r="AD53" s="47"/>
      <c r="AE53" s="49"/>
      <c r="AF53" s="47"/>
      <c r="AG53" s="49"/>
      <c r="AH53" s="47"/>
      <c r="AI53" s="49"/>
      <c r="AJ53" s="47"/>
      <c r="AK53" s="49"/>
      <c r="AL53" s="50"/>
      <c r="AM53" s="51"/>
      <c r="AN53" s="40"/>
      <c r="AO53" s="52"/>
      <c r="AP53" s="36"/>
      <c r="AQ53" s="24"/>
      <c r="AR53" s="24"/>
      <c r="AS53" s="42"/>
      <c r="AT53" s="24"/>
      <c r="AU53" s="24"/>
      <c r="AV53" s="25" t="str">
        <f t="shared" si="2"/>
        <v/>
      </c>
      <c r="CA53" s="26" t="str">
        <f t="shared" si="3"/>
        <v/>
      </c>
      <c r="CB53" s="26" t="str">
        <f t="shared" si="4"/>
        <v/>
      </c>
      <c r="CC53" s="26" t="str">
        <f t="shared" si="5"/>
        <v/>
      </c>
      <c r="CD53" s="26" t="str">
        <f t="shared" si="6"/>
        <v/>
      </c>
      <c r="CE53" s="26" t="str">
        <f t="shared" si="7"/>
        <v/>
      </c>
      <c r="CF53" s="27"/>
      <c r="CG53" s="26" t="str">
        <f t="shared" si="8"/>
        <v/>
      </c>
      <c r="CH53" s="26" t="str">
        <f t="shared" si="9"/>
        <v/>
      </c>
      <c r="CI53" s="28"/>
      <c r="CJ53" s="29">
        <f t="shared" si="10"/>
        <v>0</v>
      </c>
      <c r="CK53" s="29">
        <f t="shared" si="11"/>
        <v>0</v>
      </c>
      <c r="CL53" s="29">
        <f t="shared" si="12"/>
        <v>0</v>
      </c>
      <c r="CM53" s="29">
        <f t="shared" si="13"/>
        <v>0</v>
      </c>
      <c r="CN53" s="29">
        <f t="shared" si="13"/>
        <v>0</v>
      </c>
      <c r="CO53" s="30"/>
      <c r="CP53" s="29">
        <f t="shared" si="14"/>
        <v>0</v>
      </c>
      <c r="CQ53" s="29">
        <f t="shared" si="14"/>
        <v>0</v>
      </c>
    </row>
    <row r="54" spans="1:95" x14ac:dyDescent="0.25">
      <c r="A54" s="300"/>
      <c r="B54" s="31" t="s">
        <v>46</v>
      </c>
      <c r="C54" s="32">
        <f t="shared" si="0"/>
        <v>0</v>
      </c>
      <c r="D54" s="33">
        <f t="shared" si="31"/>
        <v>0</v>
      </c>
      <c r="E54" s="34">
        <f t="shared" si="31"/>
        <v>0</v>
      </c>
      <c r="F54" s="75"/>
      <c r="G54" s="77"/>
      <c r="H54" s="35"/>
      <c r="I54" s="36"/>
      <c r="J54" s="35"/>
      <c r="K54" s="37"/>
      <c r="L54" s="35"/>
      <c r="M54" s="37"/>
      <c r="N54" s="35"/>
      <c r="O54" s="37"/>
      <c r="P54" s="35"/>
      <c r="Q54" s="37"/>
      <c r="R54" s="35"/>
      <c r="S54" s="37"/>
      <c r="T54" s="35"/>
      <c r="U54" s="37"/>
      <c r="V54" s="35"/>
      <c r="W54" s="37"/>
      <c r="X54" s="35"/>
      <c r="Y54" s="37"/>
      <c r="Z54" s="35"/>
      <c r="AA54" s="37"/>
      <c r="AB54" s="35"/>
      <c r="AC54" s="37"/>
      <c r="AD54" s="35"/>
      <c r="AE54" s="37"/>
      <c r="AF54" s="35"/>
      <c r="AG54" s="37"/>
      <c r="AH54" s="35"/>
      <c r="AI54" s="37"/>
      <c r="AJ54" s="35"/>
      <c r="AK54" s="37"/>
      <c r="AL54" s="38"/>
      <c r="AM54" s="39"/>
      <c r="AN54" s="40"/>
      <c r="AO54" s="41"/>
      <c r="AP54" s="36"/>
      <c r="AQ54" s="24"/>
      <c r="AR54" s="24"/>
      <c r="AS54" s="42"/>
      <c r="AT54" s="24"/>
      <c r="AU54" s="24"/>
      <c r="AV54" s="25" t="str">
        <f t="shared" si="2"/>
        <v/>
      </c>
      <c r="CA54" s="26" t="str">
        <f t="shared" si="3"/>
        <v/>
      </c>
      <c r="CB54" s="26" t="str">
        <f t="shared" si="4"/>
        <v/>
      </c>
      <c r="CC54" s="26" t="str">
        <f t="shared" si="5"/>
        <v/>
      </c>
      <c r="CD54" s="26" t="str">
        <f t="shared" si="6"/>
        <v/>
      </c>
      <c r="CE54" s="26" t="str">
        <f t="shared" si="7"/>
        <v/>
      </c>
      <c r="CF54" s="27"/>
      <c r="CG54" s="26" t="str">
        <f t="shared" si="8"/>
        <v/>
      </c>
      <c r="CH54" s="26" t="str">
        <f t="shared" si="9"/>
        <v/>
      </c>
      <c r="CI54" s="28"/>
      <c r="CJ54" s="29">
        <f t="shared" si="10"/>
        <v>0</v>
      </c>
      <c r="CK54" s="29">
        <f t="shared" si="11"/>
        <v>0</v>
      </c>
      <c r="CL54" s="29">
        <f t="shared" si="12"/>
        <v>0</v>
      </c>
      <c r="CM54" s="29">
        <f t="shared" si="13"/>
        <v>0</v>
      </c>
      <c r="CN54" s="29">
        <f t="shared" si="13"/>
        <v>0</v>
      </c>
      <c r="CO54" s="30"/>
      <c r="CP54" s="29">
        <f t="shared" si="14"/>
        <v>0</v>
      </c>
      <c r="CQ54" s="29">
        <f t="shared" si="14"/>
        <v>0</v>
      </c>
    </row>
    <row r="55" spans="1:95" x14ac:dyDescent="0.25">
      <c r="A55" s="300"/>
      <c r="B55" s="53" t="s">
        <v>47</v>
      </c>
      <c r="C55" s="32">
        <f t="shared" si="0"/>
        <v>0</v>
      </c>
      <c r="D55" s="33">
        <f t="shared" si="31"/>
        <v>0</v>
      </c>
      <c r="E55" s="55">
        <f t="shared" si="31"/>
        <v>0</v>
      </c>
      <c r="F55" s="75"/>
      <c r="G55" s="78"/>
      <c r="H55" s="35"/>
      <c r="I55" s="36"/>
      <c r="J55" s="35"/>
      <c r="K55" s="37"/>
      <c r="L55" s="35"/>
      <c r="M55" s="37"/>
      <c r="N55" s="35"/>
      <c r="O55" s="37"/>
      <c r="P55" s="35"/>
      <c r="Q55" s="37"/>
      <c r="R55" s="35"/>
      <c r="S55" s="37"/>
      <c r="T55" s="35"/>
      <c r="U55" s="37"/>
      <c r="V55" s="35"/>
      <c r="W55" s="37"/>
      <c r="X55" s="35"/>
      <c r="Y55" s="37"/>
      <c r="Z55" s="35"/>
      <c r="AA55" s="37"/>
      <c r="AB55" s="35"/>
      <c r="AC55" s="37"/>
      <c r="AD55" s="35"/>
      <c r="AE55" s="37"/>
      <c r="AF55" s="35"/>
      <c r="AG55" s="86"/>
      <c r="AH55" s="35"/>
      <c r="AI55" s="37"/>
      <c r="AJ55" s="35"/>
      <c r="AK55" s="37"/>
      <c r="AL55" s="38"/>
      <c r="AM55" s="39"/>
      <c r="AN55" s="40"/>
      <c r="AO55" s="41"/>
      <c r="AP55" s="36"/>
      <c r="AQ55" s="24"/>
      <c r="AR55" s="24"/>
      <c r="AS55" s="42"/>
      <c r="AT55" s="24"/>
      <c r="AU55" s="24"/>
      <c r="AV55" s="25" t="str">
        <f t="shared" si="2"/>
        <v/>
      </c>
      <c r="CA55" s="26" t="str">
        <f t="shared" si="3"/>
        <v/>
      </c>
      <c r="CB55" s="26" t="str">
        <f t="shared" si="4"/>
        <v/>
      </c>
      <c r="CC55" s="26" t="str">
        <f t="shared" si="5"/>
        <v/>
      </c>
      <c r="CD55" s="26" t="str">
        <f t="shared" si="6"/>
        <v/>
      </c>
      <c r="CE55" s="26" t="str">
        <f t="shared" si="7"/>
        <v/>
      </c>
      <c r="CF55" s="27"/>
      <c r="CG55" s="26" t="str">
        <f t="shared" si="8"/>
        <v/>
      </c>
      <c r="CH55" s="26" t="str">
        <f t="shared" si="9"/>
        <v/>
      </c>
      <c r="CI55" s="28"/>
      <c r="CJ55" s="29">
        <f t="shared" si="10"/>
        <v>0</v>
      </c>
      <c r="CK55" s="29">
        <f t="shared" si="11"/>
        <v>0</v>
      </c>
      <c r="CL55" s="29">
        <f t="shared" si="12"/>
        <v>0</v>
      </c>
      <c r="CM55" s="29">
        <f t="shared" si="13"/>
        <v>0</v>
      </c>
      <c r="CN55" s="29">
        <f t="shared" si="13"/>
        <v>0</v>
      </c>
      <c r="CO55" s="30"/>
      <c r="CP55" s="29">
        <f t="shared" si="14"/>
        <v>0</v>
      </c>
      <c r="CQ55" s="29">
        <f t="shared" si="14"/>
        <v>0</v>
      </c>
    </row>
    <row r="56" spans="1:95" x14ac:dyDescent="0.25">
      <c r="A56" s="301"/>
      <c r="B56" s="57" t="s">
        <v>48</v>
      </c>
      <c r="C56" s="58">
        <f t="shared" si="0"/>
        <v>0</v>
      </c>
      <c r="D56" s="59">
        <f t="shared" si="31"/>
        <v>0</v>
      </c>
      <c r="E56" s="60">
        <f t="shared" si="31"/>
        <v>0</v>
      </c>
      <c r="F56" s="82"/>
      <c r="G56" s="83"/>
      <c r="H56" s="61"/>
      <c r="I56" s="62"/>
      <c r="J56" s="61"/>
      <c r="K56" s="63"/>
      <c r="L56" s="61"/>
      <c r="M56" s="63"/>
      <c r="N56" s="61"/>
      <c r="O56" s="63"/>
      <c r="P56" s="61"/>
      <c r="Q56" s="63"/>
      <c r="R56" s="61"/>
      <c r="S56" s="63"/>
      <c r="T56" s="61"/>
      <c r="U56" s="63"/>
      <c r="V56" s="61"/>
      <c r="W56" s="63"/>
      <c r="X56" s="61"/>
      <c r="Y56" s="63"/>
      <c r="Z56" s="61"/>
      <c r="AA56" s="63"/>
      <c r="AB56" s="61"/>
      <c r="AC56" s="63"/>
      <c r="AD56" s="61"/>
      <c r="AE56" s="63"/>
      <c r="AF56" s="61"/>
      <c r="AG56" s="63"/>
      <c r="AH56" s="61"/>
      <c r="AI56" s="63"/>
      <c r="AJ56" s="61"/>
      <c r="AK56" s="63"/>
      <c r="AL56" s="84"/>
      <c r="AM56" s="65"/>
      <c r="AN56" s="66"/>
      <c r="AO56" s="67"/>
      <c r="AP56" s="68"/>
      <c r="AQ56" s="69"/>
      <c r="AR56" s="69"/>
      <c r="AS56" s="42"/>
      <c r="AT56" s="24"/>
      <c r="AU56" s="24"/>
      <c r="AV56" s="25" t="str">
        <f t="shared" si="2"/>
        <v/>
      </c>
      <c r="CA56" s="26" t="str">
        <f t="shared" si="3"/>
        <v/>
      </c>
      <c r="CB56" s="26" t="str">
        <f t="shared" si="4"/>
        <v/>
      </c>
      <c r="CC56" s="26" t="str">
        <f t="shared" si="5"/>
        <v/>
      </c>
      <c r="CD56" s="26" t="str">
        <f t="shared" si="6"/>
        <v/>
      </c>
      <c r="CE56" s="26" t="str">
        <f t="shared" si="7"/>
        <v/>
      </c>
      <c r="CF56" s="27"/>
      <c r="CG56" s="26" t="str">
        <f t="shared" si="8"/>
        <v/>
      </c>
      <c r="CH56" s="26" t="str">
        <f t="shared" si="9"/>
        <v/>
      </c>
      <c r="CI56" s="28"/>
      <c r="CJ56" s="29">
        <f t="shared" si="10"/>
        <v>0</v>
      </c>
      <c r="CK56" s="29">
        <f t="shared" si="11"/>
        <v>0</v>
      </c>
      <c r="CL56" s="29">
        <f t="shared" si="12"/>
        <v>0</v>
      </c>
      <c r="CM56" s="29">
        <f t="shared" si="13"/>
        <v>0</v>
      </c>
      <c r="CN56" s="29">
        <f t="shared" si="13"/>
        <v>0</v>
      </c>
      <c r="CO56" s="30"/>
      <c r="CP56" s="29">
        <f t="shared" si="14"/>
        <v>0</v>
      </c>
      <c r="CQ56" s="29">
        <f t="shared" si="14"/>
        <v>0</v>
      </c>
    </row>
    <row r="57" spans="1:95" ht="15" customHeight="1" x14ac:dyDescent="0.25">
      <c r="A57" s="299" t="s">
        <v>55</v>
      </c>
      <c r="B57" s="10" t="s">
        <v>38</v>
      </c>
      <c r="C57" s="11">
        <f t="shared" si="0"/>
        <v>57</v>
      </c>
      <c r="D57" s="12">
        <f>SUM(J57+L57+N57+P57+R57+T57+V57+X57+Z57+AB57+AD57+AF57+AH57+AJ57+AL57)</f>
        <v>39</v>
      </c>
      <c r="E57" s="13">
        <f>SUM(K57+M57+O57+Q57+S57+U57+W57+Y57+AA57+AC57+AE57+AG57+AI57+AK57+AM57)</f>
        <v>18</v>
      </c>
      <c r="F57" s="71"/>
      <c r="G57" s="72"/>
      <c r="H57" s="71"/>
      <c r="I57" s="72"/>
      <c r="J57" s="14"/>
      <c r="K57" s="16"/>
      <c r="L57" s="14"/>
      <c r="M57" s="16"/>
      <c r="N57" s="14">
        <v>3</v>
      </c>
      <c r="O57" s="16"/>
      <c r="P57" s="14">
        <v>2</v>
      </c>
      <c r="Q57" s="16">
        <v>1</v>
      </c>
      <c r="R57" s="14">
        <v>5</v>
      </c>
      <c r="S57" s="16">
        <v>1</v>
      </c>
      <c r="T57" s="14">
        <v>6</v>
      </c>
      <c r="U57" s="16">
        <v>2</v>
      </c>
      <c r="V57" s="14">
        <v>5</v>
      </c>
      <c r="W57" s="16">
        <v>2</v>
      </c>
      <c r="X57" s="14">
        <v>5</v>
      </c>
      <c r="Y57" s="16">
        <v>2</v>
      </c>
      <c r="Z57" s="14">
        <v>4</v>
      </c>
      <c r="AA57" s="16">
        <v>2</v>
      </c>
      <c r="AB57" s="14">
        <v>5</v>
      </c>
      <c r="AC57" s="16">
        <v>3</v>
      </c>
      <c r="AD57" s="14"/>
      <c r="AE57" s="16">
        <v>3</v>
      </c>
      <c r="AF57" s="14">
        <v>3</v>
      </c>
      <c r="AG57" s="16"/>
      <c r="AH57" s="14"/>
      <c r="AI57" s="16">
        <v>1</v>
      </c>
      <c r="AJ57" s="14">
        <v>1</v>
      </c>
      <c r="AK57" s="16">
        <v>1</v>
      </c>
      <c r="AL57" s="17"/>
      <c r="AM57" s="18"/>
      <c r="AN57" s="73">
        <v>0</v>
      </c>
      <c r="AO57" s="20">
        <v>0</v>
      </c>
      <c r="AP57" s="15">
        <v>0</v>
      </c>
      <c r="AQ57" s="87">
        <v>0</v>
      </c>
      <c r="AR57" s="87">
        <v>4</v>
      </c>
      <c r="AS57" s="87">
        <v>0</v>
      </c>
      <c r="AT57" s="87">
        <v>0</v>
      </c>
      <c r="AU57" s="87">
        <v>0</v>
      </c>
      <c r="AV57" s="25" t="str">
        <f>$CA57&amp;$CB57&amp;CC57&amp;CD57&amp;CE57&amp;CF57&amp;CG57&amp;CH57</f>
        <v/>
      </c>
      <c r="CA57" s="26" t="str">
        <f t="shared" si="3"/>
        <v/>
      </c>
      <c r="CB57" s="26" t="str">
        <f t="shared" si="4"/>
        <v/>
      </c>
      <c r="CC57" s="26" t="str">
        <f t="shared" si="5"/>
        <v/>
      </c>
      <c r="CD57" s="26" t="str">
        <f t="shared" si="6"/>
        <v/>
      </c>
      <c r="CE57" s="26" t="str">
        <f>IF(AND($C57&lt;&gt;0,AR57=""),"* No olvide ingresar la columna Migrantes (Digite CERO si no tiene).  ",IF(AR57&gt;$C57,"* El Número de Migrantes no puede superar el Total. ",""))</f>
        <v/>
      </c>
      <c r="CF57" s="88" t="str">
        <f>IF(AND(SUM(J57:M57)&gt;0,AS57=""),"* No olvide digitar la variable 14-18 años. Si no tiene digite Cero.",IF(AS57&gt;SUM(J57:M57),"* La variable 14-18 años no puede ser mayor al total por grupo edad de 10 a 19 años. ",""))</f>
        <v/>
      </c>
      <c r="CG57" s="26" t="str">
        <f t="shared" si="8"/>
        <v/>
      </c>
      <c r="CH57" s="26" t="str">
        <f t="shared" si="9"/>
        <v/>
      </c>
      <c r="CI57" s="28"/>
      <c r="CJ57" s="29">
        <f t="shared" si="10"/>
        <v>0</v>
      </c>
      <c r="CK57" s="29">
        <f t="shared" si="11"/>
        <v>0</v>
      </c>
      <c r="CL57" s="29">
        <f t="shared" si="12"/>
        <v>0</v>
      </c>
      <c r="CM57" s="29">
        <f t="shared" si="13"/>
        <v>0</v>
      </c>
      <c r="CN57" s="29">
        <f t="shared" si="13"/>
        <v>0</v>
      </c>
      <c r="CO57" s="89">
        <f>IF(AND(SUM(J57:M57)&gt;0,AS57=""),1,IF(AS57&gt;SUM(J57:M57),1,0))</f>
        <v>0</v>
      </c>
      <c r="CP57" s="29">
        <f t="shared" si="14"/>
        <v>0</v>
      </c>
      <c r="CQ57" s="29">
        <f t="shared" si="14"/>
        <v>0</v>
      </c>
    </row>
    <row r="58" spans="1:95" x14ac:dyDescent="0.25">
      <c r="A58" s="300"/>
      <c r="B58" s="31" t="s">
        <v>39</v>
      </c>
      <c r="C58" s="32">
        <f t="shared" si="0"/>
        <v>0</v>
      </c>
      <c r="D58" s="33">
        <f t="shared" ref="D58:E62" si="32">SUM(J58+L58+N58+P58+R58+T58+V58+X58+Z58+AB58+AD58+AF58+AH58+AJ58+AL58)</f>
        <v>0</v>
      </c>
      <c r="E58" s="34">
        <f>SUM(K58+M58+O58+Q58+S58+U58+W58+Y58+AA58+AC58+AE58+AG58+AI58+AK58+AM58)</f>
        <v>0</v>
      </c>
      <c r="F58" s="75"/>
      <c r="G58" s="76"/>
      <c r="H58" s="75"/>
      <c r="I58" s="76"/>
      <c r="J58" s="35"/>
      <c r="K58" s="37"/>
      <c r="L58" s="35"/>
      <c r="M58" s="37"/>
      <c r="N58" s="35"/>
      <c r="O58" s="37"/>
      <c r="P58" s="35"/>
      <c r="Q58" s="37"/>
      <c r="R58" s="35"/>
      <c r="S58" s="37"/>
      <c r="T58" s="35"/>
      <c r="U58" s="37"/>
      <c r="V58" s="35"/>
      <c r="W58" s="37"/>
      <c r="X58" s="35"/>
      <c r="Y58" s="37"/>
      <c r="Z58" s="35"/>
      <c r="AA58" s="37"/>
      <c r="AB58" s="35"/>
      <c r="AC58" s="37"/>
      <c r="AD58" s="35"/>
      <c r="AE58" s="37"/>
      <c r="AF58" s="35"/>
      <c r="AG58" s="37"/>
      <c r="AH58" s="35"/>
      <c r="AI58" s="37"/>
      <c r="AJ58" s="35"/>
      <c r="AK58" s="37"/>
      <c r="AL58" s="38"/>
      <c r="AM58" s="39"/>
      <c r="AN58" s="40"/>
      <c r="AO58" s="41"/>
      <c r="AP58" s="36"/>
      <c r="AQ58" s="24"/>
      <c r="AR58" s="24"/>
      <c r="AS58" s="24"/>
      <c r="AT58" s="24"/>
      <c r="AU58" s="24"/>
      <c r="AV58" s="25" t="str">
        <f t="shared" ref="AV58:AV89" si="33">$CA58&amp;$CB58&amp;CC58&amp;CD58&amp;CE58&amp;CF58&amp;CG58&amp;CH58</f>
        <v/>
      </c>
      <c r="CA58" s="26" t="str">
        <f t="shared" si="3"/>
        <v/>
      </c>
      <c r="CB58" s="26" t="str">
        <f t="shared" si="4"/>
        <v/>
      </c>
      <c r="CC58" s="26" t="str">
        <f t="shared" si="5"/>
        <v/>
      </c>
      <c r="CD58" s="26" t="str">
        <f t="shared" si="6"/>
        <v/>
      </c>
      <c r="CE58" s="26" t="str">
        <f t="shared" si="7"/>
        <v/>
      </c>
      <c r="CF58" s="88" t="str">
        <f t="shared" ref="CF58:CF89" si="34">IF(AND(SUM(J58:M58)&gt;0,AS58=""),"* No olvide digitar la variable 14-18 años. Si no tiene digite Cero.",IF(AS58&gt;SUM(J58:M58),"* La variable 14-18 años no puede ser mayor al total por grupo edad de 10 a 19 años. ",""))</f>
        <v/>
      </c>
      <c r="CG58" s="26" t="str">
        <f t="shared" si="8"/>
        <v/>
      </c>
      <c r="CH58" s="26" t="str">
        <f t="shared" si="9"/>
        <v/>
      </c>
      <c r="CI58" s="28"/>
      <c r="CJ58" s="29">
        <f t="shared" si="10"/>
        <v>0</v>
      </c>
      <c r="CK58" s="29">
        <f t="shared" si="11"/>
        <v>0</v>
      </c>
      <c r="CL58" s="29">
        <f t="shared" si="12"/>
        <v>0</v>
      </c>
      <c r="CM58" s="29">
        <f t="shared" si="13"/>
        <v>0</v>
      </c>
      <c r="CN58" s="29">
        <f t="shared" si="13"/>
        <v>0</v>
      </c>
      <c r="CO58" s="89">
        <f t="shared" ref="CO58:CO89" si="35">IF(AND(SUM(J58:M58)&gt;0,AS58=""),1,IF(AS58&gt;SUM(J58:M58),1,0))</f>
        <v>0</v>
      </c>
      <c r="CP58" s="29">
        <f t="shared" si="14"/>
        <v>0</v>
      </c>
      <c r="CQ58" s="29">
        <f t="shared" si="14"/>
        <v>0</v>
      </c>
    </row>
    <row r="59" spans="1:95" x14ac:dyDescent="0.25">
      <c r="A59" s="300"/>
      <c r="B59" s="31" t="s">
        <v>40</v>
      </c>
      <c r="C59" s="32">
        <f t="shared" si="0"/>
        <v>131</v>
      </c>
      <c r="D59" s="33">
        <f>SUM(J59+L59+N59+P59+R59+T59+V59+X59+Z59+AB59+AD59+AF59+AH59+AJ59+AL59)</f>
        <v>85</v>
      </c>
      <c r="E59" s="34">
        <f>SUM(K59+M59+O59+Q59+S59+U59+W59+Y59+AA59+AC59+AE59+AG59+AI59+AK59+AM59)</f>
        <v>46</v>
      </c>
      <c r="F59" s="75"/>
      <c r="G59" s="76"/>
      <c r="H59" s="75"/>
      <c r="I59" s="76"/>
      <c r="J59" s="35"/>
      <c r="K59" s="37"/>
      <c r="L59" s="35"/>
      <c r="M59" s="37"/>
      <c r="N59" s="35">
        <v>7</v>
      </c>
      <c r="O59" s="37"/>
      <c r="P59" s="35">
        <v>3</v>
      </c>
      <c r="Q59" s="37">
        <v>2</v>
      </c>
      <c r="R59" s="35">
        <v>16</v>
      </c>
      <c r="S59" s="37">
        <v>2</v>
      </c>
      <c r="T59" s="35">
        <v>12</v>
      </c>
      <c r="U59" s="37">
        <v>8</v>
      </c>
      <c r="V59" s="35">
        <v>12</v>
      </c>
      <c r="W59" s="37">
        <v>9</v>
      </c>
      <c r="X59" s="35">
        <v>16</v>
      </c>
      <c r="Y59" s="37">
        <v>7</v>
      </c>
      <c r="Z59" s="35">
        <v>6</v>
      </c>
      <c r="AA59" s="37">
        <v>7</v>
      </c>
      <c r="AB59" s="35">
        <v>8</v>
      </c>
      <c r="AC59" s="37">
        <v>4</v>
      </c>
      <c r="AD59" s="35">
        <v>1</v>
      </c>
      <c r="AE59" s="37">
        <v>3</v>
      </c>
      <c r="AF59" s="35">
        <v>2</v>
      </c>
      <c r="AG59" s="37">
        <v>1</v>
      </c>
      <c r="AH59" s="35">
        <v>1</v>
      </c>
      <c r="AI59" s="37">
        <v>2</v>
      </c>
      <c r="AJ59" s="35"/>
      <c r="AK59" s="37">
        <v>1</v>
      </c>
      <c r="AL59" s="38">
        <v>1</v>
      </c>
      <c r="AM59" s="39"/>
      <c r="AN59" s="40">
        <v>0</v>
      </c>
      <c r="AO59" s="41">
        <v>0</v>
      </c>
      <c r="AP59" s="36">
        <v>0</v>
      </c>
      <c r="AQ59" s="24">
        <v>1</v>
      </c>
      <c r="AR59" s="24">
        <v>10</v>
      </c>
      <c r="AS59" s="24">
        <v>0</v>
      </c>
      <c r="AT59" s="24">
        <v>0</v>
      </c>
      <c r="AU59" s="24">
        <v>0</v>
      </c>
      <c r="AV59" s="25" t="str">
        <f t="shared" si="33"/>
        <v/>
      </c>
      <c r="CA59" s="26" t="str">
        <f t="shared" si="3"/>
        <v/>
      </c>
      <c r="CB59" s="26" t="str">
        <f t="shared" si="4"/>
        <v/>
      </c>
      <c r="CC59" s="26" t="str">
        <f t="shared" si="5"/>
        <v/>
      </c>
      <c r="CD59" s="26" t="str">
        <f t="shared" si="6"/>
        <v/>
      </c>
      <c r="CE59" s="26" t="str">
        <f t="shared" si="7"/>
        <v/>
      </c>
      <c r="CF59" s="88" t="str">
        <f t="shared" si="34"/>
        <v/>
      </c>
      <c r="CG59" s="26" t="str">
        <f t="shared" si="8"/>
        <v/>
      </c>
      <c r="CH59" s="26" t="str">
        <f t="shared" si="9"/>
        <v/>
      </c>
      <c r="CI59" s="28"/>
      <c r="CJ59" s="29">
        <f t="shared" si="10"/>
        <v>0</v>
      </c>
      <c r="CK59" s="29">
        <f t="shared" si="11"/>
        <v>0</v>
      </c>
      <c r="CL59" s="29">
        <f t="shared" si="12"/>
        <v>0</v>
      </c>
      <c r="CM59" s="29">
        <f t="shared" si="13"/>
        <v>0</v>
      </c>
      <c r="CN59" s="29">
        <f t="shared" si="13"/>
        <v>0</v>
      </c>
      <c r="CO59" s="89">
        <f t="shared" si="35"/>
        <v>0</v>
      </c>
      <c r="CP59" s="29">
        <f t="shared" si="14"/>
        <v>0</v>
      </c>
      <c r="CQ59" s="29">
        <f t="shared" si="14"/>
        <v>0</v>
      </c>
    </row>
    <row r="60" spans="1:95" x14ac:dyDescent="0.25">
      <c r="A60" s="300"/>
      <c r="B60" s="31" t="s">
        <v>43</v>
      </c>
      <c r="C60" s="32">
        <f t="shared" si="0"/>
        <v>0</v>
      </c>
      <c r="D60" s="33">
        <f t="shared" si="32"/>
        <v>0</v>
      </c>
      <c r="E60" s="34">
        <f t="shared" si="32"/>
        <v>0</v>
      </c>
      <c r="F60" s="75"/>
      <c r="G60" s="76"/>
      <c r="H60" s="75"/>
      <c r="I60" s="76"/>
      <c r="J60" s="35"/>
      <c r="K60" s="37"/>
      <c r="L60" s="35"/>
      <c r="M60" s="37"/>
      <c r="N60" s="35"/>
      <c r="O60" s="37"/>
      <c r="P60" s="35"/>
      <c r="Q60" s="37"/>
      <c r="R60" s="35"/>
      <c r="S60" s="37"/>
      <c r="T60" s="35"/>
      <c r="U60" s="37"/>
      <c r="V60" s="35"/>
      <c r="W60" s="37"/>
      <c r="X60" s="35"/>
      <c r="Y60" s="37"/>
      <c r="Z60" s="35"/>
      <c r="AA60" s="37"/>
      <c r="AB60" s="35"/>
      <c r="AC60" s="37"/>
      <c r="AD60" s="35"/>
      <c r="AE60" s="37"/>
      <c r="AF60" s="35"/>
      <c r="AG60" s="37"/>
      <c r="AH60" s="35"/>
      <c r="AI60" s="37"/>
      <c r="AJ60" s="35"/>
      <c r="AK60" s="37"/>
      <c r="AL60" s="38"/>
      <c r="AM60" s="39"/>
      <c r="AN60" s="40"/>
      <c r="AO60" s="41"/>
      <c r="AP60" s="36"/>
      <c r="AQ60" s="24"/>
      <c r="AR60" s="24"/>
      <c r="AS60" s="24"/>
      <c r="AT60" s="24"/>
      <c r="AU60" s="24"/>
      <c r="AV60" s="25" t="str">
        <f t="shared" si="33"/>
        <v/>
      </c>
      <c r="CA60" s="26" t="str">
        <f t="shared" si="3"/>
        <v/>
      </c>
      <c r="CB60" s="26" t="str">
        <f t="shared" si="4"/>
        <v/>
      </c>
      <c r="CC60" s="26" t="str">
        <f t="shared" si="5"/>
        <v/>
      </c>
      <c r="CD60" s="26" t="str">
        <f t="shared" si="6"/>
        <v/>
      </c>
      <c r="CE60" s="26" t="str">
        <f t="shared" si="7"/>
        <v/>
      </c>
      <c r="CF60" s="88" t="str">
        <f t="shared" si="34"/>
        <v/>
      </c>
      <c r="CG60" s="26" t="str">
        <f t="shared" si="8"/>
        <v/>
      </c>
      <c r="CH60" s="26" t="str">
        <f t="shared" si="9"/>
        <v/>
      </c>
      <c r="CI60" s="28"/>
      <c r="CJ60" s="29">
        <f t="shared" si="10"/>
        <v>0</v>
      </c>
      <c r="CK60" s="29">
        <f t="shared" si="11"/>
        <v>0</v>
      </c>
      <c r="CL60" s="29">
        <f t="shared" si="12"/>
        <v>0</v>
      </c>
      <c r="CM60" s="29">
        <f t="shared" si="13"/>
        <v>0</v>
      </c>
      <c r="CN60" s="29">
        <f t="shared" si="13"/>
        <v>0</v>
      </c>
      <c r="CO60" s="89">
        <f t="shared" si="35"/>
        <v>0</v>
      </c>
      <c r="CP60" s="29">
        <f t="shared" si="14"/>
        <v>0</v>
      </c>
      <c r="CQ60" s="29">
        <f t="shared" si="14"/>
        <v>0</v>
      </c>
    </row>
    <row r="61" spans="1:95" x14ac:dyDescent="0.25">
      <c r="A61" s="300"/>
      <c r="B61" s="90" t="s">
        <v>47</v>
      </c>
      <c r="C61" s="91">
        <f t="shared" si="0"/>
        <v>0</v>
      </c>
      <c r="D61" s="33">
        <f>SUM(J61+L61+N61+P61+R61+T61+V61+X61+Z61+AB61+AD61+AF61+AH61+AJ61+AL61)</f>
        <v>0</v>
      </c>
      <c r="E61" s="55">
        <f>SUM(K61+M61+O61+Q61+S61+U61+W61+Y61+AA61+AC61+AE61+AG61+AI61+AK61+AM61)</f>
        <v>0</v>
      </c>
      <c r="F61" s="75"/>
      <c r="G61" s="76"/>
      <c r="H61" s="75"/>
      <c r="I61" s="76"/>
      <c r="J61" s="47"/>
      <c r="K61" s="49"/>
      <c r="L61" s="47"/>
      <c r="M61" s="49"/>
      <c r="N61" s="47"/>
      <c r="O61" s="49"/>
      <c r="P61" s="47"/>
      <c r="Q61" s="49"/>
      <c r="R61" s="47"/>
      <c r="S61" s="49"/>
      <c r="T61" s="47"/>
      <c r="U61" s="49"/>
      <c r="V61" s="47"/>
      <c r="W61" s="49"/>
      <c r="X61" s="47"/>
      <c r="Y61" s="49"/>
      <c r="Z61" s="47"/>
      <c r="AA61" s="49"/>
      <c r="AB61" s="47"/>
      <c r="AC61" s="49"/>
      <c r="AD61" s="47"/>
      <c r="AE61" s="49"/>
      <c r="AF61" s="47"/>
      <c r="AG61" s="49"/>
      <c r="AH61" s="47"/>
      <c r="AI61" s="49"/>
      <c r="AJ61" s="47"/>
      <c r="AK61" s="49"/>
      <c r="AL61" s="50"/>
      <c r="AM61" s="51"/>
      <c r="AN61" s="40"/>
      <c r="AO61" s="52"/>
      <c r="AP61" s="48"/>
      <c r="AQ61" s="92"/>
      <c r="AR61" s="92"/>
      <c r="AS61" s="92"/>
      <c r="AT61" s="92"/>
      <c r="AU61" s="92"/>
      <c r="AV61" s="25" t="str">
        <f t="shared" si="33"/>
        <v/>
      </c>
      <c r="CA61" s="26" t="str">
        <f t="shared" si="3"/>
        <v/>
      </c>
      <c r="CB61" s="26" t="str">
        <f t="shared" si="4"/>
        <v/>
      </c>
      <c r="CC61" s="26" t="str">
        <f t="shared" si="5"/>
        <v/>
      </c>
      <c r="CD61" s="26" t="str">
        <f t="shared" si="6"/>
        <v/>
      </c>
      <c r="CE61" s="26" t="str">
        <f t="shared" si="7"/>
        <v/>
      </c>
      <c r="CF61" s="88" t="str">
        <f t="shared" si="34"/>
        <v/>
      </c>
      <c r="CG61" s="26" t="str">
        <f t="shared" si="8"/>
        <v/>
      </c>
      <c r="CH61" s="26" t="str">
        <f t="shared" si="9"/>
        <v/>
      </c>
      <c r="CI61" s="28"/>
      <c r="CJ61" s="29">
        <f t="shared" si="10"/>
        <v>0</v>
      </c>
      <c r="CK61" s="29">
        <f t="shared" si="11"/>
        <v>0</v>
      </c>
      <c r="CL61" s="29">
        <f t="shared" si="12"/>
        <v>0</v>
      </c>
      <c r="CM61" s="29">
        <f t="shared" si="13"/>
        <v>0</v>
      </c>
      <c r="CN61" s="29">
        <f t="shared" si="13"/>
        <v>0</v>
      </c>
      <c r="CO61" s="89">
        <f t="shared" si="35"/>
        <v>0</v>
      </c>
      <c r="CP61" s="29">
        <f t="shared" si="14"/>
        <v>0</v>
      </c>
      <c r="CQ61" s="29">
        <f t="shared" si="14"/>
        <v>0</v>
      </c>
    </row>
    <row r="62" spans="1:95" x14ac:dyDescent="0.25">
      <c r="A62" s="301"/>
      <c r="B62" s="57" t="s">
        <v>46</v>
      </c>
      <c r="C62" s="58">
        <f t="shared" si="0"/>
        <v>0</v>
      </c>
      <c r="D62" s="59">
        <f t="shared" si="32"/>
        <v>0</v>
      </c>
      <c r="E62" s="60">
        <f t="shared" si="32"/>
        <v>0</v>
      </c>
      <c r="F62" s="82"/>
      <c r="G62" s="93"/>
      <c r="H62" s="82"/>
      <c r="I62" s="93"/>
      <c r="J62" s="64"/>
      <c r="K62" s="94"/>
      <c r="L62" s="64"/>
      <c r="M62" s="94"/>
      <c r="N62" s="64"/>
      <c r="O62" s="94"/>
      <c r="P62" s="64"/>
      <c r="Q62" s="94"/>
      <c r="R62" s="64"/>
      <c r="S62" s="94"/>
      <c r="T62" s="64"/>
      <c r="U62" s="94"/>
      <c r="V62" s="64"/>
      <c r="W62" s="94"/>
      <c r="X62" s="64"/>
      <c r="Y62" s="94"/>
      <c r="Z62" s="64"/>
      <c r="AA62" s="94"/>
      <c r="AB62" s="64"/>
      <c r="AC62" s="94"/>
      <c r="AD62" s="64"/>
      <c r="AE62" s="94"/>
      <c r="AF62" s="64"/>
      <c r="AG62" s="94"/>
      <c r="AH62" s="64"/>
      <c r="AI62" s="94"/>
      <c r="AJ62" s="64"/>
      <c r="AK62" s="94"/>
      <c r="AL62" s="95"/>
      <c r="AM62" s="96"/>
      <c r="AN62" s="66"/>
      <c r="AO62" s="97"/>
      <c r="AP62" s="68"/>
      <c r="AQ62" s="69"/>
      <c r="AR62" s="69"/>
      <c r="AS62" s="69"/>
      <c r="AT62" s="69"/>
      <c r="AU62" s="69"/>
      <c r="AV62" s="25" t="str">
        <f t="shared" si="33"/>
        <v/>
      </c>
      <c r="CA62" s="26" t="str">
        <f t="shared" si="3"/>
        <v/>
      </c>
      <c r="CB62" s="26" t="str">
        <f t="shared" si="4"/>
        <v/>
      </c>
      <c r="CC62" s="26" t="str">
        <f t="shared" si="5"/>
        <v/>
      </c>
      <c r="CD62" s="26" t="str">
        <f t="shared" si="6"/>
        <v/>
      </c>
      <c r="CE62" s="26" t="str">
        <f t="shared" si="7"/>
        <v/>
      </c>
      <c r="CF62" s="88" t="str">
        <f t="shared" si="34"/>
        <v/>
      </c>
      <c r="CG62" s="26" t="str">
        <f t="shared" si="8"/>
        <v/>
      </c>
      <c r="CH62" s="26" t="str">
        <f t="shared" si="9"/>
        <v/>
      </c>
      <c r="CI62" s="28"/>
      <c r="CJ62" s="29">
        <f t="shared" si="10"/>
        <v>0</v>
      </c>
      <c r="CK62" s="29">
        <f t="shared" si="11"/>
        <v>0</v>
      </c>
      <c r="CL62" s="29">
        <f t="shared" si="12"/>
        <v>0</v>
      </c>
      <c r="CM62" s="29">
        <f t="shared" si="13"/>
        <v>0</v>
      </c>
      <c r="CN62" s="29">
        <f t="shared" si="13"/>
        <v>0</v>
      </c>
      <c r="CO62" s="89">
        <f t="shared" si="35"/>
        <v>0</v>
      </c>
      <c r="CP62" s="29">
        <f t="shared" si="14"/>
        <v>0</v>
      </c>
      <c r="CQ62" s="29">
        <f t="shared" si="14"/>
        <v>0</v>
      </c>
    </row>
    <row r="63" spans="1:95" ht="15" customHeight="1" x14ac:dyDescent="0.25">
      <c r="A63" s="299" t="s">
        <v>56</v>
      </c>
      <c r="B63" s="10" t="s">
        <v>38</v>
      </c>
      <c r="C63" s="11">
        <f t="shared" si="0"/>
        <v>48</v>
      </c>
      <c r="D63" s="12">
        <f t="shared" ref="D63:E66" si="36">SUM(J63+L63+N63+P63+R63+T63+V63+X63+Z63+AB63)</f>
        <v>35</v>
      </c>
      <c r="E63" s="13">
        <f t="shared" si="36"/>
        <v>13</v>
      </c>
      <c r="F63" s="71"/>
      <c r="G63" s="72"/>
      <c r="H63" s="71"/>
      <c r="I63" s="72"/>
      <c r="J63" s="14"/>
      <c r="K63" s="16"/>
      <c r="L63" s="14"/>
      <c r="M63" s="16"/>
      <c r="N63" s="14">
        <v>3</v>
      </c>
      <c r="O63" s="16"/>
      <c r="P63" s="14">
        <v>2</v>
      </c>
      <c r="Q63" s="16">
        <v>1</v>
      </c>
      <c r="R63" s="14">
        <v>5</v>
      </c>
      <c r="S63" s="16">
        <v>1</v>
      </c>
      <c r="T63" s="14">
        <v>6</v>
      </c>
      <c r="U63" s="16">
        <v>2</v>
      </c>
      <c r="V63" s="14">
        <v>5</v>
      </c>
      <c r="W63" s="16">
        <v>2</v>
      </c>
      <c r="X63" s="14">
        <v>5</v>
      </c>
      <c r="Y63" s="16">
        <v>2</v>
      </c>
      <c r="Z63" s="14">
        <v>4</v>
      </c>
      <c r="AA63" s="16">
        <v>2</v>
      </c>
      <c r="AB63" s="35">
        <v>5</v>
      </c>
      <c r="AC63" s="37">
        <v>3</v>
      </c>
      <c r="AD63" s="98"/>
      <c r="AE63" s="99"/>
      <c r="AF63" s="100"/>
      <c r="AG63" s="101"/>
      <c r="AH63" s="100"/>
      <c r="AI63" s="101"/>
      <c r="AJ63" s="100"/>
      <c r="AK63" s="101"/>
      <c r="AL63" s="102"/>
      <c r="AM63" s="103"/>
      <c r="AN63" s="73">
        <v>0</v>
      </c>
      <c r="AO63" s="104">
        <v>0</v>
      </c>
      <c r="AP63" s="21">
        <v>0</v>
      </c>
      <c r="AQ63" s="22">
        <v>0</v>
      </c>
      <c r="AR63" s="22">
        <v>4</v>
      </c>
      <c r="AS63" s="22">
        <v>0</v>
      </c>
      <c r="AT63" s="22">
        <v>0</v>
      </c>
      <c r="AU63" s="22">
        <v>0</v>
      </c>
      <c r="AV63" s="25" t="str">
        <f t="shared" si="33"/>
        <v/>
      </c>
      <c r="CA63" s="26" t="str">
        <f t="shared" si="3"/>
        <v/>
      </c>
      <c r="CB63" s="26" t="str">
        <f t="shared" si="4"/>
        <v/>
      </c>
      <c r="CC63" s="26" t="str">
        <f t="shared" si="5"/>
        <v/>
      </c>
      <c r="CD63" s="26" t="str">
        <f t="shared" si="6"/>
        <v/>
      </c>
      <c r="CE63" s="26" t="str">
        <f t="shared" si="7"/>
        <v/>
      </c>
      <c r="CF63" s="88" t="str">
        <f t="shared" si="34"/>
        <v/>
      </c>
      <c r="CG63" s="26" t="str">
        <f t="shared" si="8"/>
        <v/>
      </c>
      <c r="CH63" s="26" t="str">
        <f t="shared" si="9"/>
        <v/>
      </c>
      <c r="CI63" s="28"/>
      <c r="CJ63" s="29">
        <f t="shared" si="10"/>
        <v>0</v>
      </c>
      <c r="CK63" s="29">
        <f t="shared" si="11"/>
        <v>0</v>
      </c>
      <c r="CL63" s="29">
        <f t="shared" si="12"/>
        <v>0</v>
      </c>
      <c r="CM63" s="29">
        <f t="shared" si="13"/>
        <v>0</v>
      </c>
      <c r="CN63" s="29">
        <f t="shared" si="13"/>
        <v>0</v>
      </c>
      <c r="CO63" s="89">
        <f t="shared" si="35"/>
        <v>0</v>
      </c>
      <c r="CP63" s="29">
        <f t="shared" si="14"/>
        <v>0</v>
      </c>
      <c r="CQ63" s="29">
        <f t="shared" si="14"/>
        <v>0</v>
      </c>
    </row>
    <row r="64" spans="1:95" x14ac:dyDescent="0.25">
      <c r="A64" s="300"/>
      <c r="B64" s="31" t="s">
        <v>40</v>
      </c>
      <c r="C64" s="32">
        <f t="shared" si="0"/>
        <v>119</v>
      </c>
      <c r="D64" s="33">
        <f t="shared" si="36"/>
        <v>80</v>
      </c>
      <c r="E64" s="34">
        <f t="shared" si="36"/>
        <v>39</v>
      </c>
      <c r="F64" s="75"/>
      <c r="G64" s="76"/>
      <c r="H64" s="75"/>
      <c r="I64" s="76"/>
      <c r="J64" s="35"/>
      <c r="K64" s="37"/>
      <c r="L64" s="35"/>
      <c r="M64" s="37"/>
      <c r="N64" s="35">
        <v>7</v>
      </c>
      <c r="O64" s="37"/>
      <c r="P64" s="35">
        <v>3</v>
      </c>
      <c r="Q64" s="37">
        <v>2</v>
      </c>
      <c r="R64" s="35">
        <v>16</v>
      </c>
      <c r="S64" s="37">
        <v>2</v>
      </c>
      <c r="T64" s="35">
        <v>12</v>
      </c>
      <c r="U64" s="37">
        <v>8</v>
      </c>
      <c r="V64" s="35">
        <v>12</v>
      </c>
      <c r="W64" s="37">
        <v>9</v>
      </c>
      <c r="X64" s="35">
        <v>16</v>
      </c>
      <c r="Y64" s="37">
        <v>7</v>
      </c>
      <c r="Z64" s="35">
        <v>6</v>
      </c>
      <c r="AA64" s="37">
        <v>7</v>
      </c>
      <c r="AB64" s="35">
        <v>8</v>
      </c>
      <c r="AC64" s="37">
        <v>4</v>
      </c>
      <c r="AD64" s="98"/>
      <c r="AE64" s="99"/>
      <c r="AF64" s="105"/>
      <c r="AG64" s="77"/>
      <c r="AH64" s="105"/>
      <c r="AI64" s="77"/>
      <c r="AJ64" s="105"/>
      <c r="AK64" s="77"/>
      <c r="AL64" s="106"/>
      <c r="AM64" s="107"/>
      <c r="AN64" s="40">
        <v>0</v>
      </c>
      <c r="AO64" s="41">
        <v>0</v>
      </c>
      <c r="AP64" s="36">
        <v>0</v>
      </c>
      <c r="AQ64" s="24">
        <v>1</v>
      </c>
      <c r="AR64" s="24">
        <v>10</v>
      </c>
      <c r="AS64" s="24">
        <v>0</v>
      </c>
      <c r="AT64" s="24">
        <v>0</v>
      </c>
      <c r="AU64" s="24">
        <v>0</v>
      </c>
      <c r="AV64" s="25" t="str">
        <f t="shared" si="33"/>
        <v/>
      </c>
      <c r="CA64" s="26" t="str">
        <f t="shared" si="3"/>
        <v/>
      </c>
      <c r="CB64" s="26" t="str">
        <f t="shared" si="4"/>
        <v/>
      </c>
      <c r="CC64" s="26" t="str">
        <f t="shared" si="5"/>
        <v/>
      </c>
      <c r="CD64" s="26" t="str">
        <f t="shared" si="6"/>
        <v/>
      </c>
      <c r="CE64" s="26" t="str">
        <f t="shared" si="7"/>
        <v/>
      </c>
      <c r="CF64" s="88" t="str">
        <f t="shared" si="34"/>
        <v/>
      </c>
      <c r="CG64" s="26" t="str">
        <f t="shared" si="8"/>
        <v/>
      </c>
      <c r="CH64" s="26" t="str">
        <f t="shared" si="9"/>
        <v/>
      </c>
      <c r="CI64" s="28"/>
      <c r="CJ64" s="29">
        <f t="shared" si="10"/>
        <v>0</v>
      </c>
      <c r="CK64" s="29">
        <f t="shared" si="11"/>
        <v>0</v>
      </c>
      <c r="CL64" s="29">
        <f t="shared" si="12"/>
        <v>0</v>
      </c>
      <c r="CM64" s="29">
        <f t="shared" si="13"/>
        <v>0</v>
      </c>
      <c r="CN64" s="29">
        <f t="shared" si="13"/>
        <v>0</v>
      </c>
      <c r="CO64" s="89">
        <f t="shared" si="35"/>
        <v>0</v>
      </c>
      <c r="CP64" s="29">
        <f t="shared" si="14"/>
        <v>0</v>
      </c>
      <c r="CQ64" s="29">
        <f t="shared" si="14"/>
        <v>0</v>
      </c>
    </row>
    <row r="65" spans="1:95" x14ac:dyDescent="0.25">
      <c r="A65" s="300"/>
      <c r="B65" s="53" t="s">
        <v>47</v>
      </c>
      <c r="C65" s="32">
        <f t="shared" si="0"/>
        <v>0</v>
      </c>
      <c r="D65" s="33">
        <f t="shared" si="36"/>
        <v>0</v>
      </c>
      <c r="E65" s="55">
        <f t="shared" si="36"/>
        <v>0</v>
      </c>
      <c r="F65" s="75"/>
      <c r="G65" s="76"/>
      <c r="H65" s="75"/>
      <c r="I65" s="76"/>
      <c r="J65" s="47"/>
      <c r="K65" s="49"/>
      <c r="L65" s="47"/>
      <c r="M65" s="49"/>
      <c r="N65" s="47"/>
      <c r="O65" s="49"/>
      <c r="P65" s="47"/>
      <c r="Q65" s="49"/>
      <c r="R65" s="47"/>
      <c r="S65" s="49"/>
      <c r="T65" s="47"/>
      <c r="U65" s="49"/>
      <c r="V65" s="47"/>
      <c r="W65" s="49"/>
      <c r="X65" s="47"/>
      <c r="Y65" s="49"/>
      <c r="Z65" s="47"/>
      <c r="AA65" s="49"/>
      <c r="AB65" s="35"/>
      <c r="AC65" s="37"/>
      <c r="AD65" s="98"/>
      <c r="AE65" s="99"/>
      <c r="AF65" s="75"/>
      <c r="AG65" s="108"/>
      <c r="AH65" s="75"/>
      <c r="AI65" s="108"/>
      <c r="AJ65" s="75"/>
      <c r="AK65" s="108"/>
      <c r="AL65" s="109"/>
      <c r="AM65" s="110"/>
      <c r="AN65" s="40"/>
      <c r="AO65" s="52"/>
      <c r="AP65" s="48"/>
      <c r="AQ65" s="92"/>
      <c r="AR65" s="92"/>
      <c r="AS65" s="92"/>
      <c r="AT65" s="92"/>
      <c r="AU65" s="92"/>
      <c r="AV65" s="25" t="str">
        <f t="shared" si="33"/>
        <v/>
      </c>
      <c r="CA65" s="26" t="str">
        <f t="shared" si="3"/>
        <v/>
      </c>
      <c r="CB65" s="26" t="str">
        <f t="shared" si="4"/>
        <v/>
      </c>
      <c r="CC65" s="26" t="str">
        <f t="shared" si="5"/>
        <v/>
      </c>
      <c r="CD65" s="26" t="str">
        <f t="shared" si="6"/>
        <v/>
      </c>
      <c r="CE65" s="26" t="str">
        <f t="shared" si="7"/>
        <v/>
      </c>
      <c r="CF65" s="88" t="str">
        <f t="shared" si="34"/>
        <v/>
      </c>
      <c r="CG65" s="26" t="str">
        <f t="shared" si="8"/>
        <v/>
      </c>
      <c r="CH65" s="26" t="str">
        <f t="shared" si="9"/>
        <v/>
      </c>
      <c r="CI65" s="28"/>
      <c r="CJ65" s="29">
        <f t="shared" si="10"/>
        <v>0</v>
      </c>
      <c r="CK65" s="29">
        <f t="shared" si="11"/>
        <v>0</v>
      </c>
      <c r="CL65" s="29">
        <f t="shared" si="12"/>
        <v>0</v>
      </c>
      <c r="CM65" s="29">
        <f t="shared" si="13"/>
        <v>0</v>
      </c>
      <c r="CN65" s="29">
        <f t="shared" si="13"/>
        <v>0</v>
      </c>
      <c r="CO65" s="89">
        <f t="shared" si="35"/>
        <v>0</v>
      </c>
      <c r="CP65" s="29">
        <f t="shared" si="14"/>
        <v>0</v>
      </c>
      <c r="CQ65" s="29">
        <f t="shared" si="14"/>
        <v>0</v>
      </c>
    </row>
    <row r="66" spans="1:95" x14ac:dyDescent="0.25">
      <c r="A66" s="301"/>
      <c r="B66" s="57" t="s">
        <v>46</v>
      </c>
      <c r="C66" s="58">
        <f t="shared" si="0"/>
        <v>0</v>
      </c>
      <c r="D66" s="59">
        <f t="shared" si="36"/>
        <v>0</v>
      </c>
      <c r="E66" s="60">
        <f t="shared" si="36"/>
        <v>0</v>
      </c>
      <c r="F66" s="82"/>
      <c r="G66" s="93"/>
      <c r="H66" s="82"/>
      <c r="I66" s="93"/>
      <c r="J66" s="64"/>
      <c r="K66" s="94"/>
      <c r="L66" s="64"/>
      <c r="M66" s="94"/>
      <c r="N66" s="64"/>
      <c r="O66" s="94"/>
      <c r="P66" s="64"/>
      <c r="Q66" s="94"/>
      <c r="R66" s="64"/>
      <c r="S66" s="94"/>
      <c r="T66" s="64"/>
      <c r="U66" s="94"/>
      <c r="V66" s="64"/>
      <c r="W66" s="94"/>
      <c r="X66" s="64"/>
      <c r="Y66" s="94"/>
      <c r="Z66" s="64"/>
      <c r="AA66" s="94"/>
      <c r="AB66" s="35"/>
      <c r="AC66" s="37"/>
      <c r="AD66" s="98"/>
      <c r="AE66" s="99"/>
      <c r="AF66" s="82"/>
      <c r="AG66" s="111"/>
      <c r="AH66" s="82"/>
      <c r="AI66" s="111"/>
      <c r="AJ66" s="82"/>
      <c r="AK66" s="111"/>
      <c r="AL66" s="112"/>
      <c r="AM66" s="113"/>
      <c r="AN66" s="66"/>
      <c r="AO66" s="97"/>
      <c r="AP66" s="68"/>
      <c r="AQ66" s="69"/>
      <c r="AR66" s="69"/>
      <c r="AS66" s="69"/>
      <c r="AT66" s="69"/>
      <c r="AU66" s="69"/>
      <c r="AV66" s="25" t="str">
        <f t="shared" si="33"/>
        <v/>
      </c>
      <c r="CA66" s="26" t="str">
        <f t="shared" si="3"/>
        <v/>
      </c>
      <c r="CB66" s="26" t="str">
        <f t="shared" si="4"/>
        <v/>
      </c>
      <c r="CC66" s="26" t="str">
        <f t="shared" si="5"/>
        <v/>
      </c>
      <c r="CD66" s="26" t="str">
        <f t="shared" si="6"/>
        <v/>
      </c>
      <c r="CE66" s="26" t="str">
        <f t="shared" si="7"/>
        <v/>
      </c>
      <c r="CF66" s="88" t="str">
        <f t="shared" si="34"/>
        <v/>
      </c>
      <c r="CG66" s="26" t="str">
        <f t="shared" si="8"/>
        <v/>
      </c>
      <c r="CH66" s="26" t="str">
        <f t="shared" si="9"/>
        <v/>
      </c>
      <c r="CI66" s="28"/>
      <c r="CJ66" s="29">
        <f t="shared" si="10"/>
        <v>0</v>
      </c>
      <c r="CK66" s="29">
        <f t="shared" si="11"/>
        <v>0</v>
      </c>
      <c r="CL66" s="29">
        <f t="shared" si="12"/>
        <v>0</v>
      </c>
      <c r="CM66" s="29">
        <f t="shared" si="13"/>
        <v>0</v>
      </c>
      <c r="CN66" s="29">
        <f t="shared" si="13"/>
        <v>0</v>
      </c>
      <c r="CO66" s="89">
        <f t="shared" si="35"/>
        <v>0</v>
      </c>
      <c r="CP66" s="29">
        <f t="shared" si="14"/>
        <v>0</v>
      </c>
      <c r="CQ66" s="29">
        <f t="shared" si="14"/>
        <v>0</v>
      </c>
    </row>
    <row r="67" spans="1:95" ht="15" customHeight="1" x14ac:dyDescent="0.25">
      <c r="A67" s="299" t="s">
        <v>57</v>
      </c>
      <c r="B67" s="10" t="s">
        <v>38</v>
      </c>
      <c r="C67" s="11">
        <f t="shared" si="0"/>
        <v>57</v>
      </c>
      <c r="D67" s="12">
        <f>SUM(J67+L67+N67+P67+R67+T67+V67+X67+Z67+AB67+AD67+AF67+AH67+AJ67+AL67)</f>
        <v>39</v>
      </c>
      <c r="E67" s="13">
        <f>SUM(K67+M67+O67+Q67+S67+U67+W67+Y67+AA67+AC67+AE67+AG67+AI67+AK67+AM67)</f>
        <v>18</v>
      </c>
      <c r="F67" s="71"/>
      <c r="G67" s="72"/>
      <c r="H67" s="71"/>
      <c r="I67" s="72"/>
      <c r="J67" s="14"/>
      <c r="K67" s="16"/>
      <c r="L67" s="14"/>
      <c r="M67" s="16"/>
      <c r="N67" s="14">
        <v>3</v>
      </c>
      <c r="O67" s="16"/>
      <c r="P67" s="14">
        <v>2</v>
      </c>
      <c r="Q67" s="16">
        <v>1</v>
      </c>
      <c r="R67" s="14">
        <v>5</v>
      </c>
      <c r="S67" s="16">
        <v>1</v>
      </c>
      <c r="T67" s="14">
        <v>6</v>
      </c>
      <c r="U67" s="16">
        <v>2</v>
      </c>
      <c r="V67" s="14">
        <v>5</v>
      </c>
      <c r="W67" s="16">
        <v>2</v>
      </c>
      <c r="X67" s="14">
        <v>5</v>
      </c>
      <c r="Y67" s="16">
        <v>2</v>
      </c>
      <c r="Z67" s="14">
        <v>4</v>
      </c>
      <c r="AA67" s="16">
        <v>2</v>
      </c>
      <c r="AB67" s="14">
        <v>5</v>
      </c>
      <c r="AC67" s="16">
        <v>3</v>
      </c>
      <c r="AD67" s="14"/>
      <c r="AE67" s="16">
        <v>3</v>
      </c>
      <c r="AF67" s="14">
        <v>3</v>
      </c>
      <c r="AG67" s="16"/>
      <c r="AH67" s="14"/>
      <c r="AI67" s="16">
        <v>1</v>
      </c>
      <c r="AJ67" s="14">
        <v>1</v>
      </c>
      <c r="AK67" s="16">
        <v>1</v>
      </c>
      <c r="AL67" s="17"/>
      <c r="AM67" s="18"/>
      <c r="AN67" s="73">
        <v>0</v>
      </c>
      <c r="AO67" s="104">
        <v>0</v>
      </c>
      <c r="AP67" s="21">
        <v>0</v>
      </c>
      <c r="AQ67" s="22">
        <v>0</v>
      </c>
      <c r="AR67" s="22">
        <v>4</v>
      </c>
      <c r="AS67" s="22">
        <v>0</v>
      </c>
      <c r="AT67" s="22">
        <v>0</v>
      </c>
      <c r="AU67" s="22">
        <v>0</v>
      </c>
      <c r="AV67" s="25" t="str">
        <f t="shared" si="33"/>
        <v/>
      </c>
      <c r="CA67" s="26" t="str">
        <f t="shared" si="3"/>
        <v/>
      </c>
      <c r="CB67" s="26" t="str">
        <f t="shared" si="4"/>
        <v/>
      </c>
      <c r="CC67" s="26" t="str">
        <f t="shared" si="5"/>
        <v/>
      </c>
      <c r="CD67" s="26" t="str">
        <f t="shared" si="6"/>
        <v/>
      </c>
      <c r="CE67" s="26" t="str">
        <f t="shared" si="7"/>
        <v/>
      </c>
      <c r="CF67" s="88" t="str">
        <f t="shared" si="34"/>
        <v/>
      </c>
      <c r="CG67" s="26" t="str">
        <f t="shared" si="8"/>
        <v/>
      </c>
      <c r="CH67" s="26" t="str">
        <f t="shared" si="9"/>
        <v/>
      </c>
      <c r="CI67" s="28"/>
      <c r="CJ67" s="29">
        <f t="shared" si="10"/>
        <v>0</v>
      </c>
      <c r="CK67" s="29">
        <f t="shared" si="11"/>
        <v>0</v>
      </c>
      <c r="CL67" s="29">
        <f t="shared" si="12"/>
        <v>0</v>
      </c>
      <c r="CM67" s="29">
        <f t="shared" si="13"/>
        <v>0</v>
      </c>
      <c r="CN67" s="29">
        <f t="shared" si="13"/>
        <v>0</v>
      </c>
      <c r="CO67" s="89">
        <f t="shared" si="35"/>
        <v>0</v>
      </c>
      <c r="CP67" s="29">
        <f t="shared" si="14"/>
        <v>0</v>
      </c>
      <c r="CQ67" s="29">
        <f t="shared" si="14"/>
        <v>0</v>
      </c>
    </row>
    <row r="68" spans="1:95" x14ac:dyDescent="0.25">
      <c r="A68" s="300"/>
      <c r="B68" s="31" t="s">
        <v>51</v>
      </c>
      <c r="C68" s="32">
        <f t="shared" si="0"/>
        <v>0</v>
      </c>
      <c r="D68" s="33">
        <f t="shared" ref="D68:E73" si="37">SUM(J68+L68+N68+P68+R68+T68+V68+X68+Z68+AB68+AD68+AF68+AH68+AJ68+AL68)</f>
        <v>0</v>
      </c>
      <c r="E68" s="34">
        <f t="shared" si="37"/>
        <v>0</v>
      </c>
      <c r="F68" s="75"/>
      <c r="G68" s="76"/>
      <c r="H68" s="75"/>
      <c r="I68" s="76"/>
      <c r="J68" s="35"/>
      <c r="K68" s="37"/>
      <c r="L68" s="35"/>
      <c r="M68" s="37"/>
      <c r="N68" s="35"/>
      <c r="O68" s="37"/>
      <c r="P68" s="35"/>
      <c r="Q68" s="37"/>
      <c r="R68" s="35"/>
      <c r="S68" s="37"/>
      <c r="T68" s="35"/>
      <c r="U68" s="37"/>
      <c r="V68" s="35"/>
      <c r="W68" s="37"/>
      <c r="X68" s="35"/>
      <c r="Y68" s="37"/>
      <c r="Z68" s="35"/>
      <c r="AA68" s="37"/>
      <c r="AB68" s="35"/>
      <c r="AC68" s="37"/>
      <c r="AD68" s="35"/>
      <c r="AE68" s="37"/>
      <c r="AF68" s="35"/>
      <c r="AG68" s="37"/>
      <c r="AH68" s="35"/>
      <c r="AI68" s="37"/>
      <c r="AJ68" s="35"/>
      <c r="AK68" s="37"/>
      <c r="AL68" s="38"/>
      <c r="AM68" s="39"/>
      <c r="AN68" s="40"/>
      <c r="AO68" s="114"/>
      <c r="AP68" s="115"/>
      <c r="AQ68" s="116"/>
      <c r="AR68" s="116"/>
      <c r="AS68" s="116"/>
      <c r="AT68" s="116"/>
      <c r="AU68" s="116"/>
      <c r="AV68" s="25" t="str">
        <f t="shared" si="33"/>
        <v/>
      </c>
      <c r="CA68" s="26" t="str">
        <f t="shared" si="3"/>
        <v/>
      </c>
      <c r="CB68" s="26" t="str">
        <f t="shared" si="4"/>
        <v/>
      </c>
      <c r="CC68" s="26" t="str">
        <f t="shared" si="5"/>
        <v/>
      </c>
      <c r="CD68" s="26" t="str">
        <f t="shared" si="6"/>
        <v/>
      </c>
      <c r="CE68" s="26" t="str">
        <f t="shared" si="7"/>
        <v/>
      </c>
      <c r="CF68" s="88" t="str">
        <f t="shared" si="34"/>
        <v/>
      </c>
      <c r="CG68" s="26" t="str">
        <f t="shared" si="8"/>
        <v/>
      </c>
      <c r="CH68" s="26" t="str">
        <f t="shared" si="9"/>
        <v/>
      </c>
      <c r="CI68" s="28"/>
      <c r="CJ68" s="29">
        <f t="shared" si="10"/>
        <v>0</v>
      </c>
      <c r="CK68" s="29">
        <f t="shared" si="11"/>
        <v>0</v>
      </c>
      <c r="CL68" s="29">
        <f t="shared" si="12"/>
        <v>0</v>
      </c>
      <c r="CM68" s="29">
        <f t="shared" si="13"/>
        <v>0</v>
      </c>
      <c r="CN68" s="29">
        <f t="shared" si="13"/>
        <v>0</v>
      </c>
      <c r="CO68" s="89">
        <f t="shared" si="35"/>
        <v>0</v>
      </c>
      <c r="CP68" s="29">
        <f t="shared" si="14"/>
        <v>0</v>
      </c>
      <c r="CQ68" s="29">
        <f t="shared" si="14"/>
        <v>0</v>
      </c>
    </row>
    <row r="69" spans="1:95" x14ac:dyDescent="0.25">
      <c r="A69" s="300"/>
      <c r="B69" s="31" t="s">
        <v>40</v>
      </c>
      <c r="C69" s="32">
        <f t="shared" si="0"/>
        <v>145</v>
      </c>
      <c r="D69" s="33">
        <f t="shared" si="37"/>
        <v>85</v>
      </c>
      <c r="E69" s="34">
        <f t="shared" si="37"/>
        <v>60</v>
      </c>
      <c r="F69" s="75"/>
      <c r="G69" s="76"/>
      <c r="H69" s="75"/>
      <c r="I69" s="76"/>
      <c r="J69" s="35"/>
      <c r="K69" s="37"/>
      <c r="L69" s="35"/>
      <c r="M69" s="37"/>
      <c r="N69" s="35">
        <v>7</v>
      </c>
      <c r="O69" s="37">
        <v>1</v>
      </c>
      <c r="P69" s="35">
        <v>3</v>
      </c>
      <c r="Q69" s="37">
        <v>4</v>
      </c>
      <c r="R69" s="35">
        <v>16</v>
      </c>
      <c r="S69" s="37">
        <v>5</v>
      </c>
      <c r="T69" s="35">
        <v>12</v>
      </c>
      <c r="U69" s="37">
        <v>13</v>
      </c>
      <c r="V69" s="35">
        <v>12</v>
      </c>
      <c r="W69" s="37">
        <v>11</v>
      </c>
      <c r="X69" s="35">
        <v>16</v>
      </c>
      <c r="Y69" s="37">
        <v>8</v>
      </c>
      <c r="Z69" s="35">
        <v>6</v>
      </c>
      <c r="AA69" s="37">
        <v>7</v>
      </c>
      <c r="AB69" s="35">
        <v>8</v>
      </c>
      <c r="AC69" s="37">
        <v>4</v>
      </c>
      <c r="AD69" s="35">
        <v>1</v>
      </c>
      <c r="AE69" s="37">
        <v>3</v>
      </c>
      <c r="AF69" s="35">
        <v>2</v>
      </c>
      <c r="AG69" s="37">
        <v>1</v>
      </c>
      <c r="AH69" s="35">
        <v>1</v>
      </c>
      <c r="AI69" s="37">
        <v>2</v>
      </c>
      <c r="AJ69" s="35"/>
      <c r="AK69" s="37">
        <v>1</v>
      </c>
      <c r="AL69" s="38">
        <v>1</v>
      </c>
      <c r="AM69" s="39"/>
      <c r="AN69" s="40">
        <v>0</v>
      </c>
      <c r="AO69" s="41">
        <v>0</v>
      </c>
      <c r="AP69" s="36">
        <v>0</v>
      </c>
      <c r="AQ69" s="24">
        <v>1</v>
      </c>
      <c r="AR69" s="24">
        <v>12</v>
      </c>
      <c r="AS69" s="24">
        <v>0</v>
      </c>
      <c r="AT69" s="24">
        <v>0</v>
      </c>
      <c r="AU69" s="24">
        <v>0</v>
      </c>
      <c r="AV69" s="25" t="str">
        <f t="shared" si="33"/>
        <v/>
      </c>
      <c r="CA69" s="26" t="str">
        <f t="shared" si="3"/>
        <v/>
      </c>
      <c r="CB69" s="26" t="str">
        <f t="shared" si="4"/>
        <v/>
      </c>
      <c r="CC69" s="26" t="str">
        <f t="shared" si="5"/>
        <v/>
      </c>
      <c r="CD69" s="26" t="str">
        <f t="shared" si="6"/>
        <v/>
      </c>
      <c r="CE69" s="26" t="str">
        <f t="shared" si="7"/>
        <v/>
      </c>
      <c r="CF69" s="88" t="str">
        <f t="shared" si="34"/>
        <v/>
      </c>
      <c r="CG69" s="26" t="str">
        <f t="shared" si="8"/>
        <v/>
      </c>
      <c r="CH69" s="26" t="str">
        <f t="shared" si="9"/>
        <v/>
      </c>
      <c r="CI69" s="28"/>
      <c r="CJ69" s="29">
        <f t="shared" si="10"/>
        <v>0</v>
      </c>
      <c r="CK69" s="29">
        <f t="shared" si="11"/>
        <v>0</v>
      </c>
      <c r="CL69" s="29">
        <f t="shared" si="12"/>
        <v>0</v>
      </c>
      <c r="CM69" s="29">
        <f t="shared" si="13"/>
        <v>0</v>
      </c>
      <c r="CN69" s="29">
        <f t="shared" si="13"/>
        <v>0</v>
      </c>
      <c r="CO69" s="89">
        <f t="shared" si="35"/>
        <v>0</v>
      </c>
      <c r="CP69" s="29">
        <f t="shared" si="14"/>
        <v>0</v>
      </c>
      <c r="CQ69" s="29">
        <f t="shared" si="14"/>
        <v>0</v>
      </c>
    </row>
    <row r="70" spans="1:95" x14ac:dyDescent="0.25">
      <c r="A70" s="300"/>
      <c r="B70" s="31" t="s">
        <v>52</v>
      </c>
      <c r="C70" s="32">
        <f t="shared" si="0"/>
        <v>0</v>
      </c>
      <c r="D70" s="33">
        <f t="shared" si="37"/>
        <v>0</v>
      </c>
      <c r="E70" s="34">
        <f t="shared" si="37"/>
        <v>0</v>
      </c>
      <c r="F70" s="75"/>
      <c r="G70" s="76"/>
      <c r="H70" s="75"/>
      <c r="I70" s="76"/>
      <c r="J70" s="35"/>
      <c r="K70" s="37"/>
      <c r="L70" s="35"/>
      <c r="M70" s="37"/>
      <c r="N70" s="35"/>
      <c r="O70" s="37"/>
      <c r="P70" s="35"/>
      <c r="Q70" s="37"/>
      <c r="R70" s="35"/>
      <c r="S70" s="37"/>
      <c r="T70" s="35"/>
      <c r="U70" s="37"/>
      <c r="V70" s="35"/>
      <c r="W70" s="37"/>
      <c r="X70" s="35"/>
      <c r="Y70" s="37"/>
      <c r="Z70" s="35"/>
      <c r="AA70" s="37"/>
      <c r="AB70" s="35"/>
      <c r="AC70" s="37"/>
      <c r="AD70" s="35"/>
      <c r="AE70" s="37"/>
      <c r="AF70" s="35"/>
      <c r="AG70" s="37"/>
      <c r="AH70" s="35"/>
      <c r="AI70" s="37"/>
      <c r="AJ70" s="35"/>
      <c r="AK70" s="37"/>
      <c r="AL70" s="38"/>
      <c r="AM70" s="39"/>
      <c r="AN70" s="40"/>
      <c r="AO70" s="41"/>
      <c r="AP70" s="36"/>
      <c r="AQ70" s="24"/>
      <c r="AR70" s="24"/>
      <c r="AS70" s="24"/>
      <c r="AT70" s="24"/>
      <c r="AU70" s="24"/>
      <c r="AV70" s="25" t="str">
        <f t="shared" si="33"/>
        <v/>
      </c>
      <c r="CA70" s="26" t="str">
        <f t="shared" si="3"/>
        <v/>
      </c>
      <c r="CB70" s="26" t="str">
        <f t="shared" si="4"/>
        <v/>
      </c>
      <c r="CC70" s="26" t="str">
        <f t="shared" si="5"/>
        <v/>
      </c>
      <c r="CD70" s="26" t="str">
        <f t="shared" si="6"/>
        <v/>
      </c>
      <c r="CE70" s="26" t="str">
        <f t="shared" si="7"/>
        <v/>
      </c>
      <c r="CF70" s="88" t="str">
        <f t="shared" si="34"/>
        <v/>
      </c>
      <c r="CG70" s="26" t="str">
        <f t="shared" si="8"/>
        <v/>
      </c>
      <c r="CH70" s="26" t="str">
        <f t="shared" si="9"/>
        <v/>
      </c>
      <c r="CI70" s="28"/>
      <c r="CJ70" s="29">
        <f t="shared" si="10"/>
        <v>0</v>
      </c>
      <c r="CK70" s="29">
        <f t="shared" si="11"/>
        <v>0</v>
      </c>
      <c r="CL70" s="29">
        <f t="shared" si="12"/>
        <v>0</v>
      </c>
      <c r="CM70" s="29">
        <f t="shared" si="13"/>
        <v>0</v>
      </c>
      <c r="CN70" s="29">
        <f t="shared" si="13"/>
        <v>0</v>
      </c>
      <c r="CO70" s="89">
        <f t="shared" si="35"/>
        <v>0</v>
      </c>
      <c r="CP70" s="29">
        <f t="shared" si="14"/>
        <v>0</v>
      </c>
      <c r="CQ70" s="29">
        <f t="shared" si="14"/>
        <v>0</v>
      </c>
    </row>
    <row r="71" spans="1:95" x14ac:dyDescent="0.25">
      <c r="A71" s="300"/>
      <c r="B71" s="31" t="s">
        <v>58</v>
      </c>
      <c r="C71" s="32">
        <f t="shared" si="0"/>
        <v>0</v>
      </c>
      <c r="D71" s="33">
        <f t="shared" si="37"/>
        <v>0</v>
      </c>
      <c r="E71" s="34">
        <f t="shared" si="37"/>
        <v>0</v>
      </c>
      <c r="F71" s="75"/>
      <c r="G71" s="76"/>
      <c r="H71" s="75"/>
      <c r="I71" s="76"/>
      <c r="J71" s="35"/>
      <c r="K71" s="37"/>
      <c r="L71" s="35"/>
      <c r="M71" s="37"/>
      <c r="N71" s="35"/>
      <c r="O71" s="37"/>
      <c r="P71" s="35"/>
      <c r="Q71" s="37"/>
      <c r="R71" s="35"/>
      <c r="S71" s="37"/>
      <c r="T71" s="35"/>
      <c r="U71" s="37"/>
      <c r="V71" s="35"/>
      <c r="W71" s="37"/>
      <c r="X71" s="35"/>
      <c r="Y71" s="37"/>
      <c r="Z71" s="35"/>
      <c r="AA71" s="37"/>
      <c r="AB71" s="35"/>
      <c r="AC71" s="37"/>
      <c r="AD71" s="35"/>
      <c r="AE71" s="37"/>
      <c r="AF71" s="35"/>
      <c r="AG71" s="37"/>
      <c r="AH71" s="35"/>
      <c r="AI71" s="37"/>
      <c r="AJ71" s="35"/>
      <c r="AK71" s="37"/>
      <c r="AL71" s="38"/>
      <c r="AM71" s="39"/>
      <c r="AN71" s="40"/>
      <c r="AO71" s="41"/>
      <c r="AP71" s="36"/>
      <c r="AQ71" s="24"/>
      <c r="AR71" s="24"/>
      <c r="AS71" s="24"/>
      <c r="AT71" s="24"/>
      <c r="AU71" s="24"/>
      <c r="AV71" s="25" t="str">
        <f t="shared" si="33"/>
        <v/>
      </c>
      <c r="CA71" s="26" t="str">
        <f t="shared" si="3"/>
        <v/>
      </c>
      <c r="CB71" s="26" t="str">
        <f t="shared" si="4"/>
        <v/>
      </c>
      <c r="CC71" s="26" t="str">
        <f t="shared" si="5"/>
        <v/>
      </c>
      <c r="CD71" s="26" t="str">
        <f t="shared" si="6"/>
        <v/>
      </c>
      <c r="CE71" s="26" t="str">
        <f t="shared" si="7"/>
        <v/>
      </c>
      <c r="CF71" s="88" t="str">
        <f t="shared" si="34"/>
        <v/>
      </c>
      <c r="CG71" s="26" t="str">
        <f t="shared" si="8"/>
        <v/>
      </c>
      <c r="CH71" s="26" t="str">
        <f t="shared" si="9"/>
        <v/>
      </c>
      <c r="CI71" s="28"/>
      <c r="CJ71" s="29">
        <f t="shared" si="10"/>
        <v>0</v>
      </c>
      <c r="CK71" s="29">
        <f t="shared" si="11"/>
        <v>0</v>
      </c>
      <c r="CL71" s="29">
        <f t="shared" si="12"/>
        <v>0</v>
      </c>
      <c r="CM71" s="29">
        <f t="shared" si="13"/>
        <v>0</v>
      </c>
      <c r="CN71" s="29">
        <f t="shared" si="13"/>
        <v>0</v>
      </c>
      <c r="CO71" s="89">
        <f t="shared" si="35"/>
        <v>0</v>
      </c>
      <c r="CP71" s="29">
        <f t="shared" si="14"/>
        <v>0</v>
      </c>
      <c r="CQ71" s="29">
        <f t="shared" si="14"/>
        <v>0</v>
      </c>
    </row>
    <row r="72" spans="1:95" x14ac:dyDescent="0.25">
      <c r="A72" s="300"/>
      <c r="B72" s="90" t="s">
        <v>47</v>
      </c>
      <c r="C72" s="91">
        <f t="shared" si="0"/>
        <v>0</v>
      </c>
      <c r="D72" s="33">
        <f t="shared" si="37"/>
        <v>0</v>
      </c>
      <c r="E72" s="55">
        <f t="shared" si="37"/>
        <v>0</v>
      </c>
      <c r="F72" s="75"/>
      <c r="G72" s="76"/>
      <c r="H72" s="75"/>
      <c r="I72" s="76"/>
      <c r="J72" s="47"/>
      <c r="K72" s="49"/>
      <c r="L72" s="47"/>
      <c r="M72" s="49"/>
      <c r="N72" s="47"/>
      <c r="O72" s="49"/>
      <c r="P72" s="47"/>
      <c r="Q72" s="49"/>
      <c r="R72" s="47"/>
      <c r="S72" s="49"/>
      <c r="T72" s="47"/>
      <c r="U72" s="49"/>
      <c r="V72" s="47"/>
      <c r="W72" s="49"/>
      <c r="X72" s="47"/>
      <c r="Y72" s="49"/>
      <c r="Z72" s="47"/>
      <c r="AA72" s="49"/>
      <c r="AB72" s="47"/>
      <c r="AC72" s="49"/>
      <c r="AD72" s="47"/>
      <c r="AE72" s="49"/>
      <c r="AF72" s="47"/>
      <c r="AG72" s="49"/>
      <c r="AH72" s="47"/>
      <c r="AI72" s="49"/>
      <c r="AJ72" s="47"/>
      <c r="AK72" s="49"/>
      <c r="AL72" s="50"/>
      <c r="AM72" s="51"/>
      <c r="AN72" s="40"/>
      <c r="AO72" s="52"/>
      <c r="AP72" s="48"/>
      <c r="AQ72" s="92"/>
      <c r="AR72" s="92"/>
      <c r="AS72" s="92"/>
      <c r="AT72" s="92"/>
      <c r="AU72" s="92"/>
      <c r="AV72" s="25" t="str">
        <f t="shared" si="33"/>
        <v/>
      </c>
      <c r="CA72" s="26" t="str">
        <f t="shared" si="3"/>
        <v/>
      </c>
      <c r="CB72" s="26" t="str">
        <f t="shared" si="4"/>
        <v/>
      </c>
      <c r="CC72" s="26" t="str">
        <f t="shared" si="5"/>
        <v/>
      </c>
      <c r="CD72" s="26" t="str">
        <f t="shared" si="6"/>
        <v/>
      </c>
      <c r="CE72" s="26" t="str">
        <f t="shared" si="7"/>
        <v/>
      </c>
      <c r="CF72" s="88" t="str">
        <f t="shared" si="34"/>
        <v/>
      </c>
      <c r="CG72" s="26" t="str">
        <f t="shared" si="8"/>
        <v/>
      </c>
      <c r="CH72" s="26" t="str">
        <f t="shared" si="9"/>
        <v/>
      </c>
      <c r="CI72" s="28"/>
      <c r="CJ72" s="29">
        <f t="shared" si="10"/>
        <v>0</v>
      </c>
      <c r="CK72" s="29">
        <f t="shared" si="11"/>
        <v>0</v>
      </c>
      <c r="CL72" s="29">
        <f t="shared" si="12"/>
        <v>0</v>
      </c>
      <c r="CM72" s="29">
        <f t="shared" si="13"/>
        <v>0</v>
      </c>
      <c r="CN72" s="29">
        <f t="shared" si="13"/>
        <v>0</v>
      </c>
      <c r="CO72" s="89">
        <f t="shared" si="35"/>
        <v>0</v>
      </c>
      <c r="CP72" s="29">
        <f t="shared" si="14"/>
        <v>0</v>
      </c>
      <c r="CQ72" s="29">
        <f t="shared" si="14"/>
        <v>0</v>
      </c>
    </row>
    <row r="73" spans="1:95" x14ac:dyDescent="0.25">
      <c r="A73" s="301"/>
      <c r="B73" s="57" t="s">
        <v>46</v>
      </c>
      <c r="C73" s="58">
        <f t="shared" si="0"/>
        <v>0</v>
      </c>
      <c r="D73" s="59">
        <f t="shared" si="37"/>
        <v>0</v>
      </c>
      <c r="E73" s="60">
        <f t="shared" si="37"/>
        <v>0</v>
      </c>
      <c r="F73" s="82"/>
      <c r="G73" s="93"/>
      <c r="H73" s="82"/>
      <c r="I73" s="93"/>
      <c r="J73" s="64"/>
      <c r="K73" s="94"/>
      <c r="L73" s="64"/>
      <c r="M73" s="94"/>
      <c r="N73" s="64"/>
      <c r="O73" s="94"/>
      <c r="P73" s="64"/>
      <c r="Q73" s="94"/>
      <c r="R73" s="64"/>
      <c r="S73" s="94"/>
      <c r="T73" s="64"/>
      <c r="U73" s="94"/>
      <c r="V73" s="64"/>
      <c r="W73" s="94"/>
      <c r="X73" s="64"/>
      <c r="Y73" s="94"/>
      <c r="Z73" s="64"/>
      <c r="AA73" s="94"/>
      <c r="AB73" s="64"/>
      <c r="AC73" s="94"/>
      <c r="AD73" s="64"/>
      <c r="AE73" s="94"/>
      <c r="AF73" s="64"/>
      <c r="AG73" s="94"/>
      <c r="AH73" s="64"/>
      <c r="AI73" s="94"/>
      <c r="AJ73" s="64"/>
      <c r="AK73" s="94"/>
      <c r="AL73" s="95"/>
      <c r="AM73" s="96"/>
      <c r="AN73" s="66"/>
      <c r="AO73" s="97"/>
      <c r="AP73" s="68"/>
      <c r="AQ73" s="69"/>
      <c r="AR73" s="69"/>
      <c r="AS73" s="69"/>
      <c r="AT73" s="69"/>
      <c r="AU73" s="69"/>
      <c r="AV73" s="25" t="str">
        <f t="shared" si="33"/>
        <v/>
      </c>
      <c r="CA73" s="26" t="str">
        <f t="shared" si="3"/>
        <v/>
      </c>
      <c r="CB73" s="26" t="str">
        <f t="shared" si="4"/>
        <v/>
      </c>
      <c r="CC73" s="26" t="str">
        <f t="shared" si="5"/>
        <v/>
      </c>
      <c r="CD73" s="26" t="str">
        <f t="shared" si="6"/>
        <v/>
      </c>
      <c r="CE73" s="26" t="str">
        <f t="shared" si="7"/>
        <v/>
      </c>
      <c r="CF73" s="88" t="str">
        <f t="shared" si="34"/>
        <v/>
      </c>
      <c r="CG73" s="26" t="str">
        <f t="shared" si="8"/>
        <v/>
      </c>
      <c r="CH73" s="26" t="str">
        <f t="shared" si="9"/>
        <v/>
      </c>
      <c r="CI73" s="28"/>
      <c r="CJ73" s="29">
        <f t="shared" si="10"/>
        <v>0</v>
      </c>
      <c r="CK73" s="29">
        <f t="shared" si="11"/>
        <v>0</v>
      </c>
      <c r="CL73" s="29">
        <f t="shared" si="12"/>
        <v>0</v>
      </c>
      <c r="CM73" s="29">
        <f t="shared" si="13"/>
        <v>0</v>
      </c>
      <c r="CN73" s="29">
        <f t="shared" si="13"/>
        <v>0</v>
      </c>
      <c r="CO73" s="89">
        <f t="shared" si="35"/>
        <v>0</v>
      </c>
      <c r="CP73" s="29">
        <f t="shared" si="14"/>
        <v>0</v>
      </c>
      <c r="CQ73" s="29">
        <f t="shared" si="14"/>
        <v>0</v>
      </c>
    </row>
    <row r="74" spans="1:95" ht="15" customHeight="1" x14ac:dyDescent="0.25">
      <c r="A74" s="299" t="s">
        <v>59</v>
      </c>
      <c r="B74" s="10" t="s">
        <v>60</v>
      </c>
      <c r="C74" s="11">
        <f>SUM(D74+E74)</f>
        <v>0</v>
      </c>
      <c r="D74" s="117"/>
      <c r="E74" s="13">
        <f>SUM(K74+M74+O74+Q74+S74+U74+W74+Y74+AA74+AC74)</f>
        <v>0</v>
      </c>
      <c r="F74" s="71"/>
      <c r="G74" s="72"/>
      <c r="H74" s="71"/>
      <c r="I74" s="72"/>
      <c r="J74" s="71"/>
      <c r="K74" s="16"/>
      <c r="L74" s="71"/>
      <c r="M74" s="16"/>
      <c r="N74" s="71"/>
      <c r="O74" s="16"/>
      <c r="P74" s="71"/>
      <c r="Q74" s="16"/>
      <c r="R74" s="71"/>
      <c r="S74" s="16"/>
      <c r="T74" s="71"/>
      <c r="U74" s="16"/>
      <c r="V74" s="71"/>
      <c r="W74" s="16"/>
      <c r="X74" s="71"/>
      <c r="Y74" s="16"/>
      <c r="Z74" s="71"/>
      <c r="AA74" s="16"/>
      <c r="AB74" s="71"/>
      <c r="AC74" s="49"/>
      <c r="AD74" s="118"/>
      <c r="AE74" s="119"/>
      <c r="AF74" s="100"/>
      <c r="AG74" s="101"/>
      <c r="AH74" s="100"/>
      <c r="AI74" s="101"/>
      <c r="AJ74" s="100"/>
      <c r="AK74" s="101"/>
      <c r="AL74" s="102"/>
      <c r="AM74" s="103"/>
      <c r="AN74" s="73"/>
      <c r="AO74" s="104"/>
      <c r="AP74" s="21"/>
      <c r="AQ74" s="22"/>
      <c r="AR74" s="22"/>
      <c r="AS74" s="22"/>
      <c r="AT74" s="22"/>
      <c r="AU74" s="22"/>
      <c r="AV74" s="25" t="str">
        <f t="shared" si="33"/>
        <v/>
      </c>
      <c r="CA74" s="26" t="str">
        <f t="shared" si="3"/>
        <v/>
      </c>
      <c r="CB74" s="26" t="str">
        <f t="shared" si="4"/>
        <v/>
      </c>
      <c r="CC74" s="120"/>
      <c r="CD74" s="26" t="str">
        <f t="shared" si="6"/>
        <v/>
      </c>
      <c r="CE74" s="26" t="str">
        <f t="shared" si="7"/>
        <v/>
      </c>
      <c r="CF74" s="88" t="str">
        <f t="shared" si="34"/>
        <v/>
      </c>
      <c r="CG74" s="26" t="str">
        <f t="shared" si="8"/>
        <v/>
      </c>
      <c r="CH74" s="26" t="str">
        <f t="shared" si="9"/>
        <v/>
      </c>
      <c r="CI74" s="28"/>
      <c r="CJ74" s="29">
        <f t="shared" si="10"/>
        <v>0</v>
      </c>
      <c r="CK74" s="29">
        <f t="shared" si="11"/>
        <v>0</v>
      </c>
      <c r="CL74" s="121"/>
      <c r="CM74" s="29">
        <f t="shared" si="13"/>
        <v>0</v>
      </c>
      <c r="CN74" s="29">
        <f t="shared" si="13"/>
        <v>0</v>
      </c>
      <c r="CO74" s="89">
        <f t="shared" si="35"/>
        <v>0</v>
      </c>
      <c r="CP74" s="29">
        <f t="shared" si="14"/>
        <v>0</v>
      </c>
      <c r="CQ74" s="29">
        <f t="shared" si="14"/>
        <v>0</v>
      </c>
    </row>
    <row r="75" spans="1:95" x14ac:dyDescent="0.25">
      <c r="A75" s="300"/>
      <c r="B75" s="31" t="s">
        <v>61</v>
      </c>
      <c r="C75" s="122">
        <f t="shared" si="0"/>
        <v>4</v>
      </c>
      <c r="D75" s="123"/>
      <c r="E75" s="55">
        <f>SUM(K75+M75+O75+Q75+S75+U75+W75+Y75+AA75+AC75)</f>
        <v>4</v>
      </c>
      <c r="F75" s="75"/>
      <c r="G75" s="76"/>
      <c r="H75" s="75"/>
      <c r="I75" s="76"/>
      <c r="J75" s="75"/>
      <c r="K75" s="37"/>
      <c r="L75" s="75"/>
      <c r="M75" s="37">
        <v>1</v>
      </c>
      <c r="N75" s="75"/>
      <c r="O75" s="37"/>
      <c r="P75" s="75"/>
      <c r="Q75" s="37">
        <v>1</v>
      </c>
      <c r="R75" s="75"/>
      <c r="S75" s="37">
        <v>1</v>
      </c>
      <c r="T75" s="75"/>
      <c r="U75" s="37">
        <v>1</v>
      </c>
      <c r="V75" s="75"/>
      <c r="W75" s="37"/>
      <c r="X75" s="75"/>
      <c r="Y75" s="37"/>
      <c r="Z75" s="75"/>
      <c r="AA75" s="37"/>
      <c r="AB75" s="75"/>
      <c r="AC75" s="49"/>
      <c r="AD75" s="118"/>
      <c r="AE75" s="119"/>
      <c r="AF75" s="105"/>
      <c r="AG75" s="77"/>
      <c r="AH75" s="105"/>
      <c r="AI75" s="77"/>
      <c r="AJ75" s="105"/>
      <c r="AK75" s="77"/>
      <c r="AL75" s="106"/>
      <c r="AM75" s="107"/>
      <c r="AN75" s="40">
        <v>0</v>
      </c>
      <c r="AO75" s="41">
        <v>0</v>
      </c>
      <c r="AP75" s="36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5" t="str">
        <f t="shared" si="33"/>
        <v/>
      </c>
      <c r="CA75" s="26" t="str">
        <f t="shared" si="3"/>
        <v/>
      </c>
      <c r="CB75" s="26" t="str">
        <f t="shared" si="4"/>
        <v/>
      </c>
      <c r="CC75" s="120"/>
      <c r="CD75" s="26" t="str">
        <f t="shared" si="6"/>
        <v/>
      </c>
      <c r="CE75" s="26" t="str">
        <f t="shared" si="7"/>
        <v/>
      </c>
      <c r="CF75" s="88" t="str">
        <f t="shared" si="34"/>
        <v/>
      </c>
      <c r="CG75" s="26" t="str">
        <f t="shared" si="8"/>
        <v/>
      </c>
      <c r="CH75" s="26" t="str">
        <f t="shared" si="9"/>
        <v/>
      </c>
      <c r="CI75" s="28"/>
      <c r="CJ75" s="29">
        <f t="shared" si="10"/>
        <v>0</v>
      </c>
      <c r="CK75" s="29">
        <f t="shared" si="11"/>
        <v>0</v>
      </c>
      <c r="CL75" s="121"/>
      <c r="CM75" s="29">
        <f t="shared" si="13"/>
        <v>0</v>
      </c>
      <c r="CN75" s="29">
        <f t="shared" si="13"/>
        <v>0</v>
      </c>
      <c r="CO75" s="89">
        <f t="shared" si="35"/>
        <v>0</v>
      </c>
      <c r="CP75" s="29">
        <f t="shared" si="14"/>
        <v>0</v>
      </c>
      <c r="CQ75" s="29">
        <f t="shared" si="14"/>
        <v>0</v>
      </c>
    </row>
    <row r="76" spans="1:95" x14ac:dyDescent="0.25">
      <c r="A76" s="300"/>
      <c r="B76" s="124" t="s">
        <v>62</v>
      </c>
      <c r="C76" s="122">
        <f>SUM(D76+E76)</f>
        <v>0</v>
      </c>
      <c r="D76" s="125"/>
      <c r="E76" s="55">
        <f>SUM(K76+M76+O76+Q76+S76+U76+W76+Y76+AA76+AC76)</f>
        <v>0</v>
      </c>
      <c r="F76" s="105"/>
      <c r="G76" s="126"/>
      <c r="H76" s="105"/>
      <c r="I76" s="126"/>
      <c r="J76" s="105"/>
      <c r="K76" s="37"/>
      <c r="L76" s="105"/>
      <c r="M76" s="37"/>
      <c r="N76" s="105"/>
      <c r="O76" s="37"/>
      <c r="P76" s="105"/>
      <c r="Q76" s="37"/>
      <c r="R76" s="105"/>
      <c r="S76" s="37"/>
      <c r="T76" s="105"/>
      <c r="U76" s="37"/>
      <c r="V76" s="105"/>
      <c r="W76" s="37"/>
      <c r="X76" s="105"/>
      <c r="Y76" s="37"/>
      <c r="Z76" s="105"/>
      <c r="AA76" s="37"/>
      <c r="AB76" s="105"/>
      <c r="AC76" s="49"/>
      <c r="AD76" s="118"/>
      <c r="AE76" s="119"/>
      <c r="AF76" s="105"/>
      <c r="AG76" s="77"/>
      <c r="AH76" s="105"/>
      <c r="AI76" s="77"/>
      <c r="AJ76" s="105"/>
      <c r="AK76" s="77"/>
      <c r="AL76" s="106"/>
      <c r="AM76" s="107"/>
      <c r="AN76" s="40"/>
      <c r="AO76" s="52"/>
      <c r="AP76" s="48"/>
      <c r="AQ76" s="92"/>
      <c r="AR76" s="92"/>
      <c r="AS76" s="92"/>
      <c r="AT76" s="92"/>
      <c r="AU76" s="92"/>
      <c r="AV76" s="25" t="str">
        <f t="shared" si="33"/>
        <v/>
      </c>
      <c r="CA76" s="26" t="str">
        <f t="shared" si="3"/>
        <v/>
      </c>
      <c r="CB76" s="26" t="str">
        <f t="shared" si="4"/>
        <v/>
      </c>
      <c r="CC76" s="120"/>
      <c r="CD76" s="26" t="str">
        <f t="shared" si="6"/>
        <v/>
      </c>
      <c r="CE76" s="26" t="str">
        <f t="shared" si="7"/>
        <v/>
      </c>
      <c r="CF76" s="88" t="str">
        <f t="shared" si="34"/>
        <v/>
      </c>
      <c r="CG76" s="26" t="str">
        <f t="shared" si="8"/>
        <v/>
      </c>
      <c r="CH76" s="26" t="str">
        <f t="shared" si="9"/>
        <v/>
      </c>
      <c r="CI76" s="28"/>
      <c r="CJ76" s="29">
        <f t="shared" si="10"/>
        <v>0</v>
      </c>
      <c r="CK76" s="29">
        <f t="shared" si="11"/>
        <v>0</v>
      </c>
      <c r="CL76" s="121"/>
      <c r="CM76" s="29">
        <f t="shared" si="13"/>
        <v>0</v>
      </c>
      <c r="CN76" s="29">
        <f t="shared" si="13"/>
        <v>0</v>
      </c>
      <c r="CO76" s="89">
        <f t="shared" si="35"/>
        <v>0</v>
      </c>
      <c r="CP76" s="29">
        <f t="shared" si="14"/>
        <v>0</v>
      </c>
      <c r="CQ76" s="29">
        <f t="shared" si="14"/>
        <v>0</v>
      </c>
    </row>
    <row r="77" spans="1:95" x14ac:dyDescent="0.25">
      <c r="A77" s="300"/>
      <c r="B77" s="90" t="s">
        <v>63</v>
      </c>
      <c r="C77" s="32">
        <f>SUM(D77+E77)</f>
        <v>4</v>
      </c>
      <c r="D77" s="123"/>
      <c r="E77" s="55">
        <f>SUM(K77+M77+O77+Q77+S77+U77+W77+Y77+AA77+AC77)</f>
        <v>4</v>
      </c>
      <c r="F77" s="75"/>
      <c r="G77" s="76"/>
      <c r="H77" s="75"/>
      <c r="I77" s="76"/>
      <c r="J77" s="75"/>
      <c r="K77" s="49"/>
      <c r="L77" s="75"/>
      <c r="M77" s="49">
        <v>1</v>
      </c>
      <c r="N77" s="75"/>
      <c r="O77" s="49"/>
      <c r="P77" s="75"/>
      <c r="Q77" s="49">
        <v>1</v>
      </c>
      <c r="R77" s="75"/>
      <c r="S77" s="49">
        <v>1</v>
      </c>
      <c r="T77" s="75"/>
      <c r="U77" s="49">
        <v>1</v>
      </c>
      <c r="V77" s="75"/>
      <c r="W77" s="49"/>
      <c r="X77" s="75"/>
      <c r="Y77" s="49"/>
      <c r="Z77" s="75"/>
      <c r="AA77" s="49"/>
      <c r="AB77" s="75"/>
      <c r="AC77" s="49"/>
      <c r="AD77" s="118"/>
      <c r="AE77" s="119"/>
      <c r="AF77" s="105"/>
      <c r="AG77" s="77"/>
      <c r="AH77" s="105"/>
      <c r="AI77" s="77"/>
      <c r="AJ77" s="105"/>
      <c r="AK77" s="77"/>
      <c r="AL77" s="106"/>
      <c r="AM77" s="107"/>
      <c r="AN77" s="40">
        <v>0</v>
      </c>
      <c r="AO77" s="52">
        <v>0</v>
      </c>
      <c r="AP77" s="48">
        <v>0</v>
      </c>
      <c r="AQ77" s="92">
        <v>0</v>
      </c>
      <c r="AR77" s="92">
        <v>0</v>
      </c>
      <c r="AS77" s="92">
        <v>0</v>
      </c>
      <c r="AT77" s="92">
        <v>0</v>
      </c>
      <c r="AU77" s="92">
        <v>0</v>
      </c>
      <c r="AV77" s="25" t="str">
        <f t="shared" si="33"/>
        <v/>
      </c>
      <c r="CA77" s="26" t="str">
        <f t="shared" si="3"/>
        <v/>
      </c>
      <c r="CB77" s="26" t="str">
        <f t="shared" si="4"/>
        <v/>
      </c>
      <c r="CC77" s="120"/>
      <c r="CD77" s="26" t="str">
        <f t="shared" si="6"/>
        <v/>
      </c>
      <c r="CE77" s="26" t="str">
        <f t="shared" si="7"/>
        <v/>
      </c>
      <c r="CF77" s="88" t="str">
        <f t="shared" si="34"/>
        <v/>
      </c>
      <c r="CG77" s="26" t="str">
        <f t="shared" si="8"/>
        <v/>
      </c>
      <c r="CH77" s="26" t="str">
        <f t="shared" si="9"/>
        <v/>
      </c>
      <c r="CI77" s="28"/>
      <c r="CJ77" s="29">
        <f t="shared" si="10"/>
        <v>0</v>
      </c>
      <c r="CK77" s="29">
        <f t="shared" si="11"/>
        <v>0</v>
      </c>
      <c r="CL77" s="121"/>
      <c r="CM77" s="29">
        <f t="shared" si="13"/>
        <v>0</v>
      </c>
      <c r="CN77" s="29">
        <f t="shared" si="13"/>
        <v>0</v>
      </c>
      <c r="CO77" s="89">
        <f t="shared" si="35"/>
        <v>0</v>
      </c>
      <c r="CP77" s="29">
        <f t="shared" si="14"/>
        <v>0</v>
      </c>
      <c r="CQ77" s="29">
        <f t="shared" si="14"/>
        <v>0</v>
      </c>
    </row>
    <row r="78" spans="1:95" x14ac:dyDescent="0.25">
      <c r="A78" s="301"/>
      <c r="B78" s="127" t="s">
        <v>47</v>
      </c>
      <c r="C78" s="128">
        <f>SUM(D78+E78)</f>
        <v>0</v>
      </c>
      <c r="D78" s="129"/>
      <c r="E78" s="60">
        <f>SUM(K78+M78+O78+Q78+S78+U78+W78+Y78+AA78+AC78)</f>
        <v>0</v>
      </c>
      <c r="F78" s="82"/>
      <c r="G78" s="93"/>
      <c r="H78" s="82"/>
      <c r="I78" s="93"/>
      <c r="J78" s="82"/>
      <c r="K78" s="94"/>
      <c r="L78" s="82"/>
      <c r="M78" s="94"/>
      <c r="N78" s="82"/>
      <c r="O78" s="94"/>
      <c r="P78" s="82"/>
      <c r="Q78" s="94"/>
      <c r="R78" s="82"/>
      <c r="S78" s="94"/>
      <c r="T78" s="82"/>
      <c r="U78" s="94"/>
      <c r="V78" s="82"/>
      <c r="W78" s="94"/>
      <c r="X78" s="82"/>
      <c r="Y78" s="94"/>
      <c r="Z78" s="82"/>
      <c r="AA78" s="94"/>
      <c r="AB78" s="82"/>
      <c r="AC78" s="94"/>
      <c r="AD78" s="130"/>
      <c r="AE78" s="131"/>
      <c r="AF78" s="82"/>
      <c r="AG78" s="111"/>
      <c r="AH78" s="82"/>
      <c r="AI78" s="111"/>
      <c r="AJ78" s="82"/>
      <c r="AK78" s="111"/>
      <c r="AL78" s="112"/>
      <c r="AM78" s="113"/>
      <c r="AN78" s="66"/>
      <c r="AO78" s="97"/>
      <c r="AP78" s="68"/>
      <c r="AQ78" s="69"/>
      <c r="AR78" s="69"/>
      <c r="AS78" s="69"/>
      <c r="AT78" s="69"/>
      <c r="AU78" s="69"/>
      <c r="AV78" s="25" t="str">
        <f t="shared" si="33"/>
        <v/>
      </c>
      <c r="CA78" s="26" t="str">
        <f t="shared" si="3"/>
        <v/>
      </c>
      <c r="CB78" s="26" t="str">
        <f t="shared" si="4"/>
        <v/>
      </c>
      <c r="CC78" s="120"/>
      <c r="CD78" s="26" t="str">
        <f t="shared" si="6"/>
        <v/>
      </c>
      <c r="CE78" s="26" t="str">
        <f t="shared" si="7"/>
        <v/>
      </c>
      <c r="CF78" s="88" t="str">
        <f t="shared" si="34"/>
        <v/>
      </c>
      <c r="CG78" s="26" t="str">
        <f t="shared" si="8"/>
        <v/>
      </c>
      <c r="CH78" s="26" t="str">
        <f t="shared" si="9"/>
        <v/>
      </c>
      <c r="CI78" s="28"/>
      <c r="CJ78" s="29">
        <f t="shared" si="10"/>
        <v>0</v>
      </c>
      <c r="CK78" s="29">
        <f t="shared" si="11"/>
        <v>0</v>
      </c>
      <c r="CL78" s="121"/>
      <c r="CM78" s="29">
        <f t="shared" si="13"/>
        <v>0</v>
      </c>
      <c r="CN78" s="29">
        <f t="shared" si="13"/>
        <v>0</v>
      </c>
      <c r="CO78" s="89">
        <f t="shared" si="35"/>
        <v>0</v>
      </c>
      <c r="CP78" s="29">
        <f t="shared" si="14"/>
        <v>0</v>
      </c>
      <c r="CQ78" s="29">
        <f t="shared" si="14"/>
        <v>0</v>
      </c>
    </row>
    <row r="79" spans="1:95" x14ac:dyDescent="0.25">
      <c r="A79" s="300" t="s">
        <v>64</v>
      </c>
      <c r="B79" s="10" t="s">
        <v>38</v>
      </c>
      <c r="C79" s="132">
        <f t="shared" ref="C79:C89" si="38">SUM(D79+E79)</f>
        <v>0</v>
      </c>
      <c r="D79" s="133">
        <f>+F79+H79+J79+L79+N79+P79+R79+T79+V79+X79+Z79+AB79+AD79+AF79+AH79+AJ79+AL79</f>
        <v>0</v>
      </c>
      <c r="E79" s="134">
        <f>+G79+I79+K79+M79+O79+Q79+S79+U79+W79+Y79+AA79+AC79+AE79+AG79+AI79+AK79+AM79</f>
        <v>0</v>
      </c>
      <c r="F79" s="135"/>
      <c r="G79" s="136"/>
      <c r="H79" s="135"/>
      <c r="I79" s="136"/>
      <c r="J79" s="135"/>
      <c r="K79" s="136"/>
      <c r="L79" s="135"/>
      <c r="M79" s="136"/>
      <c r="N79" s="135"/>
      <c r="O79" s="136"/>
      <c r="P79" s="135"/>
      <c r="Q79" s="136"/>
      <c r="R79" s="135"/>
      <c r="S79" s="136"/>
      <c r="T79" s="135"/>
      <c r="U79" s="136"/>
      <c r="V79" s="135"/>
      <c r="W79" s="136"/>
      <c r="X79" s="135"/>
      <c r="Y79" s="136"/>
      <c r="Z79" s="135"/>
      <c r="AA79" s="136"/>
      <c r="AB79" s="135"/>
      <c r="AC79" s="136"/>
      <c r="AD79" s="135"/>
      <c r="AE79" s="136"/>
      <c r="AF79" s="135"/>
      <c r="AG79" s="136"/>
      <c r="AH79" s="135"/>
      <c r="AI79" s="136"/>
      <c r="AJ79" s="135"/>
      <c r="AK79" s="136"/>
      <c r="AL79" s="135"/>
      <c r="AM79" s="136"/>
      <c r="AN79" s="40"/>
      <c r="AO79" s="52"/>
      <c r="AP79" s="48"/>
      <c r="AQ79" s="92"/>
      <c r="AR79" s="92"/>
      <c r="AS79" s="92"/>
      <c r="AT79" s="92"/>
      <c r="AU79" s="92"/>
      <c r="AV79" s="25" t="str">
        <f t="shared" si="33"/>
        <v/>
      </c>
      <c r="CA79" s="26" t="str">
        <f>IF(AND($C79&lt;&gt;0,AN79=""),"* No olvide ingresar la columna Espacios Amigables /adolescentes (Digite CERO si no tiene). ",IF(AN79&gt;$C79,"* El Número de Espacios Amigables no puede superar el Total. ",""))</f>
        <v/>
      </c>
      <c r="CB79" s="26" t="str">
        <f t="shared" si="4"/>
        <v/>
      </c>
      <c r="CC79" s="26" t="str">
        <f t="shared" si="5"/>
        <v/>
      </c>
      <c r="CD79" s="26" t="str">
        <f t="shared" si="6"/>
        <v/>
      </c>
      <c r="CE79" s="26" t="str">
        <f t="shared" si="7"/>
        <v/>
      </c>
      <c r="CF79" s="88" t="str">
        <f t="shared" si="34"/>
        <v/>
      </c>
      <c r="CG79" s="26" t="str">
        <f t="shared" si="8"/>
        <v/>
      </c>
      <c r="CH79" s="26" t="str">
        <f t="shared" si="9"/>
        <v/>
      </c>
      <c r="CI79" s="28"/>
      <c r="CJ79" s="29">
        <f t="shared" si="10"/>
        <v>0</v>
      </c>
      <c r="CK79" s="29">
        <f t="shared" si="11"/>
        <v>0</v>
      </c>
      <c r="CL79" s="29">
        <f t="shared" si="12"/>
        <v>0</v>
      </c>
      <c r="CM79" s="29">
        <f t="shared" si="13"/>
        <v>0</v>
      </c>
      <c r="CN79" s="29">
        <f t="shared" si="13"/>
        <v>0</v>
      </c>
      <c r="CO79" s="89">
        <f t="shared" si="35"/>
        <v>0</v>
      </c>
      <c r="CP79" s="29">
        <f t="shared" si="14"/>
        <v>0</v>
      </c>
      <c r="CQ79" s="29">
        <f t="shared" si="14"/>
        <v>0</v>
      </c>
    </row>
    <row r="80" spans="1:95" x14ac:dyDescent="0.25">
      <c r="A80" s="300"/>
      <c r="B80" s="31" t="s">
        <v>39</v>
      </c>
      <c r="C80" s="137">
        <f t="shared" si="38"/>
        <v>0</v>
      </c>
      <c r="D80" s="138">
        <f t="shared" ref="D80:E89" si="39">+F80+H80+J80+L80+N80+P80+R80+T80+V80+X80+Z80+AB80+AD80+AF80+AH80+AJ80+AL80</f>
        <v>0</v>
      </c>
      <c r="E80" s="139">
        <f t="shared" si="39"/>
        <v>0</v>
      </c>
      <c r="F80" s="140"/>
      <c r="G80" s="141"/>
      <c r="H80" s="140"/>
      <c r="I80" s="141"/>
      <c r="J80" s="140"/>
      <c r="K80" s="141"/>
      <c r="L80" s="140"/>
      <c r="M80" s="141"/>
      <c r="N80" s="140"/>
      <c r="O80" s="141"/>
      <c r="P80" s="140"/>
      <c r="Q80" s="141"/>
      <c r="R80" s="140"/>
      <c r="S80" s="141"/>
      <c r="T80" s="140"/>
      <c r="U80" s="141"/>
      <c r="V80" s="140"/>
      <c r="W80" s="141"/>
      <c r="X80" s="140"/>
      <c r="Y80" s="141"/>
      <c r="Z80" s="140"/>
      <c r="AA80" s="141"/>
      <c r="AB80" s="140"/>
      <c r="AC80" s="141"/>
      <c r="AD80" s="140"/>
      <c r="AE80" s="141"/>
      <c r="AF80" s="140"/>
      <c r="AG80" s="141"/>
      <c r="AH80" s="140"/>
      <c r="AI80" s="141"/>
      <c r="AJ80" s="140"/>
      <c r="AK80" s="141"/>
      <c r="AL80" s="140"/>
      <c r="AM80" s="141"/>
      <c r="AN80" s="40"/>
      <c r="AO80" s="52"/>
      <c r="AP80" s="48"/>
      <c r="AQ80" s="92"/>
      <c r="AR80" s="92"/>
      <c r="AS80" s="92"/>
      <c r="AT80" s="92"/>
      <c r="AU80" s="92"/>
      <c r="AV80" s="25" t="str">
        <f t="shared" si="33"/>
        <v/>
      </c>
      <c r="CA80" s="26" t="str">
        <f t="shared" si="3"/>
        <v/>
      </c>
      <c r="CB80" s="26" t="str">
        <f t="shared" si="4"/>
        <v/>
      </c>
      <c r="CC80" s="26" t="str">
        <f t="shared" si="5"/>
        <v/>
      </c>
      <c r="CD80" s="26" t="str">
        <f t="shared" si="6"/>
        <v/>
      </c>
      <c r="CE80" s="26" t="str">
        <f t="shared" si="7"/>
        <v/>
      </c>
      <c r="CF80" s="88" t="str">
        <f t="shared" si="34"/>
        <v/>
      </c>
      <c r="CG80" s="26" t="str">
        <f t="shared" si="8"/>
        <v/>
      </c>
      <c r="CH80" s="26" t="str">
        <f t="shared" si="9"/>
        <v/>
      </c>
      <c r="CI80" s="28"/>
      <c r="CJ80" s="29">
        <f t="shared" si="10"/>
        <v>0</v>
      </c>
      <c r="CK80" s="29">
        <f t="shared" si="11"/>
        <v>0</v>
      </c>
      <c r="CL80" s="29">
        <f t="shared" si="12"/>
        <v>0</v>
      </c>
      <c r="CM80" s="29">
        <f t="shared" si="13"/>
        <v>0</v>
      </c>
      <c r="CN80" s="29">
        <f t="shared" si="13"/>
        <v>0</v>
      </c>
      <c r="CO80" s="89">
        <f t="shared" si="35"/>
        <v>0</v>
      </c>
      <c r="CP80" s="29">
        <f t="shared" si="14"/>
        <v>0</v>
      </c>
      <c r="CQ80" s="29">
        <f t="shared" si="14"/>
        <v>0</v>
      </c>
    </row>
    <row r="81" spans="1:95" x14ac:dyDescent="0.25">
      <c r="A81" s="300"/>
      <c r="B81" s="31" t="s">
        <v>40</v>
      </c>
      <c r="C81" s="137">
        <f t="shared" si="38"/>
        <v>0</v>
      </c>
      <c r="D81" s="138">
        <f t="shared" si="39"/>
        <v>0</v>
      </c>
      <c r="E81" s="139">
        <f t="shared" si="39"/>
        <v>0</v>
      </c>
      <c r="F81" s="140"/>
      <c r="G81" s="141"/>
      <c r="H81" s="140"/>
      <c r="I81" s="141"/>
      <c r="J81" s="140"/>
      <c r="K81" s="141"/>
      <c r="L81" s="140"/>
      <c r="M81" s="141"/>
      <c r="N81" s="140"/>
      <c r="O81" s="141"/>
      <c r="P81" s="140"/>
      <c r="Q81" s="141"/>
      <c r="R81" s="140"/>
      <c r="S81" s="141"/>
      <c r="T81" s="140"/>
      <c r="U81" s="141"/>
      <c r="V81" s="140"/>
      <c r="W81" s="141"/>
      <c r="X81" s="140"/>
      <c r="Y81" s="141"/>
      <c r="Z81" s="140"/>
      <c r="AA81" s="141"/>
      <c r="AB81" s="140"/>
      <c r="AC81" s="141"/>
      <c r="AD81" s="140"/>
      <c r="AE81" s="141"/>
      <c r="AF81" s="140"/>
      <c r="AG81" s="141"/>
      <c r="AH81" s="140"/>
      <c r="AI81" s="141"/>
      <c r="AJ81" s="140"/>
      <c r="AK81" s="141"/>
      <c r="AL81" s="140"/>
      <c r="AM81" s="141"/>
      <c r="AN81" s="40"/>
      <c r="AO81" s="52"/>
      <c r="AP81" s="48"/>
      <c r="AQ81" s="92"/>
      <c r="AR81" s="92"/>
      <c r="AS81" s="92"/>
      <c r="AT81" s="92"/>
      <c r="AU81" s="92"/>
      <c r="AV81" s="25" t="str">
        <f t="shared" si="33"/>
        <v/>
      </c>
      <c r="CA81" s="26" t="str">
        <f t="shared" si="3"/>
        <v/>
      </c>
      <c r="CB81" s="26" t="str">
        <f t="shared" si="4"/>
        <v/>
      </c>
      <c r="CC81" s="26" t="str">
        <f t="shared" si="5"/>
        <v/>
      </c>
      <c r="CD81" s="26" t="str">
        <f t="shared" si="6"/>
        <v/>
      </c>
      <c r="CE81" s="26" t="str">
        <f t="shared" si="7"/>
        <v/>
      </c>
      <c r="CF81" s="88" t="str">
        <f t="shared" si="34"/>
        <v/>
      </c>
      <c r="CG81" s="26" t="str">
        <f t="shared" si="8"/>
        <v/>
      </c>
      <c r="CH81" s="26" t="str">
        <f t="shared" si="9"/>
        <v/>
      </c>
      <c r="CI81" s="28"/>
      <c r="CJ81" s="29">
        <f t="shared" si="10"/>
        <v>0</v>
      </c>
      <c r="CK81" s="29">
        <f t="shared" si="11"/>
        <v>0</v>
      </c>
      <c r="CL81" s="29">
        <f t="shared" si="12"/>
        <v>0</v>
      </c>
      <c r="CM81" s="29">
        <f t="shared" si="13"/>
        <v>0</v>
      </c>
      <c r="CN81" s="29">
        <f t="shared" si="13"/>
        <v>0</v>
      </c>
      <c r="CO81" s="89">
        <f t="shared" si="35"/>
        <v>0</v>
      </c>
      <c r="CP81" s="29">
        <f t="shared" si="14"/>
        <v>0</v>
      </c>
      <c r="CQ81" s="29">
        <f t="shared" si="14"/>
        <v>0</v>
      </c>
    </row>
    <row r="82" spans="1:95" x14ac:dyDescent="0.25">
      <c r="A82" s="300"/>
      <c r="B82" s="31" t="s">
        <v>41</v>
      </c>
      <c r="C82" s="137">
        <f t="shared" si="38"/>
        <v>0</v>
      </c>
      <c r="D82" s="138">
        <f t="shared" si="39"/>
        <v>0</v>
      </c>
      <c r="E82" s="139">
        <f t="shared" si="39"/>
        <v>0</v>
      </c>
      <c r="F82" s="140"/>
      <c r="G82" s="141"/>
      <c r="H82" s="140"/>
      <c r="I82" s="141"/>
      <c r="J82" s="140"/>
      <c r="K82" s="141"/>
      <c r="L82" s="140"/>
      <c r="M82" s="141"/>
      <c r="N82" s="140"/>
      <c r="O82" s="141"/>
      <c r="P82" s="140"/>
      <c r="Q82" s="141"/>
      <c r="R82" s="140"/>
      <c r="S82" s="141"/>
      <c r="T82" s="140"/>
      <c r="U82" s="141"/>
      <c r="V82" s="140"/>
      <c r="W82" s="141"/>
      <c r="X82" s="140"/>
      <c r="Y82" s="141"/>
      <c r="Z82" s="140"/>
      <c r="AA82" s="141"/>
      <c r="AB82" s="140"/>
      <c r="AC82" s="141"/>
      <c r="AD82" s="140"/>
      <c r="AE82" s="141"/>
      <c r="AF82" s="140"/>
      <c r="AG82" s="141"/>
      <c r="AH82" s="140"/>
      <c r="AI82" s="141"/>
      <c r="AJ82" s="140"/>
      <c r="AK82" s="141"/>
      <c r="AL82" s="140"/>
      <c r="AM82" s="141"/>
      <c r="AN82" s="40"/>
      <c r="AO82" s="52"/>
      <c r="AP82" s="48"/>
      <c r="AQ82" s="92"/>
      <c r="AR82" s="92"/>
      <c r="AS82" s="92"/>
      <c r="AT82" s="92"/>
      <c r="AU82" s="92"/>
      <c r="AV82" s="25" t="str">
        <f t="shared" si="33"/>
        <v/>
      </c>
      <c r="CA82" s="26" t="str">
        <f t="shared" si="3"/>
        <v/>
      </c>
      <c r="CB82" s="26" t="str">
        <f t="shared" si="4"/>
        <v/>
      </c>
      <c r="CC82" s="26" t="str">
        <f t="shared" si="5"/>
        <v/>
      </c>
      <c r="CD82" s="26" t="str">
        <f t="shared" si="6"/>
        <v/>
      </c>
      <c r="CE82" s="26" t="str">
        <f t="shared" si="7"/>
        <v/>
      </c>
      <c r="CF82" s="88" t="str">
        <f t="shared" si="34"/>
        <v/>
      </c>
      <c r="CG82" s="26" t="str">
        <f t="shared" si="8"/>
        <v/>
      </c>
      <c r="CH82" s="26" t="str">
        <f t="shared" si="9"/>
        <v/>
      </c>
      <c r="CI82" s="28"/>
      <c r="CJ82" s="29">
        <f t="shared" si="10"/>
        <v>0</v>
      </c>
      <c r="CK82" s="29">
        <f t="shared" si="11"/>
        <v>0</v>
      </c>
      <c r="CL82" s="29">
        <f t="shared" si="12"/>
        <v>0</v>
      </c>
      <c r="CM82" s="29">
        <f t="shared" si="13"/>
        <v>0</v>
      </c>
      <c r="CN82" s="29">
        <f t="shared" si="13"/>
        <v>0</v>
      </c>
      <c r="CO82" s="89">
        <f t="shared" ref="CO82:CO84" si="40">IF(AND(SUM(J82:M82)&gt;0,AS82=""),1,IF(AS82&gt;SUM(J82:M82),1,0))</f>
        <v>0</v>
      </c>
      <c r="CP82" s="29">
        <f t="shared" si="14"/>
        <v>0</v>
      </c>
      <c r="CQ82" s="29">
        <f t="shared" si="14"/>
        <v>0</v>
      </c>
    </row>
    <row r="83" spans="1:95" x14ac:dyDescent="0.25">
      <c r="A83" s="300"/>
      <c r="B83" s="31" t="s">
        <v>42</v>
      </c>
      <c r="C83" s="137">
        <f t="shared" si="38"/>
        <v>0</v>
      </c>
      <c r="D83" s="138">
        <f t="shared" si="39"/>
        <v>0</v>
      </c>
      <c r="E83" s="139">
        <f t="shared" si="39"/>
        <v>0</v>
      </c>
      <c r="F83" s="140"/>
      <c r="G83" s="141"/>
      <c r="H83" s="140"/>
      <c r="I83" s="141"/>
      <c r="J83" s="140"/>
      <c r="K83" s="141"/>
      <c r="L83" s="140"/>
      <c r="M83" s="141"/>
      <c r="N83" s="140"/>
      <c r="O83" s="141"/>
      <c r="P83" s="140"/>
      <c r="Q83" s="141"/>
      <c r="R83" s="140"/>
      <c r="S83" s="141"/>
      <c r="T83" s="140"/>
      <c r="U83" s="141"/>
      <c r="V83" s="140"/>
      <c r="W83" s="141"/>
      <c r="X83" s="140"/>
      <c r="Y83" s="141"/>
      <c r="Z83" s="140"/>
      <c r="AA83" s="141"/>
      <c r="AB83" s="140"/>
      <c r="AC83" s="141"/>
      <c r="AD83" s="140"/>
      <c r="AE83" s="141"/>
      <c r="AF83" s="140"/>
      <c r="AG83" s="141"/>
      <c r="AH83" s="140"/>
      <c r="AI83" s="141"/>
      <c r="AJ83" s="140"/>
      <c r="AK83" s="141"/>
      <c r="AL83" s="140"/>
      <c r="AM83" s="141"/>
      <c r="AN83" s="40"/>
      <c r="AO83" s="52"/>
      <c r="AP83" s="48"/>
      <c r="AQ83" s="92"/>
      <c r="AR83" s="92"/>
      <c r="AS83" s="92"/>
      <c r="AT83" s="92"/>
      <c r="AU83" s="92"/>
      <c r="AV83" s="25" t="str">
        <f t="shared" si="33"/>
        <v/>
      </c>
      <c r="CA83" s="26" t="str">
        <f t="shared" si="3"/>
        <v/>
      </c>
      <c r="CB83" s="26" t="str">
        <f t="shared" si="4"/>
        <v/>
      </c>
      <c r="CC83" s="26" t="str">
        <f t="shared" si="5"/>
        <v/>
      </c>
      <c r="CD83" s="26" t="str">
        <f t="shared" si="6"/>
        <v/>
      </c>
      <c r="CE83" s="26" t="str">
        <f t="shared" si="7"/>
        <v/>
      </c>
      <c r="CF83" s="88" t="str">
        <f t="shared" si="34"/>
        <v/>
      </c>
      <c r="CG83" s="26" t="str">
        <f t="shared" si="8"/>
        <v/>
      </c>
      <c r="CH83" s="26" t="str">
        <f t="shared" si="9"/>
        <v/>
      </c>
      <c r="CI83" s="28"/>
      <c r="CJ83" s="29">
        <f t="shared" si="10"/>
        <v>0</v>
      </c>
      <c r="CK83" s="29">
        <f t="shared" si="11"/>
        <v>0</v>
      </c>
      <c r="CL83" s="29">
        <f t="shared" si="12"/>
        <v>0</v>
      </c>
      <c r="CM83" s="29">
        <f t="shared" si="13"/>
        <v>0</v>
      </c>
      <c r="CN83" s="29">
        <f t="shared" si="13"/>
        <v>0</v>
      </c>
      <c r="CO83" s="89">
        <f t="shared" si="40"/>
        <v>0</v>
      </c>
      <c r="CP83" s="29">
        <f t="shared" si="14"/>
        <v>0</v>
      </c>
      <c r="CQ83" s="29">
        <f t="shared" si="14"/>
        <v>0</v>
      </c>
    </row>
    <row r="84" spans="1:95" x14ac:dyDescent="0.25">
      <c r="A84" s="300"/>
      <c r="B84" s="31" t="s">
        <v>43</v>
      </c>
      <c r="C84" s="137">
        <f t="shared" si="38"/>
        <v>0</v>
      </c>
      <c r="D84" s="138">
        <f t="shared" si="39"/>
        <v>0</v>
      </c>
      <c r="E84" s="139">
        <f t="shared" si="39"/>
        <v>0</v>
      </c>
      <c r="F84" s="140"/>
      <c r="G84" s="141"/>
      <c r="H84" s="140"/>
      <c r="I84" s="141"/>
      <c r="J84" s="140"/>
      <c r="K84" s="141"/>
      <c r="L84" s="140"/>
      <c r="M84" s="141"/>
      <c r="N84" s="140"/>
      <c r="O84" s="141"/>
      <c r="P84" s="140"/>
      <c r="Q84" s="141"/>
      <c r="R84" s="140"/>
      <c r="S84" s="141"/>
      <c r="T84" s="140"/>
      <c r="U84" s="141"/>
      <c r="V84" s="140"/>
      <c r="W84" s="141"/>
      <c r="X84" s="140"/>
      <c r="Y84" s="141"/>
      <c r="Z84" s="140"/>
      <c r="AA84" s="141"/>
      <c r="AB84" s="140"/>
      <c r="AC84" s="141"/>
      <c r="AD84" s="140"/>
      <c r="AE84" s="141"/>
      <c r="AF84" s="140"/>
      <c r="AG84" s="141"/>
      <c r="AH84" s="140"/>
      <c r="AI84" s="141"/>
      <c r="AJ84" s="140"/>
      <c r="AK84" s="141"/>
      <c r="AL84" s="140"/>
      <c r="AM84" s="141"/>
      <c r="AN84" s="40"/>
      <c r="AO84" s="52"/>
      <c r="AP84" s="48"/>
      <c r="AQ84" s="92"/>
      <c r="AR84" s="92"/>
      <c r="AS84" s="92"/>
      <c r="AT84" s="92"/>
      <c r="AU84" s="92"/>
      <c r="AV84" s="25" t="str">
        <f t="shared" si="33"/>
        <v/>
      </c>
      <c r="CA84" s="26" t="str">
        <f t="shared" si="3"/>
        <v/>
      </c>
      <c r="CB84" s="26" t="str">
        <f t="shared" si="4"/>
        <v/>
      </c>
      <c r="CC84" s="26" t="str">
        <f t="shared" si="5"/>
        <v/>
      </c>
      <c r="CD84" s="26" t="str">
        <f t="shared" si="6"/>
        <v/>
      </c>
      <c r="CE84" s="26" t="str">
        <f t="shared" si="7"/>
        <v/>
      </c>
      <c r="CF84" s="88" t="str">
        <f t="shared" si="34"/>
        <v/>
      </c>
      <c r="CG84" s="26" t="str">
        <f t="shared" si="8"/>
        <v/>
      </c>
      <c r="CH84" s="26" t="str">
        <f t="shared" si="9"/>
        <v/>
      </c>
      <c r="CI84" s="28"/>
      <c r="CJ84" s="29">
        <f t="shared" si="10"/>
        <v>0</v>
      </c>
      <c r="CK84" s="29">
        <f t="shared" si="11"/>
        <v>0</v>
      </c>
      <c r="CL84" s="29">
        <f t="shared" si="12"/>
        <v>0</v>
      </c>
      <c r="CM84" s="29">
        <f t="shared" si="13"/>
        <v>0</v>
      </c>
      <c r="CN84" s="29">
        <f t="shared" si="13"/>
        <v>0</v>
      </c>
      <c r="CO84" s="89">
        <f t="shared" si="40"/>
        <v>0</v>
      </c>
      <c r="CP84" s="29">
        <f t="shared" si="14"/>
        <v>0</v>
      </c>
      <c r="CQ84" s="29">
        <f t="shared" si="14"/>
        <v>0</v>
      </c>
    </row>
    <row r="85" spans="1:95" x14ac:dyDescent="0.25">
      <c r="A85" s="300"/>
      <c r="B85" s="31" t="s">
        <v>44</v>
      </c>
      <c r="C85" s="137">
        <f t="shared" si="38"/>
        <v>0</v>
      </c>
      <c r="D85" s="138">
        <f t="shared" si="39"/>
        <v>0</v>
      </c>
      <c r="E85" s="139">
        <f t="shared" si="39"/>
        <v>0</v>
      </c>
      <c r="F85" s="140"/>
      <c r="G85" s="141"/>
      <c r="H85" s="140"/>
      <c r="I85" s="141"/>
      <c r="J85" s="140"/>
      <c r="K85" s="141"/>
      <c r="L85" s="140"/>
      <c r="M85" s="141"/>
      <c r="N85" s="140"/>
      <c r="O85" s="141"/>
      <c r="P85" s="140"/>
      <c r="Q85" s="141"/>
      <c r="R85" s="140"/>
      <c r="S85" s="141"/>
      <c r="T85" s="140"/>
      <c r="U85" s="141"/>
      <c r="V85" s="140"/>
      <c r="W85" s="141"/>
      <c r="X85" s="140"/>
      <c r="Y85" s="141"/>
      <c r="Z85" s="140"/>
      <c r="AA85" s="141"/>
      <c r="AB85" s="140"/>
      <c r="AC85" s="141"/>
      <c r="AD85" s="140"/>
      <c r="AE85" s="141"/>
      <c r="AF85" s="140"/>
      <c r="AG85" s="141"/>
      <c r="AH85" s="140"/>
      <c r="AI85" s="141"/>
      <c r="AJ85" s="140"/>
      <c r="AK85" s="141"/>
      <c r="AL85" s="140"/>
      <c r="AM85" s="141"/>
      <c r="AN85" s="40"/>
      <c r="AO85" s="52"/>
      <c r="AP85" s="48"/>
      <c r="AQ85" s="92"/>
      <c r="AR85" s="92"/>
      <c r="AS85" s="92"/>
      <c r="AT85" s="92"/>
      <c r="AU85" s="92"/>
      <c r="AV85" s="25" t="str">
        <f t="shared" si="33"/>
        <v/>
      </c>
      <c r="CA85" s="26" t="str">
        <f t="shared" si="3"/>
        <v/>
      </c>
      <c r="CB85" s="26" t="str">
        <f t="shared" si="4"/>
        <v/>
      </c>
      <c r="CC85" s="26" t="str">
        <f t="shared" si="5"/>
        <v/>
      </c>
      <c r="CD85" s="26" t="str">
        <f t="shared" si="6"/>
        <v/>
      </c>
      <c r="CE85" s="26" t="str">
        <f t="shared" si="7"/>
        <v/>
      </c>
      <c r="CF85" s="88" t="str">
        <f t="shared" si="34"/>
        <v/>
      </c>
      <c r="CG85" s="26" t="str">
        <f t="shared" si="8"/>
        <v/>
      </c>
      <c r="CH85" s="26" t="str">
        <f t="shared" si="9"/>
        <v/>
      </c>
      <c r="CI85" s="28"/>
      <c r="CJ85" s="29">
        <f t="shared" si="10"/>
        <v>0</v>
      </c>
      <c r="CK85" s="29">
        <f t="shared" si="11"/>
        <v>0</v>
      </c>
      <c r="CL85" s="29">
        <f t="shared" si="12"/>
        <v>0</v>
      </c>
      <c r="CM85" s="29">
        <f t="shared" si="13"/>
        <v>0</v>
      </c>
      <c r="CN85" s="29">
        <f t="shared" si="13"/>
        <v>0</v>
      </c>
      <c r="CO85" s="89">
        <f t="shared" si="35"/>
        <v>0</v>
      </c>
      <c r="CP85" s="29">
        <f t="shared" si="14"/>
        <v>0</v>
      </c>
      <c r="CQ85" s="29">
        <f t="shared" si="14"/>
        <v>0</v>
      </c>
    </row>
    <row r="86" spans="1:95" x14ac:dyDescent="0.25">
      <c r="A86" s="300"/>
      <c r="B86" s="43" t="s">
        <v>45</v>
      </c>
      <c r="C86" s="137">
        <f t="shared" si="38"/>
        <v>0</v>
      </c>
      <c r="D86" s="138">
        <f t="shared" si="39"/>
        <v>0</v>
      </c>
      <c r="E86" s="139">
        <f t="shared" si="39"/>
        <v>0</v>
      </c>
      <c r="F86" s="140"/>
      <c r="G86" s="141"/>
      <c r="H86" s="140"/>
      <c r="I86" s="141"/>
      <c r="J86" s="140"/>
      <c r="K86" s="141"/>
      <c r="L86" s="140"/>
      <c r="M86" s="141"/>
      <c r="N86" s="140"/>
      <c r="O86" s="141"/>
      <c r="P86" s="140"/>
      <c r="Q86" s="141"/>
      <c r="R86" s="140"/>
      <c r="S86" s="141"/>
      <c r="T86" s="140"/>
      <c r="U86" s="141"/>
      <c r="V86" s="140"/>
      <c r="W86" s="141"/>
      <c r="X86" s="140"/>
      <c r="Y86" s="141"/>
      <c r="Z86" s="140"/>
      <c r="AA86" s="141"/>
      <c r="AB86" s="140"/>
      <c r="AC86" s="141"/>
      <c r="AD86" s="140"/>
      <c r="AE86" s="141"/>
      <c r="AF86" s="140"/>
      <c r="AG86" s="141"/>
      <c r="AH86" s="140"/>
      <c r="AI86" s="141"/>
      <c r="AJ86" s="140"/>
      <c r="AK86" s="141"/>
      <c r="AL86" s="140"/>
      <c r="AM86" s="141"/>
      <c r="AN86" s="40"/>
      <c r="AO86" s="52"/>
      <c r="AP86" s="48"/>
      <c r="AQ86" s="92"/>
      <c r="AR86" s="92"/>
      <c r="AS86" s="92"/>
      <c r="AT86" s="92"/>
      <c r="AU86" s="92"/>
      <c r="AV86" s="25" t="str">
        <f t="shared" si="33"/>
        <v/>
      </c>
      <c r="CA86" s="26" t="str">
        <f t="shared" si="3"/>
        <v/>
      </c>
      <c r="CB86" s="26" t="str">
        <f t="shared" si="4"/>
        <v/>
      </c>
      <c r="CC86" s="26" t="str">
        <f t="shared" si="5"/>
        <v/>
      </c>
      <c r="CD86" s="26" t="str">
        <f t="shared" si="6"/>
        <v/>
      </c>
      <c r="CE86" s="26" t="str">
        <f t="shared" si="7"/>
        <v/>
      </c>
      <c r="CF86" s="88" t="str">
        <f t="shared" si="34"/>
        <v/>
      </c>
      <c r="CG86" s="26" t="str">
        <f t="shared" si="8"/>
        <v/>
      </c>
      <c r="CH86" s="26" t="str">
        <f t="shared" si="9"/>
        <v/>
      </c>
      <c r="CI86" s="28"/>
      <c r="CJ86" s="29">
        <f t="shared" si="10"/>
        <v>0</v>
      </c>
      <c r="CK86" s="29">
        <f t="shared" si="11"/>
        <v>0</v>
      </c>
      <c r="CL86" s="29">
        <f t="shared" si="12"/>
        <v>0</v>
      </c>
      <c r="CM86" s="29">
        <f t="shared" si="13"/>
        <v>0</v>
      </c>
      <c r="CN86" s="29">
        <f t="shared" si="13"/>
        <v>0</v>
      </c>
      <c r="CO86" s="89">
        <f t="shared" si="35"/>
        <v>0</v>
      </c>
      <c r="CP86" s="29">
        <f t="shared" si="14"/>
        <v>0</v>
      </c>
      <c r="CQ86" s="29">
        <f t="shared" si="14"/>
        <v>0</v>
      </c>
    </row>
    <row r="87" spans="1:95" x14ac:dyDescent="0.25">
      <c r="A87" s="300"/>
      <c r="B87" s="31" t="s">
        <v>46</v>
      </c>
      <c r="C87" s="137">
        <f t="shared" si="38"/>
        <v>0</v>
      </c>
      <c r="D87" s="138">
        <f t="shared" si="39"/>
        <v>0</v>
      </c>
      <c r="E87" s="139">
        <f t="shared" si="39"/>
        <v>0</v>
      </c>
      <c r="F87" s="140"/>
      <c r="G87" s="141"/>
      <c r="H87" s="140"/>
      <c r="I87" s="141"/>
      <c r="J87" s="140"/>
      <c r="K87" s="141"/>
      <c r="L87" s="140"/>
      <c r="M87" s="141"/>
      <c r="N87" s="140"/>
      <c r="O87" s="141"/>
      <c r="P87" s="140"/>
      <c r="Q87" s="141"/>
      <c r="R87" s="140"/>
      <c r="S87" s="141"/>
      <c r="T87" s="140"/>
      <c r="U87" s="141"/>
      <c r="V87" s="140"/>
      <c r="W87" s="141"/>
      <c r="X87" s="140"/>
      <c r="Y87" s="141"/>
      <c r="Z87" s="140"/>
      <c r="AA87" s="141"/>
      <c r="AB87" s="140"/>
      <c r="AC87" s="141"/>
      <c r="AD87" s="140"/>
      <c r="AE87" s="141"/>
      <c r="AF87" s="140"/>
      <c r="AG87" s="141"/>
      <c r="AH87" s="140"/>
      <c r="AI87" s="141"/>
      <c r="AJ87" s="140"/>
      <c r="AK87" s="141"/>
      <c r="AL87" s="140"/>
      <c r="AM87" s="141"/>
      <c r="AN87" s="40"/>
      <c r="AO87" s="52"/>
      <c r="AP87" s="48"/>
      <c r="AQ87" s="92"/>
      <c r="AR87" s="92"/>
      <c r="AS87" s="92"/>
      <c r="AT87" s="92"/>
      <c r="AU87" s="92"/>
      <c r="AV87" s="25" t="str">
        <f t="shared" si="33"/>
        <v/>
      </c>
      <c r="CA87" s="26" t="str">
        <f t="shared" si="3"/>
        <v/>
      </c>
      <c r="CB87" s="26" t="str">
        <f t="shared" si="4"/>
        <v/>
      </c>
      <c r="CC87" s="26" t="str">
        <f t="shared" si="5"/>
        <v/>
      </c>
      <c r="CD87" s="26" t="str">
        <f t="shared" si="6"/>
        <v/>
      </c>
      <c r="CE87" s="26" t="str">
        <f t="shared" si="7"/>
        <v/>
      </c>
      <c r="CF87" s="88" t="str">
        <f t="shared" si="34"/>
        <v/>
      </c>
      <c r="CG87" s="26" t="str">
        <f t="shared" si="8"/>
        <v/>
      </c>
      <c r="CH87" s="26" t="str">
        <f t="shared" si="9"/>
        <v/>
      </c>
      <c r="CI87" s="28"/>
      <c r="CJ87" s="29">
        <f t="shared" si="10"/>
        <v>0</v>
      </c>
      <c r="CK87" s="29">
        <f t="shared" si="11"/>
        <v>0</v>
      </c>
      <c r="CL87" s="29">
        <f t="shared" si="12"/>
        <v>0</v>
      </c>
      <c r="CM87" s="29">
        <f t="shared" si="13"/>
        <v>0</v>
      </c>
      <c r="CN87" s="29">
        <f t="shared" si="13"/>
        <v>0</v>
      </c>
      <c r="CO87" s="89">
        <f t="shared" si="35"/>
        <v>0</v>
      </c>
      <c r="CP87" s="29">
        <f t="shared" si="14"/>
        <v>0</v>
      </c>
      <c r="CQ87" s="29">
        <f t="shared" si="14"/>
        <v>0</v>
      </c>
    </row>
    <row r="88" spans="1:95" x14ac:dyDescent="0.25">
      <c r="A88" s="300"/>
      <c r="B88" s="53" t="s">
        <v>47</v>
      </c>
      <c r="C88" s="137">
        <f t="shared" si="38"/>
        <v>0</v>
      </c>
      <c r="D88" s="138">
        <f t="shared" si="39"/>
        <v>0</v>
      </c>
      <c r="E88" s="142">
        <f t="shared" si="39"/>
        <v>0</v>
      </c>
      <c r="F88" s="140"/>
      <c r="G88" s="141"/>
      <c r="H88" s="140"/>
      <c r="I88" s="141"/>
      <c r="J88" s="140"/>
      <c r="K88" s="141"/>
      <c r="L88" s="140"/>
      <c r="M88" s="141"/>
      <c r="N88" s="140"/>
      <c r="O88" s="141"/>
      <c r="P88" s="140"/>
      <c r="Q88" s="141"/>
      <c r="R88" s="140"/>
      <c r="S88" s="141"/>
      <c r="T88" s="140"/>
      <c r="U88" s="141"/>
      <c r="V88" s="140"/>
      <c r="W88" s="141"/>
      <c r="X88" s="140"/>
      <c r="Y88" s="141"/>
      <c r="Z88" s="140"/>
      <c r="AA88" s="141"/>
      <c r="AB88" s="140"/>
      <c r="AC88" s="141"/>
      <c r="AD88" s="140"/>
      <c r="AE88" s="141"/>
      <c r="AF88" s="140"/>
      <c r="AG88" s="141"/>
      <c r="AH88" s="140"/>
      <c r="AI88" s="141"/>
      <c r="AJ88" s="140"/>
      <c r="AK88" s="141"/>
      <c r="AL88" s="140"/>
      <c r="AM88" s="141"/>
      <c r="AN88" s="40"/>
      <c r="AO88" s="52"/>
      <c r="AP88" s="48"/>
      <c r="AQ88" s="92"/>
      <c r="AR88" s="92"/>
      <c r="AS88" s="92"/>
      <c r="AT88" s="92"/>
      <c r="AU88" s="92"/>
      <c r="AV88" s="25" t="str">
        <f t="shared" si="33"/>
        <v/>
      </c>
      <c r="CA88" s="26" t="str">
        <f t="shared" si="3"/>
        <v/>
      </c>
      <c r="CB88" s="26" t="str">
        <f t="shared" si="4"/>
        <v/>
      </c>
      <c r="CC88" s="26" t="str">
        <f t="shared" si="5"/>
        <v/>
      </c>
      <c r="CD88" s="26" t="str">
        <f t="shared" si="6"/>
        <v/>
      </c>
      <c r="CE88" s="26" t="str">
        <f t="shared" si="7"/>
        <v/>
      </c>
      <c r="CF88" s="88" t="str">
        <f t="shared" si="34"/>
        <v/>
      </c>
      <c r="CG88" s="26" t="str">
        <f t="shared" si="8"/>
        <v/>
      </c>
      <c r="CH88" s="26" t="str">
        <f t="shared" si="9"/>
        <v/>
      </c>
      <c r="CI88" s="28"/>
      <c r="CJ88" s="29">
        <f t="shared" si="10"/>
        <v>0</v>
      </c>
      <c r="CK88" s="29">
        <f t="shared" si="11"/>
        <v>0</v>
      </c>
      <c r="CL88" s="29">
        <f t="shared" si="12"/>
        <v>0</v>
      </c>
      <c r="CM88" s="29">
        <f t="shared" si="13"/>
        <v>0</v>
      </c>
      <c r="CN88" s="29">
        <f t="shared" si="13"/>
        <v>0</v>
      </c>
      <c r="CO88" s="89">
        <f t="shared" si="35"/>
        <v>0</v>
      </c>
      <c r="CP88" s="29">
        <f t="shared" si="14"/>
        <v>0</v>
      </c>
      <c r="CQ88" s="29">
        <f t="shared" si="14"/>
        <v>0</v>
      </c>
    </row>
    <row r="89" spans="1:95" x14ac:dyDescent="0.25">
      <c r="A89" s="301"/>
      <c r="B89" s="57" t="s">
        <v>48</v>
      </c>
      <c r="C89" s="143">
        <f t="shared" si="38"/>
        <v>0</v>
      </c>
      <c r="D89" s="144">
        <f t="shared" si="39"/>
        <v>0</v>
      </c>
      <c r="E89" s="145">
        <f t="shared" si="39"/>
        <v>0</v>
      </c>
      <c r="F89" s="146"/>
      <c r="G89" s="147"/>
      <c r="H89" s="146"/>
      <c r="I89" s="147"/>
      <c r="J89" s="146"/>
      <c r="K89" s="147"/>
      <c r="L89" s="146"/>
      <c r="M89" s="147"/>
      <c r="N89" s="146"/>
      <c r="O89" s="147"/>
      <c r="P89" s="146"/>
      <c r="Q89" s="147"/>
      <c r="R89" s="146"/>
      <c r="S89" s="147"/>
      <c r="T89" s="146"/>
      <c r="U89" s="147"/>
      <c r="V89" s="146"/>
      <c r="W89" s="147"/>
      <c r="X89" s="146"/>
      <c r="Y89" s="147"/>
      <c r="Z89" s="146"/>
      <c r="AA89" s="147"/>
      <c r="AB89" s="146"/>
      <c r="AC89" s="147"/>
      <c r="AD89" s="146"/>
      <c r="AE89" s="147"/>
      <c r="AF89" s="146"/>
      <c r="AG89" s="147"/>
      <c r="AH89" s="146"/>
      <c r="AI89" s="147"/>
      <c r="AJ89" s="146"/>
      <c r="AK89" s="147"/>
      <c r="AL89" s="146"/>
      <c r="AM89" s="147"/>
      <c r="AN89" s="66"/>
      <c r="AO89" s="97"/>
      <c r="AP89" s="68"/>
      <c r="AQ89" s="69"/>
      <c r="AR89" s="69"/>
      <c r="AS89" s="69"/>
      <c r="AT89" s="69"/>
      <c r="AU89" s="69"/>
      <c r="AV89" s="25" t="str">
        <f t="shared" si="33"/>
        <v/>
      </c>
      <c r="CA89" s="26" t="str">
        <f t="shared" si="3"/>
        <v/>
      </c>
      <c r="CB89" s="26" t="str">
        <f t="shared" si="4"/>
        <v/>
      </c>
      <c r="CC89" s="26" t="str">
        <f t="shared" si="5"/>
        <v/>
      </c>
      <c r="CD89" s="26" t="str">
        <f t="shared" si="6"/>
        <v/>
      </c>
      <c r="CE89" s="26" t="str">
        <f t="shared" si="7"/>
        <v/>
      </c>
      <c r="CF89" s="88" t="str">
        <f t="shared" si="34"/>
        <v/>
      </c>
      <c r="CG89" s="26" t="str">
        <f t="shared" si="8"/>
        <v/>
      </c>
      <c r="CH89" s="26" t="str">
        <f t="shared" si="9"/>
        <v/>
      </c>
      <c r="CI89" s="28"/>
      <c r="CJ89" s="29">
        <f t="shared" si="10"/>
        <v>0</v>
      </c>
      <c r="CK89" s="29">
        <f t="shared" si="11"/>
        <v>0</v>
      </c>
      <c r="CL89" s="29">
        <f t="shared" si="12"/>
        <v>0</v>
      </c>
      <c r="CM89" s="29">
        <f t="shared" si="13"/>
        <v>0</v>
      </c>
      <c r="CN89" s="29">
        <f t="shared" si="13"/>
        <v>0</v>
      </c>
      <c r="CO89" s="89">
        <f t="shared" si="35"/>
        <v>0</v>
      </c>
      <c r="CP89" s="29">
        <f t="shared" si="14"/>
        <v>0</v>
      </c>
      <c r="CQ89" s="29">
        <f t="shared" si="14"/>
        <v>0</v>
      </c>
    </row>
    <row r="90" spans="1:95" x14ac:dyDescent="0.25">
      <c r="A90" s="303" t="s">
        <v>65</v>
      </c>
      <c r="B90" s="303"/>
      <c r="C90" s="303"/>
      <c r="D90" s="303"/>
      <c r="E90" s="303"/>
      <c r="F90" s="303"/>
      <c r="G90" s="303"/>
      <c r="H90" s="303"/>
      <c r="I90" s="303"/>
      <c r="J90" s="303"/>
      <c r="K90" s="303"/>
      <c r="L90" s="303"/>
      <c r="M90" s="303"/>
      <c r="N90" s="303"/>
      <c r="O90" s="303"/>
      <c r="P90" s="303"/>
      <c r="Q90" s="303"/>
      <c r="R90" s="303"/>
      <c r="S90" s="303"/>
      <c r="T90" s="303"/>
      <c r="U90" s="303"/>
      <c r="V90" s="303"/>
      <c r="W90" s="303"/>
      <c r="X90" s="303"/>
      <c r="Y90" s="303"/>
      <c r="Z90" s="303"/>
      <c r="AA90" s="303"/>
      <c r="AB90" s="303"/>
      <c r="AC90" s="303"/>
      <c r="AD90" s="303"/>
      <c r="AE90" s="303"/>
      <c r="AF90" s="303"/>
      <c r="AG90" s="303"/>
      <c r="AH90" s="303"/>
      <c r="AI90" s="303"/>
      <c r="AJ90" s="303"/>
      <c r="AK90" s="303"/>
      <c r="AL90" s="303"/>
      <c r="AM90" s="303"/>
    </row>
    <row r="91" spans="1:95" ht="15" customHeight="1" x14ac:dyDescent="0.25">
      <c r="A91" s="324" t="s">
        <v>66</v>
      </c>
      <c r="B91" s="327" t="s">
        <v>67</v>
      </c>
      <c r="C91" s="287" t="s">
        <v>6</v>
      </c>
      <c r="D91" s="288"/>
      <c r="E91" s="284"/>
      <c r="F91" s="297" t="s">
        <v>7</v>
      </c>
      <c r="G91" s="302"/>
      <c r="H91" s="302"/>
      <c r="I91" s="302"/>
      <c r="J91" s="302"/>
      <c r="K91" s="302"/>
      <c r="L91" s="302"/>
      <c r="M91" s="302"/>
      <c r="N91" s="302"/>
      <c r="O91" s="302"/>
      <c r="P91" s="302"/>
      <c r="Q91" s="302"/>
      <c r="R91" s="302"/>
      <c r="S91" s="302"/>
      <c r="T91" s="302"/>
      <c r="U91" s="302"/>
      <c r="V91" s="302"/>
      <c r="W91" s="302"/>
      <c r="X91" s="302"/>
      <c r="Y91" s="302"/>
      <c r="Z91" s="302"/>
      <c r="AA91" s="302"/>
      <c r="AB91" s="302"/>
      <c r="AC91" s="302"/>
      <c r="AD91" s="302"/>
      <c r="AE91" s="302"/>
      <c r="AF91" s="302"/>
      <c r="AG91" s="302"/>
      <c r="AH91" s="302"/>
      <c r="AI91" s="302"/>
      <c r="AJ91" s="302"/>
      <c r="AK91" s="302"/>
      <c r="AL91" s="302"/>
      <c r="AM91" s="323"/>
      <c r="AN91" s="288" t="s">
        <v>9</v>
      </c>
      <c r="AO91" s="284"/>
      <c r="AP91" s="317" t="s">
        <v>10</v>
      </c>
      <c r="AQ91" s="320" t="s">
        <v>11</v>
      </c>
      <c r="AR91" s="320" t="s">
        <v>13</v>
      </c>
      <c r="AS91" s="284" t="s">
        <v>14</v>
      </c>
    </row>
    <row r="92" spans="1:95" x14ac:dyDescent="0.25">
      <c r="A92" s="325"/>
      <c r="B92" s="328"/>
      <c r="C92" s="289"/>
      <c r="D92" s="290"/>
      <c r="E92" s="286"/>
      <c r="F92" s="295" t="s">
        <v>15</v>
      </c>
      <c r="G92" s="296"/>
      <c r="H92" s="295" t="s">
        <v>16</v>
      </c>
      <c r="I92" s="296"/>
      <c r="J92" s="295" t="s">
        <v>17</v>
      </c>
      <c r="K92" s="296"/>
      <c r="L92" s="295" t="s">
        <v>18</v>
      </c>
      <c r="M92" s="296"/>
      <c r="N92" s="295" t="s">
        <v>19</v>
      </c>
      <c r="O92" s="296"/>
      <c r="P92" s="295" t="s">
        <v>20</v>
      </c>
      <c r="Q92" s="296"/>
      <c r="R92" s="295" t="s">
        <v>21</v>
      </c>
      <c r="S92" s="296"/>
      <c r="T92" s="295" t="s">
        <v>22</v>
      </c>
      <c r="U92" s="296"/>
      <c r="V92" s="295" t="s">
        <v>23</v>
      </c>
      <c r="W92" s="296"/>
      <c r="X92" s="295" t="s">
        <v>24</v>
      </c>
      <c r="Y92" s="296"/>
      <c r="Z92" s="295" t="s">
        <v>25</v>
      </c>
      <c r="AA92" s="296"/>
      <c r="AB92" s="295" t="s">
        <v>26</v>
      </c>
      <c r="AC92" s="296"/>
      <c r="AD92" s="295" t="s">
        <v>27</v>
      </c>
      <c r="AE92" s="296"/>
      <c r="AF92" s="295" t="s">
        <v>28</v>
      </c>
      <c r="AG92" s="296"/>
      <c r="AH92" s="295" t="s">
        <v>29</v>
      </c>
      <c r="AI92" s="296"/>
      <c r="AJ92" s="295" t="s">
        <v>30</v>
      </c>
      <c r="AK92" s="296"/>
      <c r="AL92" s="297" t="s">
        <v>31</v>
      </c>
      <c r="AM92" s="323"/>
      <c r="AN92" s="290"/>
      <c r="AO92" s="286"/>
      <c r="AP92" s="318"/>
      <c r="AQ92" s="321"/>
      <c r="AR92" s="321"/>
      <c r="AS92" s="285"/>
    </row>
    <row r="93" spans="1:95" x14ac:dyDescent="0.25">
      <c r="A93" s="326"/>
      <c r="B93" s="329"/>
      <c r="C93" s="5" t="s">
        <v>32</v>
      </c>
      <c r="D93" s="6" t="s">
        <v>33</v>
      </c>
      <c r="E93" s="7" t="s">
        <v>34</v>
      </c>
      <c r="F93" s="5" t="s">
        <v>33</v>
      </c>
      <c r="G93" s="7" t="s">
        <v>34</v>
      </c>
      <c r="H93" s="5" t="s">
        <v>33</v>
      </c>
      <c r="I93" s="7" t="s">
        <v>34</v>
      </c>
      <c r="J93" s="5" t="s">
        <v>33</v>
      </c>
      <c r="K93" s="7" t="s">
        <v>34</v>
      </c>
      <c r="L93" s="5" t="s">
        <v>33</v>
      </c>
      <c r="M93" s="7" t="s">
        <v>34</v>
      </c>
      <c r="N93" s="5" t="s">
        <v>33</v>
      </c>
      <c r="O93" s="7" t="s">
        <v>34</v>
      </c>
      <c r="P93" s="5" t="s">
        <v>33</v>
      </c>
      <c r="Q93" s="7" t="s">
        <v>34</v>
      </c>
      <c r="R93" s="5" t="s">
        <v>33</v>
      </c>
      <c r="S93" s="7" t="s">
        <v>34</v>
      </c>
      <c r="T93" s="5" t="s">
        <v>33</v>
      </c>
      <c r="U93" s="7" t="s">
        <v>34</v>
      </c>
      <c r="V93" s="5" t="s">
        <v>33</v>
      </c>
      <c r="W93" s="7" t="s">
        <v>34</v>
      </c>
      <c r="X93" s="5" t="s">
        <v>33</v>
      </c>
      <c r="Y93" s="7" t="s">
        <v>34</v>
      </c>
      <c r="Z93" s="5" t="s">
        <v>33</v>
      </c>
      <c r="AA93" s="7" t="s">
        <v>34</v>
      </c>
      <c r="AB93" s="5" t="s">
        <v>33</v>
      </c>
      <c r="AC93" s="7" t="s">
        <v>34</v>
      </c>
      <c r="AD93" s="5" t="s">
        <v>33</v>
      </c>
      <c r="AE93" s="7" t="s">
        <v>34</v>
      </c>
      <c r="AF93" s="5" t="s">
        <v>33</v>
      </c>
      <c r="AG93" s="7" t="s">
        <v>34</v>
      </c>
      <c r="AH93" s="5" t="s">
        <v>33</v>
      </c>
      <c r="AI93" s="7" t="s">
        <v>34</v>
      </c>
      <c r="AJ93" s="5" t="s">
        <v>33</v>
      </c>
      <c r="AK93" s="7" t="s">
        <v>34</v>
      </c>
      <c r="AL93" s="5" t="s">
        <v>33</v>
      </c>
      <c r="AM93" s="148" t="s">
        <v>34</v>
      </c>
      <c r="AN93" s="149" t="s">
        <v>35</v>
      </c>
      <c r="AO93" s="150" t="s">
        <v>68</v>
      </c>
      <c r="AP93" s="319"/>
      <c r="AQ93" s="322"/>
      <c r="AR93" s="322"/>
      <c r="AS93" s="286"/>
    </row>
    <row r="94" spans="1:95" ht="21" x14ac:dyDescent="0.25">
      <c r="A94" s="299" t="s">
        <v>69</v>
      </c>
      <c r="B94" s="151" t="s">
        <v>70</v>
      </c>
      <c r="C94" s="11">
        <f t="shared" ref="C94:C105" si="41">SUM(D94+E94)</f>
        <v>355</v>
      </c>
      <c r="D94" s="12">
        <f>+L94+N94+P94+R94+T94+V94+X94+Z94+AB94+AD94+AF94+AH94</f>
        <v>197</v>
      </c>
      <c r="E94" s="152">
        <f>+M94+O94+Q94+S94+U94+W94+Y94+AA94+AC94+AE94+AG94+AI94</f>
        <v>158</v>
      </c>
      <c r="F94" s="153"/>
      <c r="G94" s="154"/>
      <c r="H94" s="153"/>
      <c r="I94" s="155"/>
      <c r="J94" s="153"/>
      <c r="K94" s="155"/>
      <c r="L94" s="156">
        <v>2</v>
      </c>
      <c r="M94" s="157">
        <v>4</v>
      </c>
      <c r="N94" s="104">
        <v>14</v>
      </c>
      <c r="O94" s="158">
        <v>13</v>
      </c>
      <c r="P94" s="159">
        <v>27</v>
      </c>
      <c r="Q94" s="157">
        <v>38</v>
      </c>
      <c r="R94" s="160">
        <v>30</v>
      </c>
      <c r="S94" s="158">
        <v>26</v>
      </c>
      <c r="T94" s="156">
        <v>30</v>
      </c>
      <c r="U94" s="21">
        <v>22</v>
      </c>
      <c r="V94" s="104">
        <v>22</v>
      </c>
      <c r="W94" s="160">
        <v>10</v>
      </c>
      <c r="X94" s="156">
        <v>22</v>
      </c>
      <c r="Y94" s="21">
        <v>20</v>
      </c>
      <c r="Z94" s="104">
        <v>25</v>
      </c>
      <c r="AA94" s="160">
        <v>11</v>
      </c>
      <c r="AB94" s="156">
        <v>13</v>
      </c>
      <c r="AC94" s="21">
        <v>9</v>
      </c>
      <c r="AD94" s="156">
        <v>12</v>
      </c>
      <c r="AE94" s="157">
        <v>4</v>
      </c>
      <c r="AF94" s="156">
        <v>0</v>
      </c>
      <c r="AG94" s="157">
        <v>1</v>
      </c>
      <c r="AH94" s="156">
        <v>0</v>
      </c>
      <c r="AI94" s="157">
        <v>0</v>
      </c>
      <c r="AJ94" s="153"/>
      <c r="AK94" s="155"/>
      <c r="AL94" s="154"/>
      <c r="AM94" s="161"/>
      <c r="AN94" s="41">
        <v>0</v>
      </c>
      <c r="AO94" s="157">
        <v>0</v>
      </c>
      <c r="AP94" s="156">
        <v>0</v>
      </c>
      <c r="AQ94" s="162">
        <v>0</v>
      </c>
      <c r="AR94" s="162">
        <v>0</v>
      </c>
      <c r="AS94" s="21">
        <v>0</v>
      </c>
      <c r="AT94" s="25" t="str">
        <f>$CA94&amp;CB94&amp;$CC94&amp;CD94&amp;CE94&amp;CF94</f>
        <v/>
      </c>
      <c r="CA94" s="26" t="str">
        <f>IF(AND(E94&gt;0,OR(AN94="")),"No olvide digitar los campos *TRANS Masculino (Digite CERO si no tiene).",IF(AN94&gt;$E94,"* El Número de TRANS Masculino no puede superar el Total Mujeres. ",""))</f>
        <v/>
      </c>
      <c r="CB94" s="26" t="str">
        <f>IF(AND(D94&gt;0,OR(AO94="")),"No olvide digitar los campos *TRANS Femenino (Digite CERO si no tiene).",IF(AO94&gt;D94,"* El Número de TRANS Femenino no puede superar el Total Hombres. ",""))</f>
        <v/>
      </c>
      <c r="CC94" s="26" t="str">
        <f>IF(AND($C94&lt;&gt;0,AP94=""),"* No olvide ingresar la columna Pueblos Originarios (Digite CERO si no tiene).  ",IF(AP94&gt;$C94,"* El Número de Pueblos Originarios no puede superar el Total. ",""))</f>
        <v/>
      </c>
      <c r="CD94" s="26" t="str">
        <f>IF(AND($C94&lt;&gt;0,AQ94=""),"* No olvide ingresar la columna Migrantes (Digite CERO si no tiene).  ",IF(AQ94&gt;$C94,"* El Número de Migrantes no puede superar el Total. ",""))</f>
        <v/>
      </c>
      <c r="CE94" s="26" t="str">
        <f>IF(AND($C94&lt;&gt;0,AR94=""),"* No olvide ingresar la columna Niños, Niñas, Adolescentes y Jóvenes SENAME (Digite CERO si no tiene).  ",IF(AR94&gt;$C94,"* El Número de Niños, Niñas, Adolescentes y Jóvenes SENAME no puede superar el Total. ",""))</f>
        <v/>
      </c>
      <c r="CF94" s="26" t="str">
        <f>IF(AND($C94&lt;&gt;0,AS94=""),"* No olvide ingresar la columna Niños, Niñas, Adolescentes y Jóvenes Mejor Niñez (Digite CERO si no tiene). ",IF(AS94&gt;$C94,"* El Número de Niños, Niñas, Adolescentes y Jóvenes Mejor Niñez no puede superar el Total. ",""))</f>
        <v/>
      </c>
      <c r="CJ94" s="29">
        <f>IF(AND($E94&lt;&gt;0,AN94=""),1,IF(AN94&gt;$E94,1,0))</f>
        <v>0</v>
      </c>
      <c r="CK94" s="29">
        <f>IF(AND($D94&lt;&gt;0,AO94=""),1,IF(AO94&gt;$D94,1,0))</f>
        <v>0</v>
      </c>
      <c r="CL94" s="29">
        <f>IF(AND($C94&lt;&gt;0,AP94=""),1,IF(AP94&gt;$C94,1,0))</f>
        <v>0</v>
      </c>
      <c r="CM94" s="29">
        <f>IF(AND($C94&lt;&gt;0,AQ94=""),1,IF(AQ94&gt;$C94,1,0))</f>
        <v>0</v>
      </c>
      <c r="CN94" s="29">
        <f>IF(AND($C94&lt;&gt;0,AR94=""),1,IF(AR94&gt;$C94,1,0))</f>
        <v>0</v>
      </c>
      <c r="CO94" s="29">
        <f>IF(AND($C94&lt;&gt;0,AS94=""),1,IF(AS94&gt;$C94,1,0))</f>
        <v>0</v>
      </c>
    </row>
    <row r="95" spans="1:95" x14ac:dyDescent="0.25">
      <c r="A95" s="300"/>
      <c r="B95" s="31" t="s">
        <v>71</v>
      </c>
      <c r="C95" s="32">
        <f t="shared" si="41"/>
        <v>25</v>
      </c>
      <c r="D95" s="33">
        <f t="shared" ref="D95:E97" si="42">SUM(F95+H95+J95+L95+N95+P95+R95+T95+V95+X95+Z95+AB95+AD95+AF95+AH95+AJ95+AL95)</f>
        <v>17</v>
      </c>
      <c r="E95" s="163">
        <f t="shared" si="42"/>
        <v>8</v>
      </c>
      <c r="F95" s="35"/>
      <c r="G95" s="164"/>
      <c r="H95" s="35"/>
      <c r="I95" s="36"/>
      <c r="J95" s="41"/>
      <c r="K95" s="86"/>
      <c r="L95" s="35"/>
      <c r="M95" s="37">
        <v>1</v>
      </c>
      <c r="N95" s="41"/>
      <c r="O95" s="86">
        <v>2</v>
      </c>
      <c r="P95" s="38">
        <v>1</v>
      </c>
      <c r="Q95" s="37"/>
      <c r="R95" s="164"/>
      <c r="S95" s="86"/>
      <c r="T95" s="35">
        <v>1</v>
      </c>
      <c r="U95" s="36">
        <v>1</v>
      </c>
      <c r="V95" s="41">
        <v>1</v>
      </c>
      <c r="W95" s="164"/>
      <c r="X95" s="35">
        <v>2</v>
      </c>
      <c r="Y95" s="36">
        <v>1</v>
      </c>
      <c r="Z95" s="41"/>
      <c r="AA95" s="164"/>
      <c r="AB95" s="35">
        <v>2</v>
      </c>
      <c r="AC95" s="36"/>
      <c r="AD95" s="35">
        <v>2</v>
      </c>
      <c r="AE95" s="37">
        <v>1</v>
      </c>
      <c r="AF95" s="35">
        <v>4</v>
      </c>
      <c r="AG95" s="36"/>
      <c r="AH95" s="35">
        <v>2</v>
      </c>
      <c r="AI95" s="36">
        <v>1</v>
      </c>
      <c r="AJ95" s="35">
        <v>1</v>
      </c>
      <c r="AK95" s="36">
        <v>1</v>
      </c>
      <c r="AL95" s="41">
        <v>1</v>
      </c>
      <c r="AM95" s="165"/>
      <c r="AN95" s="41">
        <v>0</v>
      </c>
      <c r="AO95" s="37">
        <v>0</v>
      </c>
      <c r="AP95" s="35">
        <v>0</v>
      </c>
      <c r="AQ95" s="166">
        <v>0</v>
      </c>
      <c r="AR95" s="166">
        <v>0</v>
      </c>
      <c r="AS95" s="36">
        <v>0</v>
      </c>
      <c r="AT95" s="25" t="str">
        <f t="shared" ref="AT95:AT105" si="43">$CA95&amp;CB95&amp;$CC95&amp;CD95&amp;CE95&amp;CF95</f>
        <v/>
      </c>
      <c r="CA95" s="26" t="str">
        <f t="shared" ref="CA95:CA105" si="44">IF(AND(E95&gt;0,OR(AN95="")),"No olvide digitar los campos *TRANS Masculino (Digite CERO si no tiene).",IF(AN95&gt;$E95,"* El Número de TRANS Masculino no puede superar el Total Mujeres. ",""))</f>
        <v/>
      </c>
      <c r="CB95" s="26" t="str">
        <f t="shared" ref="CB95:CB105" si="45">IF(AND(D95&gt;0,OR(AO95="")),"No olvide digitar los campos *TRANS Femenino (Digite CERO si no tiene).",IF(AO95&gt;D95,"* El Número de TRANS Femenino no puede superar el Total Hombres. ",""))</f>
        <v/>
      </c>
      <c r="CC95" s="26" t="str">
        <f t="shared" ref="CC95:CC105" si="46">IF(AND($C95&lt;&gt;0,AP95=""),"* No olvide ingresar la columna Pueblos Originarios (Digite CERO si no tiene).  ",IF(AP95&gt;$C95,"* El Número de Pueblos Originarios no puede superar el Total. ",""))</f>
        <v/>
      </c>
      <c r="CD95" s="26" t="str">
        <f t="shared" ref="CD95:CD105" si="47">IF(AND($C95&lt;&gt;0,AQ95=""),"* No olvide ingresar la columna Migrantes (Digite CERO si no tiene).  ",IF(AQ95&gt;$C95,"* El Número de Migrantes no puede superar el Total. ",""))</f>
        <v/>
      </c>
      <c r="CE95" s="26" t="str">
        <f t="shared" ref="CE95:CE105" si="48">IF(AND($C95&lt;&gt;0,AR95=""),"* No olvide ingresar la columna Niños, Niñas, Adolescentes y Jóvenes SENAME (Digite CERO si no tiene).  ",IF(AR95&gt;$C95,"* El Número de Niños, Niñas, Adolescentes y Jóvenes SENAME no puede superar el Total. ",""))</f>
        <v/>
      </c>
      <c r="CF95" s="26" t="str">
        <f t="shared" ref="CF95:CF105" si="49">IF(AND($C95&lt;&gt;0,AS95=""),"* No olvide ingresar la columna Niños, Niñas, Adolescentes y Jóvenes Mejor Niñez (Digite CERO si no tiene). ",IF(AS95&gt;$C95,"* El Número de Niños, Niñas, Adolescentes y Jóvenes Mejor Niñez no puede superar el Total. ",""))</f>
        <v/>
      </c>
      <c r="CJ95" s="29">
        <f t="shared" ref="CJ95:CJ105" si="50">IF(AND($E95&lt;&gt;0,AN95=""),1,IF(AN95&gt;$E95,1,0))</f>
        <v>0</v>
      </c>
      <c r="CK95" s="29">
        <f t="shared" ref="CK95:CK105" si="51">IF(AND($D95&lt;&gt;0,AO95=""),1,IF(AO95&gt;$D95,1,0))</f>
        <v>0</v>
      </c>
      <c r="CL95" s="29">
        <f t="shared" ref="CL95:CO105" si="52">IF(AND($C95&lt;&gt;0,AP95=""),1,IF(AP95&gt;$C95,1,0))</f>
        <v>0</v>
      </c>
      <c r="CM95" s="29">
        <f t="shared" si="52"/>
        <v>0</v>
      </c>
      <c r="CN95" s="29">
        <f t="shared" si="52"/>
        <v>0</v>
      </c>
      <c r="CO95" s="29">
        <f t="shared" si="52"/>
        <v>0</v>
      </c>
    </row>
    <row r="96" spans="1:95" x14ac:dyDescent="0.25">
      <c r="A96" s="300"/>
      <c r="B96" s="31" t="s">
        <v>72</v>
      </c>
      <c r="C96" s="32">
        <f t="shared" si="41"/>
        <v>4</v>
      </c>
      <c r="D96" s="33">
        <f t="shared" si="42"/>
        <v>4</v>
      </c>
      <c r="E96" s="163">
        <f t="shared" si="42"/>
        <v>0</v>
      </c>
      <c r="F96" s="35"/>
      <c r="G96" s="164"/>
      <c r="H96" s="35"/>
      <c r="I96" s="36"/>
      <c r="J96" s="41"/>
      <c r="K96" s="86"/>
      <c r="L96" s="35"/>
      <c r="M96" s="37"/>
      <c r="N96" s="41">
        <v>2</v>
      </c>
      <c r="O96" s="86"/>
      <c r="P96" s="38"/>
      <c r="Q96" s="37"/>
      <c r="R96" s="164"/>
      <c r="S96" s="86"/>
      <c r="T96" s="35"/>
      <c r="U96" s="36"/>
      <c r="V96" s="41"/>
      <c r="W96" s="164"/>
      <c r="X96" s="35">
        <v>1</v>
      </c>
      <c r="Y96" s="36"/>
      <c r="Z96" s="41"/>
      <c r="AA96" s="164"/>
      <c r="AB96" s="35">
        <v>1</v>
      </c>
      <c r="AC96" s="36"/>
      <c r="AD96" s="35"/>
      <c r="AE96" s="37"/>
      <c r="AF96" s="35"/>
      <c r="AG96" s="36"/>
      <c r="AH96" s="35"/>
      <c r="AI96" s="36"/>
      <c r="AJ96" s="35"/>
      <c r="AK96" s="36"/>
      <c r="AL96" s="41"/>
      <c r="AM96" s="165"/>
      <c r="AN96" s="41">
        <v>0</v>
      </c>
      <c r="AO96" s="37">
        <v>1</v>
      </c>
      <c r="AP96" s="35">
        <v>0</v>
      </c>
      <c r="AQ96" s="166">
        <v>1</v>
      </c>
      <c r="AR96" s="166">
        <v>0</v>
      </c>
      <c r="AS96" s="36">
        <v>0</v>
      </c>
      <c r="AT96" s="25" t="str">
        <f t="shared" si="43"/>
        <v/>
      </c>
      <c r="CA96" s="26" t="str">
        <f t="shared" si="44"/>
        <v/>
      </c>
      <c r="CB96" s="26" t="str">
        <f t="shared" si="45"/>
        <v/>
      </c>
      <c r="CC96" s="26" t="str">
        <f t="shared" si="46"/>
        <v/>
      </c>
      <c r="CD96" s="26" t="str">
        <f t="shared" si="47"/>
        <v/>
      </c>
      <c r="CE96" s="26" t="str">
        <f t="shared" si="48"/>
        <v/>
      </c>
      <c r="CF96" s="26" t="str">
        <f t="shared" si="49"/>
        <v/>
      </c>
      <c r="CJ96" s="29">
        <f t="shared" si="50"/>
        <v>0</v>
      </c>
      <c r="CK96" s="29">
        <f t="shared" si="51"/>
        <v>0</v>
      </c>
      <c r="CL96" s="29">
        <f t="shared" si="52"/>
        <v>0</v>
      </c>
      <c r="CM96" s="29">
        <f t="shared" si="52"/>
        <v>0</v>
      </c>
      <c r="CN96" s="29">
        <f t="shared" si="52"/>
        <v>0</v>
      </c>
      <c r="CO96" s="29">
        <f t="shared" si="52"/>
        <v>0</v>
      </c>
    </row>
    <row r="97" spans="1:93" x14ac:dyDescent="0.25">
      <c r="A97" s="300"/>
      <c r="B97" s="31" t="s">
        <v>73</v>
      </c>
      <c r="C97" s="32">
        <f t="shared" si="41"/>
        <v>0</v>
      </c>
      <c r="D97" s="33">
        <f t="shared" si="42"/>
        <v>0</v>
      </c>
      <c r="E97" s="163">
        <f t="shared" si="42"/>
        <v>0</v>
      </c>
      <c r="F97" s="35"/>
      <c r="G97" s="164"/>
      <c r="H97" s="35"/>
      <c r="I97" s="36"/>
      <c r="J97" s="41"/>
      <c r="K97" s="86"/>
      <c r="L97" s="35"/>
      <c r="M97" s="37"/>
      <c r="N97" s="41"/>
      <c r="O97" s="86"/>
      <c r="P97" s="38"/>
      <c r="Q97" s="37"/>
      <c r="R97" s="164"/>
      <c r="S97" s="86"/>
      <c r="T97" s="35"/>
      <c r="U97" s="36"/>
      <c r="V97" s="41"/>
      <c r="W97" s="164"/>
      <c r="X97" s="35"/>
      <c r="Y97" s="36"/>
      <c r="Z97" s="41"/>
      <c r="AA97" s="164"/>
      <c r="AB97" s="35"/>
      <c r="AC97" s="36"/>
      <c r="AD97" s="35"/>
      <c r="AE97" s="37"/>
      <c r="AF97" s="35"/>
      <c r="AG97" s="36"/>
      <c r="AH97" s="35"/>
      <c r="AI97" s="36"/>
      <c r="AJ97" s="35"/>
      <c r="AK97" s="36"/>
      <c r="AL97" s="41"/>
      <c r="AM97" s="165"/>
      <c r="AN97" s="41"/>
      <c r="AO97" s="37"/>
      <c r="AP97" s="35"/>
      <c r="AQ97" s="166"/>
      <c r="AR97" s="166"/>
      <c r="AS97" s="36"/>
      <c r="AT97" s="25" t="str">
        <f t="shared" si="43"/>
        <v/>
      </c>
      <c r="CA97" s="26" t="str">
        <f t="shared" si="44"/>
        <v/>
      </c>
      <c r="CB97" s="26" t="str">
        <f t="shared" si="45"/>
        <v/>
      </c>
      <c r="CC97" s="26" t="str">
        <f t="shared" si="46"/>
        <v/>
      </c>
      <c r="CD97" s="26" t="str">
        <f t="shared" si="47"/>
        <v/>
      </c>
      <c r="CE97" s="26" t="str">
        <f t="shared" si="48"/>
        <v/>
      </c>
      <c r="CF97" s="26" t="str">
        <f t="shared" si="49"/>
        <v/>
      </c>
      <c r="CJ97" s="29">
        <f t="shared" si="50"/>
        <v>0</v>
      </c>
      <c r="CK97" s="29">
        <f t="shared" si="51"/>
        <v>0</v>
      </c>
      <c r="CL97" s="29">
        <f t="shared" si="52"/>
        <v>0</v>
      </c>
      <c r="CM97" s="29">
        <f t="shared" si="52"/>
        <v>0</v>
      </c>
      <c r="CN97" s="29">
        <f t="shared" si="52"/>
        <v>0</v>
      </c>
      <c r="CO97" s="29">
        <f t="shared" si="52"/>
        <v>0</v>
      </c>
    </row>
    <row r="98" spans="1:93" x14ac:dyDescent="0.25">
      <c r="A98" s="300"/>
      <c r="B98" s="124" t="s">
        <v>74</v>
      </c>
      <c r="C98" s="122">
        <f t="shared" si="41"/>
        <v>0</v>
      </c>
      <c r="D98" s="167">
        <f>+J98+L98+N98</f>
        <v>0</v>
      </c>
      <c r="E98" s="168">
        <f>+K98+M98+O98</f>
        <v>0</v>
      </c>
      <c r="F98" s="75"/>
      <c r="G98" s="169"/>
      <c r="H98" s="75"/>
      <c r="I98" s="76"/>
      <c r="J98" s="41"/>
      <c r="K98" s="86"/>
      <c r="L98" s="47"/>
      <c r="M98" s="49"/>
      <c r="N98" s="52"/>
      <c r="O98" s="170"/>
      <c r="P98" s="109"/>
      <c r="Q98" s="108"/>
      <c r="R98" s="169"/>
      <c r="S98" s="171"/>
      <c r="T98" s="75"/>
      <c r="U98" s="76"/>
      <c r="V98" s="123"/>
      <c r="W98" s="169"/>
      <c r="X98" s="75"/>
      <c r="Y98" s="76"/>
      <c r="Z98" s="123"/>
      <c r="AA98" s="169"/>
      <c r="AB98" s="75"/>
      <c r="AC98" s="76"/>
      <c r="AD98" s="75"/>
      <c r="AE98" s="108"/>
      <c r="AF98" s="75"/>
      <c r="AG98" s="76"/>
      <c r="AH98" s="75"/>
      <c r="AI98" s="76"/>
      <c r="AJ98" s="75"/>
      <c r="AK98" s="76"/>
      <c r="AL98" s="169"/>
      <c r="AM98" s="110"/>
      <c r="AN98" s="41"/>
      <c r="AO98" s="37"/>
      <c r="AP98" s="35"/>
      <c r="AQ98" s="172"/>
      <c r="AR98" s="172"/>
      <c r="AS98" s="48"/>
      <c r="AT98" s="25" t="str">
        <f t="shared" si="43"/>
        <v/>
      </c>
      <c r="CA98" s="26" t="str">
        <f t="shared" si="44"/>
        <v/>
      </c>
      <c r="CB98" s="26" t="str">
        <f t="shared" si="45"/>
        <v/>
      </c>
      <c r="CC98" s="26" t="str">
        <f t="shared" si="46"/>
        <v/>
      </c>
      <c r="CD98" s="26" t="str">
        <f t="shared" si="47"/>
        <v/>
      </c>
      <c r="CE98" s="26" t="str">
        <f t="shared" si="48"/>
        <v/>
      </c>
      <c r="CF98" s="26" t="str">
        <f t="shared" si="49"/>
        <v/>
      </c>
      <c r="CJ98" s="29">
        <f t="shared" si="50"/>
        <v>0</v>
      </c>
      <c r="CK98" s="29">
        <f t="shared" si="51"/>
        <v>0</v>
      </c>
      <c r="CL98" s="29">
        <f t="shared" si="52"/>
        <v>0</v>
      </c>
      <c r="CM98" s="29">
        <f t="shared" si="52"/>
        <v>0</v>
      </c>
      <c r="CN98" s="29">
        <f t="shared" si="52"/>
        <v>0</v>
      </c>
      <c r="CO98" s="29">
        <f t="shared" si="52"/>
        <v>0</v>
      </c>
    </row>
    <row r="99" spans="1:93" x14ac:dyDescent="0.25">
      <c r="A99" s="301"/>
      <c r="B99" s="57" t="s">
        <v>75</v>
      </c>
      <c r="C99" s="58">
        <f t="shared" si="41"/>
        <v>0</v>
      </c>
      <c r="D99" s="59">
        <f>SUM(F99+H99+J99+L99+N99+P99+R99+T99+V99+X99+Z99+AB99+AD99+AF99+AH99+AJ99+AL99)</f>
        <v>0</v>
      </c>
      <c r="E99" s="173">
        <f>SUM(G99+I99+K99+M99+O99+Q99+S99+U99+W99+Y99+AA99+AC99+AE99+AG99+AI99+AK99+AM99)</f>
        <v>0</v>
      </c>
      <c r="F99" s="64"/>
      <c r="G99" s="174"/>
      <c r="H99" s="64"/>
      <c r="I99" s="68"/>
      <c r="J99" s="97"/>
      <c r="K99" s="175"/>
      <c r="L99" s="64"/>
      <c r="M99" s="94"/>
      <c r="N99" s="97"/>
      <c r="O99" s="175"/>
      <c r="P99" s="95"/>
      <c r="Q99" s="94"/>
      <c r="R99" s="174"/>
      <c r="S99" s="175"/>
      <c r="T99" s="64"/>
      <c r="U99" s="68"/>
      <c r="V99" s="97"/>
      <c r="W99" s="174"/>
      <c r="X99" s="64"/>
      <c r="Y99" s="68"/>
      <c r="Z99" s="97"/>
      <c r="AA99" s="174"/>
      <c r="AB99" s="64"/>
      <c r="AC99" s="68"/>
      <c r="AD99" s="64"/>
      <c r="AE99" s="94"/>
      <c r="AF99" s="64"/>
      <c r="AG99" s="68"/>
      <c r="AH99" s="64"/>
      <c r="AI99" s="68"/>
      <c r="AJ99" s="64"/>
      <c r="AK99" s="68"/>
      <c r="AL99" s="64"/>
      <c r="AM99" s="96"/>
      <c r="AN99" s="41"/>
      <c r="AO99" s="37"/>
      <c r="AP99" s="35"/>
      <c r="AQ99" s="166"/>
      <c r="AR99" s="166"/>
      <c r="AS99" s="36"/>
      <c r="AT99" s="25" t="str">
        <f t="shared" si="43"/>
        <v/>
      </c>
      <c r="CA99" s="26" t="str">
        <f t="shared" si="44"/>
        <v/>
      </c>
      <c r="CB99" s="26" t="str">
        <f t="shared" si="45"/>
        <v/>
      </c>
      <c r="CC99" s="26" t="str">
        <f t="shared" si="46"/>
        <v/>
      </c>
      <c r="CD99" s="26" t="str">
        <f t="shared" si="47"/>
        <v/>
      </c>
      <c r="CE99" s="26" t="str">
        <f t="shared" si="48"/>
        <v/>
      </c>
      <c r="CF99" s="26" t="str">
        <f t="shared" si="49"/>
        <v/>
      </c>
      <c r="CJ99" s="29">
        <f t="shared" si="50"/>
        <v>0</v>
      </c>
      <c r="CK99" s="29">
        <f t="shared" si="51"/>
        <v>0</v>
      </c>
      <c r="CL99" s="29">
        <f t="shared" si="52"/>
        <v>0</v>
      </c>
      <c r="CM99" s="29">
        <f t="shared" si="52"/>
        <v>0</v>
      </c>
      <c r="CN99" s="29">
        <f t="shared" si="52"/>
        <v>0</v>
      </c>
      <c r="CO99" s="29">
        <f t="shared" si="52"/>
        <v>0</v>
      </c>
    </row>
    <row r="100" spans="1:93" ht="21" x14ac:dyDescent="0.25">
      <c r="A100" s="299" t="s">
        <v>76</v>
      </c>
      <c r="B100" s="151" t="s">
        <v>70</v>
      </c>
      <c r="C100" s="11">
        <f t="shared" si="41"/>
        <v>0</v>
      </c>
      <c r="D100" s="12">
        <f>+L100+N100+P100+R100+T100+V100+X100+Z100+AB100+AD100+AF100+AH100</f>
        <v>0</v>
      </c>
      <c r="E100" s="152">
        <f>+M100+O100+Q100+S100+U100+W100+Y100+AA100+AC100+AE100+AG100+AI100</f>
        <v>0</v>
      </c>
      <c r="F100" s="153"/>
      <c r="G100" s="154"/>
      <c r="H100" s="153"/>
      <c r="I100" s="155"/>
      <c r="J100" s="153"/>
      <c r="K100" s="155"/>
      <c r="L100" s="156"/>
      <c r="M100" s="157"/>
      <c r="N100" s="104"/>
      <c r="O100" s="158"/>
      <c r="P100" s="159"/>
      <c r="Q100" s="157"/>
      <c r="R100" s="160"/>
      <c r="S100" s="158"/>
      <c r="T100" s="156"/>
      <c r="U100" s="21"/>
      <c r="V100" s="104"/>
      <c r="W100" s="160"/>
      <c r="X100" s="156"/>
      <c r="Y100" s="21"/>
      <c r="Z100" s="104"/>
      <c r="AA100" s="160"/>
      <c r="AB100" s="156"/>
      <c r="AC100" s="21"/>
      <c r="AD100" s="156"/>
      <c r="AE100" s="157"/>
      <c r="AF100" s="156"/>
      <c r="AG100" s="157"/>
      <c r="AH100" s="156"/>
      <c r="AI100" s="157"/>
      <c r="AJ100" s="98"/>
      <c r="AK100" s="176"/>
      <c r="AL100" s="177"/>
      <c r="AM100" s="178"/>
      <c r="AN100" s="41"/>
      <c r="AO100" s="37"/>
      <c r="AP100" s="35"/>
      <c r="AQ100" s="179"/>
      <c r="AR100" s="179"/>
      <c r="AS100" s="80"/>
      <c r="AT100" s="25" t="str">
        <f t="shared" si="43"/>
        <v/>
      </c>
      <c r="CA100" s="26" t="str">
        <f t="shared" si="44"/>
        <v/>
      </c>
      <c r="CB100" s="26" t="str">
        <f t="shared" si="45"/>
        <v/>
      </c>
      <c r="CC100" s="26" t="str">
        <f t="shared" si="46"/>
        <v/>
      </c>
      <c r="CD100" s="26" t="str">
        <f t="shared" si="47"/>
        <v/>
      </c>
      <c r="CE100" s="26" t="str">
        <f t="shared" si="48"/>
        <v/>
      </c>
      <c r="CF100" s="26" t="str">
        <f t="shared" si="49"/>
        <v/>
      </c>
      <c r="CJ100" s="29">
        <f t="shared" si="50"/>
        <v>0</v>
      </c>
      <c r="CK100" s="29">
        <f t="shared" si="51"/>
        <v>0</v>
      </c>
      <c r="CL100" s="29">
        <f t="shared" si="52"/>
        <v>0</v>
      </c>
      <c r="CM100" s="29">
        <f t="shared" si="52"/>
        <v>0</v>
      </c>
      <c r="CN100" s="29">
        <f t="shared" si="52"/>
        <v>0</v>
      </c>
      <c r="CO100" s="29">
        <f t="shared" si="52"/>
        <v>0</v>
      </c>
    </row>
    <row r="101" spans="1:93" x14ac:dyDescent="0.25">
      <c r="A101" s="300"/>
      <c r="B101" s="31" t="s">
        <v>71</v>
      </c>
      <c r="C101" s="32">
        <f t="shared" si="41"/>
        <v>25</v>
      </c>
      <c r="D101" s="33">
        <f t="shared" ref="D101:E103" si="53">SUM(F101+H101+J101+L101+N101+P101+R101+T101+V101+X101+Z101+AB101+AD101+AF101+AH101+AJ101+AL101)</f>
        <v>17</v>
      </c>
      <c r="E101" s="163">
        <f t="shared" si="53"/>
        <v>8</v>
      </c>
      <c r="F101" s="79"/>
      <c r="G101" s="180"/>
      <c r="H101" s="79"/>
      <c r="I101" s="80"/>
      <c r="J101" s="79"/>
      <c r="K101" s="180"/>
      <c r="L101" s="35"/>
      <c r="M101" s="80">
        <v>1</v>
      </c>
      <c r="N101" s="41"/>
      <c r="O101" s="180">
        <v>2</v>
      </c>
      <c r="P101" s="35">
        <v>1</v>
      </c>
      <c r="Q101" s="80"/>
      <c r="R101" s="41"/>
      <c r="S101" s="180"/>
      <c r="T101" s="35">
        <v>1</v>
      </c>
      <c r="U101" s="80">
        <v>1</v>
      </c>
      <c r="V101" s="41">
        <v>1</v>
      </c>
      <c r="W101" s="180"/>
      <c r="X101" s="35">
        <v>2</v>
      </c>
      <c r="Y101" s="80">
        <v>1</v>
      </c>
      <c r="Z101" s="41"/>
      <c r="AA101" s="180"/>
      <c r="AB101" s="35">
        <v>2</v>
      </c>
      <c r="AC101" s="80"/>
      <c r="AD101" s="35">
        <v>2</v>
      </c>
      <c r="AE101" s="81">
        <v>1</v>
      </c>
      <c r="AF101" s="35">
        <v>4</v>
      </c>
      <c r="AG101" s="36"/>
      <c r="AH101" s="35">
        <v>2</v>
      </c>
      <c r="AI101" s="36">
        <v>1</v>
      </c>
      <c r="AJ101" s="35">
        <v>1</v>
      </c>
      <c r="AK101" s="36">
        <v>1</v>
      </c>
      <c r="AL101" s="41">
        <v>1</v>
      </c>
      <c r="AM101" s="165"/>
      <c r="AN101" s="41">
        <v>0</v>
      </c>
      <c r="AO101" s="37">
        <v>0</v>
      </c>
      <c r="AP101" s="35">
        <v>0</v>
      </c>
      <c r="AQ101" s="179">
        <v>0</v>
      </c>
      <c r="AR101" s="179">
        <v>0</v>
      </c>
      <c r="AS101" s="80">
        <v>0</v>
      </c>
      <c r="AT101" s="25" t="str">
        <f t="shared" si="43"/>
        <v/>
      </c>
      <c r="CA101" s="26" t="str">
        <f t="shared" si="44"/>
        <v/>
      </c>
      <c r="CB101" s="26" t="str">
        <f t="shared" si="45"/>
        <v/>
      </c>
      <c r="CC101" s="26" t="str">
        <f t="shared" si="46"/>
        <v/>
      </c>
      <c r="CD101" s="26" t="str">
        <f t="shared" si="47"/>
        <v/>
      </c>
      <c r="CE101" s="26" t="str">
        <f t="shared" si="48"/>
        <v/>
      </c>
      <c r="CF101" s="26" t="str">
        <f t="shared" si="49"/>
        <v/>
      </c>
      <c r="CJ101" s="29">
        <f t="shared" si="50"/>
        <v>0</v>
      </c>
      <c r="CK101" s="29">
        <f t="shared" si="51"/>
        <v>0</v>
      </c>
      <c r="CL101" s="29">
        <f t="shared" si="52"/>
        <v>0</v>
      </c>
      <c r="CM101" s="29">
        <f t="shared" si="52"/>
        <v>0</v>
      </c>
      <c r="CN101" s="29">
        <f t="shared" si="52"/>
        <v>0</v>
      </c>
      <c r="CO101" s="29">
        <f t="shared" si="52"/>
        <v>0</v>
      </c>
    </row>
    <row r="102" spans="1:93" x14ac:dyDescent="0.25">
      <c r="A102" s="300"/>
      <c r="B102" s="31" t="s">
        <v>72</v>
      </c>
      <c r="C102" s="32">
        <f t="shared" si="41"/>
        <v>4</v>
      </c>
      <c r="D102" s="33">
        <f t="shared" si="53"/>
        <v>4</v>
      </c>
      <c r="E102" s="163">
        <f t="shared" si="53"/>
        <v>0</v>
      </c>
      <c r="F102" s="35"/>
      <c r="G102" s="164"/>
      <c r="H102" s="35"/>
      <c r="I102" s="36"/>
      <c r="J102" s="35"/>
      <c r="K102" s="164"/>
      <c r="L102" s="35"/>
      <c r="M102" s="36"/>
      <c r="N102" s="41">
        <v>2</v>
      </c>
      <c r="O102" s="164"/>
      <c r="P102" s="35"/>
      <c r="Q102" s="36"/>
      <c r="R102" s="41"/>
      <c r="S102" s="164"/>
      <c r="T102" s="35"/>
      <c r="U102" s="36"/>
      <c r="V102" s="41"/>
      <c r="W102" s="164"/>
      <c r="X102" s="35">
        <v>1</v>
      </c>
      <c r="Y102" s="36"/>
      <c r="Z102" s="41"/>
      <c r="AA102" s="164"/>
      <c r="AB102" s="35">
        <v>1</v>
      </c>
      <c r="AC102" s="36"/>
      <c r="AD102" s="35"/>
      <c r="AE102" s="37"/>
      <c r="AF102" s="35"/>
      <c r="AG102" s="36"/>
      <c r="AH102" s="35"/>
      <c r="AI102" s="36"/>
      <c r="AJ102" s="35"/>
      <c r="AK102" s="36"/>
      <c r="AL102" s="41"/>
      <c r="AM102" s="165"/>
      <c r="AN102" s="41">
        <v>0</v>
      </c>
      <c r="AO102" s="37">
        <v>1</v>
      </c>
      <c r="AP102" s="35">
        <v>0</v>
      </c>
      <c r="AQ102" s="166">
        <v>1</v>
      </c>
      <c r="AR102" s="166">
        <v>0</v>
      </c>
      <c r="AS102" s="36">
        <v>0</v>
      </c>
      <c r="AT102" s="25" t="str">
        <f t="shared" si="43"/>
        <v/>
      </c>
      <c r="CA102" s="26" t="str">
        <f t="shared" si="44"/>
        <v/>
      </c>
      <c r="CB102" s="26" t="str">
        <f t="shared" si="45"/>
        <v/>
      </c>
      <c r="CC102" s="26" t="str">
        <f t="shared" si="46"/>
        <v/>
      </c>
      <c r="CD102" s="26" t="str">
        <f t="shared" si="47"/>
        <v/>
      </c>
      <c r="CE102" s="26" t="str">
        <f t="shared" si="48"/>
        <v/>
      </c>
      <c r="CF102" s="26" t="str">
        <f t="shared" si="49"/>
        <v/>
      </c>
      <c r="CJ102" s="29">
        <f t="shared" si="50"/>
        <v>0</v>
      </c>
      <c r="CK102" s="29">
        <f t="shared" si="51"/>
        <v>0</v>
      </c>
      <c r="CL102" s="29">
        <f t="shared" si="52"/>
        <v>0</v>
      </c>
      <c r="CM102" s="29">
        <f t="shared" si="52"/>
        <v>0</v>
      </c>
      <c r="CN102" s="29">
        <f t="shared" si="52"/>
        <v>0</v>
      </c>
      <c r="CO102" s="29">
        <f t="shared" si="52"/>
        <v>0</v>
      </c>
    </row>
    <row r="103" spans="1:93" x14ac:dyDescent="0.25">
      <c r="A103" s="300"/>
      <c r="B103" s="31" t="s">
        <v>73</v>
      </c>
      <c r="C103" s="32">
        <f t="shared" si="41"/>
        <v>0</v>
      </c>
      <c r="D103" s="33">
        <f t="shared" si="53"/>
        <v>0</v>
      </c>
      <c r="E103" s="163">
        <f t="shared" si="53"/>
        <v>0</v>
      </c>
      <c r="F103" s="35"/>
      <c r="G103" s="164"/>
      <c r="H103" s="35"/>
      <c r="I103" s="36"/>
      <c r="J103" s="35"/>
      <c r="K103" s="164"/>
      <c r="L103" s="35"/>
      <c r="M103" s="36"/>
      <c r="N103" s="41"/>
      <c r="O103" s="164"/>
      <c r="P103" s="35"/>
      <c r="Q103" s="36"/>
      <c r="R103" s="41"/>
      <c r="S103" s="164"/>
      <c r="T103" s="35"/>
      <c r="U103" s="36"/>
      <c r="V103" s="41"/>
      <c r="W103" s="164"/>
      <c r="X103" s="35"/>
      <c r="Y103" s="36"/>
      <c r="Z103" s="41"/>
      <c r="AA103" s="164"/>
      <c r="AB103" s="35"/>
      <c r="AC103" s="36"/>
      <c r="AD103" s="35"/>
      <c r="AE103" s="37"/>
      <c r="AF103" s="35"/>
      <c r="AG103" s="36"/>
      <c r="AH103" s="35"/>
      <c r="AI103" s="36"/>
      <c r="AJ103" s="35"/>
      <c r="AK103" s="36"/>
      <c r="AL103" s="41"/>
      <c r="AM103" s="165"/>
      <c r="AN103" s="41"/>
      <c r="AO103" s="37"/>
      <c r="AP103" s="35"/>
      <c r="AQ103" s="166"/>
      <c r="AR103" s="166"/>
      <c r="AS103" s="36"/>
      <c r="AT103" s="25" t="str">
        <f t="shared" si="43"/>
        <v/>
      </c>
      <c r="CA103" s="26" t="str">
        <f t="shared" si="44"/>
        <v/>
      </c>
      <c r="CB103" s="26" t="str">
        <f t="shared" si="45"/>
        <v/>
      </c>
      <c r="CC103" s="26" t="str">
        <f t="shared" si="46"/>
        <v/>
      </c>
      <c r="CD103" s="26" t="str">
        <f t="shared" si="47"/>
        <v/>
      </c>
      <c r="CE103" s="26" t="str">
        <f t="shared" si="48"/>
        <v/>
      </c>
      <c r="CF103" s="26" t="str">
        <f t="shared" si="49"/>
        <v/>
      </c>
      <c r="CJ103" s="29">
        <f t="shared" si="50"/>
        <v>0</v>
      </c>
      <c r="CK103" s="29">
        <f t="shared" si="51"/>
        <v>0</v>
      </c>
      <c r="CL103" s="29">
        <f t="shared" si="52"/>
        <v>0</v>
      </c>
      <c r="CM103" s="29">
        <f t="shared" si="52"/>
        <v>0</v>
      </c>
      <c r="CN103" s="29">
        <f t="shared" si="52"/>
        <v>0</v>
      </c>
      <c r="CO103" s="29">
        <f t="shared" si="52"/>
        <v>0</v>
      </c>
    </row>
    <row r="104" spans="1:93" x14ac:dyDescent="0.25">
      <c r="A104" s="300"/>
      <c r="B104" s="124" t="s">
        <v>74</v>
      </c>
      <c r="C104" s="122">
        <f t="shared" si="41"/>
        <v>0</v>
      </c>
      <c r="D104" s="167">
        <f>+J104+L104+N104</f>
        <v>0</v>
      </c>
      <c r="E104" s="168">
        <f>+K104+M104+O104</f>
        <v>0</v>
      </c>
      <c r="F104" s="75"/>
      <c r="G104" s="169"/>
      <c r="H104" s="118"/>
      <c r="I104" s="181"/>
      <c r="J104" s="35"/>
      <c r="K104" s="164"/>
      <c r="L104" s="35"/>
      <c r="M104" s="36"/>
      <c r="N104" s="41"/>
      <c r="O104" s="164"/>
      <c r="P104" s="182"/>
      <c r="Q104" s="119"/>
      <c r="R104" s="183"/>
      <c r="S104" s="184"/>
      <c r="T104" s="118"/>
      <c r="U104" s="181"/>
      <c r="V104" s="185"/>
      <c r="W104" s="183"/>
      <c r="X104" s="118"/>
      <c r="Y104" s="181"/>
      <c r="Z104" s="185"/>
      <c r="AA104" s="183"/>
      <c r="AB104" s="118"/>
      <c r="AC104" s="181"/>
      <c r="AD104" s="118"/>
      <c r="AE104" s="119"/>
      <c r="AF104" s="118"/>
      <c r="AG104" s="181"/>
      <c r="AH104" s="118"/>
      <c r="AI104" s="181"/>
      <c r="AJ104" s="118"/>
      <c r="AK104" s="181"/>
      <c r="AL104" s="183"/>
      <c r="AM104" s="186"/>
      <c r="AN104" s="41"/>
      <c r="AO104" s="37"/>
      <c r="AP104" s="35"/>
      <c r="AQ104" s="166"/>
      <c r="AR104" s="166"/>
      <c r="AS104" s="36"/>
      <c r="AT104" s="25" t="str">
        <f t="shared" si="43"/>
        <v/>
      </c>
      <c r="CA104" s="26" t="str">
        <f t="shared" si="44"/>
        <v/>
      </c>
      <c r="CB104" s="26" t="str">
        <f t="shared" si="45"/>
        <v/>
      </c>
      <c r="CC104" s="26" t="str">
        <f t="shared" si="46"/>
        <v/>
      </c>
      <c r="CD104" s="26" t="str">
        <f t="shared" si="47"/>
        <v/>
      </c>
      <c r="CE104" s="26" t="str">
        <f t="shared" si="48"/>
        <v/>
      </c>
      <c r="CF104" s="26" t="str">
        <f t="shared" si="49"/>
        <v/>
      </c>
      <c r="CJ104" s="29">
        <f t="shared" si="50"/>
        <v>0</v>
      </c>
      <c r="CK104" s="29">
        <f t="shared" si="51"/>
        <v>0</v>
      </c>
      <c r="CL104" s="29">
        <f t="shared" si="52"/>
        <v>0</v>
      </c>
      <c r="CM104" s="29">
        <f t="shared" si="52"/>
        <v>0</v>
      </c>
      <c r="CN104" s="29">
        <f t="shared" si="52"/>
        <v>0</v>
      </c>
      <c r="CO104" s="29">
        <f t="shared" si="52"/>
        <v>0</v>
      </c>
    </row>
    <row r="105" spans="1:93" x14ac:dyDescent="0.25">
      <c r="A105" s="301"/>
      <c r="B105" s="57" t="s">
        <v>75</v>
      </c>
      <c r="C105" s="58">
        <f t="shared" si="41"/>
        <v>0</v>
      </c>
      <c r="D105" s="59">
        <f>SUM(F105+H105+J105+L105+N105+P105+R105+T105+V105+X105+Z105+AB105+AD105+AF105+AH105+AJ105+AL105)</f>
        <v>0</v>
      </c>
      <c r="E105" s="173">
        <f>SUM(G105+I105+K105+M105+O105+Q105+S105+U105+W105+Y105+AA105+AC105+AE105+AG105+AI105+AK105+AM105)</f>
        <v>0</v>
      </c>
      <c r="F105" s="64"/>
      <c r="G105" s="174"/>
      <c r="H105" s="64"/>
      <c r="I105" s="68"/>
      <c r="J105" s="97"/>
      <c r="K105" s="175"/>
      <c r="L105" s="64"/>
      <c r="M105" s="94"/>
      <c r="N105" s="97"/>
      <c r="O105" s="175"/>
      <c r="P105" s="95"/>
      <c r="Q105" s="94"/>
      <c r="R105" s="174"/>
      <c r="S105" s="175"/>
      <c r="T105" s="64"/>
      <c r="U105" s="68"/>
      <c r="V105" s="97"/>
      <c r="W105" s="174"/>
      <c r="X105" s="64"/>
      <c r="Y105" s="68"/>
      <c r="Z105" s="97"/>
      <c r="AA105" s="174"/>
      <c r="AB105" s="64"/>
      <c r="AC105" s="68"/>
      <c r="AD105" s="64"/>
      <c r="AE105" s="94"/>
      <c r="AF105" s="64"/>
      <c r="AG105" s="68"/>
      <c r="AH105" s="64"/>
      <c r="AI105" s="68"/>
      <c r="AJ105" s="64"/>
      <c r="AK105" s="68"/>
      <c r="AL105" s="174"/>
      <c r="AM105" s="96"/>
      <c r="AN105" s="97"/>
      <c r="AO105" s="94"/>
      <c r="AP105" s="64"/>
      <c r="AQ105" s="187"/>
      <c r="AR105" s="187"/>
      <c r="AS105" s="68"/>
      <c r="AT105" s="25" t="str">
        <f t="shared" si="43"/>
        <v/>
      </c>
      <c r="CA105" s="26" t="str">
        <f t="shared" si="44"/>
        <v/>
      </c>
      <c r="CB105" s="26" t="str">
        <f t="shared" si="45"/>
        <v/>
      </c>
      <c r="CC105" s="26" t="str">
        <f t="shared" si="46"/>
        <v/>
      </c>
      <c r="CD105" s="26" t="str">
        <f t="shared" si="47"/>
        <v/>
      </c>
      <c r="CE105" s="26" t="str">
        <f t="shared" si="48"/>
        <v/>
      </c>
      <c r="CF105" s="26" t="str">
        <f t="shared" si="49"/>
        <v/>
      </c>
      <c r="CJ105" s="29">
        <f t="shared" si="50"/>
        <v>0</v>
      </c>
      <c r="CK105" s="29">
        <f t="shared" si="51"/>
        <v>0</v>
      </c>
      <c r="CL105" s="29">
        <f t="shared" si="52"/>
        <v>0</v>
      </c>
      <c r="CM105" s="29">
        <f t="shared" si="52"/>
        <v>0</v>
      </c>
      <c r="CN105" s="29">
        <f t="shared" si="52"/>
        <v>0</v>
      </c>
      <c r="CO105" s="29">
        <f t="shared" si="52"/>
        <v>0</v>
      </c>
    </row>
    <row r="106" spans="1:93" x14ac:dyDescent="0.25">
      <c r="A106" s="282" t="s">
        <v>77</v>
      </c>
      <c r="B106" s="282"/>
      <c r="C106" s="282"/>
      <c r="D106" s="282"/>
    </row>
    <row r="107" spans="1:93" x14ac:dyDescent="0.25">
      <c r="A107" s="299" t="s">
        <v>78</v>
      </c>
      <c r="B107" s="188" t="s">
        <v>79</v>
      </c>
      <c r="C107" s="7" t="s">
        <v>80</v>
      </c>
      <c r="D107" s="7" t="s">
        <v>81</v>
      </c>
    </row>
    <row r="108" spans="1:93" x14ac:dyDescent="0.25">
      <c r="A108" s="300"/>
      <c r="B108" s="189" t="s">
        <v>82</v>
      </c>
      <c r="C108" s="22"/>
      <c r="D108" s="22"/>
      <c r="E108" s="25" t="str">
        <f>$CA108</f>
        <v/>
      </c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  <c r="P108" s="190"/>
      <c r="Q108" s="191"/>
      <c r="R108" s="191"/>
      <c r="S108" s="191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3"/>
      <c r="BY108" s="3"/>
      <c r="BZ108" s="3"/>
      <c r="CA108" s="192" t="str">
        <f>IF(D108&lt;=C108,"","* Las consejerías realizadas en Espacios Amigables NO DEBEN ser mayor al Total de Actividades. ")</f>
        <v/>
      </c>
      <c r="CB108" s="4"/>
      <c r="CC108" s="4"/>
      <c r="CD108" s="4"/>
      <c r="CE108" s="4"/>
      <c r="CF108" s="4"/>
      <c r="CJ108" s="193">
        <f>IF(D108&lt;=C108,0,1)</f>
        <v>0</v>
      </c>
    </row>
    <row r="109" spans="1:93" x14ac:dyDescent="0.25">
      <c r="A109" s="300"/>
      <c r="B109" s="194" t="s">
        <v>83</v>
      </c>
      <c r="C109" s="24"/>
      <c r="D109" s="24"/>
      <c r="E109" s="25" t="str">
        <f t="shared" ref="E109:E110" si="54">$CA109</f>
        <v/>
      </c>
      <c r="F109" s="190"/>
      <c r="G109" s="190"/>
      <c r="H109" s="190"/>
      <c r="I109" s="190"/>
      <c r="J109" s="190"/>
      <c r="K109" s="190"/>
      <c r="L109" s="190"/>
      <c r="M109" s="190"/>
      <c r="N109" s="190"/>
      <c r="O109" s="190"/>
      <c r="P109" s="190"/>
      <c r="Q109" s="191"/>
      <c r="R109" s="191"/>
      <c r="S109" s="191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3"/>
      <c r="BY109" s="3"/>
      <c r="BZ109" s="3"/>
      <c r="CA109" s="192" t="str">
        <f t="shared" ref="CA109:CA110" si="55">IF(D109&lt;=C109,"","* Las consejerías realizadas en Espacios Amigables NO DEBEN ser mayor al Total de Actividades. ")</f>
        <v/>
      </c>
      <c r="CB109" s="4"/>
      <c r="CC109" s="4"/>
      <c r="CD109" s="4"/>
      <c r="CE109" s="4"/>
      <c r="CF109" s="4"/>
      <c r="CJ109" s="193">
        <f>IF(D109&lt;=C109,0,1)</f>
        <v>0</v>
      </c>
    </row>
    <row r="110" spans="1:93" ht="21" x14ac:dyDescent="0.25">
      <c r="A110" s="300"/>
      <c r="B110" s="194" t="s">
        <v>84</v>
      </c>
      <c r="C110" s="24"/>
      <c r="D110" s="24"/>
      <c r="E110" s="25" t="str">
        <f t="shared" si="54"/>
        <v/>
      </c>
      <c r="F110" s="190"/>
      <c r="G110" s="190"/>
      <c r="H110" s="190"/>
      <c r="I110" s="190"/>
      <c r="J110" s="190"/>
      <c r="K110" s="190"/>
      <c r="L110" s="190"/>
      <c r="M110" s="190"/>
      <c r="N110" s="190"/>
      <c r="O110" s="190"/>
      <c r="P110" s="190"/>
      <c r="Q110" s="191"/>
      <c r="R110" s="191"/>
      <c r="S110" s="191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3"/>
      <c r="BY110" s="3"/>
      <c r="BZ110" s="3"/>
      <c r="CA110" s="192" t="str">
        <f t="shared" si="55"/>
        <v/>
      </c>
      <c r="CB110" s="4"/>
      <c r="CC110" s="4"/>
      <c r="CD110" s="4"/>
      <c r="CE110" s="4"/>
      <c r="CF110" s="4"/>
      <c r="CJ110" s="193">
        <f>IF(D110&lt;=C110,0,1)</f>
        <v>0</v>
      </c>
    </row>
    <row r="111" spans="1:93" x14ac:dyDescent="0.25">
      <c r="A111" s="300"/>
      <c r="B111" s="194" t="s">
        <v>85</v>
      </c>
      <c r="C111" s="24"/>
      <c r="D111" s="195"/>
    </row>
    <row r="112" spans="1:93" x14ac:dyDescent="0.25">
      <c r="A112" s="300"/>
      <c r="B112" s="196" t="s">
        <v>86</v>
      </c>
      <c r="C112" s="36"/>
      <c r="D112" s="195"/>
    </row>
    <row r="113" spans="1:111" ht="21" x14ac:dyDescent="0.25">
      <c r="A113" s="300"/>
      <c r="B113" s="196" t="s">
        <v>87</v>
      </c>
      <c r="C113" s="36"/>
      <c r="D113" s="24"/>
      <c r="E113" s="25" t="str">
        <f t="shared" ref="E113:E117" si="56">$CA113</f>
        <v/>
      </c>
      <c r="F113" s="190"/>
      <c r="G113" s="190"/>
      <c r="H113" s="190"/>
      <c r="I113" s="190"/>
      <c r="J113" s="190"/>
      <c r="K113" s="190"/>
      <c r="L113" s="190"/>
      <c r="M113" s="190"/>
      <c r="N113" s="190"/>
      <c r="O113" s="190"/>
      <c r="P113" s="190"/>
      <c r="Q113" s="191"/>
      <c r="R113" s="191"/>
      <c r="S113" s="191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3"/>
      <c r="BY113" s="3"/>
      <c r="BZ113" s="3"/>
      <c r="CA113" s="192" t="str">
        <f>IF(D113&lt;=C113,"","* Las consejerías realizadas en Espacios Amigables NO DEBEN ser mayor al Total de Actividades. ")</f>
        <v/>
      </c>
      <c r="CB113" s="4"/>
      <c r="CC113" s="4"/>
      <c r="CD113" s="4"/>
      <c r="CE113" s="4"/>
      <c r="CF113" s="4"/>
      <c r="CJ113" s="193">
        <f>IF(D113&lt;=C113,0,1)</f>
        <v>0</v>
      </c>
    </row>
    <row r="114" spans="1:111" x14ac:dyDescent="0.25">
      <c r="A114" s="300"/>
      <c r="B114" s="196" t="s">
        <v>88</v>
      </c>
      <c r="C114" s="36"/>
      <c r="D114" s="24"/>
      <c r="E114" s="25" t="str">
        <f t="shared" si="56"/>
        <v/>
      </c>
      <c r="F114" s="190"/>
      <c r="G114" s="190"/>
      <c r="H114" s="190"/>
      <c r="I114" s="190"/>
      <c r="J114" s="190"/>
      <c r="K114" s="190"/>
      <c r="L114" s="190"/>
      <c r="M114" s="190"/>
      <c r="N114" s="190"/>
      <c r="O114" s="190"/>
      <c r="P114" s="190"/>
      <c r="Q114" s="191"/>
      <c r="R114" s="191"/>
      <c r="S114" s="191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3"/>
      <c r="BY114" s="3"/>
      <c r="BZ114" s="3"/>
      <c r="CA114" s="192" t="str">
        <f t="shared" ref="CA114:CA117" si="57">IF(D114&lt;=C114,"","* Las consejerías realizadas en Espacios Amigables NO DEBEN ser mayor al Total de Actividades. ")</f>
        <v/>
      </c>
      <c r="CB114" s="4"/>
      <c r="CC114" s="4"/>
      <c r="CD114" s="4"/>
      <c r="CE114" s="4"/>
      <c r="CF114" s="4"/>
      <c r="CJ114" s="193">
        <f>IF(D114&lt;=C114,0,1)</f>
        <v>0</v>
      </c>
    </row>
    <row r="115" spans="1:111" x14ac:dyDescent="0.25">
      <c r="A115" s="300"/>
      <c r="B115" s="196" t="s">
        <v>89</v>
      </c>
      <c r="C115" s="24"/>
      <c r="D115" s="24"/>
      <c r="E115" s="25" t="str">
        <f t="shared" si="56"/>
        <v/>
      </c>
      <c r="F115" s="190"/>
      <c r="G115" s="190"/>
      <c r="H115" s="190"/>
      <c r="I115" s="190"/>
      <c r="J115" s="190"/>
      <c r="K115" s="190"/>
      <c r="L115" s="190"/>
      <c r="M115" s="190"/>
      <c r="N115" s="190"/>
      <c r="O115" s="190"/>
      <c r="P115" s="190"/>
      <c r="Q115" s="191"/>
      <c r="R115" s="191"/>
      <c r="S115" s="191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3"/>
      <c r="BY115" s="3"/>
      <c r="BZ115" s="3"/>
      <c r="CA115" s="192" t="str">
        <f t="shared" si="57"/>
        <v/>
      </c>
      <c r="CB115" s="4"/>
      <c r="CC115" s="4"/>
      <c r="CD115" s="4"/>
      <c r="CE115" s="4"/>
      <c r="CF115" s="4"/>
      <c r="CJ115" s="193">
        <f>IF(D115&lt;=C115,0,1)</f>
        <v>0</v>
      </c>
    </row>
    <row r="116" spans="1:111" x14ac:dyDescent="0.25">
      <c r="A116" s="300"/>
      <c r="B116" s="197" t="s">
        <v>90</v>
      </c>
      <c r="C116" s="24"/>
      <c r="D116" s="24"/>
      <c r="E116" s="25"/>
      <c r="F116" s="190"/>
      <c r="G116" s="190"/>
      <c r="H116" s="190"/>
      <c r="I116" s="190"/>
      <c r="J116" s="190"/>
      <c r="K116" s="190"/>
      <c r="L116" s="190"/>
      <c r="M116" s="190"/>
      <c r="N116" s="190"/>
      <c r="O116" s="190"/>
      <c r="P116" s="190"/>
      <c r="Q116" s="191"/>
      <c r="R116" s="191"/>
      <c r="S116" s="191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3"/>
      <c r="BY116" s="3"/>
      <c r="BZ116" s="3"/>
      <c r="CA116" s="192"/>
      <c r="CB116" s="4"/>
      <c r="CC116" s="4"/>
      <c r="CD116" s="4"/>
      <c r="CE116" s="4"/>
      <c r="CF116" s="4"/>
      <c r="CJ116" s="193"/>
    </row>
    <row r="117" spans="1:111" x14ac:dyDescent="0.25">
      <c r="A117" s="301"/>
      <c r="B117" s="198" t="s">
        <v>91</v>
      </c>
      <c r="C117" s="199"/>
      <c r="D117" s="199"/>
      <c r="E117" s="25" t="str">
        <f t="shared" si="56"/>
        <v/>
      </c>
      <c r="F117" s="190"/>
      <c r="G117" s="190"/>
      <c r="H117" s="190"/>
      <c r="I117" s="190"/>
      <c r="J117" s="190"/>
      <c r="K117" s="190"/>
      <c r="L117" s="190"/>
      <c r="M117" s="190"/>
      <c r="N117" s="190"/>
      <c r="O117" s="190"/>
      <c r="P117" s="190"/>
      <c r="Q117" s="191"/>
      <c r="R117" s="191"/>
      <c r="S117" s="191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3"/>
      <c r="BY117" s="3"/>
      <c r="BZ117" s="3"/>
      <c r="CA117" s="192" t="str">
        <f t="shared" si="57"/>
        <v/>
      </c>
      <c r="CB117" s="4"/>
      <c r="CC117" s="4"/>
      <c r="CD117" s="4"/>
      <c r="CE117" s="4"/>
      <c r="CF117" s="4"/>
      <c r="CJ117" s="193">
        <f>IF(D117&lt;=C117,0,1)</f>
        <v>0</v>
      </c>
    </row>
    <row r="118" spans="1:111" ht="18" customHeight="1" x14ac:dyDescent="0.25">
      <c r="A118" s="304" t="s">
        <v>92</v>
      </c>
      <c r="B118" s="304"/>
      <c r="C118" s="304"/>
      <c r="D118" s="304"/>
      <c r="E118" s="304"/>
      <c r="F118" s="304"/>
      <c r="G118" s="304"/>
      <c r="H118" s="304"/>
      <c r="I118" s="304"/>
      <c r="J118" s="304"/>
      <c r="K118" s="304"/>
      <c r="L118" s="304"/>
      <c r="M118" s="304"/>
      <c r="N118" s="304"/>
      <c r="O118" s="304"/>
      <c r="P118" s="304"/>
      <c r="Q118" s="304"/>
      <c r="R118" s="304"/>
      <c r="S118" s="304"/>
      <c r="T118" s="304"/>
      <c r="U118" s="304"/>
      <c r="V118" s="304"/>
      <c r="W118" s="304"/>
      <c r="X118" s="304"/>
      <c r="Y118" s="304"/>
      <c r="Z118" s="304"/>
      <c r="AA118" s="304"/>
      <c r="AB118" s="304"/>
      <c r="AC118" s="304"/>
      <c r="AD118" s="304"/>
      <c r="AE118" s="304"/>
      <c r="AF118" s="304"/>
      <c r="AG118" s="304"/>
      <c r="AH118" s="304"/>
      <c r="AI118" s="304"/>
      <c r="AJ118" s="304"/>
      <c r="AK118" s="304"/>
    </row>
    <row r="119" spans="1:111" ht="15" customHeight="1" x14ac:dyDescent="0.25">
      <c r="A119" s="287" t="s">
        <v>93</v>
      </c>
      <c r="B119" s="284"/>
      <c r="C119" s="287" t="s">
        <v>94</v>
      </c>
      <c r="D119" s="288"/>
      <c r="E119" s="284"/>
      <c r="F119" s="291" t="s">
        <v>7</v>
      </c>
      <c r="G119" s="292"/>
      <c r="H119" s="292"/>
      <c r="I119" s="292"/>
      <c r="J119" s="292"/>
      <c r="K119" s="292"/>
      <c r="L119" s="292"/>
      <c r="M119" s="292"/>
      <c r="N119" s="292"/>
      <c r="O119" s="292"/>
      <c r="P119" s="292"/>
      <c r="Q119" s="292"/>
      <c r="R119" s="292"/>
      <c r="S119" s="292"/>
      <c r="T119" s="292"/>
      <c r="U119" s="292"/>
      <c r="V119" s="292"/>
      <c r="W119" s="292"/>
      <c r="X119" s="292"/>
      <c r="Y119" s="292"/>
      <c r="Z119" s="292"/>
      <c r="AA119" s="292"/>
      <c r="AB119" s="292"/>
      <c r="AC119" s="292"/>
      <c r="AD119" s="292"/>
      <c r="AE119" s="292"/>
      <c r="AF119" s="292"/>
      <c r="AG119" s="292"/>
      <c r="AH119" s="292"/>
      <c r="AI119" s="292"/>
      <c r="AJ119" s="313" t="s">
        <v>95</v>
      </c>
      <c r="AK119" s="314"/>
      <c r="AL119" s="309" t="s">
        <v>96</v>
      </c>
    </row>
    <row r="120" spans="1:111" x14ac:dyDescent="0.25">
      <c r="A120" s="312"/>
      <c r="B120" s="285"/>
      <c r="C120" s="289"/>
      <c r="D120" s="290"/>
      <c r="E120" s="286"/>
      <c r="F120" s="295" t="s">
        <v>17</v>
      </c>
      <c r="G120" s="296"/>
      <c r="H120" s="295" t="s">
        <v>97</v>
      </c>
      <c r="I120" s="296"/>
      <c r="J120" s="295" t="s">
        <v>19</v>
      </c>
      <c r="K120" s="296"/>
      <c r="L120" s="295" t="s">
        <v>20</v>
      </c>
      <c r="M120" s="296"/>
      <c r="N120" s="295" t="s">
        <v>21</v>
      </c>
      <c r="O120" s="296"/>
      <c r="P120" s="295" t="s">
        <v>22</v>
      </c>
      <c r="Q120" s="296"/>
      <c r="R120" s="295" t="s">
        <v>23</v>
      </c>
      <c r="S120" s="296"/>
      <c r="T120" s="295" t="s">
        <v>24</v>
      </c>
      <c r="U120" s="296"/>
      <c r="V120" s="295" t="s">
        <v>25</v>
      </c>
      <c r="W120" s="296"/>
      <c r="X120" s="295" t="s">
        <v>26</v>
      </c>
      <c r="Y120" s="296"/>
      <c r="Z120" s="295" t="s">
        <v>27</v>
      </c>
      <c r="AA120" s="296"/>
      <c r="AB120" s="295" t="s">
        <v>28</v>
      </c>
      <c r="AC120" s="296"/>
      <c r="AD120" s="295" t="s">
        <v>29</v>
      </c>
      <c r="AE120" s="296"/>
      <c r="AF120" s="295" t="s">
        <v>30</v>
      </c>
      <c r="AG120" s="296"/>
      <c r="AH120" s="297" t="s">
        <v>31</v>
      </c>
      <c r="AI120" s="302"/>
      <c r="AJ120" s="315"/>
      <c r="AK120" s="316"/>
      <c r="AL120" s="310"/>
    </row>
    <row r="121" spans="1:111" x14ac:dyDescent="0.25">
      <c r="A121" s="289"/>
      <c r="B121" s="286"/>
      <c r="C121" s="5" t="s">
        <v>32</v>
      </c>
      <c r="D121" s="6" t="s">
        <v>33</v>
      </c>
      <c r="E121" s="7" t="s">
        <v>34</v>
      </c>
      <c r="F121" s="5" t="s">
        <v>33</v>
      </c>
      <c r="G121" s="7" t="s">
        <v>34</v>
      </c>
      <c r="H121" s="5" t="s">
        <v>33</v>
      </c>
      <c r="I121" s="7" t="s">
        <v>34</v>
      </c>
      <c r="J121" s="5" t="s">
        <v>33</v>
      </c>
      <c r="K121" s="7" t="s">
        <v>34</v>
      </c>
      <c r="L121" s="5" t="s">
        <v>33</v>
      </c>
      <c r="M121" s="7" t="s">
        <v>34</v>
      </c>
      <c r="N121" s="5" t="s">
        <v>33</v>
      </c>
      <c r="O121" s="7" t="s">
        <v>34</v>
      </c>
      <c r="P121" s="5" t="s">
        <v>33</v>
      </c>
      <c r="Q121" s="7" t="s">
        <v>34</v>
      </c>
      <c r="R121" s="5" t="s">
        <v>33</v>
      </c>
      <c r="S121" s="7" t="s">
        <v>34</v>
      </c>
      <c r="T121" s="5" t="s">
        <v>33</v>
      </c>
      <c r="U121" s="7" t="s">
        <v>34</v>
      </c>
      <c r="V121" s="5" t="s">
        <v>33</v>
      </c>
      <c r="W121" s="7" t="s">
        <v>34</v>
      </c>
      <c r="X121" s="5" t="s">
        <v>33</v>
      </c>
      <c r="Y121" s="7" t="s">
        <v>34</v>
      </c>
      <c r="Z121" s="5" t="s">
        <v>33</v>
      </c>
      <c r="AA121" s="7" t="s">
        <v>34</v>
      </c>
      <c r="AB121" s="5" t="s">
        <v>33</v>
      </c>
      <c r="AC121" s="7" t="s">
        <v>34</v>
      </c>
      <c r="AD121" s="5" t="s">
        <v>33</v>
      </c>
      <c r="AE121" s="7" t="s">
        <v>34</v>
      </c>
      <c r="AF121" s="5" t="s">
        <v>33</v>
      </c>
      <c r="AG121" s="7" t="s">
        <v>34</v>
      </c>
      <c r="AH121" s="5" t="s">
        <v>33</v>
      </c>
      <c r="AI121" s="148" t="s">
        <v>34</v>
      </c>
      <c r="AJ121" s="6" t="s">
        <v>33</v>
      </c>
      <c r="AK121" s="200" t="s">
        <v>34</v>
      </c>
      <c r="AL121" s="311"/>
    </row>
    <row r="122" spans="1:111" x14ac:dyDescent="0.25">
      <c r="A122" s="299" t="s">
        <v>98</v>
      </c>
      <c r="B122" s="10" t="s">
        <v>99</v>
      </c>
      <c r="C122" s="11">
        <f>SUM(D122:E122)</f>
        <v>0</v>
      </c>
      <c r="D122" s="12">
        <f>+F122+H122+J122+L122+N122+P122+R122+T122+V122+X122+Z122+AB122+AD122+AF122+AH122</f>
        <v>0</v>
      </c>
      <c r="E122" s="13">
        <f>+G122+I122+K122+M122+O122+Q122+S122+U122+W122+Y122+AA122+AC122+AE122+AG122+AI122</f>
        <v>0</v>
      </c>
      <c r="F122" s="14"/>
      <c r="G122" s="16"/>
      <c r="H122" s="14"/>
      <c r="I122" s="16"/>
      <c r="J122" s="14"/>
      <c r="K122" s="16"/>
      <c r="L122" s="14"/>
      <c r="M122" s="16"/>
      <c r="N122" s="14"/>
      <c r="O122" s="16"/>
      <c r="P122" s="14"/>
      <c r="Q122" s="16"/>
      <c r="R122" s="14"/>
      <c r="S122" s="16"/>
      <c r="T122" s="14"/>
      <c r="U122" s="16"/>
      <c r="V122" s="14"/>
      <c r="W122" s="16"/>
      <c r="X122" s="14"/>
      <c r="Y122" s="16"/>
      <c r="Z122" s="14"/>
      <c r="AA122" s="16"/>
      <c r="AB122" s="14"/>
      <c r="AC122" s="16"/>
      <c r="AD122" s="14"/>
      <c r="AE122" s="16"/>
      <c r="AF122" s="14"/>
      <c r="AG122" s="16"/>
      <c r="AH122" s="17"/>
      <c r="AI122" s="18"/>
      <c r="AJ122" s="201"/>
      <c r="AK122" s="202"/>
      <c r="AL122" s="19"/>
      <c r="AM122" s="25" t="str">
        <f>CA122&amp;CB122&amp;CC122</f>
        <v/>
      </c>
      <c r="AN122" s="190"/>
      <c r="AO122" s="190"/>
      <c r="AP122" s="190"/>
      <c r="AQ122" s="190"/>
      <c r="AR122" s="190"/>
      <c r="AS122" s="190"/>
      <c r="AT122" s="190"/>
      <c r="AU122" s="190"/>
      <c r="AV122" s="190"/>
      <c r="AW122" s="190"/>
      <c r="AX122" s="190"/>
      <c r="AY122" s="191"/>
      <c r="AZ122" s="191"/>
      <c r="BA122" s="191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CA122" s="26" t="str">
        <f>IF(AND(SUM(F122+H122)&gt;0,(AJ122=""))," * No olvide digitar la variable 14-18 años Hombres. Si no tiene Digite CERO .",IF(AJ122&gt;F122+H122,"* La suma del grupo de 14 a 18 años Hombres no puede superar el Total Hombres Grupo Etario de 10 a 19 años. ",""))</f>
        <v/>
      </c>
      <c r="CB122" s="26" t="str">
        <f>IF(AND(SUM(G122+I122)&gt;0,(AK122="")),"* No olvide digitar la variable 14-18 años Mujeres. Si no tiene Digite CERO.",IF(AK122&gt;(G122+I122),"* La suma del grupo de 14 a 18 años Mujeres no puede superar el Total Mujeres Grupo Etario de 10 a 19 años. ",""))</f>
        <v/>
      </c>
      <c r="CC122" s="26" t="str">
        <f>IF(AND($C122&lt;&gt;0,AL122=""),"* No olvide ingresar la columna Espacios Amigables/Adolescentes (Digite CERO si no tiene).  ",IF(AL122&gt;$C122,"* El Número de Espacios Amigables/Adolescentes no puede superar el Total. ",""))</f>
        <v/>
      </c>
      <c r="CD122" s="4"/>
      <c r="CE122" s="4"/>
      <c r="CF122" s="4"/>
      <c r="CJ122" s="29">
        <f>IF(AND(SUM(F122+H122)&gt;0,(AJ122="")),1,IF(AJ122&gt;F122+H122,1,0))</f>
        <v>0</v>
      </c>
      <c r="CK122" s="29">
        <f>IF(AND(SUM(G122+I122)&gt;0,(AK122="")),1,IF(AK122&gt;(G122+I122),1,0))</f>
        <v>0</v>
      </c>
      <c r="CL122" s="29">
        <f>IF(AND($C122&lt;&gt;0,AL122=""),1,IF(AL122&gt;$C122,1,0))</f>
        <v>0</v>
      </c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3"/>
      <c r="DF122" s="3"/>
      <c r="DG122" s="3"/>
    </row>
    <row r="123" spans="1:111" x14ac:dyDescent="0.25">
      <c r="A123" s="300"/>
      <c r="B123" s="31" t="s">
        <v>100</v>
      </c>
      <c r="C123" s="32">
        <f>SUM(D123:E123)</f>
        <v>0</v>
      </c>
      <c r="D123" s="33">
        <f t="shared" ref="D123:E124" si="58">+F123+H123+J123+L123+N123+P123+R123+T123+V123+X123+Z123+AB123+AD123+AF123+AH123</f>
        <v>0</v>
      </c>
      <c r="E123" s="34">
        <f t="shared" si="58"/>
        <v>0</v>
      </c>
      <c r="F123" s="35"/>
      <c r="G123" s="37"/>
      <c r="H123" s="35"/>
      <c r="I123" s="37"/>
      <c r="J123" s="35"/>
      <c r="K123" s="37"/>
      <c r="L123" s="35"/>
      <c r="M123" s="37"/>
      <c r="N123" s="35"/>
      <c r="O123" s="37"/>
      <c r="P123" s="35"/>
      <c r="Q123" s="37"/>
      <c r="R123" s="35"/>
      <c r="S123" s="37"/>
      <c r="T123" s="35"/>
      <c r="U123" s="37"/>
      <c r="V123" s="35"/>
      <c r="W123" s="37"/>
      <c r="X123" s="35"/>
      <c r="Y123" s="37"/>
      <c r="Z123" s="35"/>
      <c r="AA123" s="37"/>
      <c r="AB123" s="35"/>
      <c r="AC123" s="37"/>
      <c r="AD123" s="35"/>
      <c r="AE123" s="37"/>
      <c r="AF123" s="35"/>
      <c r="AG123" s="37"/>
      <c r="AH123" s="38"/>
      <c r="AI123" s="39"/>
      <c r="AJ123" s="164"/>
      <c r="AK123" s="86"/>
      <c r="AL123" s="40"/>
      <c r="AM123" s="25" t="str">
        <f>CA123&amp;CB123&amp;CC123</f>
        <v/>
      </c>
      <c r="AN123" s="190"/>
      <c r="AO123" s="190"/>
      <c r="AP123" s="190"/>
      <c r="AQ123" s="190"/>
      <c r="AR123" s="190"/>
      <c r="AS123" s="190"/>
      <c r="AT123" s="190"/>
      <c r="AU123" s="190"/>
      <c r="AV123" s="190"/>
      <c r="AW123" s="190"/>
      <c r="AX123" s="190"/>
      <c r="AY123" s="191"/>
      <c r="AZ123" s="191"/>
      <c r="BA123" s="191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CA123" s="26" t="str">
        <f>IF(AND(SUM(F123+H123)&gt;0,(AJ123=""))," * No olvide digitar la variable 14-18 años Hombres. Si no tiene Digite CERO .",IF(AJ123&gt;F123+H123,"* La suma del grupo de 14 a 18 años Hombres no puede superar el Total Hombres Grupo Etario de 10 a 19 años. ",""))</f>
        <v/>
      </c>
      <c r="CB123" s="26" t="str">
        <f>IF(AND(SUM(G123+I123)&gt;0,(AK123="")),"* No olvide digitar la variable 14-18 años Mujeres. Si no tiene Digite CERO.",IF(AK123&gt;(G123+I123),"* La suma del grupo de 14 a 18 años Mujeres no puede superar el Total Mujeres Grupo Etario de 10 a 19 años. ",""))</f>
        <v/>
      </c>
      <c r="CC123" s="26" t="str">
        <f>IF(AND($C123&lt;&gt;0,AL123=""),"* No olvide ingresar la columna Espacios Amigables/Adolescentes (Digite CERO si no tiene).  ",IF(AL123&gt;$C123,"* El Número de Espacios Amigables/Adolescentes no puede superar el Total. ",""))</f>
        <v/>
      </c>
      <c r="CD123" s="4"/>
      <c r="CE123" s="4"/>
      <c r="CF123" s="4"/>
      <c r="CJ123" s="29">
        <f>IF(AND(SUM(F123+H123)&gt;0,(AJ123="")),1,IF(AJ123&gt;F123+H123,1,0))</f>
        <v>0</v>
      </c>
      <c r="CK123" s="29">
        <f>IF(AND(SUM(G123+I123)&gt;0,(AK123="")),1,IF(AK123&gt;(G123+I123),1,0))</f>
        <v>0</v>
      </c>
      <c r="CL123" s="29">
        <f>IF(AND($C123&lt;&gt;0,AL123=""),1,IF(AL123&gt;$C123,1,0))</f>
        <v>0</v>
      </c>
    </row>
    <row r="124" spans="1:111" x14ac:dyDescent="0.25">
      <c r="A124" s="301"/>
      <c r="B124" s="57" t="s">
        <v>101</v>
      </c>
      <c r="C124" s="58">
        <f>SUM(D124:E124)</f>
        <v>0</v>
      </c>
      <c r="D124" s="59">
        <f t="shared" si="58"/>
        <v>0</v>
      </c>
      <c r="E124" s="60">
        <f t="shared" si="58"/>
        <v>0</v>
      </c>
      <c r="F124" s="64"/>
      <c r="G124" s="94"/>
      <c r="H124" s="64"/>
      <c r="I124" s="94"/>
      <c r="J124" s="64"/>
      <c r="K124" s="94"/>
      <c r="L124" s="64"/>
      <c r="M124" s="94"/>
      <c r="N124" s="64"/>
      <c r="O124" s="94"/>
      <c r="P124" s="64"/>
      <c r="Q124" s="94"/>
      <c r="R124" s="64"/>
      <c r="S124" s="94"/>
      <c r="T124" s="64"/>
      <c r="U124" s="94"/>
      <c r="V124" s="64"/>
      <c r="W124" s="94"/>
      <c r="X124" s="64"/>
      <c r="Y124" s="94"/>
      <c r="Z124" s="64"/>
      <c r="AA124" s="94"/>
      <c r="AB124" s="64"/>
      <c r="AC124" s="94"/>
      <c r="AD124" s="64"/>
      <c r="AE124" s="94"/>
      <c r="AF124" s="64"/>
      <c r="AG124" s="94"/>
      <c r="AH124" s="95"/>
      <c r="AI124" s="96"/>
      <c r="AJ124" s="174"/>
      <c r="AK124" s="175"/>
      <c r="AL124" s="66"/>
      <c r="AM124" s="25" t="str">
        <f>CA124&amp;CB124&amp;CC124</f>
        <v/>
      </c>
      <c r="AN124" s="190"/>
      <c r="AO124" s="190"/>
      <c r="AP124" s="190"/>
      <c r="AQ124" s="190"/>
      <c r="AR124" s="190"/>
      <c r="AS124" s="190"/>
      <c r="AT124" s="190"/>
      <c r="AU124" s="190"/>
      <c r="AV124" s="190"/>
      <c r="AW124" s="190"/>
      <c r="AX124" s="190"/>
      <c r="AY124" s="191"/>
      <c r="AZ124" s="191"/>
      <c r="BA124" s="191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CA124" s="26" t="str">
        <f>IF(AND(SUM(F124+H124)&gt;0,(AJ124=""))," * No olvide digitar la variable 14-18 años Hombres. Si no tiene Digite CERO .",IF(AJ124&gt;F124+H124,"* La suma del grupo de 14 a 18 años Hombres no puede superar el Total Hombres Grupo Etario de 10 a 19 años. ",""))</f>
        <v/>
      </c>
      <c r="CB124" s="26" t="str">
        <f>IF(AND(SUM(G124+I124)&gt;0,(AK124="")),"* No olvide digitar la variable 14-18 años Mujeres. Si no tiene Digite CERO.",IF(AK124&gt;(G124+I124),"* La suma del grupo de 14 a 18 años Mujeres no puede superar el Total Mujeres Grupo Etario de 10 a 19 años. ",""))</f>
        <v/>
      </c>
      <c r="CC124" s="26" t="str">
        <f>IF(AND($C124&lt;&gt;0,AL124=""),"* No olvide ingresar la columna Espacios Amigables/Adolescentes (Digite CERO si no tiene).  ",IF(AL124&gt;$C124,"* El Número de Espacios Amigables/Adolescentes no puede superar el Total. ",""))</f>
        <v/>
      </c>
      <c r="CD124" s="4"/>
      <c r="CE124" s="4"/>
      <c r="CF124" s="4"/>
      <c r="CJ124" s="29">
        <f>IF(AND(SUM(F124+H124)&gt;0,(AJ124="")),1,IF(AJ124&gt;F124+H124,1,0))</f>
        <v>0</v>
      </c>
      <c r="CK124" s="29">
        <f>IF(AND(SUM(G124+I124)&gt;0,(AK124="")),1,IF(AK124&gt;(G124+I124),1,0))</f>
        <v>0</v>
      </c>
      <c r="CL124" s="29">
        <f>IF(AND($C124&lt;&gt;0,AL124=""),1,IF(AL124&gt;$C124,1,0))</f>
        <v>0</v>
      </c>
    </row>
    <row r="125" spans="1:111" ht="18" customHeight="1" x14ac:dyDescent="0.25">
      <c r="A125" s="283" t="s">
        <v>102</v>
      </c>
      <c r="B125" s="283"/>
      <c r="C125" s="283"/>
      <c r="D125" s="283"/>
      <c r="E125" s="283"/>
      <c r="F125" s="283"/>
      <c r="G125" s="283"/>
      <c r="H125" s="283"/>
      <c r="I125" s="283"/>
      <c r="J125" s="283"/>
    </row>
    <row r="126" spans="1:111" ht="18" customHeight="1" x14ac:dyDescent="0.25">
      <c r="A126" s="303" t="s">
        <v>103</v>
      </c>
      <c r="B126" s="303"/>
      <c r="C126" s="303"/>
      <c r="D126" s="304"/>
      <c r="E126" s="304"/>
      <c r="F126" s="304"/>
      <c r="G126" s="304"/>
      <c r="H126" s="304"/>
      <c r="I126" s="304"/>
      <c r="J126" s="304"/>
    </row>
    <row r="127" spans="1:111" ht="15" customHeight="1" x14ac:dyDescent="0.25">
      <c r="A127" s="294" t="s">
        <v>104</v>
      </c>
      <c r="B127" s="294" t="s">
        <v>105</v>
      </c>
      <c r="C127" s="295" t="s">
        <v>106</v>
      </c>
      <c r="D127" s="295" t="s">
        <v>107</v>
      </c>
      <c r="E127" s="305"/>
      <c r="F127" s="305"/>
      <c r="G127" s="305"/>
      <c r="H127" s="305"/>
      <c r="I127" s="305"/>
      <c r="J127" s="305"/>
      <c r="K127" s="305"/>
      <c r="L127" s="305"/>
      <c r="M127" s="306"/>
      <c r="N127" s="307" t="s">
        <v>108</v>
      </c>
      <c r="O127" s="284" t="s">
        <v>109</v>
      </c>
    </row>
    <row r="128" spans="1:111" ht="50.1" customHeight="1" x14ac:dyDescent="0.25">
      <c r="A128" s="294"/>
      <c r="B128" s="294"/>
      <c r="C128" s="294"/>
      <c r="D128" s="203" t="s">
        <v>37</v>
      </c>
      <c r="E128" s="204" t="s">
        <v>110</v>
      </c>
      <c r="F128" s="204" t="s">
        <v>111</v>
      </c>
      <c r="G128" s="204" t="s">
        <v>112</v>
      </c>
      <c r="H128" s="204" t="s">
        <v>113</v>
      </c>
      <c r="I128" s="205" t="s">
        <v>114</v>
      </c>
      <c r="J128" s="205" t="s">
        <v>115</v>
      </c>
      <c r="K128" s="206" t="s">
        <v>116</v>
      </c>
      <c r="L128" s="207" t="s">
        <v>117</v>
      </c>
      <c r="M128" s="208" t="s">
        <v>118</v>
      </c>
      <c r="N128" s="308"/>
      <c r="O128" s="286"/>
    </row>
    <row r="129" spans="1:88" x14ac:dyDescent="0.25">
      <c r="A129" s="299" t="s">
        <v>119</v>
      </c>
      <c r="B129" s="209" t="s">
        <v>120</v>
      </c>
      <c r="C129" s="210">
        <f>SUM(D129:M129)</f>
        <v>0</v>
      </c>
      <c r="D129" s="14"/>
      <c r="E129" s="211"/>
      <c r="F129" s="211"/>
      <c r="G129" s="211"/>
      <c r="H129" s="211"/>
      <c r="I129" s="202"/>
      <c r="J129" s="16"/>
      <c r="K129" s="15"/>
      <c r="L129" s="87"/>
      <c r="M129" s="212"/>
      <c r="N129" s="20"/>
      <c r="O129" s="87"/>
      <c r="P129" s="28" t="str">
        <f>CA129</f>
        <v/>
      </c>
      <c r="CA129" s="26" t="str">
        <f>IF(AND(C129&gt;0,O129="")," * No olvide digitar la variable Total Participantes. Digite CERO si no tiene. ","")</f>
        <v/>
      </c>
      <c r="CJ129" s="213">
        <f t="shared" ref="CJ129:CJ148" si="59">IF(AND(C129&gt;0,O129=""),1,0)</f>
        <v>0</v>
      </c>
    </row>
    <row r="130" spans="1:88" x14ac:dyDescent="0.25">
      <c r="A130" s="300"/>
      <c r="B130" s="196" t="s">
        <v>121</v>
      </c>
      <c r="C130" s="214">
        <f t="shared" ref="C130:C148" si="60">SUM(D130:M130)</f>
        <v>0</v>
      </c>
      <c r="D130" s="35"/>
      <c r="E130" s="166"/>
      <c r="F130" s="166"/>
      <c r="G130" s="166"/>
      <c r="H130" s="166"/>
      <c r="I130" s="86"/>
      <c r="J130" s="37"/>
      <c r="K130" s="36"/>
      <c r="L130" s="24"/>
      <c r="M130" s="215"/>
      <c r="N130" s="41"/>
      <c r="O130" s="24"/>
      <c r="P130" s="28" t="str">
        <f t="shared" ref="P130:P148" si="61">CA130</f>
        <v/>
      </c>
      <c r="CA130" s="26" t="str">
        <f t="shared" ref="CA130:CA148" si="62">IF(AND(C130&gt;0,O130="")," * No olvide digitar la variable Total Participantes. Digite CERO si no tiene. ","")</f>
        <v/>
      </c>
      <c r="CJ130" s="213">
        <f t="shared" si="59"/>
        <v>0</v>
      </c>
    </row>
    <row r="131" spans="1:88" x14ac:dyDescent="0.25">
      <c r="A131" s="300"/>
      <c r="B131" s="196" t="s">
        <v>122</v>
      </c>
      <c r="C131" s="214">
        <f t="shared" si="60"/>
        <v>0</v>
      </c>
      <c r="D131" s="35"/>
      <c r="E131" s="166"/>
      <c r="F131" s="166"/>
      <c r="G131" s="166"/>
      <c r="H131" s="166"/>
      <c r="I131" s="86"/>
      <c r="J131" s="37"/>
      <c r="K131" s="36"/>
      <c r="L131" s="24"/>
      <c r="M131" s="215"/>
      <c r="N131" s="41"/>
      <c r="O131" s="24"/>
      <c r="P131" s="28" t="str">
        <f t="shared" si="61"/>
        <v/>
      </c>
      <c r="CA131" s="26" t="str">
        <f t="shared" si="62"/>
        <v/>
      </c>
      <c r="CJ131" s="213">
        <f t="shared" si="59"/>
        <v>0</v>
      </c>
    </row>
    <row r="132" spans="1:88" x14ac:dyDescent="0.25">
      <c r="A132" s="300"/>
      <c r="B132" s="196" t="s">
        <v>123</v>
      </c>
      <c r="C132" s="216">
        <f t="shared" si="60"/>
        <v>0</v>
      </c>
      <c r="D132" s="217"/>
      <c r="E132" s="166"/>
      <c r="F132" s="166"/>
      <c r="G132" s="166"/>
      <c r="H132" s="218"/>
      <c r="I132" s="166"/>
      <c r="J132" s="37"/>
      <c r="K132" s="36"/>
      <c r="L132" s="116"/>
      <c r="M132" s="215"/>
      <c r="N132" s="36"/>
      <c r="O132" s="116"/>
      <c r="P132" s="28" t="str">
        <f t="shared" si="61"/>
        <v/>
      </c>
      <c r="CA132" s="26" t="str">
        <f t="shared" si="62"/>
        <v/>
      </c>
      <c r="CJ132" s="213">
        <f t="shared" si="59"/>
        <v>0</v>
      </c>
    </row>
    <row r="133" spans="1:88" x14ac:dyDescent="0.25">
      <c r="A133" s="301"/>
      <c r="B133" s="219" t="s">
        <v>124</v>
      </c>
      <c r="C133" s="220">
        <f t="shared" si="60"/>
        <v>0</v>
      </c>
      <c r="D133" s="64"/>
      <c r="E133" s="221"/>
      <c r="F133" s="221"/>
      <c r="G133" s="221"/>
      <c r="H133" s="187"/>
      <c r="I133" s="222"/>
      <c r="J133" s="63"/>
      <c r="K133" s="62"/>
      <c r="L133" s="69"/>
      <c r="M133" s="223"/>
      <c r="N133" s="67"/>
      <c r="O133" s="69"/>
      <c r="P133" s="28" t="str">
        <f t="shared" si="61"/>
        <v/>
      </c>
      <c r="CA133" s="26" t="str">
        <f t="shared" si="62"/>
        <v/>
      </c>
      <c r="CJ133" s="213">
        <f t="shared" si="59"/>
        <v>0</v>
      </c>
    </row>
    <row r="134" spans="1:88" x14ac:dyDescent="0.25">
      <c r="A134" s="299" t="s">
        <v>125</v>
      </c>
      <c r="B134" s="209" t="s">
        <v>120</v>
      </c>
      <c r="C134" s="210">
        <f t="shared" si="60"/>
        <v>0</v>
      </c>
      <c r="D134" s="156"/>
      <c r="E134" s="162"/>
      <c r="F134" s="162"/>
      <c r="G134" s="162"/>
      <c r="H134" s="162"/>
      <c r="I134" s="158"/>
      <c r="J134" s="157"/>
      <c r="K134" s="21"/>
      <c r="L134" s="22"/>
      <c r="M134" s="224"/>
      <c r="N134" s="104"/>
      <c r="O134" s="22"/>
      <c r="P134" s="28" t="str">
        <f t="shared" si="61"/>
        <v/>
      </c>
      <c r="CA134" s="26" t="str">
        <f t="shared" si="62"/>
        <v/>
      </c>
      <c r="CJ134" s="213">
        <f t="shared" si="59"/>
        <v>0</v>
      </c>
    </row>
    <row r="135" spans="1:88" x14ac:dyDescent="0.25">
      <c r="A135" s="300"/>
      <c r="B135" s="196" t="s">
        <v>121</v>
      </c>
      <c r="C135" s="216">
        <f t="shared" si="60"/>
        <v>0</v>
      </c>
      <c r="D135" s="217"/>
      <c r="E135" s="218"/>
      <c r="F135" s="218"/>
      <c r="G135" s="218"/>
      <c r="H135" s="218"/>
      <c r="I135" s="225"/>
      <c r="J135" s="226"/>
      <c r="K135" s="115"/>
      <c r="L135" s="116"/>
      <c r="M135" s="227"/>
      <c r="N135" s="114"/>
      <c r="O135" s="116"/>
      <c r="P135" s="28" t="str">
        <f t="shared" si="61"/>
        <v/>
      </c>
      <c r="CA135" s="26" t="str">
        <f t="shared" si="62"/>
        <v/>
      </c>
      <c r="CJ135" s="213">
        <f t="shared" si="59"/>
        <v>0</v>
      </c>
    </row>
    <row r="136" spans="1:88" x14ac:dyDescent="0.25">
      <c r="A136" s="300"/>
      <c r="B136" s="196" t="s">
        <v>122</v>
      </c>
      <c r="C136" s="220">
        <f t="shared" si="60"/>
        <v>0</v>
      </c>
      <c r="D136" s="35"/>
      <c r="E136" s="166"/>
      <c r="F136" s="166"/>
      <c r="G136" s="166"/>
      <c r="H136" s="166"/>
      <c r="I136" s="86"/>
      <c r="J136" s="37"/>
      <c r="K136" s="36"/>
      <c r="L136" s="24"/>
      <c r="M136" s="215"/>
      <c r="N136" s="41"/>
      <c r="O136" s="24"/>
      <c r="P136" s="28" t="str">
        <f t="shared" si="61"/>
        <v/>
      </c>
      <c r="CA136" s="26" t="str">
        <f t="shared" si="62"/>
        <v/>
      </c>
      <c r="CJ136" s="213">
        <f t="shared" si="59"/>
        <v>0</v>
      </c>
    </row>
    <row r="137" spans="1:88" x14ac:dyDescent="0.25">
      <c r="A137" s="300"/>
      <c r="B137" s="196" t="s">
        <v>123</v>
      </c>
      <c r="C137" s="216">
        <f t="shared" si="60"/>
        <v>0</v>
      </c>
      <c r="D137" s="217"/>
      <c r="E137" s="166"/>
      <c r="F137" s="166"/>
      <c r="G137" s="166"/>
      <c r="H137" s="218"/>
      <c r="I137" s="166"/>
      <c r="J137" s="37"/>
      <c r="K137" s="36"/>
      <c r="L137" s="116"/>
      <c r="M137" s="215"/>
      <c r="N137" s="36"/>
      <c r="O137" s="116"/>
      <c r="P137" s="28" t="str">
        <f t="shared" si="61"/>
        <v/>
      </c>
      <c r="CA137" s="26" t="str">
        <f t="shared" si="62"/>
        <v/>
      </c>
      <c r="CJ137" s="213">
        <f t="shared" si="59"/>
        <v>0</v>
      </c>
    </row>
    <row r="138" spans="1:88" x14ac:dyDescent="0.25">
      <c r="A138" s="301"/>
      <c r="B138" s="219" t="s">
        <v>124</v>
      </c>
      <c r="C138" s="220">
        <f t="shared" si="60"/>
        <v>0</v>
      </c>
      <c r="D138" s="64"/>
      <c r="E138" s="221"/>
      <c r="F138" s="221"/>
      <c r="G138" s="221"/>
      <c r="H138" s="187"/>
      <c r="I138" s="222"/>
      <c r="J138" s="63"/>
      <c r="K138" s="62"/>
      <c r="L138" s="69"/>
      <c r="M138" s="223"/>
      <c r="N138" s="67"/>
      <c r="O138" s="69"/>
      <c r="P138" s="28" t="str">
        <f t="shared" si="61"/>
        <v/>
      </c>
      <c r="CA138" s="26" t="str">
        <f t="shared" si="62"/>
        <v/>
      </c>
      <c r="CJ138" s="213">
        <f t="shared" si="59"/>
        <v>0</v>
      </c>
    </row>
    <row r="139" spans="1:88" x14ac:dyDescent="0.25">
      <c r="A139" s="299" t="s">
        <v>126</v>
      </c>
      <c r="B139" s="209" t="s">
        <v>120</v>
      </c>
      <c r="C139" s="228">
        <f t="shared" si="60"/>
        <v>0</v>
      </c>
      <c r="D139" s="156"/>
      <c r="E139" s="162"/>
      <c r="F139" s="162"/>
      <c r="G139" s="162"/>
      <c r="H139" s="162"/>
      <c r="I139" s="158"/>
      <c r="J139" s="157"/>
      <c r="K139" s="21"/>
      <c r="L139" s="22"/>
      <c r="M139" s="224"/>
      <c r="N139" s="104"/>
      <c r="O139" s="22"/>
      <c r="P139" s="28" t="str">
        <f t="shared" si="61"/>
        <v/>
      </c>
      <c r="CA139" s="26" t="str">
        <f t="shared" si="62"/>
        <v/>
      </c>
      <c r="CJ139" s="213">
        <f t="shared" si="59"/>
        <v>0</v>
      </c>
    </row>
    <row r="140" spans="1:88" x14ac:dyDescent="0.25">
      <c r="A140" s="300"/>
      <c r="B140" s="196" t="s">
        <v>121</v>
      </c>
      <c r="C140" s="220">
        <f t="shared" si="60"/>
        <v>0</v>
      </c>
      <c r="D140" s="217"/>
      <c r="E140" s="218"/>
      <c r="F140" s="218"/>
      <c r="G140" s="218"/>
      <c r="H140" s="218"/>
      <c r="I140" s="225"/>
      <c r="J140" s="226"/>
      <c r="K140" s="115"/>
      <c r="L140" s="116"/>
      <c r="M140" s="227"/>
      <c r="N140" s="114"/>
      <c r="O140" s="116"/>
      <c r="P140" s="28" t="str">
        <f t="shared" si="61"/>
        <v/>
      </c>
      <c r="CA140" s="26" t="str">
        <f t="shared" si="62"/>
        <v/>
      </c>
      <c r="CJ140" s="213">
        <f t="shared" si="59"/>
        <v>0</v>
      </c>
    </row>
    <row r="141" spans="1:88" x14ac:dyDescent="0.25">
      <c r="A141" s="300"/>
      <c r="B141" s="196" t="s">
        <v>122</v>
      </c>
      <c r="C141" s="214">
        <f t="shared" si="60"/>
        <v>0</v>
      </c>
      <c r="D141" s="35"/>
      <c r="E141" s="166"/>
      <c r="F141" s="166"/>
      <c r="G141" s="166"/>
      <c r="H141" s="166"/>
      <c r="I141" s="86"/>
      <c r="J141" s="37"/>
      <c r="K141" s="36"/>
      <c r="L141" s="24"/>
      <c r="M141" s="215"/>
      <c r="N141" s="41"/>
      <c r="O141" s="24"/>
      <c r="P141" s="28" t="str">
        <f t="shared" si="61"/>
        <v/>
      </c>
      <c r="CA141" s="26" t="str">
        <f t="shared" si="62"/>
        <v/>
      </c>
      <c r="CJ141" s="213">
        <f t="shared" si="59"/>
        <v>0</v>
      </c>
    </row>
    <row r="142" spans="1:88" x14ac:dyDescent="0.25">
      <c r="A142" s="300"/>
      <c r="B142" s="196" t="s">
        <v>123</v>
      </c>
      <c r="C142" s="216">
        <f t="shared" si="60"/>
        <v>0</v>
      </c>
      <c r="D142" s="47"/>
      <c r="E142" s="172"/>
      <c r="F142" s="172"/>
      <c r="G142" s="172"/>
      <c r="H142" s="172"/>
      <c r="I142" s="170"/>
      <c r="J142" s="49"/>
      <c r="K142" s="48"/>
      <c r="L142" s="92"/>
      <c r="M142" s="229"/>
      <c r="N142" s="52"/>
      <c r="O142" s="92"/>
      <c r="P142" s="28" t="str">
        <f t="shared" si="61"/>
        <v/>
      </c>
      <c r="CA142" s="26" t="str">
        <f t="shared" si="62"/>
        <v/>
      </c>
      <c r="CJ142" s="213">
        <f t="shared" si="59"/>
        <v>0</v>
      </c>
    </row>
    <row r="143" spans="1:88" x14ac:dyDescent="0.25">
      <c r="A143" s="301"/>
      <c r="B143" s="219" t="s">
        <v>124</v>
      </c>
      <c r="C143" s="220">
        <f t="shared" si="60"/>
        <v>0</v>
      </c>
      <c r="D143" s="64"/>
      <c r="E143" s="187"/>
      <c r="F143" s="187"/>
      <c r="G143" s="187"/>
      <c r="H143" s="187"/>
      <c r="I143" s="175"/>
      <c r="J143" s="94"/>
      <c r="K143" s="68"/>
      <c r="L143" s="69"/>
      <c r="M143" s="230"/>
      <c r="N143" s="97"/>
      <c r="O143" s="69"/>
      <c r="P143" s="28" t="str">
        <f t="shared" si="61"/>
        <v/>
      </c>
      <c r="CA143" s="26" t="str">
        <f t="shared" si="62"/>
        <v/>
      </c>
      <c r="CJ143" s="213">
        <f t="shared" si="59"/>
        <v>0</v>
      </c>
    </row>
    <row r="144" spans="1:88" x14ac:dyDescent="0.25">
      <c r="A144" s="299" t="s">
        <v>127</v>
      </c>
      <c r="B144" s="209" t="s">
        <v>120</v>
      </c>
      <c r="C144" s="210">
        <f t="shared" si="60"/>
        <v>0</v>
      </c>
      <c r="D144" s="156"/>
      <c r="E144" s="162"/>
      <c r="F144" s="162"/>
      <c r="G144" s="162"/>
      <c r="H144" s="162"/>
      <c r="I144" s="158"/>
      <c r="J144" s="157"/>
      <c r="K144" s="21"/>
      <c r="L144" s="22"/>
      <c r="M144" s="224"/>
      <c r="N144" s="104"/>
      <c r="O144" s="22"/>
      <c r="P144" s="28" t="str">
        <f t="shared" si="61"/>
        <v/>
      </c>
      <c r="CA144" s="26" t="str">
        <f t="shared" si="62"/>
        <v/>
      </c>
      <c r="CJ144" s="213">
        <f t="shared" si="59"/>
        <v>0</v>
      </c>
    </row>
    <row r="145" spans="1:88" x14ac:dyDescent="0.25">
      <c r="A145" s="300"/>
      <c r="B145" s="196" t="s">
        <v>121</v>
      </c>
      <c r="C145" s="214">
        <f t="shared" si="60"/>
        <v>0</v>
      </c>
      <c r="D145" s="217"/>
      <c r="E145" s="218"/>
      <c r="F145" s="218"/>
      <c r="G145" s="218"/>
      <c r="H145" s="218"/>
      <c r="I145" s="225"/>
      <c r="J145" s="226"/>
      <c r="K145" s="115"/>
      <c r="L145" s="116"/>
      <c r="M145" s="227"/>
      <c r="N145" s="114"/>
      <c r="O145" s="116"/>
      <c r="P145" s="28" t="str">
        <f t="shared" si="61"/>
        <v/>
      </c>
      <c r="CA145" s="26" t="str">
        <f t="shared" si="62"/>
        <v/>
      </c>
      <c r="CJ145" s="213">
        <f t="shared" si="59"/>
        <v>0</v>
      </c>
    </row>
    <row r="146" spans="1:88" x14ac:dyDescent="0.25">
      <c r="A146" s="300"/>
      <c r="B146" s="196" t="s">
        <v>122</v>
      </c>
      <c r="C146" s="214">
        <f t="shared" si="60"/>
        <v>0</v>
      </c>
      <c r="D146" s="35"/>
      <c r="E146" s="166"/>
      <c r="F146" s="166"/>
      <c r="G146" s="166"/>
      <c r="H146" s="166"/>
      <c r="I146" s="86"/>
      <c r="J146" s="37"/>
      <c r="K146" s="36"/>
      <c r="L146" s="24"/>
      <c r="M146" s="215"/>
      <c r="N146" s="41"/>
      <c r="O146" s="24"/>
      <c r="P146" s="28" t="str">
        <f t="shared" si="61"/>
        <v/>
      </c>
      <c r="CA146" s="26" t="str">
        <f t="shared" si="62"/>
        <v/>
      </c>
      <c r="CJ146" s="213">
        <f t="shared" si="59"/>
        <v>0</v>
      </c>
    </row>
    <row r="147" spans="1:88" x14ac:dyDescent="0.25">
      <c r="A147" s="300"/>
      <c r="B147" s="196" t="s">
        <v>123</v>
      </c>
      <c r="C147" s="214">
        <f t="shared" si="60"/>
        <v>0</v>
      </c>
      <c r="D147" s="47"/>
      <c r="E147" s="172"/>
      <c r="F147" s="172"/>
      <c r="G147" s="172"/>
      <c r="H147" s="172"/>
      <c r="I147" s="170"/>
      <c r="J147" s="49"/>
      <c r="K147" s="48"/>
      <c r="L147" s="92"/>
      <c r="M147" s="229"/>
      <c r="N147" s="52"/>
      <c r="O147" s="92"/>
      <c r="P147" s="28" t="str">
        <f t="shared" si="61"/>
        <v/>
      </c>
      <c r="CA147" s="26" t="str">
        <f t="shared" si="62"/>
        <v/>
      </c>
      <c r="CJ147" s="213">
        <f t="shared" si="59"/>
        <v>0</v>
      </c>
    </row>
    <row r="148" spans="1:88" x14ac:dyDescent="0.25">
      <c r="A148" s="301"/>
      <c r="B148" s="219" t="s">
        <v>124</v>
      </c>
      <c r="C148" s="231">
        <f t="shared" si="60"/>
        <v>0</v>
      </c>
      <c r="D148" s="64"/>
      <c r="E148" s="187"/>
      <c r="F148" s="187"/>
      <c r="G148" s="187"/>
      <c r="H148" s="187"/>
      <c r="I148" s="175"/>
      <c r="J148" s="94"/>
      <c r="K148" s="68"/>
      <c r="L148" s="69"/>
      <c r="M148" s="230"/>
      <c r="N148" s="97"/>
      <c r="O148" s="69"/>
      <c r="P148" s="28" t="str">
        <f t="shared" si="61"/>
        <v/>
      </c>
      <c r="CA148" s="26" t="str">
        <f t="shared" si="62"/>
        <v/>
      </c>
      <c r="CJ148" s="213">
        <f t="shared" si="59"/>
        <v>0</v>
      </c>
    </row>
    <row r="149" spans="1:88" x14ac:dyDescent="0.25">
      <c r="A149" s="282" t="s">
        <v>128</v>
      </c>
      <c r="B149" s="282"/>
      <c r="C149" s="282"/>
      <c r="D149" s="282"/>
      <c r="E149" s="282"/>
      <c r="F149" s="282"/>
      <c r="G149" s="282"/>
      <c r="H149" s="282"/>
    </row>
    <row r="150" spans="1:88" ht="21" x14ac:dyDescent="0.25">
      <c r="A150" s="188" t="s">
        <v>129</v>
      </c>
      <c r="B150" s="206" t="s">
        <v>130</v>
      </c>
      <c r="C150" s="5" t="s">
        <v>131</v>
      </c>
      <c r="D150" s="232" t="s">
        <v>132</v>
      </c>
      <c r="E150" s="232" t="s">
        <v>133</v>
      </c>
      <c r="F150" s="232" t="s">
        <v>134</v>
      </c>
      <c r="G150" s="232" t="s">
        <v>135</v>
      </c>
      <c r="H150" s="150" t="s">
        <v>136</v>
      </c>
    </row>
    <row r="151" spans="1:88" x14ac:dyDescent="0.25">
      <c r="A151" s="209" t="s">
        <v>120</v>
      </c>
      <c r="B151" s="228">
        <f>SUM(C151:H151)</f>
        <v>0</v>
      </c>
      <c r="C151" s="156"/>
      <c r="D151" s="233"/>
      <c r="E151" s="234"/>
      <c r="F151" s="234"/>
      <c r="G151" s="234"/>
      <c r="H151" s="235"/>
    </row>
    <row r="152" spans="1:88" x14ac:dyDescent="0.25">
      <c r="A152" s="196" t="s">
        <v>121</v>
      </c>
      <c r="B152" s="216">
        <f t="shared" ref="B152:B155" si="63">SUM(C152:H152)</f>
        <v>0</v>
      </c>
      <c r="C152" s="217"/>
      <c r="D152" s="218"/>
      <c r="E152" s="218"/>
      <c r="F152" s="218"/>
      <c r="G152" s="218"/>
      <c r="H152" s="226"/>
    </row>
    <row r="153" spans="1:88" x14ac:dyDescent="0.25">
      <c r="A153" s="196" t="s">
        <v>122</v>
      </c>
      <c r="B153" s="216">
        <f t="shared" si="63"/>
        <v>0</v>
      </c>
      <c r="C153" s="35"/>
      <c r="D153" s="166"/>
      <c r="E153" s="166"/>
      <c r="F153" s="166"/>
      <c r="G153" s="166"/>
      <c r="H153" s="37"/>
    </row>
    <row r="154" spans="1:88" x14ac:dyDescent="0.25">
      <c r="A154" s="196" t="s">
        <v>137</v>
      </c>
      <c r="B154" s="216">
        <f t="shared" si="63"/>
        <v>0</v>
      </c>
      <c r="C154" s="35"/>
      <c r="D154" s="166"/>
      <c r="E154" s="166"/>
      <c r="F154" s="166"/>
      <c r="G154" s="166"/>
      <c r="H154" s="37"/>
    </row>
    <row r="155" spans="1:88" x14ac:dyDescent="0.25">
      <c r="A155" s="198" t="s">
        <v>124</v>
      </c>
      <c r="B155" s="214">
        <f t="shared" si="63"/>
        <v>0</v>
      </c>
      <c r="C155" s="64"/>
      <c r="D155" s="187"/>
      <c r="E155" s="187"/>
      <c r="F155" s="187"/>
      <c r="G155" s="187"/>
      <c r="H155" s="94"/>
    </row>
    <row r="156" spans="1:88" x14ac:dyDescent="0.25">
      <c r="A156" s="282" t="s">
        <v>138</v>
      </c>
      <c r="B156" s="282"/>
      <c r="C156" s="282"/>
      <c r="D156" s="282"/>
      <c r="E156" s="282"/>
      <c r="F156" s="282"/>
      <c r="G156" s="282"/>
      <c r="H156" s="282"/>
    </row>
    <row r="157" spans="1:88" ht="31.5" x14ac:dyDescent="0.25">
      <c r="A157" s="188" t="s">
        <v>129</v>
      </c>
      <c r="B157" s="206" t="s">
        <v>106</v>
      </c>
      <c r="C157" s="5" t="s">
        <v>139</v>
      </c>
      <c r="D157" s="232" t="s">
        <v>140</v>
      </c>
      <c r="E157" s="232" t="s">
        <v>141</v>
      </c>
      <c r="F157" s="232" t="s">
        <v>142</v>
      </c>
      <c r="G157" s="232" t="s">
        <v>143</v>
      </c>
      <c r="H157" s="150" t="s">
        <v>144</v>
      </c>
    </row>
    <row r="158" spans="1:88" x14ac:dyDescent="0.25">
      <c r="A158" s="209" t="s">
        <v>120</v>
      </c>
      <c r="B158" s="228">
        <f>SUM(C158:H158)</f>
        <v>0</v>
      </c>
      <c r="C158" s="156"/>
      <c r="D158" s="234"/>
      <c r="E158" s="234"/>
      <c r="F158" s="234"/>
      <c r="G158" s="234"/>
      <c r="H158" s="235"/>
    </row>
    <row r="159" spans="1:88" x14ac:dyDescent="0.25">
      <c r="A159" s="196" t="s">
        <v>121</v>
      </c>
      <c r="B159" s="216">
        <f t="shared" ref="B159:B164" si="64">SUM(C159:H159)</f>
        <v>0</v>
      </c>
      <c r="C159" s="35"/>
      <c r="D159" s="166"/>
      <c r="E159" s="166"/>
      <c r="F159" s="166"/>
      <c r="G159" s="166"/>
      <c r="H159" s="37"/>
    </row>
    <row r="160" spans="1:88" x14ac:dyDescent="0.25">
      <c r="A160" s="196" t="s">
        <v>122</v>
      </c>
      <c r="B160" s="216">
        <f t="shared" si="64"/>
        <v>0</v>
      </c>
      <c r="C160" s="35"/>
      <c r="D160" s="166"/>
      <c r="E160" s="166"/>
      <c r="F160" s="166"/>
      <c r="G160" s="166"/>
      <c r="H160" s="37"/>
    </row>
    <row r="161" spans="1:38" x14ac:dyDescent="0.25">
      <c r="A161" s="236" t="s">
        <v>137</v>
      </c>
      <c r="B161" s="216">
        <f t="shared" si="64"/>
        <v>0</v>
      </c>
      <c r="C161" s="35"/>
      <c r="D161" s="166"/>
      <c r="E161" s="166"/>
      <c r="F161" s="166"/>
      <c r="G161" s="166"/>
      <c r="H161" s="37"/>
    </row>
    <row r="162" spans="1:38" x14ac:dyDescent="0.25">
      <c r="A162" s="237" t="s">
        <v>124</v>
      </c>
      <c r="B162" s="214">
        <f t="shared" si="64"/>
        <v>0</v>
      </c>
      <c r="C162" s="47"/>
      <c r="D162" s="172"/>
      <c r="E162" s="172"/>
      <c r="F162" s="172"/>
      <c r="G162" s="172"/>
      <c r="H162" s="49"/>
    </row>
    <row r="163" spans="1:38" x14ac:dyDescent="0.25">
      <c r="A163" s="237" t="s">
        <v>145</v>
      </c>
      <c r="B163" s="214">
        <f t="shared" si="64"/>
        <v>0</v>
      </c>
      <c r="C163" s="47"/>
      <c r="D163" s="172"/>
      <c r="E163" s="172"/>
      <c r="F163" s="172"/>
      <c r="G163" s="172"/>
      <c r="H163" s="49"/>
    </row>
    <row r="164" spans="1:38" x14ac:dyDescent="0.25">
      <c r="A164" s="238" t="s">
        <v>146</v>
      </c>
      <c r="B164" s="231">
        <f t="shared" si="64"/>
        <v>0</v>
      </c>
      <c r="C164" s="64"/>
      <c r="D164" s="187"/>
      <c r="E164" s="187"/>
      <c r="F164" s="187"/>
      <c r="G164" s="187"/>
      <c r="H164" s="94"/>
    </row>
    <row r="165" spans="1:38" s="242" customFormat="1" ht="12" x14ac:dyDescent="0.2">
      <c r="A165" s="239" t="s">
        <v>147</v>
      </c>
      <c r="B165" s="240"/>
      <c r="C165" s="240"/>
      <c r="D165" s="240"/>
      <c r="E165" s="240"/>
      <c r="F165" s="240"/>
      <c r="G165" s="240"/>
      <c r="H165" s="240"/>
      <c r="I165" s="241"/>
      <c r="J165" s="241"/>
    </row>
    <row r="166" spans="1:38" ht="52.5" x14ac:dyDescent="0.25">
      <c r="A166" s="188" t="s">
        <v>129</v>
      </c>
      <c r="B166" s="188" t="s">
        <v>130</v>
      </c>
      <c r="C166" s="200" t="s">
        <v>109</v>
      </c>
      <c r="D166" s="5" t="s">
        <v>148</v>
      </c>
      <c r="E166" s="232" t="s">
        <v>149</v>
      </c>
      <c r="F166" s="232" t="s">
        <v>150</v>
      </c>
      <c r="G166" s="232" t="s">
        <v>151</v>
      </c>
      <c r="H166" s="232" t="s">
        <v>152</v>
      </c>
      <c r="I166" s="232" t="s">
        <v>153</v>
      </c>
      <c r="J166" s="7" t="s">
        <v>154</v>
      </c>
    </row>
    <row r="167" spans="1:38" x14ac:dyDescent="0.25">
      <c r="A167" s="209" t="s">
        <v>155</v>
      </c>
      <c r="B167" s="228">
        <f>SUM(D167:J167)</f>
        <v>0</v>
      </c>
      <c r="C167" s="243"/>
      <c r="D167" s="244"/>
      <c r="E167" s="245"/>
      <c r="F167" s="245"/>
      <c r="G167" s="245"/>
      <c r="H167" s="245"/>
      <c r="I167" s="245"/>
      <c r="J167" s="246"/>
    </row>
    <row r="168" spans="1:38" x14ac:dyDescent="0.25">
      <c r="A168" s="196" t="s">
        <v>156</v>
      </c>
      <c r="B168" s="216">
        <f>SUM(D168:J168)</f>
        <v>0</v>
      </c>
      <c r="C168" s="247"/>
      <c r="D168" s="140"/>
      <c r="E168" s="248"/>
      <c r="F168" s="248"/>
      <c r="G168" s="248"/>
      <c r="H168" s="248"/>
      <c r="I168" s="248"/>
      <c r="J168" s="141"/>
    </row>
    <row r="169" spans="1:38" x14ac:dyDescent="0.25">
      <c r="A169" s="196" t="s">
        <v>157</v>
      </c>
      <c r="B169" s="216">
        <f>SUM(D169:J169)</f>
        <v>0</v>
      </c>
      <c r="C169" s="247"/>
      <c r="D169" s="140"/>
      <c r="E169" s="248"/>
      <c r="F169" s="248"/>
      <c r="G169" s="248"/>
      <c r="H169" s="248"/>
      <c r="I169" s="248"/>
      <c r="J169" s="141"/>
    </row>
    <row r="170" spans="1:38" x14ac:dyDescent="0.25">
      <c r="A170" s="249" t="s">
        <v>124</v>
      </c>
      <c r="B170" s="216">
        <f>SUM(D170:J170)</f>
        <v>0</v>
      </c>
      <c r="C170" s="250"/>
      <c r="D170" s="146"/>
      <c r="E170" s="251"/>
      <c r="F170" s="251"/>
      <c r="G170" s="251"/>
      <c r="H170" s="251"/>
      <c r="I170" s="251"/>
      <c r="J170" s="147"/>
    </row>
    <row r="171" spans="1:38" x14ac:dyDescent="0.25">
      <c r="A171" s="283" t="s">
        <v>158</v>
      </c>
      <c r="B171" s="283"/>
      <c r="C171" s="283"/>
      <c r="D171" s="283"/>
      <c r="E171" s="283"/>
      <c r="F171" s="283"/>
      <c r="G171" s="283"/>
      <c r="H171" s="283"/>
      <c r="I171" s="283"/>
      <c r="J171" s="283"/>
    </row>
    <row r="172" spans="1:38" ht="15" customHeight="1" x14ac:dyDescent="0.25">
      <c r="A172" s="284" t="s">
        <v>104</v>
      </c>
      <c r="B172" s="287" t="s">
        <v>94</v>
      </c>
      <c r="C172" s="288"/>
      <c r="D172" s="284"/>
      <c r="E172" s="291" t="s">
        <v>7</v>
      </c>
      <c r="F172" s="292"/>
      <c r="G172" s="292"/>
      <c r="H172" s="292"/>
      <c r="I172" s="292"/>
      <c r="J172" s="292"/>
      <c r="K172" s="292"/>
      <c r="L172" s="292"/>
      <c r="M172" s="292"/>
      <c r="N172" s="292"/>
      <c r="O172" s="292"/>
      <c r="P172" s="292"/>
      <c r="Q172" s="292"/>
      <c r="R172" s="292"/>
      <c r="S172" s="292"/>
      <c r="T172" s="292"/>
      <c r="U172" s="292"/>
      <c r="V172" s="292"/>
      <c r="W172" s="292"/>
      <c r="X172" s="292"/>
      <c r="Y172" s="292"/>
      <c r="Z172" s="292"/>
      <c r="AA172" s="292"/>
      <c r="AB172" s="292"/>
      <c r="AC172" s="292"/>
      <c r="AD172" s="292"/>
      <c r="AE172" s="292"/>
      <c r="AF172" s="292"/>
      <c r="AG172" s="292"/>
      <c r="AH172" s="292"/>
      <c r="AI172" s="292"/>
      <c r="AJ172" s="292"/>
      <c r="AK172" s="292"/>
      <c r="AL172" s="293"/>
    </row>
    <row r="173" spans="1:38" x14ac:dyDescent="0.25">
      <c r="A173" s="285"/>
      <c r="B173" s="289"/>
      <c r="C173" s="290"/>
      <c r="D173" s="286"/>
      <c r="E173" s="294" t="s">
        <v>15</v>
      </c>
      <c r="F173" s="294"/>
      <c r="G173" s="295" t="s">
        <v>16</v>
      </c>
      <c r="H173" s="296"/>
      <c r="I173" s="295" t="s">
        <v>17</v>
      </c>
      <c r="J173" s="296"/>
      <c r="K173" s="295" t="s">
        <v>18</v>
      </c>
      <c r="L173" s="296"/>
      <c r="M173" s="295" t="s">
        <v>19</v>
      </c>
      <c r="N173" s="296"/>
      <c r="O173" s="295" t="s">
        <v>20</v>
      </c>
      <c r="P173" s="296"/>
      <c r="Q173" s="295" t="s">
        <v>21</v>
      </c>
      <c r="R173" s="296"/>
      <c r="S173" s="295" t="s">
        <v>22</v>
      </c>
      <c r="T173" s="296"/>
      <c r="U173" s="295" t="s">
        <v>23</v>
      </c>
      <c r="V173" s="296"/>
      <c r="W173" s="295" t="s">
        <v>24</v>
      </c>
      <c r="X173" s="296"/>
      <c r="Y173" s="295" t="s">
        <v>25</v>
      </c>
      <c r="Z173" s="296"/>
      <c r="AA173" s="295" t="s">
        <v>26</v>
      </c>
      <c r="AB173" s="296"/>
      <c r="AC173" s="295" t="s">
        <v>27</v>
      </c>
      <c r="AD173" s="296"/>
      <c r="AE173" s="295" t="s">
        <v>28</v>
      </c>
      <c r="AF173" s="296"/>
      <c r="AG173" s="295" t="s">
        <v>29</v>
      </c>
      <c r="AH173" s="296"/>
      <c r="AI173" s="295" t="s">
        <v>30</v>
      </c>
      <c r="AJ173" s="296"/>
      <c r="AK173" s="297" t="s">
        <v>31</v>
      </c>
      <c r="AL173" s="298"/>
    </row>
    <row r="174" spans="1:38" x14ac:dyDescent="0.25">
      <c r="A174" s="286"/>
      <c r="B174" s="5" t="s">
        <v>32</v>
      </c>
      <c r="C174" s="6" t="s">
        <v>33</v>
      </c>
      <c r="D174" s="7" t="s">
        <v>34</v>
      </c>
      <c r="E174" s="5" t="s">
        <v>33</v>
      </c>
      <c r="F174" s="7" t="s">
        <v>34</v>
      </c>
      <c r="G174" s="5" t="s">
        <v>33</v>
      </c>
      <c r="H174" s="7" t="s">
        <v>34</v>
      </c>
      <c r="I174" s="5" t="s">
        <v>33</v>
      </c>
      <c r="J174" s="7" t="s">
        <v>34</v>
      </c>
      <c r="K174" s="5" t="s">
        <v>33</v>
      </c>
      <c r="L174" s="7" t="s">
        <v>34</v>
      </c>
      <c r="M174" s="5" t="s">
        <v>33</v>
      </c>
      <c r="N174" s="7" t="s">
        <v>34</v>
      </c>
      <c r="O174" s="5" t="s">
        <v>33</v>
      </c>
      <c r="P174" s="7" t="s">
        <v>34</v>
      </c>
      <c r="Q174" s="5" t="s">
        <v>33</v>
      </c>
      <c r="R174" s="7" t="s">
        <v>34</v>
      </c>
      <c r="S174" s="5" t="s">
        <v>33</v>
      </c>
      <c r="T174" s="7" t="s">
        <v>34</v>
      </c>
      <c r="U174" s="5" t="s">
        <v>33</v>
      </c>
      <c r="V174" s="7" t="s">
        <v>34</v>
      </c>
      <c r="W174" s="5" t="s">
        <v>33</v>
      </c>
      <c r="X174" s="7" t="s">
        <v>34</v>
      </c>
      <c r="Y174" s="5" t="s">
        <v>33</v>
      </c>
      <c r="Z174" s="7" t="s">
        <v>34</v>
      </c>
      <c r="AA174" s="5" t="s">
        <v>33</v>
      </c>
      <c r="AB174" s="7" t="s">
        <v>34</v>
      </c>
      <c r="AC174" s="5" t="s">
        <v>33</v>
      </c>
      <c r="AD174" s="7" t="s">
        <v>34</v>
      </c>
      <c r="AE174" s="5" t="s">
        <v>33</v>
      </c>
      <c r="AF174" s="7" t="s">
        <v>34</v>
      </c>
      <c r="AG174" s="5" t="s">
        <v>33</v>
      </c>
      <c r="AH174" s="7" t="s">
        <v>34</v>
      </c>
      <c r="AI174" s="5" t="s">
        <v>33</v>
      </c>
      <c r="AJ174" s="7" t="s">
        <v>34</v>
      </c>
      <c r="AK174" s="5" t="s">
        <v>33</v>
      </c>
      <c r="AL174" s="7" t="s">
        <v>34</v>
      </c>
    </row>
    <row r="175" spans="1:38" x14ac:dyDescent="0.25">
      <c r="A175" s="252" t="s">
        <v>159</v>
      </c>
      <c r="B175" s="11">
        <f>SUM(C175:D175)</f>
        <v>0</v>
      </c>
      <c r="C175" s="12">
        <f>+E175+G175+I175+K175+M175+O175+Q175+S175+U175+W175+Y175+AA175+AC175+AE175+AG175+AI175+AK175</f>
        <v>0</v>
      </c>
      <c r="D175" s="253">
        <f>+F175+H175+J175+L175+N175+P175+R175+T175+V175+X175+Z175+AB175+AD175+AF175+AH175+AJ175+AL175</f>
        <v>0</v>
      </c>
      <c r="E175" s="14"/>
      <c r="F175" s="15"/>
      <c r="G175" s="14"/>
      <c r="H175" s="15"/>
      <c r="I175" s="14"/>
      <c r="J175" s="16"/>
      <c r="K175" s="14"/>
      <c r="L175" s="16"/>
      <c r="M175" s="14"/>
      <c r="N175" s="16"/>
      <c r="O175" s="14"/>
      <c r="P175" s="16"/>
      <c r="Q175" s="14"/>
      <c r="R175" s="16"/>
      <c r="S175" s="14"/>
      <c r="T175" s="16"/>
      <c r="U175" s="14"/>
      <c r="V175" s="16"/>
      <c r="W175" s="14"/>
      <c r="X175" s="16"/>
      <c r="Y175" s="14"/>
      <c r="Z175" s="16"/>
      <c r="AA175" s="14"/>
      <c r="AB175" s="16"/>
      <c r="AC175" s="14"/>
      <c r="AD175" s="16"/>
      <c r="AE175" s="14"/>
      <c r="AF175" s="16"/>
      <c r="AG175" s="14"/>
      <c r="AH175" s="16"/>
      <c r="AI175" s="14"/>
      <c r="AJ175" s="16"/>
      <c r="AK175" s="17"/>
      <c r="AL175" s="16"/>
    </row>
    <row r="176" spans="1:38" x14ac:dyDescent="0.25">
      <c r="A176" s="254" t="s">
        <v>160</v>
      </c>
      <c r="B176" s="32">
        <f>SUM(C176:D176)</f>
        <v>0</v>
      </c>
      <c r="C176" s="33">
        <f t="shared" ref="C176:D179" si="65">+E176+G176+I176+K176+M176+O176+Q176+S176+U176+W176+Y176+AA176+AC176+AE176+AG176+AI176+AK176</f>
        <v>0</v>
      </c>
      <c r="D176" s="255">
        <f t="shared" si="65"/>
        <v>0</v>
      </c>
      <c r="E176" s="35"/>
      <c r="F176" s="36"/>
      <c r="G176" s="35"/>
      <c r="H176" s="36"/>
      <c r="I176" s="35"/>
      <c r="J176" s="37"/>
      <c r="K176" s="35"/>
      <c r="L176" s="37"/>
      <c r="M176" s="35"/>
      <c r="N176" s="37"/>
      <c r="O176" s="35"/>
      <c r="P176" s="37"/>
      <c r="Q176" s="35"/>
      <c r="R176" s="37"/>
      <c r="S176" s="35"/>
      <c r="T176" s="37"/>
      <c r="U176" s="35"/>
      <c r="V176" s="37"/>
      <c r="W176" s="35"/>
      <c r="X176" s="37"/>
      <c r="Y176" s="35"/>
      <c r="Z176" s="37"/>
      <c r="AA176" s="35"/>
      <c r="AB176" s="37"/>
      <c r="AC176" s="35"/>
      <c r="AD176" s="37"/>
      <c r="AE176" s="35"/>
      <c r="AF176" s="37"/>
      <c r="AG176" s="35"/>
      <c r="AH176" s="37"/>
      <c r="AI176" s="35"/>
      <c r="AJ176" s="37"/>
      <c r="AK176" s="38"/>
      <c r="AL176" s="37"/>
    </row>
    <row r="177" spans="1:38" ht="21" x14ac:dyDescent="0.25">
      <c r="A177" s="254" t="s">
        <v>161</v>
      </c>
      <c r="B177" s="32">
        <f>SUM(C177:D177)</f>
        <v>0</v>
      </c>
      <c r="C177" s="33">
        <f t="shared" si="65"/>
        <v>0</v>
      </c>
      <c r="D177" s="256">
        <f t="shared" si="65"/>
        <v>0</v>
      </c>
      <c r="E177" s="47"/>
      <c r="F177" s="48"/>
      <c r="G177" s="47"/>
      <c r="H177" s="48"/>
      <c r="I177" s="35"/>
      <c r="J177" s="49"/>
      <c r="K177" s="35"/>
      <c r="L177" s="37"/>
      <c r="M177" s="35"/>
      <c r="N177" s="37"/>
      <c r="O177" s="35"/>
      <c r="P177" s="37"/>
      <c r="Q177" s="35"/>
      <c r="R177" s="37"/>
      <c r="S177" s="35"/>
      <c r="T177" s="37"/>
      <c r="U177" s="35"/>
      <c r="V177" s="37"/>
      <c r="W177" s="35"/>
      <c r="X177" s="37"/>
      <c r="Y177" s="35"/>
      <c r="Z177" s="37"/>
      <c r="AA177" s="35"/>
      <c r="AB177" s="37"/>
      <c r="AC177" s="35"/>
      <c r="AD177" s="37"/>
      <c r="AE177" s="35"/>
      <c r="AF177" s="37"/>
      <c r="AG177" s="35"/>
      <c r="AH177" s="37"/>
      <c r="AI177" s="35"/>
      <c r="AJ177" s="37"/>
      <c r="AK177" s="38"/>
      <c r="AL177" s="37"/>
    </row>
    <row r="178" spans="1:38" ht="21" x14ac:dyDescent="0.25">
      <c r="A178" s="257" t="s">
        <v>162</v>
      </c>
      <c r="B178" s="91">
        <f>SUM(C178:D178)</f>
        <v>0</v>
      </c>
      <c r="C178" s="54">
        <f t="shared" si="65"/>
        <v>0</v>
      </c>
      <c r="D178" s="256">
        <f t="shared" si="65"/>
        <v>0</v>
      </c>
      <c r="E178" s="35"/>
      <c r="F178" s="37"/>
      <c r="G178" s="47"/>
      <c r="H178" s="37"/>
      <c r="I178" s="217"/>
      <c r="J178" s="37"/>
      <c r="K178" s="79"/>
      <c r="L178" s="81"/>
      <c r="M178" s="79"/>
      <c r="N178" s="81"/>
      <c r="O178" s="79"/>
      <c r="P178" s="37"/>
      <c r="Q178" s="35"/>
      <c r="R178" s="37"/>
      <c r="S178" s="35"/>
      <c r="T178" s="37"/>
      <c r="U178" s="35"/>
      <c r="V178" s="37"/>
      <c r="W178" s="35"/>
      <c r="X178" s="37"/>
      <c r="Y178" s="35"/>
      <c r="Z178" s="37"/>
      <c r="AA178" s="35"/>
      <c r="AB178" s="37"/>
      <c r="AC178" s="35"/>
      <c r="AD178" s="37"/>
      <c r="AE178" s="35"/>
      <c r="AF178" s="37"/>
      <c r="AG178" s="35"/>
      <c r="AH178" s="37"/>
      <c r="AI178" s="35"/>
      <c r="AJ178" s="37"/>
      <c r="AK178" s="38"/>
      <c r="AL178" s="37"/>
    </row>
    <row r="179" spans="1:38" ht="21" x14ac:dyDescent="0.25">
      <c r="A179" s="258" t="s">
        <v>163</v>
      </c>
      <c r="B179" s="58">
        <f>SUM(C179:D179)</f>
        <v>0</v>
      </c>
      <c r="C179" s="59">
        <f t="shared" si="65"/>
        <v>0</v>
      </c>
      <c r="D179" s="173">
        <f t="shared" si="65"/>
        <v>0</v>
      </c>
      <c r="E179" s="64"/>
      <c r="F179" s="62"/>
      <c r="G179" s="64"/>
      <c r="H179" s="62"/>
      <c r="I179" s="64"/>
      <c r="J179" s="63"/>
      <c r="K179" s="61"/>
      <c r="L179" s="63"/>
      <c r="M179" s="61"/>
      <c r="N179" s="63"/>
      <c r="O179" s="61"/>
      <c r="P179" s="63"/>
      <c r="Q179" s="61"/>
      <c r="R179" s="63"/>
      <c r="S179" s="61"/>
      <c r="T179" s="63"/>
      <c r="U179" s="61"/>
      <c r="V179" s="63"/>
      <c r="W179" s="61"/>
      <c r="X179" s="63"/>
      <c r="Y179" s="61"/>
      <c r="Z179" s="63"/>
      <c r="AA179" s="61"/>
      <c r="AB179" s="63"/>
      <c r="AC179" s="61"/>
      <c r="AD179" s="63"/>
      <c r="AE179" s="61"/>
      <c r="AF179" s="63"/>
      <c r="AG179" s="61"/>
      <c r="AH179" s="63"/>
      <c r="AI179" s="61"/>
      <c r="AJ179" s="63"/>
      <c r="AK179" s="84"/>
      <c r="AL179" s="63"/>
    </row>
    <row r="180" spans="1:38" x14ac:dyDescent="0.25">
      <c r="A180" s="259" t="s">
        <v>94</v>
      </c>
      <c r="B180" s="58">
        <f>SUM(B175:B179)</f>
        <v>0</v>
      </c>
      <c r="C180" s="260">
        <f t="shared" ref="C180:AL180" si="66">SUM(C175:C179)</f>
        <v>0</v>
      </c>
      <c r="D180" s="261">
        <f t="shared" si="66"/>
        <v>0</v>
      </c>
      <c r="E180" s="262">
        <f t="shared" si="66"/>
        <v>0</v>
      </c>
      <c r="F180" s="263">
        <f t="shared" si="66"/>
        <v>0</v>
      </c>
      <c r="G180" s="262">
        <f t="shared" si="66"/>
        <v>0</v>
      </c>
      <c r="H180" s="263">
        <f t="shared" si="66"/>
        <v>0</v>
      </c>
      <c r="I180" s="262">
        <f t="shared" si="66"/>
        <v>0</v>
      </c>
      <c r="J180" s="263">
        <f t="shared" si="66"/>
        <v>0</v>
      </c>
      <c r="K180" s="262">
        <f t="shared" si="66"/>
        <v>0</v>
      </c>
      <c r="L180" s="263">
        <f t="shared" si="66"/>
        <v>0</v>
      </c>
      <c r="M180" s="262">
        <f t="shared" si="66"/>
        <v>0</v>
      </c>
      <c r="N180" s="263">
        <f t="shared" si="66"/>
        <v>0</v>
      </c>
      <c r="O180" s="262">
        <f t="shared" si="66"/>
        <v>0</v>
      </c>
      <c r="P180" s="263">
        <f t="shared" si="66"/>
        <v>0</v>
      </c>
      <c r="Q180" s="262">
        <f t="shared" si="66"/>
        <v>0</v>
      </c>
      <c r="R180" s="263">
        <f t="shared" si="66"/>
        <v>0</v>
      </c>
      <c r="S180" s="262">
        <f t="shared" si="66"/>
        <v>0</v>
      </c>
      <c r="T180" s="263">
        <f t="shared" si="66"/>
        <v>0</v>
      </c>
      <c r="U180" s="262">
        <f t="shared" si="66"/>
        <v>0</v>
      </c>
      <c r="V180" s="263">
        <f t="shared" si="66"/>
        <v>0</v>
      </c>
      <c r="W180" s="262">
        <f t="shared" si="66"/>
        <v>0</v>
      </c>
      <c r="X180" s="263">
        <f t="shared" si="66"/>
        <v>0</v>
      </c>
      <c r="Y180" s="262">
        <f t="shared" si="66"/>
        <v>0</v>
      </c>
      <c r="Z180" s="263">
        <f t="shared" si="66"/>
        <v>0</v>
      </c>
      <c r="AA180" s="264">
        <f t="shared" si="66"/>
        <v>0</v>
      </c>
      <c r="AB180" s="173">
        <f t="shared" si="66"/>
        <v>0</v>
      </c>
      <c r="AC180" s="262">
        <f t="shared" si="66"/>
        <v>0</v>
      </c>
      <c r="AD180" s="263">
        <f t="shared" si="66"/>
        <v>0</v>
      </c>
      <c r="AE180" s="262">
        <f t="shared" si="66"/>
        <v>0</v>
      </c>
      <c r="AF180" s="263">
        <f t="shared" si="66"/>
        <v>0</v>
      </c>
      <c r="AG180" s="264">
        <f t="shared" si="66"/>
        <v>0</v>
      </c>
      <c r="AH180" s="173">
        <f t="shared" si="66"/>
        <v>0</v>
      </c>
      <c r="AI180" s="262">
        <f t="shared" si="66"/>
        <v>0</v>
      </c>
      <c r="AJ180" s="263">
        <f t="shared" si="66"/>
        <v>0</v>
      </c>
      <c r="AK180" s="262">
        <f t="shared" si="66"/>
        <v>0</v>
      </c>
      <c r="AL180" s="263">
        <f t="shared" si="66"/>
        <v>0</v>
      </c>
    </row>
    <row r="181" spans="1:38" x14ac:dyDescent="0.25">
      <c r="A181" s="265" t="s">
        <v>164</v>
      </c>
      <c r="B181" s="266"/>
      <c r="C181" s="266"/>
      <c r="D181" s="266"/>
    </row>
    <row r="182" spans="1:38" x14ac:dyDescent="0.25">
      <c r="A182" s="267" t="s">
        <v>165</v>
      </c>
      <c r="B182" s="268" t="s">
        <v>94</v>
      </c>
      <c r="C182" s="269" t="s">
        <v>166</v>
      </c>
      <c r="D182" s="150" t="s">
        <v>167</v>
      </c>
    </row>
    <row r="183" spans="1:38" x14ac:dyDescent="0.25">
      <c r="A183" s="270" t="s">
        <v>168</v>
      </c>
      <c r="B183" s="271">
        <f>SUM(C183:D183)</f>
        <v>0</v>
      </c>
      <c r="C183" s="135"/>
      <c r="D183" s="272"/>
    </row>
    <row r="184" spans="1:38" x14ac:dyDescent="0.25">
      <c r="A184" s="273" t="s">
        <v>169</v>
      </c>
      <c r="B184" s="274">
        <f>SUM(C184:D184)</f>
        <v>0</v>
      </c>
      <c r="C184" s="135"/>
      <c r="D184" s="272"/>
    </row>
    <row r="185" spans="1:38" ht="21" x14ac:dyDescent="0.25">
      <c r="A185" s="275" t="s">
        <v>170</v>
      </c>
      <c r="B185" s="276">
        <f>SUM(C185:D185)</f>
        <v>0</v>
      </c>
      <c r="C185" s="140"/>
      <c r="D185" s="277"/>
    </row>
    <row r="186" spans="1:38" x14ac:dyDescent="0.25">
      <c r="A186" s="278" t="s">
        <v>171</v>
      </c>
      <c r="B186" s="279">
        <f>SUM(C186:D186)</f>
        <v>0</v>
      </c>
      <c r="C186" s="146"/>
      <c r="D186" s="280"/>
    </row>
    <row r="202" spans="1:2" x14ac:dyDescent="0.25">
      <c r="A202" s="281">
        <f>SUM(C13:C89,C94:C105,C108:D117,C122:C124,C129:C148,B151:B155,B158:B164,B167:B170,C167:C170,B175:B179,B183:B186)</f>
        <v>1730</v>
      </c>
      <c r="B202" s="281">
        <f>SUM(CJ13:CQ148)</f>
        <v>0</v>
      </c>
    </row>
  </sheetData>
  <mergeCells count="128">
    <mergeCell ref="A6:T6"/>
    <mergeCell ref="A8:AM8"/>
    <mergeCell ref="A9:AM9"/>
    <mergeCell ref="A10:A12"/>
    <mergeCell ref="B10:B12"/>
    <mergeCell ref="C10:E11"/>
    <mergeCell ref="F10:AM10"/>
    <mergeCell ref="X11:Y11"/>
    <mergeCell ref="Z11:AA11"/>
    <mergeCell ref="AB11:AC11"/>
    <mergeCell ref="AJ11:AK11"/>
    <mergeCell ref="AL11:AM11"/>
    <mergeCell ref="AU10:AU12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AN10:AN12"/>
    <mergeCell ref="AO10:AP11"/>
    <mergeCell ref="AQ10:AQ12"/>
    <mergeCell ref="AR10:AR12"/>
    <mergeCell ref="AS10:AS12"/>
    <mergeCell ref="AT10:AT12"/>
    <mergeCell ref="A24:A34"/>
    <mergeCell ref="A35:A45"/>
    <mergeCell ref="A46:A56"/>
    <mergeCell ref="A57:A62"/>
    <mergeCell ref="A63:A66"/>
    <mergeCell ref="A67:A73"/>
    <mergeCell ref="AD11:AE11"/>
    <mergeCell ref="AF11:AG11"/>
    <mergeCell ref="AH11:AI11"/>
    <mergeCell ref="A13:A23"/>
    <mergeCell ref="A74:A78"/>
    <mergeCell ref="A79:A89"/>
    <mergeCell ref="A90:AM90"/>
    <mergeCell ref="A91:A93"/>
    <mergeCell ref="B91:B93"/>
    <mergeCell ref="C91:E92"/>
    <mergeCell ref="F91:AM91"/>
    <mergeCell ref="P92:Q92"/>
    <mergeCell ref="R92:S92"/>
    <mergeCell ref="T92:U92"/>
    <mergeCell ref="AN91:AO92"/>
    <mergeCell ref="AP91:AP93"/>
    <mergeCell ref="AQ91:AQ93"/>
    <mergeCell ref="AR91:AR93"/>
    <mergeCell ref="AS91:AS93"/>
    <mergeCell ref="F92:G92"/>
    <mergeCell ref="H92:I92"/>
    <mergeCell ref="J92:K92"/>
    <mergeCell ref="L92:M92"/>
    <mergeCell ref="N92:O92"/>
    <mergeCell ref="AH92:AI92"/>
    <mergeCell ref="AJ92:AK92"/>
    <mergeCell ref="AL92:AM92"/>
    <mergeCell ref="A94:A99"/>
    <mergeCell ref="A100:A105"/>
    <mergeCell ref="A106:D106"/>
    <mergeCell ref="V92:W92"/>
    <mergeCell ref="X92:Y92"/>
    <mergeCell ref="Z92:AA92"/>
    <mergeCell ref="AB92:AC92"/>
    <mergeCell ref="AD92:AE92"/>
    <mergeCell ref="AF92:AG92"/>
    <mergeCell ref="A107:A117"/>
    <mergeCell ref="A118:AK118"/>
    <mergeCell ref="A119:B121"/>
    <mergeCell ref="C119:E120"/>
    <mergeCell ref="F119:AI119"/>
    <mergeCell ref="AJ119:AK120"/>
    <mergeCell ref="X120:Y120"/>
    <mergeCell ref="Z120:AA120"/>
    <mergeCell ref="AB120:AC120"/>
    <mergeCell ref="AD120:AE120"/>
    <mergeCell ref="AL119:AL121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V120:W120"/>
    <mergeCell ref="O127:O128"/>
    <mergeCell ref="A129:A133"/>
    <mergeCell ref="A134:A138"/>
    <mergeCell ref="A139:A143"/>
    <mergeCell ref="A144:A148"/>
    <mergeCell ref="A149:H149"/>
    <mergeCell ref="AF120:AG120"/>
    <mergeCell ref="AH120:AI120"/>
    <mergeCell ref="A122:A124"/>
    <mergeCell ref="A125:J125"/>
    <mergeCell ref="A126:J126"/>
    <mergeCell ref="A127:A128"/>
    <mergeCell ref="B127:B128"/>
    <mergeCell ref="C127:C128"/>
    <mergeCell ref="D127:M127"/>
    <mergeCell ref="N127:N128"/>
    <mergeCell ref="A156:H156"/>
    <mergeCell ref="A171:J171"/>
    <mergeCell ref="A172:A174"/>
    <mergeCell ref="B172:D173"/>
    <mergeCell ref="E172:AL172"/>
    <mergeCell ref="E173:F173"/>
    <mergeCell ref="G173:H173"/>
    <mergeCell ref="I173:J173"/>
    <mergeCell ref="K173:L173"/>
    <mergeCell ref="M173:N173"/>
    <mergeCell ref="AA173:AB173"/>
    <mergeCell ref="AC173:AD173"/>
    <mergeCell ref="AE173:AF173"/>
    <mergeCell ref="AG173:AH173"/>
    <mergeCell ref="AI173:AJ173"/>
    <mergeCell ref="AK173:AL173"/>
    <mergeCell ref="O173:P173"/>
    <mergeCell ref="Q173:R173"/>
    <mergeCell ref="S173:T173"/>
    <mergeCell ref="U173:V173"/>
    <mergeCell ref="W173:X173"/>
    <mergeCell ref="Y173:Z173"/>
  </mergeCells>
  <dataValidations count="8">
    <dataValidation type="whole" allowBlank="1" showInputMessage="1" showErrorMessage="1" sqref="C183:D186" xr:uid="{00000000-0002-0000-0400-000000000000}">
      <formula1>0</formula1>
      <formula2>9.99999999999999E+40</formula2>
    </dataValidation>
    <dataValidation type="whole" allowBlank="1" showInputMessage="1" showErrorMessage="1" sqref="F13:AU89" xr:uid="{00000000-0002-0000-0400-000001000000}">
      <formula1>0</formula1>
      <formula2>9.99999999999999E+35</formula2>
    </dataValidation>
    <dataValidation type="whole" allowBlank="1" showInputMessage="1" showErrorMessage="1" sqref="F94:AS105" xr:uid="{00000000-0002-0000-0400-000002000000}">
      <formula1>0</formula1>
      <formula2>9.99999999999999E+36</formula2>
    </dataValidation>
    <dataValidation type="whole" allowBlank="1" showInputMessage="1" showErrorMessage="1" sqref="C108:D117" xr:uid="{00000000-0002-0000-0400-000003000000}">
      <formula1>0</formula1>
      <formula2>9.99999999999999E+34</formula2>
    </dataValidation>
    <dataValidation type="whole" operator="equal" allowBlank="1" showInputMessage="1" showErrorMessage="1" sqref="D74:D78" xr:uid="{00000000-0002-0000-0400-000004000000}">
      <formula1>0</formula1>
    </dataValidation>
    <dataValidation allowBlank="1" showInputMessage="1" showErrorMessage="1" error="Valor no Permitido" sqref="A79:A89" xr:uid="{00000000-0002-0000-0400-000005000000}"/>
    <dataValidation type="whole" allowBlank="1" showInputMessage="1" showErrorMessage="1" error="Valor no Permitido" sqref="B122:E124 A118:A119 A122 C119:E120 B175:D179 B172:D173 C79:E89" xr:uid="{00000000-0002-0000-0400-000006000000}">
      <formula1>0</formula1>
      <formula2>1E+30</formula2>
    </dataValidation>
    <dataValidation type="whole" operator="greaterThanOrEqual" allowBlank="1" showInputMessage="1" showErrorMessage="1" sqref="D129:O148 E175:AL179 C167:J170 C158:H164 F122:AL124 C151:H155" xr:uid="{00000000-0002-0000-0400-000007000000}">
      <formula1>0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G202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43.140625" customWidth="1"/>
    <col min="2" max="2" width="31.7109375" customWidth="1"/>
    <col min="3" max="3" width="18.85546875" bestFit="1" customWidth="1"/>
    <col min="4" max="4" width="17.140625" bestFit="1" customWidth="1"/>
    <col min="5" max="5" width="14" bestFit="1" customWidth="1"/>
    <col min="6" max="6" width="14.5703125" bestFit="1" customWidth="1"/>
    <col min="7" max="7" width="11.5703125" bestFit="1" customWidth="1"/>
    <col min="8" max="8" width="14" bestFit="1" customWidth="1"/>
    <col min="9" max="9" width="13.28515625" customWidth="1"/>
    <col min="10" max="10" width="15.42578125" customWidth="1"/>
    <col min="11" max="11" width="17" customWidth="1"/>
    <col min="12" max="12" width="14.85546875" customWidth="1"/>
    <col min="14" max="14" width="13.5703125" customWidth="1"/>
    <col min="38" max="38" width="13.7109375" customWidth="1"/>
    <col min="40" max="40" width="12.7109375" customWidth="1"/>
    <col min="41" max="41" width="13" customWidth="1"/>
    <col min="42" max="42" width="13.140625" customWidth="1"/>
    <col min="44" max="44" width="12.42578125" customWidth="1"/>
    <col min="75" max="76" width="11.7109375" customWidth="1"/>
    <col min="77" max="77" width="11.42578125" customWidth="1"/>
    <col min="78" max="96" width="11.42578125" hidden="1" customWidth="1"/>
    <col min="97" max="105" width="11.42578125" customWidth="1"/>
  </cols>
  <sheetData>
    <row r="1" spans="1:104" x14ac:dyDescent="0.25">
      <c r="A1" s="1" t="s">
        <v>0</v>
      </c>
    </row>
    <row r="2" spans="1:104" x14ac:dyDescent="0.25">
      <c r="A2" s="1" t="str">
        <f>CONCATENATE("COMUNA: ",[6]NOMBRE!B2, " (",[6]NOMBRE!C2,[6]NOMBRE!D2,[6]NOMBRE!E2,[6]NOMBRE!F2,[6]NOMBRE!G2,")")</f>
        <v>COMUNA: LINARES (07401)</v>
      </c>
    </row>
    <row r="3" spans="1:104" x14ac:dyDescent="0.25">
      <c r="A3" s="1" t="str">
        <f>CONCATENATE("ESTABLECIMIENTO/ESTRATEGIA: ", [6]NOMBRE!B3, " (",[6]NOMBRE!C3,[6]NOMBRE!D3,[6]NOMBRE!E3,[6]NOMBRE!F3,[6]NOMBRE!G3,[6]NOMBRE!H3,")")</f>
        <v>ESTABLECIMIENTO/ESTRATEGIA: HOSPITAL PRESIDENTE CARLOS IBAÑEZ DEL CAMPO (116108)</v>
      </c>
    </row>
    <row r="4" spans="1:104" x14ac:dyDescent="0.25">
      <c r="A4" s="1" t="str">
        <f>CONCATENATE("MES: ",[6]NOMBRE!B6, " (",[6]NOMBRE!C6,[6]NOMBRE!D6,")")</f>
        <v>MES: MAYO (05)</v>
      </c>
    </row>
    <row r="5" spans="1:104" x14ac:dyDescent="0.25">
      <c r="A5" s="1" t="str">
        <f>CONCATENATE("AÑO: ",[6]NOMBRE!B7)</f>
        <v>AÑO: 2025</v>
      </c>
    </row>
    <row r="6" spans="1:104" s="2" customFormat="1" ht="15" customHeight="1" x14ac:dyDescent="0.25">
      <c r="A6" s="330" t="s">
        <v>1</v>
      </c>
      <c r="B6" s="330"/>
      <c r="C6" s="330"/>
      <c r="D6" s="330"/>
      <c r="E6" s="330"/>
      <c r="F6" s="330"/>
      <c r="G6" s="330"/>
      <c r="H6" s="330"/>
      <c r="I6" s="330"/>
      <c r="J6" s="330"/>
      <c r="K6" s="330"/>
      <c r="L6" s="330"/>
      <c r="M6" s="330"/>
      <c r="N6" s="330"/>
      <c r="O6" s="330"/>
      <c r="P6" s="330"/>
      <c r="Q6" s="330"/>
      <c r="R6" s="330"/>
      <c r="S6" s="330"/>
      <c r="T6" s="330"/>
      <c r="BX6" s="3"/>
      <c r="BY6" s="3"/>
      <c r="BZ6" s="3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</row>
    <row r="8" spans="1:104" x14ac:dyDescent="0.25">
      <c r="A8" s="331" t="s">
        <v>2</v>
      </c>
      <c r="B8" s="331"/>
      <c r="C8" s="331"/>
      <c r="D8" s="331"/>
      <c r="E8" s="331"/>
      <c r="F8" s="331"/>
      <c r="G8" s="331"/>
      <c r="H8" s="331"/>
      <c r="I8" s="331"/>
      <c r="J8" s="331"/>
      <c r="K8" s="331"/>
      <c r="L8" s="331"/>
      <c r="M8" s="331"/>
      <c r="N8" s="331"/>
      <c r="O8" s="331"/>
      <c r="P8" s="331"/>
      <c r="Q8" s="331"/>
      <c r="R8" s="331"/>
      <c r="S8" s="331"/>
      <c r="T8" s="331"/>
      <c r="U8" s="331"/>
      <c r="V8" s="331"/>
      <c r="W8" s="331"/>
      <c r="X8" s="331"/>
      <c r="Y8" s="331"/>
      <c r="Z8" s="331"/>
      <c r="AA8" s="331"/>
      <c r="AB8" s="331"/>
      <c r="AC8" s="331"/>
      <c r="AD8" s="331"/>
      <c r="AE8" s="331"/>
      <c r="AF8" s="331"/>
      <c r="AG8" s="331"/>
      <c r="AH8" s="331"/>
      <c r="AI8" s="331"/>
      <c r="AJ8" s="331"/>
      <c r="AK8" s="331"/>
      <c r="AL8" s="331"/>
      <c r="AM8" s="331"/>
    </row>
    <row r="9" spans="1:104" x14ac:dyDescent="0.25">
      <c r="A9" s="303" t="s">
        <v>3</v>
      </c>
      <c r="B9" s="303"/>
      <c r="C9" s="303"/>
      <c r="D9" s="303"/>
      <c r="E9" s="303"/>
      <c r="F9" s="303"/>
      <c r="G9" s="303"/>
      <c r="H9" s="303"/>
      <c r="I9" s="303"/>
      <c r="J9" s="303"/>
      <c r="K9" s="303"/>
      <c r="L9" s="303"/>
      <c r="M9" s="303"/>
      <c r="N9" s="303"/>
      <c r="O9" s="303"/>
      <c r="P9" s="303"/>
      <c r="Q9" s="303"/>
      <c r="R9" s="303"/>
      <c r="S9" s="303"/>
      <c r="T9" s="303"/>
      <c r="U9" s="303"/>
      <c r="V9" s="303"/>
      <c r="W9" s="303"/>
      <c r="X9" s="303"/>
      <c r="Y9" s="303"/>
      <c r="Z9" s="303"/>
      <c r="AA9" s="303"/>
      <c r="AB9" s="303"/>
      <c r="AC9" s="303"/>
      <c r="AD9" s="303"/>
      <c r="AE9" s="303"/>
      <c r="AF9" s="303"/>
      <c r="AG9" s="303"/>
      <c r="AH9" s="303"/>
      <c r="AI9" s="303"/>
      <c r="AJ9" s="303"/>
      <c r="AK9" s="303"/>
      <c r="AL9" s="303"/>
      <c r="AM9" s="303"/>
    </row>
    <row r="10" spans="1:104" ht="15" customHeight="1" x14ac:dyDescent="0.25">
      <c r="A10" s="332" t="s">
        <v>4</v>
      </c>
      <c r="B10" s="327" t="s">
        <v>5</v>
      </c>
      <c r="C10" s="287" t="s">
        <v>6</v>
      </c>
      <c r="D10" s="288"/>
      <c r="E10" s="284"/>
      <c r="F10" s="333" t="s">
        <v>7</v>
      </c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4"/>
      <c r="AF10" s="334"/>
      <c r="AG10" s="334"/>
      <c r="AH10" s="334"/>
      <c r="AI10" s="334"/>
      <c r="AJ10" s="334"/>
      <c r="AK10" s="334"/>
      <c r="AL10" s="334"/>
      <c r="AM10" s="314"/>
      <c r="AN10" s="309" t="s">
        <v>8</v>
      </c>
      <c r="AO10" s="288" t="s">
        <v>9</v>
      </c>
      <c r="AP10" s="284"/>
      <c r="AQ10" s="324" t="s">
        <v>10</v>
      </c>
      <c r="AR10" s="324" t="s">
        <v>11</v>
      </c>
      <c r="AS10" s="324" t="s">
        <v>12</v>
      </c>
      <c r="AT10" s="324" t="s">
        <v>13</v>
      </c>
      <c r="AU10" s="324" t="s">
        <v>14</v>
      </c>
    </row>
    <row r="11" spans="1:104" x14ac:dyDescent="0.25">
      <c r="A11" s="332"/>
      <c r="B11" s="328"/>
      <c r="C11" s="289"/>
      <c r="D11" s="290"/>
      <c r="E11" s="286"/>
      <c r="F11" s="294" t="s">
        <v>15</v>
      </c>
      <c r="G11" s="294"/>
      <c r="H11" s="295" t="s">
        <v>16</v>
      </c>
      <c r="I11" s="296"/>
      <c r="J11" s="295" t="s">
        <v>17</v>
      </c>
      <c r="K11" s="296"/>
      <c r="L11" s="295" t="s">
        <v>18</v>
      </c>
      <c r="M11" s="296"/>
      <c r="N11" s="295" t="s">
        <v>19</v>
      </c>
      <c r="O11" s="296"/>
      <c r="P11" s="295" t="s">
        <v>20</v>
      </c>
      <c r="Q11" s="296"/>
      <c r="R11" s="295" t="s">
        <v>21</v>
      </c>
      <c r="S11" s="296"/>
      <c r="T11" s="295" t="s">
        <v>22</v>
      </c>
      <c r="U11" s="296"/>
      <c r="V11" s="295" t="s">
        <v>23</v>
      </c>
      <c r="W11" s="296"/>
      <c r="X11" s="295" t="s">
        <v>24</v>
      </c>
      <c r="Y11" s="296"/>
      <c r="Z11" s="295" t="s">
        <v>25</v>
      </c>
      <c r="AA11" s="296"/>
      <c r="AB11" s="295" t="s">
        <v>26</v>
      </c>
      <c r="AC11" s="296"/>
      <c r="AD11" s="295" t="s">
        <v>27</v>
      </c>
      <c r="AE11" s="296"/>
      <c r="AF11" s="295" t="s">
        <v>28</v>
      </c>
      <c r="AG11" s="296"/>
      <c r="AH11" s="295" t="s">
        <v>29</v>
      </c>
      <c r="AI11" s="296"/>
      <c r="AJ11" s="295" t="s">
        <v>30</v>
      </c>
      <c r="AK11" s="296"/>
      <c r="AL11" s="297" t="s">
        <v>31</v>
      </c>
      <c r="AM11" s="323"/>
      <c r="AN11" s="310"/>
      <c r="AO11" s="290"/>
      <c r="AP11" s="286"/>
      <c r="AQ11" s="325"/>
      <c r="AR11" s="325"/>
      <c r="AS11" s="325"/>
      <c r="AT11" s="325"/>
      <c r="AU11" s="325"/>
    </row>
    <row r="12" spans="1:104" x14ac:dyDescent="0.25">
      <c r="A12" s="332"/>
      <c r="B12" s="329"/>
      <c r="C12" s="5" t="s">
        <v>32</v>
      </c>
      <c r="D12" s="6" t="s">
        <v>33</v>
      </c>
      <c r="E12" s="7" t="s">
        <v>34</v>
      </c>
      <c r="F12" s="5" t="s">
        <v>33</v>
      </c>
      <c r="G12" s="7" t="s">
        <v>34</v>
      </c>
      <c r="H12" s="5" t="s">
        <v>33</v>
      </c>
      <c r="I12" s="7" t="s">
        <v>34</v>
      </c>
      <c r="J12" s="5" t="s">
        <v>33</v>
      </c>
      <c r="K12" s="7" t="s">
        <v>34</v>
      </c>
      <c r="L12" s="5" t="s">
        <v>33</v>
      </c>
      <c r="M12" s="7" t="s">
        <v>34</v>
      </c>
      <c r="N12" s="5" t="s">
        <v>33</v>
      </c>
      <c r="O12" s="7" t="s">
        <v>34</v>
      </c>
      <c r="P12" s="5" t="s">
        <v>33</v>
      </c>
      <c r="Q12" s="7" t="s">
        <v>34</v>
      </c>
      <c r="R12" s="5" t="s">
        <v>33</v>
      </c>
      <c r="S12" s="7" t="s">
        <v>34</v>
      </c>
      <c r="T12" s="5" t="s">
        <v>33</v>
      </c>
      <c r="U12" s="7" t="s">
        <v>34</v>
      </c>
      <c r="V12" s="5" t="s">
        <v>33</v>
      </c>
      <c r="W12" s="7" t="s">
        <v>34</v>
      </c>
      <c r="X12" s="5" t="s">
        <v>33</v>
      </c>
      <c r="Y12" s="7" t="s">
        <v>34</v>
      </c>
      <c r="Z12" s="5" t="s">
        <v>33</v>
      </c>
      <c r="AA12" s="7" t="s">
        <v>34</v>
      </c>
      <c r="AB12" s="5" t="s">
        <v>33</v>
      </c>
      <c r="AC12" s="7" t="s">
        <v>34</v>
      </c>
      <c r="AD12" s="5" t="s">
        <v>33</v>
      </c>
      <c r="AE12" s="7" t="s">
        <v>34</v>
      </c>
      <c r="AF12" s="5" t="s">
        <v>33</v>
      </c>
      <c r="AG12" s="7" t="s">
        <v>34</v>
      </c>
      <c r="AH12" s="5" t="s">
        <v>33</v>
      </c>
      <c r="AI12" s="7" t="s">
        <v>34</v>
      </c>
      <c r="AJ12" s="5" t="s">
        <v>33</v>
      </c>
      <c r="AK12" s="7" t="s">
        <v>34</v>
      </c>
      <c r="AL12" s="5" t="s">
        <v>33</v>
      </c>
      <c r="AM12" s="7" t="s">
        <v>34</v>
      </c>
      <c r="AN12" s="311"/>
      <c r="AO12" s="8" t="s">
        <v>35</v>
      </c>
      <c r="AP12" s="9" t="s">
        <v>36</v>
      </c>
      <c r="AQ12" s="326"/>
      <c r="AR12" s="326"/>
      <c r="AS12" s="326"/>
      <c r="AT12" s="326"/>
      <c r="AU12" s="326"/>
    </row>
    <row r="13" spans="1:104" x14ac:dyDescent="0.25">
      <c r="A13" s="299" t="s">
        <v>37</v>
      </c>
      <c r="B13" s="10" t="s">
        <v>38</v>
      </c>
      <c r="C13" s="11">
        <f t="shared" ref="C13:C75" si="0">SUM(D13+E13)</f>
        <v>64</v>
      </c>
      <c r="D13" s="12">
        <f>+F13+H13+J13+L13+N13+P13+R13+T13+V13+X13+Z13+AB13+AD13+AF13+AH13+AJ13+AL13</f>
        <v>43</v>
      </c>
      <c r="E13" s="13">
        <f>+G13+I13+K13+M13+O13+Q13+S13+U13+W13+Y13+AA13+AC13+AE13+AG13+AI13+AK13+AM13</f>
        <v>21</v>
      </c>
      <c r="F13" s="14"/>
      <c r="G13" s="15"/>
      <c r="H13" s="14"/>
      <c r="I13" s="15"/>
      <c r="J13" s="14"/>
      <c r="K13" s="16"/>
      <c r="L13" s="14"/>
      <c r="M13" s="16"/>
      <c r="N13" s="14">
        <v>1</v>
      </c>
      <c r="O13" s="16"/>
      <c r="P13" s="14">
        <v>3</v>
      </c>
      <c r="Q13" s="16">
        <v>1</v>
      </c>
      <c r="R13" s="14">
        <v>4</v>
      </c>
      <c r="S13" s="16"/>
      <c r="T13" s="14">
        <v>4</v>
      </c>
      <c r="U13" s="16">
        <v>3</v>
      </c>
      <c r="V13" s="14">
        <v>6</v>
      </c>
      <c r="W13" s="16">
        <v>3</v>
      </c>
      <c r="X13" s="14">
        <v>4</v>
      </c>
      <c r="Y13" s="16">
        <v>2</v>
      </c>
      <c r="Z13" s="14">
        <v>3</v>
      </c>
      <c r="AA13" s="16">
        <v>3</v>
      </c>
      <c r="AB13" s="14">
        <v>4</v>
      </c>
      <c r="AC13" s="16">
        <v>3</v>
      </c>
      <c r="AD13" s="14">
        <v>5</v>
      </c>
      <c r="AE13" s="16">
        <v>1</v>
      </c>
      <c r="AF13" s="14">
        <v>5</v>
      </c>
      <c r="AG13" s="16">
        <v>1</v>
      </c>
      <c r="AH13" s="14">
        <v>1</v>
      </c>
      <c r="AI13" s="16">
        <v>3</v>
      </c>
      <c r="AJ13" s="14">
        <v>1</v>
      </c>
      <c r="AK13" s="16">
        <v>1</v>
      </c>
      <c r="AL13" s="17">
        <v>2</v>
      </c>
      <c r="AM13" s="18"/>
      <c r="AN13" s="19">
        <v>0</v>
      </c>
      <c r="AO13" s="20">
        <v>0</v>
      </c>
      <c r="AP13" s="21">
        <v>1</v>
      </c>
      <c r="AQ13" s="22">
        <v>0</v>
      </c>
      <c r="AR13" s="22">
        <v>3</v>
      </c>
      <c r="AS13" s="23"/>
      <c r="AT13" s="24">
        <v>0</v>
      </c>
      <c r="AU13" s="24">
        <v>0</v>
      </c>
      <c r="AV13" s="25" t="str">
        <f>$CA13&amp;$CB13&amp;CC13&amp;CD13&amp;CE13&amp;CG13&amp;CH13</f>
        <v/>
      </c>
      <c r="CA13" s="26" t="str">
        <f>IF(AND($C13&lt;&gt;0,AN13=""),"* No olvide ingresar la columna Espacios Amigables /adolescentes (Digite CERO si no tiene). ",IF(AN13&gt;$C13,"* El Número de Espacios Amigables no puede superar el Total. ",""))</f>
        <v/>
      </c>
      <c r="CB13" s="26" t="str">
        <f>IF(AND(E13&gt;0,OR(AO13="")),"No olvide digitar los campos *TRANS Masculino (Digite CERO si no tiene).",IF(AO13&gt;E13,"* El Número de TRANS Masculino no puede superar el Total Mujeres. ",""))</f>
        <v/>
      </c>
      <c r="CC13" s="26" t="str">
        <f>IF(AND(D13&gt;0,OR(AP13="")),"No olvide digitar los campos *TRANS Femenino (Digite CERO si no tiene).",IF(AP13&gt;$D13,"* El Número de TRANS Femenino no puede superar el Total Hombres. ",""))</f>
        <v/>
      </c>
      <c r="CD13" s="26" t="str">
        <f>IF(AND($C13&lt;&gt;0,AQ13=""),"* No olvide ingresar la columna Pueblos Originarios (Digite CERO si no tiene).  ",IF(AQ13&gt;$C13,"* El Número de Pueblos Originarios no puede superar el Total. ",""))</f>
        <v/>
      </c>
      <c r="CE13" s="26" t="str">
        <f>IF(AND($C13&lt;&gt;0,AR13=""),"* No olvide ingresar la columna Migrantes (Digite CERO si no tiene).  ",IF(AR13&gt;$C13,"* El Número de Migrantes no puede superar el Total. ",""))</f>
        <v/>
      </c>
      <c r="CF13" s="27"/>
      <c r="CG13" s="26" t="str">
        <f>IF(AND($C13&lt;&gt;0,AT13=""),"* No olvide ingresar la columna Niños, Niñas, Adolescentes y Jóvenes SENAME (Digite CERO si no tiene).  ",IF(AT13&gt;$C13,"* El Número de Niños, Niñas, Adolescentes y Jóvenes SENAME no puede superar el Total. ",""))</f>
        <v/>
      </c>
      <c r="CH13" s="26" t="str">
        <f>IF(AND($C13&lt;&gt;0,AU13=""),"* No olvide ingresar la columna Niños, Niñas, Adolescentes y Jóvenes Mejor Niñez (Digite CERO si no tiene). ",IF(AU13&gt;$C13,"* El Número de Niños, Niñas, Adolescentes y Jóvenes Mejor Niñez no puede superar el Total. ",""))</f>
        <v/>
      </c>
      <c r="CI13" s="28"/>
      <c r="CJ13" s="29">
        <f>IF(AND($C13&lt;&gt;0,AN13=""),1,IF(AN13&gt;$C13,1,0))</f>
        <v>0</v>
      </c>
      <c r="CK13" s="29">
        <f>IF(AND(E13&gt;0,OR(AO13="")),1,IF(AO13&gt;E13,1,0))</f>
        <v>0</v>
      </c>
      <c r="CL13" s="29">
        <f>IF(AND(D13&gt;0,OR(AP13="")),1,IF(AP13&gt;D13,1,0))</f>
        <v>0</v>
      </c>
      <c r="CM13" s="29">
        <f>IF(AND($C13&lt;&gt;0,AQ13=""),1,IF(AQ13&gt;$C13,1,0))</f>
        <v>0</v>
      </c>
      <c r="CN13" s="29">
        <f>IF(AND($C13&lt;&gt;0,AR13=""),1,IF(AR13&gt;$C13,1,0))</f>
        <v>0</v>
      </c>
      <c r="CO13" s="30"/>
      <c r="CP13" s="29">
        <f>IF(AND($C13&lt;&gt;0,AT13=""),1,IF(AT13&gt;$C13,1,0))</f>
        <v>0</v>
      </c>
      <c r="CQ13" s="29">
        <f>IF(AND($C13&lt;&gt;0,AU13=""),1,IF(AU13&gt;$C13,1,0))</f>
        <v>0</v>
      </c>
      <c r="CR13" s="28"/>
      <c r="CS13" s="28"/>
      <c r="CT13" s="28"/>
      <c r="CU13" s="28"/>
    </row>
    <row r="14" spans="1:104" x14ac:dyDescent="0.25">
      <c r="A14" s="300"/>
      <c r="B14" s="31" t="s">
        <v>39</v>
      </c>
      <c r="C14" s="32">
        <f t="shared" si="0"/>
        <v>0</v>
      </c>
      <c r="D14" s="33">
        <f t="shared" ref="D14:E23" si="1">+F14+H14+J14+L14+N14+P14+R14+T14+V14+X14+Z14+AB14+AD14+AF14+AH14+AJ14+AL14</f>
        <v>0</v>
      </c>
      <c r="E14" s="34">
        <f>+G14+I14+K14+M14+O14+Q14+S14+U14+W14+Y14+AA14+AC14+AE14+AG14+AI14+AK14+AM14</f>
        <v>0</v>
      </c>
      <c r="F14" s="35"/>
      <c r="G14" s="36"/>
      <c r="H14" s="35"/>
      <c r="I14" s="36"/>
      <c r="J14" s="35"/>
      <c r="K14" s="37"/>
      <c r="L14" s="35"/>
      <c r="M14" s="37"/>
      <c r="N14" s="35"/>
      <c r="O14" s="37"/>
      <c r="P14" s="35"/>
      <c r="Q14" s="37"/>
      <c r="R14" s="35"/>
      <c r="S14" s="37"/>
      <c r="T14" s="35"/>
      <c r="U14" s="37"/>
      <c r="V14" s="35"/>
      <c r="W14" s="37"/>
      <c r="X14" s="35"/>
      <c r="Y14" s="37"/>
      <c r="Z14" s="35"/>
      <c r="AA14" s="37"/>
      <c r="AB14" s="35"/>
      <c r="AC14" s="37"/>
      <c r="AD14" s="35"/>
      <c r="AE14" s="37"/>
      <c r="AF14" s="35"/>
      <c r="AG14" s="37"/>
      <c r="AH14" s="35"/>
      <c r="AI14" s="37"/>
      <c r="AJ14" s="35"/>
      <c r="AK14" s="37"/>
      <c r="AL14" s="38"/>
      <c r="AM14" s="39"/>
      <c r="AN14" s="40"/>
      <c r="AO14" s="41"/>
      <c r="AP14" s="36"/>
      <c r="AQ14" s="24"/>
      <c r="AR14" s="24"/>
      <c r="AS14" s="42"/>
      <c r="AT14" s="24"/>
      <c r="AU14" s="24"/>
      <c r="AV14" s="25" t="str">
        <f t="shared" ref="AV14:AV56" si="2">$CA14&amp;$CB14&amp;CC14&amp;CD14&amp;CE14&amp;CG14&amp;CH14</f>
        <v/>
      </c>
      <c r="CA14" s="26" t="str">
        <f t="shared" ref="CA14:CA89" si="3">IF(AND($C14&lt;&gt;0,AN14=""),"* No olvide ingresar la columna Espacios Amigables /adolescentes (Digite CERO si no tiene). ",IF(AN14&gt;$C14,"* El Número de Espacios Amigables no puede superar el Total. ",""))</f>
        <v/>
      </c>
      <c r="CB14" s="26" t="str">
        <f t="shared" ref="CB14:CB89" si="4">IF(AND(E14&gt;0,OR(AO14="")),"No olvide digitar los campos *TRANS Masculino (Digite CERO si no tiene).",IF(AO14&gt;E14,"* El Número de TRANS Masculino no puede superar el Total Mujeres. ",""))</f>
        <v/>
      </c>
      <c r="CC14" s="26" t="str">
        <f t="shared" ref="CC14:CC89" si="5">IF(AND(D14&gt;0,OR(AP14="")),"No olvide digitar los campos *TRANS Femenino (Digite CERO si no tiene).",IF(AP14&gt;$D14,"* El Número de TRANS Femenino no puede superar el Total Hombres. ",""))</f>
        <v/>
      </c>
      <c r="CD14" s="26" t="str">
        <f t="shared" ref="CD14:CD89" si="6">IF(AND($C14&lt;&gt;0,AQ14=""),"* No olvide ingresar la columna Pueblos Originarios (Digite CERO si no tiene).  ",IF(AQ14&gt;$C14,"* El Número de Pueblos Originarios no puede superar el Total. ",""))</f>
        <v/>
      </c>
      <c r="CE14" s="26" t="str">
        <f t="shared" ref="CE14:CE89" si="7">IF(AND($C14&lt;&gt;0,AR14=""),"* No olvide ingresar la columna Migrantes (Digite CERO si no tiene).  ",IF(AR14&gt;$C14,"* El Número de Migrantes no puede superar el Total. ",""))</f>
        <v/>
      </c>
      <c r="CF14" s="27"/>
      <c r="CG14" s="26" t="str">
        <f t="shared" ref="CG14:CG89" si="8">IF(AND($C14&lt;&gt;0,AT14=""),"* No olvide ingresar la columna Niños, Niñas, Adolescentes y Jóvenes SENAME (Digite CERO si no tiene).  ",IF(AT14&gt;$C14,"* El Número de Niños, Niñas, Adolescentes y Jóvenes SENAME no puede superar el Total. ",""))</f>
        <v/>
      </c>
      <c r="CH14" s="26" t="str">
        <f t="shared" ref="CH14:CH89" si="9">IF(AND($C14&lt;&gt;0,AU14=""),"* No olvide ingresar la columna Niños, Niñas, Adolescentes y Jóvenes Mejor Niñez (Digite CERO si no tiene). ",IF(AU14&gt;$C14,"* El Número de Niños, Niñas, Adolescentes y Jóvenes Mejor Niñez no puede superar el Total. ",""))</f>
        <v/>
      </c>
      <c r="CI14" s="28"/>
      <c r="CJ14" s="29">
        <f t="shared" ref="CJ14:CJ89" si="10">IF(AND($C14&lt;&gt;0,AN14=""),1,IF(AN14&gt;$C14,1,0))</f>
        <v>0</v>
      </c>
      <c r="CK14" s="29">
        <f t="shared" ref="CK14:CK89" si="11">IF(AND(E14&gt;0,OR(AO14="")),1,IF(AO14&gt;E14,1,0))</f>
        <v>0</v>
      </c>
      <c r="CL14" s="29">
        <f t="shared" ref="CL14:CL89" si="12">IF(AND(D14&gt;0,OR(AP14="")),1,IF(AP14&gt;D14,1,0))</f>
        <v>0</v>
      </c>
      <c r="CM14" s="29">
        <f t="shared" ref="CM14:CN89" si="13">IF(AND($C14&lt;&gt;0,AQ14=""),1,IF(AQ14&gt;$C14,1,0))</f>
        <v>0</v>
      </c>
      <c r="CN14" s="29">
        <f t="shared" si="13"/>
        <v>0</v>
      </c>
      <c r="CO14" s="30"/>
      <c r="CP14" s="29">
        <f t="shared" ref="CP14:CQ89" si="14">IF(AND($C14&lt;&gt;0,AT14=""),1,IF(AT14&gt;$C14,1,0))</f>
        <v>0</v>
      </c>
      <c r="CQ14" s="29">
        <f t="shared" si="14"/>
        <v>0</v>
      </c>
    </row>
    <row r="15" spans="1:104" x14ac:dyDescent="0.25">
      <c r="A15" s="300"/>
      <c r="B15" s="31" t="s">
        <v>40</v>
      </c>
      <c r="C15" s="32">
        <f t="shared" si="0"/>
        <v>132</v>
      </c>
      <c r="D15" s="33">
        <f t="shared" si="1"/>
        <v>96</v>
      </c>
      <c r="E15" s="34">
        <f t="shared" si="1"/>
        <v>36</v>
      </c>
      <c r="F15" s="35"/>
      <c r="G15" s="36"/>
      <c r="H15" s="35"/>
      <c r="I15" s="36"/>
      <c r="J15" s="35"/>
      <c r="K15" s="37"/>
      <c r="L15" s="35"/>
      <c r="M15" s="37"/>
      <c r="N15" s="35">
        <v>2</v>
      </c>
      <c r="O15" s="37"/>
      <c r="P15" s="35">
        <v>12</v>
      </c>
      <c r="Q15" s="37">
        <v>4</v>
      </c>
      <c r="R15" s="35">
        <v>14</v>
      </c>
      <c r="S15" s="37">
        <v>4</v>
      </c>
      <c r="T15" s="35">
        <v>14</v>
      </c>
      <c r="U15" s="37">
        <v>5</v>
      </c>
      <c r="V15" s="35">
        <v>14</v>
      </c>
      <c r="W15" s="37">
        <v>4</v>
      </c>
      <c r="X15" s="35">
        <v>11</v>
      </c>
      <c r="Y15" s="37">
        <v>3</v>
      </c>
      <c r="Z15" s="35">
        <v>10</v>
      </c>
      <c r="AA15" s="37">
        <v>5</v>
      </c>
      <c r="AB15" s="35">
        <v>9</v>
      </c>
      <c r="AC15" s="37">
        <v>5</v>
      </c>
      <c r="AD15" s="35">
        <v>4</v>
      </c>
      <c r="AE15" s="37">
        <v>1</v>
      </c>
      <c r="AF15" s="35">
        <v>2</v>
      </c>
      <c r="AG15" s="37">
        <v>1</v>
      </c>
      <c r="AH15" s="35">
        <v>2</v>
      </c>
      <c r="AI15" s="37">
        <v>3</v>
      </c>
      <c r="AJ15" s="35">
        <v>1</v>
      </c>
      <c r="AK15" s="37">
        <v>1</v>
      </c>
      <c r="AL15" s="38">
        <v>1</v>
      </c>
      <c r="AM15" s="39"/>
      <c r="AN15" s="40">
        <v>0</v>
      </c>
      <c r="AO15" s="41">
        <v>0</v>
      </c>
      <c r="AP15" s="36">
        <v>1</v>
      </c>
      <c r="AQ15" s="24">
        <v>0</v>
      </c>
      <c r="AR15" s="24">
        <v>9</v>
      </c>
      <c r="AS15" s="42"/>
      <c r="AT15" s="24">
        <v>0</v>
      </c>
      <c r="AU15" s="24">
        <v>0</v>
      </c>
      <c r="AV15" s="25" t="str">
        <f t="shared" si="2"/>
        <v/>
      </c>
      <c r="CA15" s="26" t="str">
        <f t="shared" si="3"/>
        <v/>
      </c>
      <c r="CB15" s="26" t="str">
        <f t="shared" si="4"/>
        <v/>
      </c>
      <c r="CC15" s="26" t="str">
        <f t="shared" si="5"/>
        <v/>
      </c>
      <c r="CD15" s="26" t="str">
        <f t="shared" si="6"/>
        <v/>
      </c>
      <c r="CE15" s="26" t="str">
        <f t="shared" si="7"/>
        <v/>
      </c>
      <c r="CF15" s="27"/>
      <c r="CG15" s="26" t="str">
        <f t="shared" si="8"/>
        <v/>
      </c>
      <c r="CH15" s="26" t="str">
        <f t="shared" si="9"/>
        <v/>
      </c>
      <c r="CI15" s="28"/>
      <c r="CJ15" s="29">
        <f t="shared" si="10"/>
        <v>0</v>
      </c>
      <c r="CK15" s="29">
        <f t="shared" si="11"/>
        <v>0</v>
      </c>
      <c r="CL15" s="29">
        <f t="shared" si="12"/>
        <v>0</v>
      </c>
      <c r="CM15" s="29">
        <f t="shared" si="13"/>
        <v>0</v>
      </c>
      <c r="CN15" s="29">
        <f t="shared" si="13"/>
        <v>0</v>
      </c>
      <c r="CO15" s="30"/>
      <c r="CP15" s="29">
        <f t="shared" si="14"/>
        <v>0</v>
      </c>
      <c r="CQ15" s="29">
        <f t="shared" si="14"/>
        <v>0</v>
      </c>
    </row>
    <row r="16" spans="1:104" x14ac:dyDescent="0.25">
      <c r="A16" s="300"/>
      <c r="B16" s="31" t="s">
        <v>41</v>
      </c>
      <c r="C16" s="32">
        <f t="shared" si="0"/>
        <v>0</v>
      </c>
      <c r="D16" s="33">
        <f t="shared" si="1"/>
        <v>0</v>
      </c>
      <c r="E16" s="34">
        <f t="shared" si="1"/>
        <v>0</v>
      </c>
      <c r="F16" s="35"/>
      <c r="G16" s="36"/>
      <c r="H16" s="35"/>
      <c r="I16" s="36"/>
      <c r="J16" s="35"/>
      <c r="K16" s="37"/>
      <c r="L16" s="35"/>
      <c r="M16" s="37"/>
      <c r="N16" s="35"/>
      <c r="O16" s="37"/>
      <c r="P16" s="35"/>
      <c r="Q16" s="37"/>
      <c r="R16" s="35"/>
      <c r="S16" s="37"/>
      <c r="T16" s="35"/>
      <c r="U16" s="37"/>
      <c r="V16" s="35"/>
      <c r="W16" s="37"/>
      <c r="X16" s="35"/>
      <c r="Y16" s="37"/>
      <c r="Z16" s="35"/>
      <c r="AA16" s="37"/>
      <c r="AB16" s="35"/>
      <c r="AC16" s="37"/>
      <c r="AD16" s="35"/>
      <c r="AE16" s="37"/>
      <c r="AF16" s="35"/>
      <c r="AG16" s="37"/>
      <c r="AH16" s="35"/>
      <c r="AI16" s="37"/>
      <c r="AJ16" s="35"/>
      <c r="AK16" s="37"/>
      <c r="AL16" s="38"/>
      <c r="AM16" s="39"/>
      <c r="AN16" s="40"/>
      <c r="AO16" s="41"/>
      <c r="AP16" s="36"/>
      <c r="AQ16" s="24"/>
      <c r="AR16" s="24"/>
      <c r="AS16" s="42"/>
      <c r="AT16" s="24"/>
      <c r="AU16" s="24"/>
      <c r="AV16" s="25" t="str">
        <f t="shared" si="2"/>
        <v/>
      </c>
      <c r="CA16" s="26" t="str">
        <f t="shared" si="3"/>
        <v/>
      </c>
      <c r="CB16" s="26" t="str">
        <f t="shared" si="4"/>
        <v/>
      </c>
      <c r="CC16" s="26" t="str">
        <f t="shared" si="5"/>
        <v/>
      </c>
      <c r="CD16" s="26" t="str">
        <f t="shared" si="6"/>
        <v/>
      </c>
      <c r="CE16" s="26" t="str">
        <f t="shared" si="7"/>
        <v/>
      </c>
      <c r="CF16" s="27"/>
      <c r="CG16" s="26" t="str">
        <f t="shared" si="8"/>
        <v/>
      </c>
      <c r="CH16" s="26" t="str">
        <f t="shared" si="9"/>
        <v/>
      </c>
      <c r="CI16" s="28"/>
      <c r="CJ16" s="29">
        <f t="shared" si="10"/>
        <v>0</v>
      </c>
      <c r="CK16" s="29">
        <f t="shared" si="11"/>
        <v>0</v>
      </c>
      <c r="CL16" s="29">
        <f t="shared" si="12"/>
        <v>0</v>
      </c>
      <c r="CM16" s="29">
        <f t="shared" si="13"/>
        <v>0</v>
      </c>
      <c r="CN16" s="29">
        <f t="shared" si="13"/>
        <v>0</v>
      </c>
      <c r="CO16" s="30"/>
      <c r="CP16" s="29">
        <f t="shared" si="14"/>
        <v>0</v>
      </c>
      <c r="CQ16" s="29">
        <f t="shared" si="14"/>
        <v>0</v>
      </c>
    </row>
    <row r="17" spans="1:99" x14ac:dyDescent="0.25">
      <c r="A17" s="300"/>
      <c r="B17" s="31" t="s">
        <v>42</v>
      </c>
      <c r="C17" s="32">
        <f t="shared" si="0"/>
        <v>0</v>
      </c>
      <c r="D17" s="33">
        <f t="shared" si="1"/>
        <v>0</v>
      </c>
      <c r="E17" s="34">
        <f t="shared" si="1"/>
        <v>0</v>
      </c>
      <c r="F17" s="35"/>
      <c r="G17" s="36"/>
      <c r="H17" s="35"/>
      <c r="I17" s="36"/>
      <c r="J17" s="35"/>
      <c r="K17" s="37"/>
      <c r="L17" s="35"/>
      <c r="M17" s="37"/>
      <c r="N17" s="35"/>
      <c r="O17" s="37"/>
      <c r="P17" s="35"/>
      <c r="Q17" s="37"/>
      <c r="R17" s="35"/>
      <c r="S17" s="37"/>
      <c r="T17" s="35"/>
      <c r="U17" s="37"/>
      <c r="V17" s="35"/>
      <c r="W17" s="37"/>
      <c r="X17" s="35"/>
      <c r="Y17" s="37"/>
      <c r="Z17" s="35"/>
      <c r="AA17" s="37"/>
      <c r="AB17" s="35"/>
      <c r="AC17" s="37"/>
      <c r="AD17" s="35"/>
      <c r="AE17" s="37"/>
      <c r="AF17" s="35"/>
      <c r="AG17" s="37"/>
      <c r="AH17" s="35"/>
      <c r="AI17" s="37"/>
      <c r="AJ17" s="35"/>
      <c r="AK17" s="37"/>
      <c r="AL17" s="38"/>
      <c r="AM17" s="39"/>
      <c r="AN17" s="40"/>
      <c r="AO17" s="41"/>
      <c r="AP17" s="36"/>
      <c r="AQ17" s="24"/>
      <c r="AR17" s="24"/>
      <c r="AS17" s="42"/>
      <c r="AT17" s="24"/>
      <c r="AU17" s="24"/>
      <c r="AV17" s="25" t="str">
        <f t="shared" si="2"/>
        <v/>
      </c>
      <c r="CA17" s="26" t="str">
        <f t="shared" si="3"/>
        <v/>
      </c>
      <c r="CB17" s="26" t="str">
        <f t="shared" si="4"/>
        <v/>
      </c>
      <c r="CC17" s="26" t="str">
        <f t="shared" si="5"/>
        <v/>
      </c>
      <c r="CD17" s="26" t="str">
        <f t="shared" si="6"/>
        <v/>
      </c>
      <c r="CE17" s="26" t="str">
        <f t="shared" si="7"/>
        <v/>
      </c>
      <c r="CF17" s="27"/>
      <c r="CG17" s="26" t="str">
        <f t="shared" si="8"/>
        <v/>
      </c>
      <c r="CH17" s="26" t="str">
        <f t="shared" si="9"/>
        <v/>
      </c>
      <c r="CI17" s="28"/>
      <c r="CJ17" s="29">
        <f t="shared" si="10"/>
        <v>0</v>
      </c>
      <c r="CK17" s="29">
        <f t="shared" si="11"/>
        <v>0</v>
      </c>
      <c r="CL17" s="29">
        <f t="shared" si="12"/>
        <v>0</v>
      </c>
      <c r="CM17" s="29">
        <f t="shared" si="13"/>
        <v>0</v>
      </c>
      <c r="CN17" s="29">
        <f t="shared" si="13"/>
        <v>0</v>
      </c>
      <c r="CO17" s="30"/>
      <c r="CP17" s="29">
        <f t="shared" si="14"/>
        <v>0</v>
      </c>
      <c r="CQ17" s="29">
        <f t="shared" si="14"/>
        <v>0</v>
      </c>
    </row>
    <row r="18" spans="1:99" x14ac:dyDescent="0.25">
      <c r="A18" s="300"/>
      <c r="B18" s="31" t="s">
        <v>43</v>
      </c>
      <c r="C18" s="32">
        <f t="shared" si="0"/>
        <v>0</v>
      </c>
      <c r="D18" s="33">
        <f t="shared" si="1"/>
        <v>0</v>
      </c>
      <c r="E18" s="34">
        <f t="shared" si="1"/>
        <v>0</v>
      </c>
      <c r="F18" s="35"/>
      <c r="G18" s="36"/>
      <c r="H18" s="35"/>
      <c r="I18" s="36"/>
      <c r="J18" s="35"/>
      <c r="K18" s="37"/>
      <c r="L18" s="35"/>
      <c r="M18" s="37"/>
      <c r="N18" s="35"/>
      <c r="O18" s="37"/>
      <c r="P18" s="35"/>
      <c r="Q18" s="37"/>
      <c r="R18" s="35"/>
      <c r="S18" s="37"/>
      <c r="T18" s="35"/>
      <c r="U18" s="37"/>
      <c r="V18" s="35"/>
      <c r="W18" s="37"/>
      <c r="X18" s="35"/>
      <c r="Y18" s="37"/>
      <c r="Z18" s="35"/>
      <c r="AA18" s="37"/>
      <c r="AB18" s="35"/>
      <c r="AC18" s="37"/>
      <c r="AD18" s="35"/>
      <c r="AE18" s="37"/>
      <c r="AF18" s="35"/>
      <c r="AG18" s="37"/>
      <c r="AH18" s="35"/>
      <c r="AI18" s="37"/>
      <c r="AJ18" s="35"/>
      <c r="AK18" s="37"/>
      <c r="AL18" s="38"/>
      <c r="AM18" s="39"/>
      <c r="AN18" s="40"/>
      <c r="AO18" s="41"/>
      <c r="AP18" s="36"/>
      <c r="AQ18" s="24"/>
      <c r="AR18" s="24"/>
      <c r="AS18" s="42"/>
      <c r="AT18" s="24"/>
      <c r="AU18" s="24"/>
      <c r="AV18" s="25" t="str">
        <f t="shared" si="2"/>
        <v/>
      </c>
      <c r="CA18" s="26" t="str">
        <f t="shared" si="3"/>
        <v/>
      </c>
      <c r="CB18" s="26" t="str">
        <f t="shared" si="4"/>
        <v/>
      </c>
      <c r="CC18" s="26" t="str">
        <f t="shared" si="5"/>
        <v/>
      </c>
      <c r="CD18" s="26" t="str">
        <f t="shared" si="6"/>
        <v/>
      </c>
      <c r="CE18" s="26" t="str">
        <f t="shared" si="7"/>
        <v/>
      </c>
      <c r="CF18" s="27"/>
      <c r="CG18" s="26" t="str">
        <f t="shared" si="8"/>
        <v/>
      </c>
      <c r="CH18" s="26" t="str">
        <f t="shared" si="9"/>
        <v/>
      </c>
      <c r="CI18" s="28"/>
      <c r="CJ18" s="29">
        <f t="shared" si="10"/>
        <v>0</v>
      </c>
      <c r="CK18" s="29">
        <f t="shared" si="11"/>
        <v>0</v>
      </c>
      <c r="CL18" s="29">
        <f t="shared" si="12"/>
        <v>0</v>
      </c>
      <c r="CM18" s="29">
        <f t="shared" si="13"/>
        <v>0</v>
      </c>
      <c r="CN18" s="29">
        <f t="shared" si="13"/>
        <v>0</v>
      </c>
      <c r="CO18" s="30"/>
      <c r="CP18" s="29">
        <f t="shared" si="14"/>
        <v>0</v>
      </c>
      <c r="CQ18" s="29">
        <f t="shared" si="14"/>
        <v>0</v>
      </c>
    </row>
    <row r="19" spans="1:99" x14ac:dyDescent="0.25">
      <c r="A19" s="300"/>
      <c r="B19" s="31" t="s">
        <v>44</v>
      </c>
      <c r="C19" s="32">
        <f t="shared" si="0"/>
        <v>0</v>
      </c>
      <c r="D19" s="33">
        <f t="shared" si="1"/>
        <v>0</v>
      </c>
      <c r="E19" s="34">
        <f t="shared" si="1"/>
        <v>0</v>
      </c>
      <c r="F19" s="35"/>
      <c r="G19" s="36"/>
      <c r="H19" s="35"/>
      <c r="I19" s="36"/>
      <c r="J19" s="35"/>
      <c r="K19" s="37"/>
      <c r="L19" s="35"/>
      <c r="M19" s="37"/>
      <c r="N19" s="35"/>
      <c r="O19" s="37"/>
      <c r="P19" s="35"/>
      <c r="Q19" s="37"/>
      <c r="R19" s="35"/>
      <c r="S19" s="37"/>
      <c r="T19" s="35"/>
      <c r="U19" s="37"/>
      <c r="V19" s="35"/>
      <c r="W19" s="37"/>
      <c r="X19" s="35"/>
      <c r="Y19" s="37"/>
      <c r="Z19" s="35"/>
      <c r="AA19" s="37"/>
      <c r="AB19" s="35"/>
      <c r="AC19" s="37"/>
      <c r="AD19" s="35"/>
      <c r="AE19" s="37"/>
      <c r="AF19" s="35"/>
      <c r="AG19" s="37"/>
      <c r="AH19" s="35"/>
      <c r="AI19" s="37"/>
      <c r="AJ19" s="35"/>
      <c r="AK19" s="37"/>
      <c r="AL19" s="38"/>
      <c r="AM19" s="39"/>
      <c r="AN19" s="40"/>
      <c r="AO19" s="41"/>
      <c r="AP19" s="36"/>
      <c r="AQ19" s="24"/>
      <c r="AR19" s="24"/>
      <c r="AS19" s="42"/>
      <c r="AT19" s="24"/>
      <c r="AU19" s="24"/>
      <c r="AV19" s="25" t="str">
        <f t="shared" si="2"/>
        <v/>
      </c>
      <c r="CA19" s="26" t="str">
        <f t="shared" si="3"/>
        <v/>
      </c>
      <c r="CB19" s="26" t="str">
        <f t="shared" si="4"/>
        <v/>
      </c>
      <c r="CC19" s="26" t="str">
        <f t="shared" si="5"/>
        <v/>
      </c>
      <c r="CD19" s="26" t="str">
        <f t="shared" si="6"/>
        <v/>
      </c>
      <c r="CE19" s="26" t="str">
        <f t="shared" si="7"/>
        <v/>
      </c>
      <c r="CF19" s="27"/>
      <c r="CG19" s="26" t="str">
        <f t="shared" si="8"/>
        <v/>
      </c>
      <c r="CH19" s="26" t="str">
        <f t="shared" si="9"/>
        <v/>
      </c>
      <c r="CI19" s="28"/>
      <c r="CJ19" s="29">
        <f t="shared" si="10"/>
        <v>0</v>
      </c>
      <c r="CK19" s="29">
        <f t="shared" si="11"/>
        <v>0</v>
      </c>
      <c r="CL19" s="29">
        <f t="shared" si="12"/>
        <v>0</v>
      </c>
      <c r="CM19" s="29">
        <f t="shared" si="13"/>
        <v>0</v>
      </c>
      <c r="CN19" s="29">
        <f t="shared" si="13"/>
        <v>0</v>
      </c>
      <c r="CO19" s="30"/>
      <c r="CP19" s="29">
        <f t="shared" si="14"/>
        <v>0</v>
      </c>
      <c r="CQ19" s="29">
        <f t="shared" si="14"/>
        <v>0</v>
      </c>
    </row>
    <row r="20" spans="1:99" x14ac:dyDescent="0.25">
      <c r="A20" s="300"/>
      <c r="B20" s="43" t="s">
        <v>45</v>
      </c>
      <c r="C20" s="44">
        <f t="shared" si="0"/>
        <v>0</v>
      </c>
      <c r="D20" s="45">
        <f t="shared" si="1"/>
        <v>0</v>
      </c>
      <c r="E20" s="46">
        <f t="shared" si="1"/>
        <v>0</v>
      </c>
      <c r="F20" s="47"/>
      <c r="G20" s="48"/>
      <c r="H20" s="47"/>
      <c r="I20" s="48"/>
      <c r="J20" s="47"/>
      <c r="K20" s="49"/>
      <c r="L20" s="47"/>
      <c r="M20" s="49"/>
      <c r="N20" s="47"/>
      <c r="O20" s="49"/>
      <c r="P20" s="47"/>
      <c r="Q20" s="49"/>
      <c r="R20" s="47"/>
      <c r="S20" s="49"/>
      <c r="T20" s="47"/>
      <c r="U20" s="49"/>
      <c r="V20" s="47"/>
      <c r="W20" s="49"/>
      <c r="X20" s="47"/>
      <c r="Y20" s="49"/>
      <c r="Z20" s="47"/>
      <c r="AA20" s="49"/>
      <c r="AB20" s="47"/>
      <c r="AC20" s="49"/>
      <c r="AD20" s="47"/>
      <c r="AE20" s="49"/>
      <c r="AF20" s="47"/>
      <c r="AG20" s="49"/>
      <c r="AH20" s="47"/>
      <c r="AI20" s="49"/>
      <c r="AJ20" s="47"/>
      <c r="AK20" s="49"/>
      <c r="AL20" s="50"/>
      <c r="AM20" s="51"/>
      <c r="AN20" s="40"/>
      <c r="AO20" s="52"/>
      <c r="AP20" s="36"/>
      <c r="AQ20" s="24"/>
      <c r="AR20" s="24"/>
      <c r="AS20" s="42"/>
      <c r="AT20" s="24"/>
      <c r="AU20" s="24"/>
      <c r="AV20" s="25" t="str">
        <f t="shared" si="2"/>
        <v/>
      </c>
      <c r="CA20" s="26" t="str">
        <f t="shared" si="3"/>
        <v/>
      </c>
      <c r="CB20" s="26" t="str">
        <f t="shared" si="4"/>
        <v/>
      </c>
      <c r="CC20" s="26" t="str">
        <f t="shared" si="5"/>
        <v/>
      </c>
      <c r="CD20" s="26" t="str">
        <f t="shared" si="6"/>
        <v/>
      </c>
      <c r="CE20" s="26" t="str">
        <f t="shared" si="7"/>
        <v/>
      </c>
      <c r="CF20" s="27"/>
      <c r="CG20" s="26" t="str">
        <f t="shared" si="8"/>
        <v/>
      </c>
      <c r="CH20" s="26" t="str">
        <f t="shared" si="9"/>
        <v/>
      </c>
      <c r="CI20" s="28"/>
      <c r="CJ20" s="29">
        <f t="shared" si="10"/>
        <v>0</v>
      </c>
      <c r="CK20" s="29">
        <f t="shared" si="11"/>
        <v>0</v>
      </c>
      <c r="CL20" s="29">
        <f t="shared" si="12"/>
        <v>0</v>
      </c>
      <c r="CM20" s="29">
        <f t="shared" si="13"/>
        <v>0</v>
      </c>
      <c r="CN20" s="29">
        <f t="shared" si="13"/>
        <v>0</v>
      </c>
      <c r="CO20" s="30"/>
      <c r="CP20" s="29">
        <f t="shared" si="14"/>
        <v>0</v>
      </c>
      <c r="CQ20" s="29">
        <f t="shared" si="14"/>
        <v>0</v>
      </c>
    </row>
    <row r="21" spans="1:99" x14ac:dyDescent="0.25">
      <c r="A21" s="300"/>
      <c r="B21" s="31" t="s">
        <v>46</v>
      </c>
      <c r="C21" s="32">
        <f t="shared" si="0"/>
        <v>0</v>
      </c>
      <c r="D21" s="33">
        <f t="shared" si="1"/>
        <v>0</v>
      </c>
      <c r="E21" s="34">
        <f t="shared" si="1"/>
        <v>0</v>
      </c>
      <c r="F21" s="35"/>
      <c r="G21" s="36"/>
      <c r="H21" s="35"/>
      <c r="I21" s="36"/>
      <c r="J21" s="35"/>
      <c r="K21" s="37"/>
      <c r="L21" s="35"/>
      <c r="M21" s="37"/>
      <c r="N21" s="35"/>
      <c r="O21" s="37"/>
      <c r="P21" s="35"/>
      <c r="Q21" s="37"/>
      <c r="R21" s="35"/>
      <c r="S21" s="37"/>
      <c r="T21" s="35"/>
      <c r="U21" s="37"/>
      <c r="V21" s="35"/>
      <c r="W21" s="37"/>
      <c r="X21" s="35"/>
      <c r="Y21" s="37"/>
      <c r="Z21" s="35"/>
      <c r="AA21" s="37"/>
      <c r="AB21" s="35"/>
      <c r="AC21" s="37"/>
      <c r="AD21" s="35"/>
      <c r="AE21" s="37"/>
      <c r="AF21" s="35"/>
      <c r="AG21" s="37"/>
      <c r="AH21" s="35"/>
      <c r="AI21" s="37"/>
      <c r="AJ21" s="35"/>
      <c r="AK21" s="37"/>
      <c r="AL21" s="38"/>
      <c r="AM21" s="39"/>
      <c r="AN21" s="40"/>
      <c r="AO21" s="41"/>
      <c r="AP21" s="36"/>
      <c r="AQ21" s="24"/>
      <c r="AR21" s="24"/>
      <c r="AS21" s="42"/>
      <c r="AT21" s="24"/>
      <c r="AU21" s="24"/>
      <c r="AV21" s="25" t="str">
        <f t="shared" si="2"/>
        <v/>
      </c>
      <c r="CA21" s="26" t="str">
        <f t="shared" si="3"/>
        <v/>
      </c>
      <c r="CB21" s="26" t="str">
        <f t="shared" si="4"/>
        <v/>
      </c>
      <c r="CC21" s="26" t="str">
        <f t="shared" si="5"/>
        <v/>
      </c>
      <c r="CD21" s="26" t="str">
        <f t="shared" si="6"/>
        <v/>
      </c>
      <c r="CE21" s="26" t="str">
        <f t="shared" si="7"/>
        <v/>
      </c>
      <c r="CF21" s="27"/>
      <c r="CG21" s="26" t="str">
        <f t="shared" si="8"/>
        <v/>
      </c>
      <c r="CH21" s="26" t="str">
        <f t="shared" si="9"/>
        <v/>
      </c>
      <c r="CI21" s="28"/>
      <c r="CJ21" s="29">
        <f t="shared" si="10"/>
        <v>0</v>
      </c>
      <c r="CK21" s="29">
        <f t="shared" si="11"/>
        <v>0</v>
      </c>
      <c r="CL21" s="29">
        <f t="shared" si="12"/>
        <v>0</v>
      </c>
      <c r="CM21" s="29">
        <f t="shared" si="13"/>
        <v>0</v>
      </c>
      <c r="CN21" s="29">
        <f t="shared" si="13"/>
        <v>0</v>
      </c>
      <c r="CO21" s="30"/>
      <c r="CP21" s="29">
        <f t="shared" si="14"/>
        <v>0</v>
      </c>
      <c r="CQ21" s="29">
        <f t="shared" si="14"/>
        <v>0</v>
      </c>
    </row>
    <row r="22" spans="1:99" x14ac:dyDescent="0.25">
      <c r="A22" s="300"/>
      <c r="B22" s="53" t="s">
        <v>47</v>
      </c>
      <c r="C22" s="32">
        <f t="shared" si="0"/>
        <v>0</v>
      </c>
      <c r="D22" s="54">
        <f t="shared" si="1"/>
        <v>0</v>
      </c>
      <c r="E22" s="55">
        <f t="shared" si="1"/>
        <v>0</v>
      </c>
      <c r="F22" s="35"/>
      <c r="G22" s="36"/>
      <c r="H22" s="35"/>
      <c r="I22" s="36"/>
      <c r="J22" s="35"/>
      <c r="K22" s="37"/>
      <c r="L22" s="35"/>
      <c r="M22" s="37"/>
      <c r="N22" s="35"/>
      <c r="O22" s="37"/>
      <c r="P22" s="35"/>
      <c r="Q22" s="37"/>
      <c r="R22" s="35"/>
      <c r="S22" s="37"/>
      <c r="T22" s="35"/>
      <c r="U22" s="37"/>
      <c r="V22" s="35"/>
      <c r="W22" s="37"/>
      <c r="X22" s="35"/>
      <c r="Y22" s="37"/>
      <c r="Z22" s="35"/>
      <c r="AA22" s="37"/>
      <c r="AB22" s="35"/>
      <c r="AC22" s="37"/>
      <c r="AD22" s="35"/>
      <c r="AE22" s="37"/>
      <c r="AF22" s="35"/>
      <c r="AG22" s="37"/>
      <c r="AH22" s="35"/>
      <c r="AI22" s="37"/>
      <c r="AJ22" s="35"/>
      <c r="AK22" s="37"/>
      <c r="AL22" s="56"/>
      <c r="AM22" s="39"/>
      <c r="AN22" s="40"/>
      <c r="AO22" s="41"/>
      <c r="AP22" s="36"/>
      <c r="AQ22" s="24"/>
      <c r="AR22" s="24"/>
      <c r="AS22" s="42"/>
      <c r="AT22" s="24"/>
      <c r="AU22" s="24"/>
      <c r="AV22" s="25" t="str">
        <f t="shared" si="2"/>
        <v/>
      </c>
      <c r="CA22" s="26" t="str">
        <f t="shared" si="3"/>
        <v/>
      </c>
      <c r="CB22" s="26" t="str">
        <f t="shared" si="4"/>
        <v/>
      </c>
      <c r="CC22" s="26" t="str">
        <f t="shared" si="5"/>
        <v/>
      </c>
      <c r="CD22" s="26" t="str">
        <f t="shared" si="6"/>
        <v/>
      </c>
      <c r="CE22" s="26" t="str">
        <f t="shared" si="7"/>
        <v/>
      </c>
      <c r="CF22" s="27"/>
      <c r="CG22" s="26" t="str">
        <f t="shared" si="8"/>
        <v/>
      </c>
      <c r="CH22" s="26" t="str">
        <f t="shared" si="9"/>
        <v/>
      </c>
      <c r="CI22" s="28"/>
      <c r="CJ22" s="29">
        <f t="shared" si="10"/>
        <v>0</v>
      </c>
      <c r="CK22" s="29">
        <f t="shared" si="11"/>
        <v>0</v>
      </c>
      <c r="CL22" s="29">
        <f t="shared" si="12"/>
        <v>0</v>
      </c>
      <c r="CM22" s="29">
        <f t="shared" si="13"/>
        <v>0</v>
      </c>
      <c r="CN22" s="29">
        <f t="shared" si="13"/>
        <v>0</v>
      </c>
      <c r="CO22" s="30"/>
      <c r="CP22" s="29">
        <f t="shared" si="14"/>
        <v>0</v>
      </c>
      <c r="CQ22" s="29">
        <f t="shared" si="14"/>
        <v>0</v>
      </c>
    </row>
    <row r="23" spans="1:99" x14ac:dyDescent="0.25">
      <c r="A23" s="301"/>
      <c r="B23" s="57" t="s">
        <v>48</v>
      </c>
      <c r="C23" s="58">
        <f t="shared" si="0"/>
        <v>0</v>
      </c>
      <c r="D23" s="59">
        <f t="shared" si="1"/>
        <v>0</v>
      </c>
      <c r="E23" s="60">
        <f t="shared" si="1"/>
        <v>0</v>
      </c>
      <c r="F23" s="61"/>
      <c r="G23" s="62"/>
      <c r="H23" s="61"/>
      <c r="I23" s="62"/>
      <c r="J23" s="61"/>
      <c r="K23" s="63"/>
      <c r="L23" s="61"/>
      <c r="M23" s="63"/>
      <c r="N23" s="61"/>
      <c r="O23" s="63"/>
      <c r="P23" s="61"/>
      <c r="Q23" s="63"/>
      <c r="R23" s="61"/>
      <c r="S23" s="63"/>
      <c r="T23" s="61"/>
      <c r="U23" s="63"/>
      <c r="V23" s="61"/>
      <c r="W23" s="63"/>
      <c r="X23" s="61"/>
      <c r="Y23" s="63"/>
      <c r="Z23" s="61"/>
      <c r="AA23" s="63"/>
      <c r="AB23" s="61"/>
      <c r="AC23" s="63"/>
      <c r="AD23" s="61"/>
      <c r="AE23" s="63"/>
      <c r="AF23" s="61"/>
      <c r="AG23" s="63"/>
      <c r="AH23" s="61"/>
      <c r="AI23" s="63"/>
      <c r="AJ23" s="61"/>
      <c r="AK23" s="63"/>
      <c r="AL23" s="64"/>
      <c r="AM23" s="65"/>
      <c r="AN23" s="66"/>
      <c r="AO23" s="67"/>
      <c r="AP23" s="68"/>
      <c r="AQ23" s="69"/>
      <c r="AR23" s="69"/>
      <c r="AS23" s="70"/>
      <c r="AT23" s="69"/>
      <c r="AU23" s="69"/>
      <c r="AV23" s="25" t="str">
        <f t="shared" si="2"/>
        <v/>
      </c>
      <c r="CA23" s="26" t="str">
        <f t="shared" si="3"/>
        <v/>
      </c>
      <c r="CB23" s="26" t="str">
        <f t="shared" si="4"/>
        <v/>
      </c>
      <c r="CC23" s="26" t="str">
        <f t="shared" si="5"/>
        <v/>
      </c>
      <c r="CD23" s="26" t="str">
        <f t="shared" si="6"/>
        <v/>
      </c>
      <c r="CE23" s="26" t="str">
        <f t="shared" si="7"/>
        <v/>
      </c>
      <c r="CF23" s="27"/>
      <c r="CG23" s="26" t="str">
        <f t="shared" si="8"/>
        <v/>
      </c>
      <c r="CH23" s="26" t="str">
        <f t="shared" si="9"/>
        <v/>
      </c>
      <c r="CI23" s="28"/>
      <c r="CJ23" s="29">
        <f t="shared" si="10"/>
        <v>0</v>
      </c>
      <c r="CK23" s="29">
        <f t="shared" si="11"/>
        <v>0</v>
      </c>
      <c r="CL23" s="29">
        <f t="shared" si="12"/>
        <v>0</v>
      </c>
      <c r="CM23" s="29">
        <f t="shared" si="13"/>
        <v>0</v>
      </c>
      <c r="CN23" s="29">
        <f t="shared" si="13"/>
        <v>0</v>
      </c>
      <c r="CO23" s="30"/>
      <c r="CP23" s="29">
        <f t="shared" si="14"/>
        <v>0</v>
      </c>
      <c r="CQ23" s="29">
        <f t="shared" si="14"/>
        <v>0</v>
      </c>
    </row>
    <row r="24" spans="1:99" x14ac:dyDescent="0.25">
      <c r="A24" s="299" t="s">
        <v>49</v>
      </c>
      <c r="B24" s="10" t="s">
        <v>38</v>
      </c>
      <c r="C24" s="11">
        <f t="shared" ref="C24:C34" si="15">SUM(D24+E24)</f>
        <v>64</v>
      </c>
      <c r="D24" s="12">
        <f>+F24+H24+J24+L24+N24+P24+R24+T24+V24+X24+Z24+AB24+AD24+AF24+AH24+AJ24+AL24</f>
        <v>43</v>
      </c>
      <c r="E24" s="13">
        <f>+G24+I24+K24+M24+O24+Q24+S24+U24+W24+Y24+AA24+AC24+AE24+AG24+AI24+AK24+AM24</f>
        <v>21</v>
      </c>
      <c r="F24" s="14"/>
      <c r="G24" s="15"/>
      <c r="H24" s="14"/>
      <c r="I24" s="15"/>
      <c r="J24" s="14"/>
      <c r="K24" s="16"/>
      <c r="L24" s="14"/>
      <c r="M24" s="16"/>
      <c r="N24" s="14">
        <v>1</v>
      </c>
      <c r="O24" s="16"/>
      <c r="P24" s="14">
        <v>3</v>
      </c>
      <c r="Q24" s="16">
        <v>1</v>
      </c>
      <c r="R24" s="14">
        <v>4</v>
      </c>
      <c r="S24" s="16"/>
      <c r="T24" s="14">
        <v>4</v>
      </c>
      <c r="U24" s="16">
        <v>3</v>
      </c>
      <c r="V24" s="14">
        <v>6</v>
      </c>
      <c r="W24" s="16">
        <v>3</v>
      </c>
      <c r="X24" s="14">
        <v>4</v>
      </c>
      <c r="Y24" s="16">
        <v>2</v>
      </c>
      <c r="Z24" s="14">
        <v>3</v>
      </c>
      <c r="AA24" s="16">
        <v>3</v>
      </c>
      <c r="AB24" s="14">
        <v>4</v>
      </c>
      <c r="AC24" s="16">
        <v>3</v>
      </c>
      <c r="AD24" s="14">
        <v>5</v>
      </c>
      <c r="AE24" s="16">
        <v>1</v>
      </c>
      <c r="AF24" s="14">
        <v>5</v>
      </c>
      <c r="AG24" s="16">
        <v>1</v>
      </c>
      <c r="AH24" s="14">
        <v>1</v>
      </c>
      <c r="AI24" s="16">
        <v>3</v>
      </c>
      <c r="AJ24" s="14">
        <v>1</v>
      </c>
      <c r="AK24" s="16">
        <v>1</v>
      </c>
      <c r="AL24" s="17">
        <v>2</v>
      </c>
      <c r="AM24" s="18"/>
      <c r="AN24" s="19">
        <v>0</v>
      </c>
      <c r="AO24" s="20">
        <v>0</v>
      </c>
      <c r="AP24" s="21">
        <v>1</v>
      </c>
      <c r="AQ24" s="22">
        <v>0</v>
      </c>
      <c r="AR24" s="22">
        <v>3</v>
      </c>
      <c r="AS24" s="23"/>
      <c r="AT24" s="24">
        <v>0</v>
      </c>
      <c r="AU24" s="24">
        <v>0</v>
      </c>
      <c r="AV24" s="25" t="str">
        <f>$CA24&amp;$CB24&amp;CC24&amp;CD24&amp;CE24&amp;CG24&amp;CH24</f>
        <v/>
      </c>
      <c r="CA24" s="26" t="str">
        <f>IF(AND($C24&lt;&gt;0,AN24=""),"* No olvide ingresar la columna Espacios Amigables /adolescentes (Digite CERO si no tiene). ",IF(AN24&gt;$C24,"* El Número de Espacios Amigables no puede superar el Total. ",""))</f>
        <v/>
      </c>
      <c r="CB24" s="26" t="str">
        <f>IF(AND(E24&gt;0,OR(AO24="")),"No olvide digitar los campos *TRANS Masculino (Digite CERO si no tiene).",IF(AO24&gt;E24,"* El Número de TRANS Masculino no puede superar el Total Mujeres. ",""))</f>
        <v/>
      </c>
      <c r="CC24" s="26" t="str">
        <f>IF(AND(D24&gt;0,OR(AP24="")),"No olvide digitar los campos *TRANS Femenino (Digite CERO si no tiene).",IF(AP24&gt;$D24,"* El Número de TRANS Femenino no puede superar el Total Hombres. ",""))</f>
        <v/>
      </c>
      <c r="CD24" s="26" t="str">
        <f>IF(AND($C24&lt;&gt;0,AQ24=""),"* No olvide ingresar la columna Pueblos Originarios (Digite CERO si no tiene).  ",IF(AQ24&gt;$C24,"* El Número de Pueblos Originarios no puede superar el Total. ",""))</f>
        <v/>
      </c>
      <c r="CE24" s="26" t="str">
        <f>IF(AND($C24&lt;&gt;0,AR24=""),"* No olvide ingresar la columna Migrantes (Digite CERO si no tiene).  ",IF(AR24&gt;$C24,"* El Número de Migrantes no puede superar el Total. ",""))</f>
        <v/>
      </c>
      <c r="CF24" s="27"/>
      <c r="CG24" s="26" t="str">
        <f>IF(AND($C24&lt;&gt;0,AT24=""),"* No olvide ingresar la columna Niños, Niñas, Adolescentes y Jóvenes SENAME (Digite CERO si no tiene).  ",IF(AT24&gt;$C24,"* El Número de Niños, Niñas, Adolescentes y Jóvenes SENAME no puede superar el Total. ",""))</f>
        <v/>
      </c>
      <c r="CH24" s="26" t="str">
        <f>IF(AND($C24&lt;&gt;0,AU24=""),"* No olvide ingresar la columna Niños, Niñas, Adolescentes y Jóvenes Mejor Niñez (Digite CERO si no tiene). ",IF(AU24&gt;$C24,"* El Número de Niños, Niñas, Adolescentes y Jóvenes Mejor Niñez no puede superar el Total. ",""))</f>
        <v/>
      </c>
      <c r="CI24" s="28"/>
      <c r="CJ24" s="29">
        <f>IF(AND($C24&lt;&gt;0,AN24=""),1,IF(AN24&gt;$C24,1,0))</f>
        <v>0</v>
      </c>
      <c r="CK24" s="29">
        <f>IF(AND(E24&gt;0,OR(AO24="")),1,IF(AO24&gt;E24,1,0))</f>
        <v>0</v>
      </c>
      <c r="CL24" s="29">
        <f>IF(AND(D24&gt;0,OR(AP24="")),1,IF(AP24&gt;D24,1,0))</f>
        <v>0</v>
      </c>
      <c r="CM24" s="29">
        <f>IF(AND($C24&lt;&gt;0,AQ24=""),1,IF(AQ24&gt;$C24,1,0))</f>
        <v>0</v>
      </c>
      <c r="CN24" s="29">
        <f>IF(AND($C24&lt;&gt;0,AR24=""),1,IF(AR24&gt;$C24,1,0))</f>
        <v>0</v>
      </c>
      <c r="CO24" s="30"/>
      <c r="CP24" s="29">
        <f>IF(AND($C24&lt;&gt;0,AT24=""),1,IF(AT24&gt;$C24,1,0))</f>
        <v>0</v>
      </c>
      <c r="CQ24" s="29">
        <f>IF(AND($C24&lt;&gt;0,AU24=""),1,IF(AU24&gt;$C24,1,0))</f>
        <v>0</v>
      </c>
      <c r="CR24" s="28"/>
      <c r="CS24" s="28"/>
      <c r="CT24" s="28"/>
      <c r="CU24" s="28"/>
    </row>
    <row r="25" spans="1:99" x14ac:dyDescent="0.25">
      <c r="A25" s="300"/>
      <c r="B25" s="31" t="s">
        <v>39</v>
      </c>
      <c r="C25" s="32">
        <f t="shared" si="15"/>
        <v>0</v>
      </c>
      <c r="D25" s="33">
        <f t="shared" ref="D25:E34" si="16">+F25+H25+J25+L25+N25+P25+R25+T25+V25+X25+Z25+AB25+AD25+AF25+AH25+AJ25+AL25</f>
        <v>0</v>
      </c>
      <c r="E25" s="34">
        <f>+G25+I25+K25+M25+O25+Q25+S25+U25+W25+Y25+AA25+AC25+AE25+AG25+AI25+AK25+AM25</f>
        <v>0</v>
      </c>
      <c r="F25" s="35"/>
      <c r="G25" s="36"/>
      <c r="H25" s="35"/>
      <c r="I25" s="36"/>
      <c r="J25" s="35"/>
      <c r="K25" s="37"/>
      <c r="L25" s="35"/>
      <c r="M25" s="37"/>
      <c r="N25" s="35"/>
      <c r="O25" s="37"/>
      <c r="P25" s="35"/>
      <c r="Q25" s="37"/>
      <c r="R25" s="35"/>
      <c r="S25" s="37"/>
      <c r="T25" s="35"/>
      <c r="U25" s="37"/>
      <c r="V25" s="35"/>
      <c r="W25" s="37"/>
      <c r="X25" s="35"/>
      <c r="Y25" s="37"/>
      <c r="Z25" s="35"/>
      <c r="AA25" s="37"/>
      <c r="AB25" s="35"/>
      <c r="AC25" s="37"/>
      <c r="AD25" s="35"/>
      <c r="AE25" s="37"/>
      <c r="AF25" s="35"/>
      <c r="AG25" s="37"/>
      <c r="AH25" s="35"/>
      <c r="AI25" s="37"/>
      <c r="AJ25" s="35"/>
      <c r="AK25" s="37"/>
      <c r="AL25" s="38"/>
      <c r="AM25" s="39"/>
      <c r="AN25" s="40"/>
      <c r="AO25" s="41"/>
      <c r="AP25" s="36"/>
      <c r="AQ25" s="24"/>
      <c r="AR25" s="24"/>
      <c r="AS25" s="42"/>
      <c r="AT25" s="24"/>
      <c r="AU25" s="24"/>
      <c r="AV25" s="25" t="str">
        <f t="shared" ref="AV25:AV34" si="17">$CA25&amp;$CB25&amp;CC25&amp;CD25&amp;CE25&amp;CG25&amp;CH25</f>
        <v/>
      </c>
      <c r="CA25" s="26" t="str">
        <f t="shared" ref="CA25:CA34" si="18">IF(AND($C25&lt;&gt;0,AN25=""),"* No olvide ingresar la columna Espacios Amigables /adolescentes (Digite CERO si no tiene). ",IF(AN25&gt;$C25,"* El Número de Espacios Amigables no puede superar el Total. ",""))</f>
        <v/>
      </c>
      <c r="CB25" s="26" t="str">
        <f t="shared" ref="CB25:CB34" si="19">IF(AND(E25&gt;0,OR(AO25="")),"No olvide digitar los campos *TRANS Masculino (Digite CERO si no tiene).",IF(AO25&gt;E25,"* El Número de TRANS Masculino no puede superar el Total Mujeres. ",""))</f>
        <v/>
      </c>
      <c r="CC25" s="26" t="str">
        <f t="shared" ref="CC25:CC34" si="20">IF(AND(D25&gt;0,OR(AP25="")),"No olvide digitar los campos *TRANS Femenino (Digite CERO si no tiene).",IF(AP25&gt;$D25,"* El Número de TRANS Femenino no puede superar el Total Hombres. ",""))</f>
        <v/>
      </c>
      <c r="CD25" s="26" t="str">
        <f t="shared" ref="CD25:CD34" si="21">IF(AND($C25&lt;&gt;0,AQ25=""),"* No olvide ingresar la columna Pueblos Originarios (Digite CERO si no tiene).  ",IF(AQ25&gt;$C25,"* El Número de Pueblos Originarios no puede superar el Total. ",""))</f>
        <v/>
      </c>
      <c r="CE25" s="26" t="str">
        <f t="shared" ref="CE25:CE34" si="22">IF(AND($C25&lt;&gt;0,AR25=""),"* No olvide ingresar la columna Migrantes (Digite CERO si no tiene).  ",IF(AR25&gt;$C25,"* El Número de Migrantes no puede superar el Total. ",""))</f>
        <v/>
      </c>
      <c r="CF25" s="27"/>
      <c r="CG25" s="26" t="str">
        <f t="shared" ref="CG25:CG34" si="23">IF(AND($C25&lt;&gt;0,AT25=""),"* No olvide ingresar la columna Niños, Niñas, Adolescentes y Jóvenes SENAME (Digite CERO si no tiene).  ",IF(AT25&gt;$C25,"* El Número de Niños, Niñas, Adolescentes y Jóvenes SENAME no puede superar el Total. ",""))</f>
        <v/>
      </c>
      <c r="CH25" s="26" t="str">
        <f t="shared" ref="CH25:CH34" si="24">IF(AND($C25&lt;&gt;0,AU25=""),"* No olvide ingresar la columna Niños, Niñas, Adolescentes y Jóvenes Mejor Niñez (Digite CERO si no tiene). ",IF(AU25&gt;$C25,"* El Número de Niños, Niñas, Adolescentes y Jóvenes Mejor Niñez no puede superar el Total. ",""))</f>
        <v/>
      </c>
      <c r="CI25" s="28"/>
      <c r="CJ25" s="29">
        <f t="shared" ref="CJ25:CJ34" si="25">IF(AND($C25&lt;&gt;0,AN25=""),1,IF(AN25&gt;$C25,1,0))</f>
        <v>0</v>
      </c>
      <c r="CK25" s="29">
        <f t="shared" ref="CK25:CK34" si="26">IF(AND(E25&gt;0,OR(AO25="")),1,IF(AO25&gt;E25,1,0))</f>
        <v>0</v>
      </c>
      <c r="CL25" s="29">
        <f t="shared" ref="CL25:CL34" si="27">IF(AND(D25&gt;0,OR(AP25="")),1,IF(AP25&gt;D25,1,0))</f>
        <v>0</v>
      </c>
      <c r="CM25" s="29">
        <f t="shared" ref="CM25:CN34" si="28">IF(AND($C25&lt;&gt;0,AQ25=""),1,IF(AQ25&gt;$C25,1,0))</f>
        <v>0</v>
      </c>
      <c r="CN25" s="29">
        <f t="shared" si="28"/>
        <v>0</v>
      </c>
      <c r="CO25" s="30"/>
      <c r="CP25" s="29">
        <f t="shared" ref="CP25:CQ34" si="29">IF(AND($C25&lt;&gt;0,AT25=""),1,IF(AT25&gt;$C25,1,0))</f>
        <v>0</v>
      </c>
      <c r="CQ25" s="29">
        <f t="shared" si="29"/>
        <v>0</v>
      </c>
    </row>
    <row r="26" spans="1:99" x14ac:dyDescent="0.25">
      <c r="A26" s="300"/>
      <c r="B26" s="31" t="s">
        <v>40</v>
      </c>
      <c r="C26" s="32">
        <f t="shared" si="15"/>
        <v>132</v>
      </c>
      <c r="D26" s="33">
        <f t="shared" si="16"/>
        <v>96</v>
      </c>
      <c r="E26" s="34">
        <f t="shared" si="16"/>
        <v>36</v>
      </c>
      <c r="F26" s="35"/>
      <c r="G26" s="36"/>
      <c r="H26" s="35"/>
      <c r="I26" s="36"/>
      <c r="J26" s="35"/>
      <c r="K26" s="37"/>
      <c r="L26" s="35"/>
      <c r="M26" s="37"/>
      <c r="N26" s="35">
        <v>2</v>
      </c>
      <c r="O26" s="37"/>
      <c r="P26" s="35">
        <v>12</v>
      </c>
      <c r="Q26" s="37">
        <v>4</v>
      </c>
      <c r="R26" s="35">
        <v>14</v>
      </c>
      <c r="S26" s="37">
        <v>4</v>
      </c>
      <c r="T26" s="35">
        <v>14</v>
      </c>
      <c r="U26" s="37">
        <v>5</v>
      </c>
      <c r="V26" s="35">
        <v>14</v>
      </c>
      <c r="W26" s="37">
        <v>4</v>
      </c>
      <c r="X26" s="35">
        <v>11</v>
      </c>
      <c r="Y26" s="37">
        <v>3</v>
      </c>
      <c r="Z26" s="35">
        <v>10</v>
      </c>
      <c r="AA26" s="37">
        <v>5</v>
      </c>
      <c r="AB26" s="35">
        <v>9</v>
      </c>
      <c r="AC26" s="37">
        <v>5</v>
      </c>
      <c r="AD26" s="35">
        <v>4</v>
      </c>
      <c r="AE26" s="37">
        <v>1</v>
      </c>
      <c r="AF26" s="35">
        <v>2</v>
      </c>
      <c r="AG26" s="37">
        <v>1</v>
      </c>
      <c r="AH26" s="35">
        <v>2</v>
      </c>
      <c r="AI26" s="37">
        <v>3</v>
      </c>
      <c r="AJ26" s="35">
        <v>1</v>
      </c>
      <c r="AK26" s="37">
        <v>1</v>
      </c>
      <c r="AL26" s="38">
        <v>1</v>
      </c>
      <c r="AM26" s="39"/>
      <c r="AN26" s="40">
        <v>0</v>
      </c>
      <c r="AO26" s="41">
        <v>0</v>
      </c>
      <c r="AP26" s="36">
        <v>1</v>
      </c>
      <c r="AQ26" s="24">
        <v>0</v>
      </c>
      <c r="AR26" s="24">
        <v>9</v>
      </c>
      <c r="AS26" s="42"/>
      <c r="AT26" s="24">
        <v>0</v>
      </c>
      <c r="AU26" s="24">
        <v>0</v>
      </c>
      <c r="AV26" s="25" t="str">
        <f t="shared" si="17"/>
        <v/>
      </c>
      <c r="CA26" s="26" t="str">
        <f t="shared" si="18"/>
        <v/>
      </c>
      <c r="CB26" s="26" t="str">
        <f t="shared" si="19"/>
        <v/>
      </c>
      <c r="CC26" s="26" t="str">
        <f t="shared" si="20"/>
        <v/>
      </c>
      <c r="CD26" s="26" t="str">
        <f t="shared" si="21"/>
        <v/>
      </c>
      <c r="CE26" s="26" t="str">
        <f t="shared" si="22"/>
        <v/>
      </c>
      <c r="CF26" s="27"/>
      <c r="CG26" s="26" t="str">
        <f t="shared" si="23"/>
        <v/>
      </c>
      <c r="CH26" s="26" t="str">
        <f t="shared" si="24"/>
        <v/>
      </c>
      <c r="CI26" s="28"/>
      <c r="CJ26" s="29">
        <f t="shared" si="25"/>
        <v>0</v>
      </c>
      <c r="CK26" s="29">
        <f t="shared" si="26"/>
        <v>0</v>
      </c>
      <c r="CL26" s="29">
        <f t="shared" si="27"/>
        <v>0</v>
      </c>
      <c r="CM26" s="29">
        <f t="shared" si="28"/>
        <v>0</v>
      </c>
      <c r="CN26" s="29">
        <f t="shared" si="28"/>
        <v>0</v>
      </c>
      <c r="CO26" s="30"/>
      <c r="CP26" s="29">
        <f t="shared" si="29"/>
        <v>0</v>
      </c>
      <c r="CQ26" s="29">
        <f t="shared" si="29"/>
        <v>0</v>
      </c>
    </row>
    <row r="27" spans="1:99" x14ac:dyDescent="0.25">
      <c r="A27" s="300"/>
      <c r="B27" s="31" t="s">
        <v>41</v>
      </c>
      <c r="C27" s="32">
        <f t="shared" si="15"/>
        <v>0</v>
      </c>
      <c r="D27" s="33">
        <f t="shared" si="16"/>
        <v>0</v>
      </c>
      <c r="E27" s="34">
        <f t="shared" si="16"/>
        <v>0</v>
      </c>
      <c r="F27" s="35"/>
      <c r="G27" s="36"/>
      <c r="H27" s="35"/>
      <c r="I27" s="36"/>
      <c r="J27" s="35"/>
      <c r="K27" s="37"/>
      <c r="L27" s="35"/>
      <c r="M27" s="37"/>
      <c r="N27" s="35"/>
      <c r="O27" s="37"/>
      <c r="P27" s="35"/>
      <c r="Q27" s="37"/>
      <c r="R27" s="35"/>
      <c r="S27" s="37"/>
      <c r="T27" s="35"/>
      <c r="U27" s="37"/>
      <c r="V27" s="35"/>
      <c r="W27" s="37"/>
      <c r="X27" s="35"/>
      <c r="Y27" s="37"/>
      <c r="Z27" s="35"/>
      <c r="AA27" s="37"/>
      <c r="AB27" s="35"/>
      <c r="AC27" s="37"/>
      <c r="AD27" s="35"/>
      <c r="AE27" s="37"/>
      <c r="AF27" s="35"/>
      <c r="AG27" s="37"/>
      <c r="AH27" s="35"/>
      <c r="AI27" s="37"/>
      <c r="AJ27" s="35"/>
      <c r="AK27" s="37"/>
      <c r="AL27" s="38"/>
      <c r="AM27" s="39"/>
      <c r="AN27" s="40"/>
      <c r="AO27" s="41"/>
      <c r="AP27" s="36"/>
      <c r="AQ27" s="24"/>
      <c r="AR27" s="24"/>
      <c r="AS27" s="42"/>
      <c r="AT27" s="24"/>
      <c r="AU27" s="24"/>
      <c r="AV27" s="25" t="str">
        <f t="shared" si="17"/>
        <v/>
      </c>
      <c r="CA27" s="26" t="str">
        <f t="shared" si="18"/>
        <v/>
      </c>
      <c r="CB27" s="26" t="str">
        <f t="shared" si="19"/>
        <v/>
      </c>
      <c r="CC27" s="26" t="str">
        <f t="shared" si="20"/>
        <v/>
      </c>
      <c r="CD27" s="26" t="str">
        <f t="shared" si="21"/>
        <v/>
      </c>
      <c r="CE27" s="26" t="str">
        <f t="shared" si="22"/>
        <v/>
      </c>
      <c r="CF27" s="27"/>
      <c r="CG27" s="26" t="str">
        <f t="shared" si="23"/>
        <v/>
      </c>
      <c r="CH27" s="26" t="str">
        <f t="shared" si="24"/>
        <v/>
      </c>
      <c r="CI27" s="28"/>
      <c r="CJ27" s="29">
        <f t="shared" si="25"/>
        <v>0</v>
      </c>
      <c r="CK27" s="29">
        <f t="shared" si="26"/>
        <v>0</v>
      </c>
      <c r="CL27" s="29">
        <f t="shared" si="27"/>
        <v>0</v>
      </c>
      <c r="CM27" s="29">
        <f t="shared" si="28"/>
        <v>0</v>
      </c>
      <c r="CN27" s="29">
        <f t="shared" si="28"/>
        <v>0</v>
      </c>
      <c r="CO27" s="30"/>
      <c r="CP27" s="29">
        <f t="shared" si="29"/>
        <v>0</v>
      </c>
      <c r="CQ27" s="29">
        <f t="shared" si="29"/>
        <v>0</v>
      </c>
    </row>
    <row r="28" spans="1:99" x14ac:dyDescent="0.25">
      <c r="A28" s="300"/>
      <c r="B28" s="31" t="s">
        <v>42</v>
      </c>
      <c r="C28" s="32">
        <f t="shared" si="15"/>
        <v>0</v>
      </c>
      <c r="D28" s="33">
        <f t="shared" si="16"/>
        <v>0</v>
      </c>
      <c r="E28" s="34">
        <f t="shared" si="16"/>
        <v>0</v>
      </c>
      <c r="F28" s="35"/>
      <c r="G28" s="36"/>
      <c r="H28" s="35"/>
      <c r="I28" s="36"/>
      <c r="J28" s="35"/>
      <c r="K28" s="37"/>
      <c r="L28" s="35"/>
      <c r="M28" s="37"/>
      <c r="N28" s="35"/>
      <c r="O28" s="37"/>
      <c r="P28" s="35"/>
      <c r="Q28" s="37"/>
      <c r="R28" s="35"/>
      <c r="S28" s="37"/>
      <c r="T28" s="35"/>
      <c r="U28" s="37"/>
      <c r="V28" s="35"/>
      <c r="W28" s="37"/>
      <c r="X28" s="35"/>
      <c r="Y28" s="37"/>
      <c r="Z28" s="35"/>
      <c r="AA28" s="37"/>
      <c r="AB28" s="35"/>
      <c r="AC28" s="37"/>
      <c r="AD28" s="35"/>
      <c r="AE28" s="37"/>
      <c r="AF28" s="35"/>
      <c r="AG28" s="37"/>
      <c r="AH28" s="35"/>
      <c r="AI28" s="37"/>
      <c r="AJ28" s="35"/>
      <c r="AK28" s="37"/>
      <c r="AL28" s="38"/>
      <c r="AM28" s="39"/>
      <c r="AN28" s="40"/>
      <c r="AO28" s="41"/>
      <c r="AP28" s="36"/>
      <c r="AQ28" s="24"/>
      <c r="AR28" s="24"/>
      <c r="AS28" s="42"/>
      <c r="AT28" s="24"/>
      <c r="AU28" s="24"/>
      <c r="AV28" s="25" t="str">
        <f t="shared" si="17"/>
        <v/>
      </c>
      <c r="CA28" s="26" t="str">
        <f t="shared" si="18"/>
        <v/>
      </c>
      <c r="CB28" s="26" t="str">
        <f t="shared" si="19"/>
        <v/>
      </c>
      <c r="CC28" s="26" t="str">
        <f t="shared" si="20"/>
        <v/>
      </c>
      <c r="CD28" s="26" t="str">
        <f t="shared" si="21"/>
        <v/>
      </c>
      <c r="CE28" s="26" t="str">
        <f t="shared" si="22"/>
        <v/>
      </c>
      <c r="CF28" s="27"/>
      <c r="CG28" s="26" t="str">
        <f t="shared" si="23"/>
        <v/>
      </c>
      <c r="CH28" s="26" t="str">
        <f t="shared" si="24"/>
        <v/>
      </c>
      <c r="CI28" s="28"/>
      <c r="CJ28" s="29">
        <f t="shared" si="25"/>
        <v>0</v>
      </c>
      <c r="CK28" s="29">
        <f t="shared" si="26"/>
        <v>0</v>
      </c>
      <c r="CL28" s="29">
        <f t="shared" si="27"/>
        <v>0</v>
      </c>
      <c r="CM28" s="29">
        <f t="shared" si="28"/>
        <v>0</v>
      </c>
      <c r="CN28" s="29">
        <f t="shared" si="28"/>
        <v>0</v>
      </c>
      <c r="CO28" s="30"/>
      <c r="CP28" s="29">
        <f t="shared" si="29"/>
        <v>0</v>
      </c>
      <c r="CQ28" s="29">
        <f t="shared" si="29"/>
        <v>0</v>
      </c>
    </row>
    <row r="29" spans="1:99" x14ac:dyDescent="0.25">
      <c r="A29" s="300"/>
      <c r="B29" s="31" t="s">
        <v>43</v>
      </c>
      <c r="C29" s="32">
        <f t="shared" si="15"/>
        <v>0</v>
      </c>
      <c r="D29" s="33">
        <f t="shared" si="16"/>
        <v>0</v>
      </c>
      <c r="E29" s="34">
        <f t="shared" si="16"/>
        <v>0</v>
      </c>
      <c r="F29" s="35"/>
      <c r="G29" s="36"/>
      <c r="H29" s="35"/>
      <c r="I29" s="36"/>
      <c r="J29" s="35"/>
      <c r="K29" s="37"/>
      <c r="L29" s="35"/>
      <c r="M29" s="37"/>
      <c r="N29" s="35"/>
      <c r="O29" s="37"/>
      <c r="P29" s="35"/>
      <c r="Q29" s="37"/>
      <c r="R29" s="35"/>
      <c r="S29" s="37"/>
      <c r="T29" s="35"/>
      <c r="U29" s="37"/>
      <c r="V29" s="35"/>
      <c r="W29" s="37"/>
      <c r="X29" s="35"/>
      <c r="Y29" s="37"/>
      <c r="Z29" s="35"/>
      <c r="AA29" s="37"/>
      <c r="AB29" s="35"/>
      <c r="AC29" s="37"/>
      <c r="AD29" s="35"/>
      <c r="AE29" s="37"/>
      <c r="AF29" s="35"/>
      <c r="AG29" s="37"/>
      <c r="AH29" s="35"/>
      <c r="AI29" s="37"/>
      <c r="AJ29" s="35"/>
      <c r="AK29" s="37"/>
      <c r="AL29" s="38"/>
      <c r="AM29" s="39"/>
      <c r="AN29" s="40"/>
      <c r="AO29" s="41"/>
      <c r="AP29" s="36"/>
      <c r="AQ29" s="24"/>
      <c r="AR29" s="24"/>
      <c r="AS29" s="42"/>
      <c r="AT29" s="24"/>
      <c r="AU29" s="24"/>
      <c r="AV29" s="25" t="str">
        <f t="shared" si="17"/>
        <v/>
      </c>
      <c r="CA29" s="26" t="str">
        <f t="shared" si="18"/>
        <v/>
      </c>
      <c r="CB29" s="26" t="str">
        <f t="shared" si="19"/>
        <v/>
      </c>
      <c r="CC29" s="26" t="str">
        <f t="shared" si="20"/>
        <v/>
      </c>
      <c r="CD29" s="26" t="str">
        <f t="shared" si="21"/>
        <v/>
      </c>
      <c r="CE29" s="26" t="str">
        <f t="shared" si="22"/>
        <v/>
      </c>
      <c r="CF29" s="27"/>
      <c r="CG29" s="26" t="str">
        <f t="shared" si="23"/>
        <v/>
      </c>
      <c r="CH29" s="26" t="str">
        <f t="shared" si="24"/>
        <v/>
      </c>
      <c r="CI29" s="28"/>
      <c r="CJ29" s="29">
        <f t="shared" si="25"/>
        <v>0</v>
      </c>
      <c r="CK29" s="29">
        <f t="shared" si="26"/>
        <v>0</v>
      </c>
      <c r="CL29" s="29">
        <f t="shared" si="27"/>
        <v>0</v>
      </c>
      <c r="CM29" s="29">
        <f t="shared" si="28"/>
        <v>0</v>
      </c>
      <c r="CN29" s="29">
        <f t="shared" si="28"/>
        <v>0</v>
      </c>
      <c r="CO29" s="30"/>
      <c r="CP29" s="29">
        <f t="shared" si="29"/>
        <v>0</v>
      </c>
      <c r="CQ29" s="29">
        <f t="shared" si="29"/>
        <v>0</v>
      </c>
    </row>
    <row r="30" spans="1:99" x14ac:dyDescent="0.25">
      <c r="A30" s="300"/>
      <c r="B30" s="31" t="s">
        <v>44</v>
      </c>
      <c r="C30" s="32">
        <f t="shared" si="15"/>
        <v>0</v>
      </c>
      <c r="D30" s="33">
        <f t="shared" si="16"/>
        <v>0</v>
      </c>
      <c r="E30" s="34">
        <f t="shared" si="16"/>
        <v>0</v>
      </c>
      <c r="F30" s="35"/>
      <c r="G30" s="36"/>
      <c r="H30" s="35"/>
      <c r="I30" s="36"/>
      <c r="J30" s="35"/>
      <c r="K30" s="37"/>
      <c r="L30" s="35"/>
      <c r="M30" s="37"/>
      <c r="N30" s="35"/>
      <c r="O30" s="37"/>
      <c r="P30" s="35"/>
      <c r="Q30" s="37"/>
      <c r="R30" s="35"/>
      <c r="S30" s="37"/>
      <c r="T30" s="35"/>
      <c r="U30" s="37"/>
      <c r="V30" s="35"/>
      <c r="W30" s="37"/>
      <c r="X30" s="35"/>
      <c r="Y30" s="37"/>
      <c r="Z30" s="35"/>
      <c r="AA30" s="37"/>
      <c r="AB30" s="35"/>
      <c r="AC30" s="37"/>
      <c r="AD30" s="35"/>
      <c r="AE30" s="37"/>
      <c r="AF30" s="35"/>
      <c r="AG30" s="37"/>
      <c r="AH30" s="35"/>
      <c r="AI30" s="37"/>
      <c r="AJ30" s="35"/>
      <c r="AK30" s="37"/>
      <c r="AL30" s="38"/>
      <c r="AM30" s="39"/>
      <c r="AN30" s="40"/>
      <c r="AO30" s="41"/>
      <c r="AP30" s="36"/>
      <c r="AQ30" s="24"/>
      <c r="AR30" s="24"/>
      <c r="AS30" s="42"/>
      <c r="AT30" s="24"/>
      <c r="AU30" s="24"/>
      <c r="AV30" s="25" t="str">
        <f t="shared" si="17"/>
        <v/>
      </c>
      <c r="CA30" s="26" t="str">
        <f t="shared" si="18"/>
        <v/>
      </c>
      <c r="CB30" s="26" t="str">
        <f t="shared" si="19"/>
        <v/>
      </c>
      <c r="CC30" s="26" t="str">
        <f t="shared" si="20"/>
        <v/>
      </c>
      <c r="CD30" s="26" t="str">
        <f t="shared" si="21"/>
        <v/>
      </c>
      <c r="CE30" s="26" t="str">
        <f t="shared" si="22"/>
        <v/>
      </c>
      <c r="CF30" s="27"/>
      <c r="CG30" s="26" t="str">
        <f t="shared" si="23"/>
        <v/>
      </c>
      <c r="CH30" s="26" t="str">
        <f t="shared" si="24"/>
        <v/>
      </c>
      <c r="CI30" s="28"/>
      <c r="CJ30" s="29">
        <f t="shared" si="25"/>
        <v>0</v>
      </c>
      <c r="CK30" s="29">
        <f t="shared" si="26"/>
        <v>0</v>
      </c>
      <c r="CL30" s="29">
        <f t="shared" si="27"/>
        <v>0</v>
      </c>
      <c r="CM30" s="29">
        <f t="shared" si="28"/>
        <v>0</v>
      </c>
      <c r="CN30" s="29">
        <f t="shared" si="28"/>
        <v>0</v>
      </c>
      <c r="CO30" s="30"/>
      <c r="CP30" s="29">
        <f t="shared" si="29"/>
        <v>0</v>
      </c>
      <c r="CQ30" s="29">
        <f t="shared" si="29"/>
        <v>0</v>
      </c>
    </row>
    <row r="31" spans="1:99" x14ac:dyDescent="0.25">
      <c r="A31" s="300"/>
      <c r="B31" s="43" t="s">
        <v>45</v>
      </c>
      <c r="C31" s="44">
        <f t="shared" si="15"/>
        <v>0</v>
      </c>
      <c r="D31" s="45">
        <f t="shared" si="16"/>
        <v>0</v>
      </c>
      <c r="E31" s="46">
        <f t="shared" si="16"/>
        <v>0</v>
      </c>
      <c r="F31" s="47"/>
      <c r="G31" s="48"/>
      <c r="H31" s="47"/>
      <c r="I31" s="48"/>
      <c r="J31" s="47"/>
      <c r="K31" s="49"/>
      <c r="L31" s="47"/>
      <c r="M31" s="49"/>
      <c r="N31" s="47"/>
      <c r="O31" s="49"/>
      <c r="P31" s="47"/>
      <c r="Q31" s="49"/>
      <c r="R31" s="47"/>
      <c r="S31" s="49"/>
      <c r="T31" s="47"/>
      <c r="U31" s="49"/>
      <c r="V31" s="47"/>
      <c r="W31" s="49"/>
      <c r="X31" s="47"/>
      <c r="Y31" s="49"/>
      <c r="Z31" s="47"/>
      <c r="AA31" s="49"/>
      <c r="AB31" s="47"/>
      <c r="AC31" s="49"/>
      <c r="AD31" s="47"/>
      <c r="AE31" s="49"/>
      <c r="AF31" s="47"/>
      <c r="AG31" s="49"/>
      <c r="AH31" s="47"/>
      <c r="AI31" s="49"/>
      <c r="AJ31" s="47"/>
      <c r="AK31" s="49"/>
      <c r="AL31" s="50"/>
      <c r="AM31" s="51"/>
      <c r="AN31" s="40"/>
      <c r="AO31" s="52"/>
      <c r="AP31" s="36"/>
      <c r="AQ31" s="24"/>
      <c r="AR31" s="24"/>
      <c r="AS31" s="42"/>
      <c r="AT31" s="24"/>
      <c r="AU31" s="24"/>
      <c r="AV31" s="25" t="str">
        <f t="shared" si="17"/>
        <v/>
      </c>
      <c r="CA31" s="26" t="str">
        <f t="shared" si="18"/>
        <v/>
      </c>
      <c r="CB31" s="26" t="str">
        <f t="shared" si="19"/>
        <v/>
      </c>
      <c r="CC31" s="26" t="str">
        <f t="shared" si="20"/>
        <v/>
      </c>
      <c r="CD31" s="26" t="str">
        <f t="shared" si="21"/>
        <v/>
      </c>
      <c r="CE31" s="26" t="str">
        <f t="shared" si="22"/>
        <v/>
      </c>
      <c r="CF31" s="27"/>
      <c r="CG31" s="26" t="str">
        <f t="shared" si="23"/>
        <v/>
      </c>
      <c r="CH31" s="26" t="str">
        <f t="shared" si="24"/>
        <v/>
      </c>
      <c r="CI31" s="28"/>
      <c r="CJ31" s="29">
        <f t="shared" si="25"/>
        <v>0</v>
      </c>
      <c r="CK31" s="29">
        <f t="shared" si="26"/>
        <v>0</v>
      </c>
      <c r="CL31" s="29">
        <f t="shared" si="27"/>
        <v>0</v>
      </c>
      <c r="CM31" s="29">
        <f t="shared" si="28"/>
        <v>0</v>
      </c>
      <c r="CN31" s="29">
        <f t="shared" si="28"/>
        <v>0</v>
      </c>
      <c r="CO31" s="30"/>
      <c r="CP31" s="29">
        <f t="shared" si="29"/>
        <v>0</v>
      </c>
      <c r="CQ31" s="29">
        <f t="shared" si="29"/>
        <v>0</v>
      </c>
    </row>
    <row r="32" spans="1:99" x14ac:dyDescent="0.25">
      <c r="A32" s="300"/>
      <c r="B32" s="31" t="s">
        <v>46</v>
      </c>
      <c r="C32" s="32">
        <f t="shared" si="15"/>
        <v>0</v>
      </c>
      <c r="D32" s="33">
        <f t="shared" si="16"/>
        <v>0</v>
      </c>
      <c r="E32" s="34">
        <f t="shared" si="16"/>
        <v>0</v>
      </c>
      <c r="F32" s="35"/>
      <c r="G32" s="36"/>
      <c r="H32" s="35"/>
      <c r="I32" s="36"/>
      <c r="J32" s="35"/>
      <c r="K32" s="37"/>
      <c r="L32" s="35"/>
      <c r="M32" s="37"/>
      <c r="N32" s="35"/>
      <c r="O32" s="37"/>
      <c r="P32" s="35"/>
      <c r="Q32" s="37"/>
      <c r="R32" s="35"/>
      <c r="S32" s="37"/>
      <c r="T32" s="35"/>
      <c r="U32" s="37"/>
      <c r="V32" s="35"/>
      <c r="W32" s="37"/>
      <c r="X32" s="35"/>
      <c r="Y32" s="37"/>
      <c r="Z32" s="35"/>
      <c r="AA32" s="37"/>
      <c r="AB32" s="35"/>
      <c r="AC32" s="37"/>
      <c r="AD32" s="35"/>
      <c r="AE32" s="37"/>
      <c r="AF32" s="35"/>
      <c r="AG32" s="37"/>
      <c r="AH32" s="35"/>
      <c r="AI32" s="37"/>
      <c r="AJ32" s="35"/>
      <c r="AK32" s="37"/>
      <c r="AL32" s="38"/>
      <c r="AM32" s="39"/>
      <c r="AN32" s="40"/>
      <c r="AO32" s="41"/>
      <c r="AP32" s="36"/>
      <c r="AQ32" s="24"/>
      <c r="AR32" s="24"/>
      <c r="AS32" s="42"/>
      <c r="AT32" s="24"/>
      <c r="AU32" s="24"/>
      <c r="AV32" s="25" t="str">
        <f t="shared" si="17"/>
        <v/>
      </c>
      <c r="CA32" s="26" t="str">
        <f t="shared" si="18"/>
        <v/>
      </c>
      <c r="CB32" s="26" t="str">
        <f t="shared" si="19"/>
        <v/>
      </c>
      <c r="CC32" s="26" t="str">
        <f t="shared" si="20"/>
        <v/>
      </c>
      <c r="CD32" s="26" t="str">
        <f t="shared" si="21"/>
        <v/>
      </c>
      <c r="CE32" s="26" t="str">
        <f t="shared" si="22"/>
        <v/>
      </c>
      <c r="CF32" s="27"/>
      <c r="CG32" s="26" t="str">
        <f t="shared" si="23"/>
        <v/>
      </c>
      <c r="CH32" s="26" t="str">
        <f t="shared" si="24"/>
        <v/>
      </c>
      <c r="CI32" s="28"/>
      <c r="CJ32" s="29">
        <f t="shared" si="25"/>
        <v>0</v>
      </c>
      <c r="CK32" s="29">
        <f t="shared" si="26"/>
        <v>0</v>
      </c>
      <c r="CL32" s="29">
        <f t="shared" si="27"/>
        <v>0</v>
      </c>
      <c r="CM32" s="29">
        <f t="shared" si="28"/>
        <v>0</v>
      </c>
      <c r="CN32" s="29">
        <f t="shared" si="28"/>
        <v>0</v>
      </c>
      <c r="CO32" s="30"/>
      <c r="CP32" s="29">
        <f t="shared" si="29"/>
        <v>0</v>
      </c>
      <c r="CQ32" s="29">
        <f t="shared" si="29"/>
        <v>0</v>
      </c>
    </row>
    <row r="33" spans="1:95" x14ac:dyDescent="0.25">
      <c r="A33" s="300"/>
      <c r="B33" s="53" t="s">
        <v>47</v>
      </c>
      <c r="C33" s="32">
        <f t="shared" si="15"/>
        <v>0</v>
      </c>
      <c r="D33" s="54">
        <f t="shared" si="16"/>
        <v>0</v>
      </c>
      <c r="E33" s="55">
        <f t="shared" si="16"/>
        <v>0</v>
      </c>
      <c r="F33" s="35"/>
      <c r="G33" s="36"/>
      <c r="H33" s="35"/>
      <c r="I33" s="36"/>
      <c r="J33" s="35"/>
      <c r="K33" s="37"/>
      <c r="L33" s="35"/>
      <c r="M33" s="37"/>
      <c r="N33" s="35"/>
      <c r="O33" s="37"/>
      <c r="P33" s="35"/>
      <c r="Q33" s="37"/>
      <c r="R33" s="35"/>
      <c r="S33" s="37"/>
      <c r="T33" s="35"/>
      <c r="U33" s="37"/>
      <c r="V33" s="35"/>
      <c r="W33" s="37"/>
      <c r="X33" s="35"/>
      <c r="Y33" s="37"/>
      <c r="Z33" s="35"/>
      <c r="AA33" s="37"/>
      <c r="AB33" s="35"/>
      <c r="AC33" s="37"/>
      <c r="AD33" s="35"/>
      <c r="AE33" s="37"/>
      <c r="AF33" s="35"/>
      <c r="AG33" s="37"/>
      <c r="AH33" s="35"/>
      <c r="AI33" s="37"/>
      <c r="AJ33" s="35"/>
      <c r="AK33" s="37"/>
      <c r="AL33" s="56"/>
      <c r="AM33" s="39"/>
      <c r="AN33" s="40"/>
      <c r="AO33" s="41"/>
      <c r="AP33" s="36"/>
      <c r="AQ33" s="24"/>
      <c r="AR33" s="24"/>
      <c r="AS33" s="42"/>
      <c r="AT33" s="24"/>
      <c r="AU33" s="24"/>
      <c r="AV33" s="25" t="str">
        <f t="shared" si="17"/>
        <v/>
      </c>
      <c r="CA33" s="26" t="str">
        <f t="shared" si="18"/>
        <v/>
      </c>
      <c r="CB33" s="26" t="str">
        <f t="shared" si="19"/>
        <v/>
      </c>
      <c r="CC33" s="26" t="str">
        <f t="shared" si="20"/>
        <v/>
      </c>
      <c r="CD33" s="26" t="str">
        <f t="shared" si="21"/>
        <v/>
      </c>
      <c r="CE33" s="26" t="str">
        <f t="shared" si="22"/>
        <v/>
      </c>
      <c r="CF33" s="27"/>
      <c r="CG33" s="26" t="str">
        <f t="shared" si="23"/>
        <v/>
      </c>
      <c r="CH33" s="26" t="str">
        <f t="shared" si="24"/>
        <v/>
      </c>
      <c r="CI33" s="28"/>
      <c r="CJ33" s="29">
        <f t="shared" si="25"/>
        <v>0</v>
      </c>
      <c r="CK33" s="29">
        <f t="shared" si="26"/>
        <v>0</v>
      </c>
      <c r="CL33" s="29">
        <f t="shared" si="27"/>
        <v>0</v>
      </c>
      <c r="CM33" s="29">
        <f t="shared" si="28"/>
        <v>0</v>
      </c>
      <c r="CN33" s="29">
        <f t="shared" si="28"/>
        <v>0</v>
      </c>
      <c r="CO33" s="30"/>
      <c r="CP33" s="29">
        <f t="shared" si="29"/>
        <v>0</v>
      </c>
      <c r="CQ33" s="29">
        <f t="shared" si="29"/>
        <v>0</v>
      </c>
    </row>
    <row r="34" spans="1:95" x14ac:dyDescent="0.25">
      <c r="A34" s="301"/>
      <c r="B34" s="57" t="s">
        <v>48</v>
      </c>
      <c r="C34" s="58">
        <f t="shared" si="15"/>
        <v>0</v>
      </c>
      <c r="D34" s="59">
        <f t="shared" si="16"/>
        <v>0</v>
      </c>
      <c r="E34" s="60">
        <f t="shared" si="16"/>
        <v>0</v>
      </c>
      <c r="F34" s="61"/>
      <c r="G34" s="62"/>
      <c r="H34" s="61"/>
      <c r="I34" s="62"/>
      <c r="J34" s="61"/>
      <c r="K34" s="63"/>
      <c r="L34" s="61"/>
      <c r="M34" s="63"/>
      <c r="N34" s="61"/>
      <c r="O34" s="63"/>
      <c r="P34" s="61"/>
      <c r="Q34" s="63"/>
      <c r="R34" s="61"/>
      <c r="S34" s="63"/>
      <c r="T34" s="61"/>
      <c r="U34" s="63"/>
      <c r="V34" s="61"/>
      <c r="W34" s="63"/>
      <c r="X34" s="61"/>
      <c r="Y34" s="63"/>
      <c r="Z34" s="61"/>
      <c r="AA34" s="63"/>
      <c r="AB34" s="61"/>
      <c r="AC34" s="63"/>
      <c r="AD34" s="61"/>
      <c r="AE34" s="63"/>
      <c r="AF34" s="61"/>
      <c r="AG34" s="63"/>
      <c r="AH34" s="61"/>
      <c r="AI34" s="63"/>
      <c r="AJ34" s="61"/>
      <c r="AK34" s="63"/>
      <c r="AL34" s="64"/>
      <c r="AM34" s="65"/>
      <c r="AN34" s="66"/>
      <c r="AO34" s="67"/>
      <c r="AP34" s="68"/>
      <c r="AQ34" s="69"/>
      <c r="AR34" s="69"/>
      <c r="AS34" s="70"/>
      <c r="AT34" s="69"/>
      <c r="AU34" s="69"/>
      <c r="AV34" s="25" t="str">
        <f t="shared" si="17"/>
        <v/>
      </c>
      <c r="CA34" s="26" t="str">
        <f t="shared" si="18"/>
        <v/>
      </c>
      <c r="CB34" s="26" t="str">
        <f t="shared" si="19"/>
        <v/>
      </c>
      <c r="CC34" s="26" t="str">
        <f t="shared" si="20"/>
        <v/>
      </c>
      <c r="CD34" s="26" t="str">
        <f t="shared" si="21"/>
        <v/>
      </c>
      <c r="CE34" s="26" t="str">
        <f t="shared" si="22"/>
        <v/>
      </c>
      <c r="CF34" s="27"/>
      <c r="CG34" s="26" t="str">
        <f t="shared" si="23"/>
        <v/>
      </c>
      <c r="CH34" s="26" t="str">
        <f t="shared" si="24"/>
        <v/>
      </c>
      <c r="CI34" s="28"/>
      <c r="CJ34" s="29">
        <f t="shared" si="25"/>
        <v>0</v>
      </c>
      <c r="CK34" s="29">
        <f t="shared" si="26"/>
        <v>0</v>
      </c>
      <c r="CL34" s="29">
        <f t="shared" si="27"/>
        <v>0</v>
      </c>
      <c r="CM34" s="29">
        <f t="shared" si="28"/>
        <v>0</v>
      </c>
      <c r="CN34" s="29">
        <f t="shared" si="28"/>
        <v>0</v>
      </c>
      <c r="CO34" s="30"/>
      <c r="CP34" s="29">
        <f t="shared" si="29"/>
        <v>0</v>
      </c>
      <c r="CQ34" s="29">
        <f t="shared" si="29"/>
        <v>0</v>
      </c>
    </row>
    <row r="35" spans="1:95" x14ac:dyDescent="0.25">
      <c r="A35" s="299" t="s">
        <v>50</v>
      </c>
      <c r="B35" s="10" t="s">
        <v>38</v>
      </c>
      <c r="C35" s="11">
        <f t="shared" si="0"/>
        <v>64</v>
      </c>
      <c r="D35" s="12">
        <f>SUM(H35+J35+L35+N35+P35+R35+T35+V35+X35+Z35+AB35+AD35+AF35+AH35+AJ35+AL35)</f>
        <v>43</v>
      </c>
      <c r="E35" s="13">
        <f>SUM(I35+K35+M35+O35+Q35+S35+U35+W35+Y35+AA35+AC35+AE35+AG35+AI35+AK35+AM35)</f>
        <v>21</v>
      </c>
      <c r="F35" s="71"/>
      <c r="G35" s="72"/>
      <c r="H35" s="14"/>
      <c r="I35" s="15"/>
      <c r="J35" s="14"/>
      <c r="K35" s="16"/>
      <c r="L35" s="14"/>
      <c r="M35" s="16"/>
      <c r="N35" s="14">
        <v>1</v>
      </c>
      <c r="O35" s="16"/>
      <c r="P35" s="14">
        <v>3</v>
      </c>
      <c r="Q35" s="16">
        <v>1</v>
      </c>
      <c r="R35" s="14">
        <v>4</v>
      </c>
      <c r="S35" s="16"/>
      <c r="T35" s="14">
        <v>4</v>
      </c>
      <c r="U35" s="16">
        <v>3</v>
      </c>
      <c r="V35" s="14">
        <v>6</v>
      </c>
      <c r="W35" s="16">
        <v>3</v>
      </c>
      <c r="X35" s="14">
        <v>4</v>
      </c>
      <c r="Y35" s="16">
        <v>2</v>
      </c>
      <c r="Z35" s="14">
        <v>3</v>
      </c>
      <c r="AA35" s="16">
        <v>3</v>
      </c>
      <c r="AB35" s="14">
        <v>4</v>
      </c>
      <c r="AC35" s="16">
        <v>3</v>
      </c>
      <c r="AD35" s="14">
        <v>5</v>
      </c>
      <c r="AE35" s="16">
        <v>1</v>
      </c>
      <c r="AF35" s="14">
        <v>5</v>
      </c>
      <c r="AG35" s="16">
        <v>1</v>
      </c>
      <c r="AH35" s="14">
        <v>1</v>
      </c>
      <c r="AI35" s="16">
        <v>3</v>
      </c>
      <c r="AJ35" s="14">
        <v>1</v>
      </c>
      <c r="AK35" s="16">
        <v>1</v>
      </c>
      <c r="AL35" s="17">
        <v>2</v>
      </c>
      <c r="AM35" s="18"/>
      <c r="AN35" s="73">
        <v>0</v>
      </c>
      <c r="AO35" s="20">
        <v>0</v>
      </c>
      <c r="AP35" s="21">
        <v>1</v>
      </c>
      <c r="AQ35" s="22">
        <v>0</v>
      </c>
      <c r="AR35" s="22">
        <v>3</v>
      </c>
      <c r="AS35" s="23"/>
      <c r="AT35" s="74">
        <v>0</v>
      </c>
      <c r="AU35" s="74">
        <v>0</v>
      </c>
      <c r="AV35" s="25" t="str">
        <f t="shared" si="2"/>
        <v/>
      </c>
      <c r="CA35" s="26" t="str">
        <f t="shared" si="3"/>
        <v/>
      </c>
      <c r="CB35" s="26" t="str">
        <f t="shared" si="4"/>
        <v/>
      </c>
      <c r="CC35" s="26" t="str">
        <f t="shared" si="5"/>
        <v/>
      </c>
      <c r="CD35" s="26" t="str">
        <f t="shared" si="6"/>
        <v/>
      </c>
      <c r="CE35" s="26" t="str">
        <f t="shared" si="7"/>
        <v/>
      </c>
      <c r="CF35" s="27"/>
      <c r="CG35" s="26" t="str">
        <f t="shared" si="8"/>
        <v/>
      </c>
      <c r="CH35" s="26" t="str">
        <f t="shared" si="9"/>
        <v/>
      </c>
      <c r="CI35" s="28"/>
      <c r="CJ35" s="29">
        <f t="shared" si="10"/>
        <v>0</v>
      </c>
      <c r="CK35" s="29">
        <f t="shared" si="11"/>
        <v>0</v>
      </c>
      <c r="CL35" s="29">
        <f t="shared" si="12"/>
        <v>0</v>
      </c>
      <c r="CM35" s="29">
        <f t="shared" si="13"/>
        <v>0</v>
      </c>
      <c r="CN35" s="29">
        <f t="shared" si="13"/>
        <v>0</v>
      </c>
      <c r="CO35" s="30"/>
      <c r="CP35" s="29">
        <f t="shared" si="14"/>
        <v>0</v>
      </c>
      <c r="CQ35" s="29">
        <f t="shared" si="14"/>
        <v>0</v>
      </c>
    </row>
    <row r="36" spans="1:95" x14ac:dyDescent="0.25">
      <c r="A36" s="300"/>
      <c r="B36" s="31" t="s">
        <v>51</v>
      </c>
      <c r="C36" s="32">
        <f t="shared" si="0"/>
        <v>0</v>
      </c>
      <c r="D36" s="33">
        <f t="shared" ref="D36:E51" si="30">SUM(H36+J36+L36+N36+P36+R36+T36+V36+X36+Z36+AB36+AD36+AF36+AH36+AJ36+AL36)</f>
        <v>0</v>
      </c>
      <c r="E36" s="34">
        <f t="shared" si="30"/>
        <v>0</v>
      </c>
      <c r="F36" s="75"/>
      <c r="G36" s="76"/>
      <c r="H36" s="35"/>
      <c r="I36" s="36"/>
      <c r="J36" s="35"/>
      <c r="K36" s="37"/>
      <c r="L36" s="35"/>
      <c r="M36" s="37"/>
      <c r="N36" s="35"/>
      <c r="O36" s="37"/>
      <c r="P36" s="35"/>
      <c r="Q36" s="37"/>
      <c r="R36" s="35"/>
      <c r="S36" s="37"/>
      <c r="T36" s="35"/>
      <c r="U36" s="37"/>
      <c r="V36" s="35"/>
      <c r="W36" s="37"/>
      <c r="X36" s="35"/>
      <c r="Y36" s="37"/>
      <c r="Z36" s="35"/>
      <c r="AA36" s="37"/>
      <c r="AB36" s="35"/>
      <c r="AC36" s="37"/>
      <c r="AD36" s="35"/>
      <c r="AE36" s="37"/>
      <c r="AF36" s="35"/>
      <c r="AG36" s="37"/>
      <c r="AH36" s="35"/>
      <c r="AI36" s="37"/>
      <c r="AJ36" s="35"/>
      <c r="AK36" s="37"/>
      <c r="AL36" s="38"/>
      <c r="AM36" s="39"/>
      <c r="AN36" s="40"/>
      <c r="AO36" s="41"/>
      <c r="AP36" s="36"/>
      <c r="AQ36" s="24"/>
      <c r="AR36" s="24"/>
      <c r="AS36" s="42"/>
      <c r="AT36" s="24"/>
      <c r="AU36" s="24"/>
      <c r="AV36" s="25" t="str">
        <f t="shared" si="2"/>
        <v/>
      </c>
      <c r="CA36" s="26" t="str">
        <f t="shared" si="3"/>
        <v/>
      </c>
      <c r="CB36" s="26" t="str">
        <f t="shared" si="4"/>
        <v/>
      </c>
      <c r="CC36" s="26" t="str">
        <f t="shared" si="5"/>
        <v/>
      </c>
      <c r="CD36" s="26" t="str">
        <f t="shared" si="6"/>
        <v/>
      </c>
      <c r="CE36" s="26" t="str">
        <f t="shared" si="7"/>
        <v/>
      </c>
      <c r="CF36" s="27"/>
      <c r="CG36" s="26" t="str">
        <f t="shared" si="8"/>
        <v/>
      </c>
      <c r="CH36" s="26" t="str">
        <f t="shared" si="9"/>
        <v/>
      </c>
      <c r="CI36" s="28"/>
      <c r="CJ36" s="29">
        <f t="shared" si="10"/>
        <v>0</v>
      </c>
      <c r="CK36" s="29">
        <f t="shared" si="11"/>
        <v>0</v>
      </c>
      <c r="CL36" s="29">
        <f t="shared" si="12"/>
        <v>0</v>
      </c>
      <c r="CM36" s="29">
        <f t="shared" si="13"/>
        <v>0</v>
      </c>
      <c r="CN36" s="29">
        <f t="shared" si="13"/>
        <v>0</v>
      </c>
      <c r="CO36" s="30"/>
      <c r="CP36" s="29">
        <f t="shared" si="14"/>
        <v>0</v>
      </c>
      <c r="CQ36" s="29">
        <f t="shared" si="14"/>
        <v>0</v>
      </c>
    </row>
    <row r="37" spans="1:95" x14ac:dyDescent="0.25">
      <c r="A37" s="300"/>
      <c r="B37" s="31" t="s">
        <v>40</v>
      </c>
      <c r="C37" s="32">
        <f t="shared" si="0"/>
        <v>132</v>
      </c>
      <c r="D37" s="33">
        <f t="shared" si="30"/>
        <v>96</v>
      </c>
      <c r="E37" s="34">
        <f t="shared" si="30"/>
        <v>36</v>
      </c>
      <c r="F37" s="75"/>
      <c r="G37" s="76"/>
      <c r="H37" s="35"/>
      <c r="I37" s="36"/>
      <c r="J37" s="35"/>
      <c r="K37" s="37"/>
      <c r="L37" s="35"/>
      <c r="M37" s="37"/>
      <c r="N37" s="35">
        <v>2</v>
      </c>
      <c r="O37" s="37"/>
      <c r="P37" s="35">
        <v>12</v>
      </c>
      <c r="Q37" s="37">
        <v>4</v>
      </c>
      <c r="R37" s="35">
        <v>14</v>
      </c>
      <c r="S37" s="37">
        <v>4</v>
      </c>
      <c r="T37" s="35">
        <v>14</v>
      </c>
      <c r="U37" s="37">
        <v>5</v>
      </c>
      <c r="V37" s="35">
        <v>14</v>
      </c>
      <c r="W37" s="37">
        <v>4</v>
      </c>
      <c r="X37" s="35">
        <v>11</v>
      </c>
      <c r="Y37" s="37">
        <v>3</v>
      </c>
      <c r="Z37" s="35">
        <v>10</v>
      </c>
      <c r="AA37" s="37">
        <v>5</v>
      </c>
      <c r="AB37" s="35">
        <v>9</v>
      </c>
      <c r="AC37" s="37">
        <v>5</v>
      </c>
      <c r="AD37" s="35">
        <v>4</v>
      </c>
      <c r="AE37" s="37">
        <v>1</v>
      </c>
      <c r="AF37" s="35">
        <v>2</v>
      </c>
      <c r="AG37" s="37">
        <v>1</v>
      </c>
      <c r="AH37" s="35">
        <v>2</v>
      </c>
      <c r="AI37" s="37">
        <v>3</v>
      </c>
      <c r="AJ37" s="35">
        <v>1</v>
      </c>
      <c r="AK37" s="37">
        <v>1</v>
      </c>
      <c r="AL37" s="38">
        <v>1</v>
      </c>
      <c r="AM37" s="39"/>
      <c r="AN37" s="40">
        <v>0</v>
      </c>
      <c r="AO37" s="41">
        <v>0</v>
      </c>
      <c r="AP37" s="36">
        <v>1</v>
      </c>
      <c r="AQ37" s="24">
        <v>0</v>
      </c>
      <c r="AR37" s="24">
        <v>9</v>
      </c>
      <c r="AS37" s="42"/>
      <c r="AT37" s="24">
        <v>0</v>
      </c>
      <c r="AU37" s="24">
        <v>0</v>
      </c>
      <c r="AV37" s="25" t="str">
        <f t="shared" si="2"/>
        <v/>
      </c>
      <c r="CA37" s="26" t="str">
        <f t="shared" si="3"/>
        <v/>
      </c>
      <c r="CB37" s="26" t="str">
        <f t="shared" si="4"/>
        <v/>
      </c>
      <c r="CC37" s="26" t="str">
        <f t="shared" si="5"/>
        <v/>
      </c>
      <c r="CD37" s="26" t="str">
        <f t="shared" si="6"/>
        <v/>
      </c>
      <c r="CE37" s="26" t="str">
        <f t="shared" si="7"/>
        <v/>
      </c>
      <c r="CF37" s="27"/>
      <c r="CG37" s="26" t="str">
        <f t="shared" si="8"/>
        <v/>
      </c>
      <c r="CH37" s="26" t="str">
        <f t="shared" si="9"/>
        <v/>
      </c>
      <c r="CI37" s="28"/>
      <c r="CJ37" s="29">
        <f t="shared" si="10"/>
        <v>0</v>
      </c>
      <c r="CK37" s="29">
        <f t="shared" si="11"/>
        <v>0</v>
      </c>
      <c r="CL37" s="29">
        <f t="shared" si="12"/>
        <v>0</v>
      </c>
      <c r="CM37" s="29">
        <f t="shared" si="13"/>
        <v>0</v>
      </c>
      <c r="CN37" s="29">
        <f t="shared" si="13"/>
        <v>0</v>
      </c>
      <c r="CO37" s="30"/>
      <c r="CP37" s="29">
        <f t="shared" si="14"/>
        <v>0</v>
      </c>
      <c r="CQ37" s="29">
        <f t="shared" si="14"/>
        <v>0</v>
      </c>
    </row>
    <row r="38" spans="1:95" x14ac:dyDescent="0.25">
      <c r="A38" s="300"/>
      <c r="B38" s="31" t="s">
        <v>41</v>
      </c>
      <c r="C38" s="32">
        <f t="shared" si="0"/>
        <v>0</v>
      </c>
      <c r="D38" s="33">
        <f t="shared" si="30"/>
        <v>0</v>
      </c>
      <c r="E38" s="34">
        <f t="shared" si="30"/>
        <v>0</v>
      </c>
      <c r="F38" s="75"/>
      <c r="G38" s="76"/>
      <c r="H38" s="35"/>
      <c r="I38" s="36"/>
      <c r="J38" s="35"/>
      <c r="K38" s="37"/>
      <c r="L38" s="35"/>
      <c r="M38" s="37"/>
      <c r="N38" s="35"/>
      <c r="O38" s="37"/>
      <c r="P38" s="35"/>
      <c r="Q38" s="37"/>
      <c r="R38" s="35"/>
      <c r="S38" s="37"/>
      <c r="T38" s="35"/>
      <c r="U38" s="37"/>
      <c r="V38" s="35"/>
      <c r="W38" s="37"/>
      <c r="X38" s="35"/>
      <c r="Y38" s="37"/>
      <c r="Z38" s="35"/>
      <c r="AA38" s="37"/>
      <c r="AB38" s="35"/>
      <c r="AC38" s="37"/>
      <c r="AD38" s="35"/>
      <c r="AE38" s="37"/>
      <c r="AF38" s="35"/>
      <c r="AG38" s="37"/>
      <c r="AH38" s="35"/>
      <c r="AI38" s="37"/>
      <c r="AJ38" s="35"/>
      <c r="AK38" s="37"/>
      <c r="AL38" s="38"/>
      <c r="AM38" s="39"/>
      <c r="AN38" s="40"/>
      <c r="AO38" s="41"/>
      <c r="AP38" s="36"/>
      <c r="AQ38" s="24"/>
      <c r="AR38" s="24"/>
      <c r="AS38" s="42"/>
      <c r="AT38" s="24"/>
      <c r="AU38" s="24"/>
      <c r="AV38" s="25" t="str">
        <f t="shared" si="2"/>
        <v/>
      </c>
      <c r="CA38" s="26" t="str">
        <f t="shared" si="3"/>
        <v/>
      </c>
      <c r="CB38" s="26" t="str">
        <f t="shared" si="4"/>
        <v/>
      </c>
      <c r="CC38" s="26" t="str">
        <f t="shared" si="5"/>
        <v/>
      </c>
      <c r="CD38" s="26" t="str">
        <f t="shared" si="6"/>
        <v/>
      </c>
      <c r="CE38" s="26" t="str">
        <f t="shared" si="7"/>
        <v/>
      </c>
      <c r="CF38" s="27"/>
      <c r="CG38" s="26" t="str">
        <f t="shared" si="8"/>
        <v/>
      </c>
      <c r="CH38" s="26" t="str">
        <f t="shared" si="9"/>
        <v/>
      </c>
      <c r="CI38" s="28"/>
      <c r="CJ38" s="29">
        <f t="shared" si="10"/>
        <v>0</v>
      </c>
      <c r="CK38" s="29">
        <f t="shared" si="11"/>
        <v>0</v>
      </c>
      <c r="CL38" s="29">
        <f t="shared" si="12"/>
        <v>0</v>
      </c>
      <c r="CM38" s="29">
        <f t="shared" si="13"/>
        <v>0</v>
      </c>
      <c r="CN38" s="29">
        <f t="shared" si="13"/>
        <v>0</v>
      </c>
      <c r="CO38" s="30"/>
      <c r="CP38" s="29">
        <f t="shared" si="14"/>
        <v>0</v>
      </c>
      <c r="CQ38" s="29">
        <f t="shared" si="14"/>
        <v>0</v>
      </c>
    </row>
    <row r="39" spans="1:95" x14ac:dyDescent="0.25">
      <c r="A39" s="300"/>
      <c r="B39" s="31" t="s">
        <v>52</v>
      </c>
      <c r="C39" s="32">
        <f t="shared" si="0"/>
        <v>0</v>
      </c>
      <c r="D39" s="33">
        <f t="shared" si="30"/>
        <v>0</v>
      </c>
      <c r="E39" s="34">
        <f t="shared" si="30"/>
        <v>0</v>
      </c>
      <c r="F39" s="75"/>
      <c r="G39" s="76"/>
      <c r="H39" s="35"/>
      <c r="I39" s="36"/>
      <c r="J39" s="35"/>
      <c r="K39" s="37"/>
      <c r="L39" s="35"/>
      <c r="M39" s="37"/>
      <c r="N39" s="35"/>
      <c r="O39" s="37"/>
      <c r="P39" s="35"/>
      <c r="Q39" s="37"/>
      <c r="R39" s="35"/>
      <c r="S39" s="37"/>
      <c r="T39" s="35"/>
      <c r="U39" s="37"/>
      <c r="V39" s="35"/>
      <c r="W39" s="37"/>
      <c r="X39" s="35"/>
      <c r="Y39" s="37"/>
      <c r="Z39" s="35"/>
      <c r="AA39" s="37"/>
      <c r="AB39" s="35"/>
      <c r="AC39" s="37"/>
      <c r="AD39" s="35"/>
      <c r="AE39" s="37"/>
      <c r="AF39" s="35"/>
      <c r="AG39" s="37"/>
      <c r="AH39" s="35"/>
      <c r="AI39" s="37"/>
      <c r="AJ39" s="35"/>
      <c r="AK39" s="37"/>
      <c r="AL39" s="38"/>
      <c r="AM39" s="39"/>
      <c r="AN39" s="40"/>
      <c r="AO39" s="41"/>
      <c r="AP39" s="36"/>
      <c r="AQ39" s="24"/>
      <c r="AR39" s="24"/>
      <c r="AS39" s="42"/>
      <c r="AT39" s="24"/>
      <c r="AU39" s="24"/>
      <c r="AV39" s="25" t="str">
        <f t="shared" si="2"/>
        <v/>
      </c>
      <c r="CA39" s="26" t="str">
        <f t="shared" si="3"/>
        <v/>
      </c>
      <c r="CB39" s="26" t="str">
        <f t="shared" si="4"/>
        <v/>
      </c>
      <c r="CC39" s="26" t="str">
        <f t="shared" si="5"/>
        <v/>
      </c>
      <c r="CD39" s="26" t="str">
        <f t="shared" si="6"/>
        <v/>
      </c>
      <c r="CE39" s="26" t="str">
        <f t="shared" si="7"/>
        <v/>
      </c>
      <c r="CF39" s="27"/>
      <c r="CG39" s="26" t="str">
        <f t="shared" si="8"/>
        <v/>
      </c>
      <c r="CH39" s="26" t="str">
        <f t="shared" si="9"/>
        <v/>
      </c>
      <c r="CI39" s="28"/>
      <c r="CJ39" s="29">
        <f t="shared" si="10"/>
        <v>0</v>
      </c>
      <c r="CK39" s="29">
        <f t="shared" si="11"/>
        <v>0</v>
      </c>
      <c r="CL39" s="29">
        <f t="shared" si="12"/>
        <v>0</v>
      </c>
      <c r="CM39" s="29">
        <f t="shared" si="13"/>
        <v>0</v>
      </c>
      <c r="CN39" s="29">
        <f t="shared" si="13"/>
        <v>0</v>
      </c>
      <c r="CO39" s="30"/>
      <c r="CP39" s="29">
        <f t="shared" si="14"/>
        <v>0</v>
      </c>
      <c r="CQ39" s="29">
        <f t="shared" si="14"/>
        <v>0</v>
      </c>
    </row>
    <row r="40" spans="1:95" x14ac:dyDescent="0.25">
      <c r="A40" s="300"/>
      <c r="B40" s="31" t="s">
        <v>53</v>
      </c>
      <c r="C40" s="32">
        <f t="shared" si="0"/>
        <v>0</v>
      </c>
      <c r="D40" s="33">
        <f t="shared" si="30"/>
        <v>0</v>
      </c>
      <c r="E40" s="34">
        <f t="shared" si="30"/>
        <v>0</v>
      </c>
      <c r="F40" s="75"/>
      <c r="G40" s="76"/>
      <c r="H40" s="35"/>
      <c r="I40" s="36"/>
      <c r="J40" s="35"/>
      <c r="K40" s="37"/>
      <c r="L40" s="35"/>
      <c r="M40" s="37"/>
      <c r="N40" s="35"/>
      <c r="O40" s="37"/>
      <c r="P40" s="35"/>
      <c r="Q40" s="37"/>
      <c r="R40" s="35"/>
      <c r="S40" s="37"/>
      <c r="T40" s="35"/>
      <c r="U40" s="37"/>
      <c r="V40" s="35"/>
      <c r="W40" s="37"/>
      <c r="X40" s="35"/>
      <c r="Y40" s="37"/>
      <c r="Z40" s="35"/>
      <c r="AA40" s="37"/>
      <c r="AB40" s="35"/>
      <c r="AC40" s="37"/>
      <c r="AD40" s="35"/>
      <c r="AE40" s="37"/>
      <c r="AF40" s="35"/>
      <c r="AG40" s="37"/>
      <c r="AH40" s="35"/>
      <c r="AI40" s="37"/>
      <c r="AJ40" s="35"/>
      <c r="AK40" s="37"/>
      <c r="AL40" s="38"/>
      <c r="AM40" s="39"/>
      <c r="AN40" s="40"/>
      <c r="AO40" s="41"/>
      <c r="AP40" s="36"/>
      <c r="AQ40" s="24"/>
      <c r="AR40" s="24"/>
      <c r="AS40" s="42"/>
      <c r="AT40" s="24"/>
      <c r="AU40" s="24"/>
      <c r="AV40" s="25" t="str">
        <f t="shared" si="2"/>
        <v/>
      </c>
      <c r="CA40" s="26" t="str">
        <f t="shared" si="3"/>
        <v/>
      </c>
      <c r="CB40" s="26" t="str">
        <f t="shared" si="4"/>
        <v/>
      </c>
      <c r="CC40" s="26" t="str">
        <f t="shared" si="5"/>
        <v/>
      </c>
      <c r="CD40" s="26" t="str">
        <f t="shared" si="6"/>
        <v/>
      </c>
      <c r="CE40" s="26" t="str">
        <f t="shared" si="7"/>
        <v/>
      </c>
      <c r="CF40" s="27"/>
      <c r="CG40" s="26" t="str">
        <f t="shared" si="8"/>
        <v/>
      </c>
      <c r="CH40" s="26" t="str">
        <f t="shared" si="9"/>
        <v/>
      </c>
      <c r="CI40" s="28"/>
      <c r="CJ40" s="29">
        <f t="shared" si="10"/>
        <v>0</v>
      </c>
      <c r="CK40" s="29">
        <f t="shared" si="11"/>
        <v>0</v>
      </c>
      <c r="CL40" s="29">
        <f t="shared" si="12"/>
        <v>0</v>
      </c>
      <c r="CM40" s="29">
        <f t="shared" si="13"/>
        <v>0</v>
      </c>
      <c r="CN40" s="29">
        <f t="shared" si="13"/>
        <v>0</v>
      </c>
      <c r="CO40" s="30"/>
      <c r="CP40" s="29">
        <f t="shared" si="14"/>
        <v>0</v>
      </c>
      <c r="CQ40" s="29">
        <f t="shared" si="14"/>
        <v>0</v>
      </c>
    </row>
    <row r="41" spans="1:95" x14ac:dyDescent="0.25">
      <c r="A41" s="300"/>
      <c r="B41" s="31" t="s">
        <v>44</v>
      </c>
      <c r="C41" s="32">
        <f t="shared" si="0"/>
        <v>0</v>
      </c>
      <c r="D41" s="33">
        <f t="shared" si="30"/>
        <v>0</v>
      </c>
      <c r="E41" s="34">
        <f t="shared" si="30"/>
        <v>0</v>
      </c>
      <c r="F41" s="75"/>
      <c r="G41" s="76"/>
      <c r="H41" s="35"/>
      <c r="I41" s="36"/>
      <c r="J41" s="35"/>
      <c r="K41" s="37"/>
      <c r="L41" s="35"/>
      <c r="M41" s="37"/>
      <c r="N41" s="35"/>
      <c r="O41" s="37"/>
      <c r="P41" s="35"/>
      <c r="Q41" s="37"/>
      <c r="R41" s="35"/>
      <c r="S41" s="37"/>
      <c r="T41" s="35"/>
      <c r="U41" s="37"/>
      <c r="V41" s="35"/>
      <c r="W41" s="37"/>
      <c r="X41" s="35"/>
      <c r="Y41" s="37"/>
      <c r="Z41" s="35"/>
      <c r="AA41" s="37"/>
      <c r="AB41" s="35"/>
      <c r="AC41" s="37"/>
      <c r="AD41" s="35"/>
      <c r="AE41" s="37"/>
      <c r="AF41" s="35"/>
      <c r="AG41" s="37"/>
      <c r="AH41" s="35"/>
      <c r="AI41" s="37"/>
      <c r="AJ41" s="35"/>
      <c r="AK41" s="37"/>
      <c r="AL41" s="38"/>
      <c r="AM41" s="39"/>
      <c r="AN41" s="40"/>
      <c r="AO41" s="41"/>
      <c r="AP41" s="36"/>
      <c r="AQ41" s="24"/>
      <c r="AR41" s="24"/>
      <c r="AS41" s="42"/>
      <c r="AT41" s="24"/>
      <c r="AU41" s="24"/>
      <c r="AV41" s="25" t="str">
        <f t="shared" si="2"/>
        <v/>
      </c>
      <c r="CA41" s="26" t="str">
        <f t="shared" si="3"/>
        <v/>
      </c>
      <c r="CB41" s="26" t="str">
        <f t="shared" si="4"/>
        <v/>
      </c>
      <c r="CC41" s="26" t="str">
        <f t="shared" si="5"/>
        <v/>
      </c>
      <c r="CD41" s="26" t="str">
        <f t="shared" si="6"/>
        <v/>
      </c>
      <c r="CE41" s="26" t="str">
        <f t="shared" si="7"/>
        <v/>
      </c>
      <c r="CF41" s="27"/>
      <c r="CG41" s="26" t="str">
        <f t="shared" si="8"/>
        <v/>
      </c>
      <c r="CH41" s="26" t="str">
        <f t="shared" si="9"/>
        <v/>
      </c>
      <c r="CI41" s="28"/>
      <c r="CJ41" s="29">
        <f t="shared" si="10"/>
        <v>0</v>
      </c>
      <c r="CK41" s="29">
        <f t="shared" si="11"/>
        <v>0</v>
      </c>
      <c r="CL41" s="29">
        <f t="shared" si="12"/>
        <v>0</v>
      </c>
      <c r="CM41" s="29">
        <f t="shared" si="13"/>
        <v>0</v>
      </c>
      <c r="CN41" s="29">
        <f t="shared" si="13"/>
        <v>0</v>
      </c>
      <c r="CO41" s="30"/>
      <c r="CP41" s="29">
        <f t="shared" si="14"/>
        <v>0</v>
      </c>
      <c r="CQ41" s="29">
        <f t="shared" si="14"/>
        <v>0</v>
      </c>
    </row>
    <row r="42" spans="1:95" x14ac:dyDescent="0.25">
      <c r="A42" s="300"/>
      <c r="B42" s="43" t="s">
        <v>45</v>
      </c>
      <c r="C42" s="44">
        <f t="shared" si="0"/>
        <v>0</v>
      </c>
      <c r="D42" s="45">
        <f t="shared" si="30"/>
        <v>0</v>
      </c>
      <c r="E42" s="46">
        <f t="shared" si="30"/>
        <v>0</v>
      </c>
      <c r="F42" s="75"/>
      <c r="G42" s="76"/>
      <c r="H42" s="47"/>
      <c r="I42" s="48"/>
      <c r="J42" s="47"/>
      <c r="K42" s="49"/>
      <c r="L42" s="47"/>
      <c r="M42" s="49"/>
      <c r="N42" s="47"/>
      <c r="O42" s="49"/>
      <c r="P42" s="47"/>
      <c r="Q42" s="49"/>
      <c r="R42" s="47"/>
      <c r="S42" s="49"/>
      <c r="T42" s="47"/>
      <c r="U42" s="49"/>
      <c r="V42" s="47"/>
      <c r="W42" s="49"/>
      <c r="X42" s="47"/>
      <c r="Y42" s="49"/>
      <c r="Z42" s="47"/>
      <c r="AA42" s="49"/>
      <c r="AB42" s="47"/>
      <c r="AC42" s="49"/>
      <c r="AD42" s="47"/>
      <c r="AE42" s="49"/>
      <c r="AF42" s="47"/>
      <c r="AG42" s="49"/>
      <c r="AH42" s="47"/>
      <c r="AI42" s="49"/>
      <c r="AJ42" s="47"/>
      <c r="AK42" s="49"/>
      <c r="AL42" s="50"/>
      <c r="AM42" s="51"/>
      <c r="AN42" s="40"/>
      <c r="AO42" s="52"/>
      <c r="AP42" s="36"/>
      <c r="AQ42" s="24"/>
      <c r="AR42" s="24"/>
      <c r="AS42" s="42"/>
      <c r="AT42" s="24"/>
      <c r="AU42" s="24"/>
      <c r="AV42" s="25" t="str">
        <f t="shared" si="2"/>
        <v/>
      </c>
      <c r="CA42" s="26" t="str">
        <f t="shared" si="3"/>
        <v/>
      </c>
      <c r="CB42" s="26" t="str">
        <f t="shared" si="4"/>
        <v/>
      </c>
      <c r="CC42" s="26" t="str">
        <f t="shared" si="5"/>
        <v/>
      </c>
      <c r="CD42" s="26" t="str">
        <f t="shared" si="6"/>
        <v/>
      </c>
      <c r="CE42" s="26" t="str">
        <f t="shared" si="7"/>
        <v/>
      </c>
      <c r="CF42" s="27"/>
      <c r="CG42" s="26" t="str">
        <f t="shared" si="8"/>
        <v/>
      </c>
      <c r="CH42" s="26" t="str">
        <f t="shared" si="9"/>
        <v/>
      </c>
      <c r="CI42" s="28"/>
      <c r="CJ42" s="29">
        <f t="shared" si="10"/>
        <v>0</v>
      </c>
      <c r="CK42" s="29">
        <f t="shared" si="11"/>
        <v>0</v>
      </c>
      <c r="CL42" s="29">
        <f t="shared" si="12"/>
        <v>0</v>
      </c>
      <c r="CM42" s="29">
        <f t="shared" si="13"/>
        <v>0</v>
      </c>
      <c r="CN42" s="29">
        <f t="shared" si="13"/>
        <v>0</v>
      </c>
      <c r="CO42" s="30"/>
      <c r="CP42" s="29">
        <f t="shared" si="14"/>
        <v>0</v>
      </c>
      <c r="CQ42" s="29">
        <f t="shared" si="14"/>
        <v>0</v>
      </c>
    </row>
    <row r="43" spans="1:95" x14ac:dyDescent="0.25">
      <c r="A43" s="300"/>
      <c r="B43" s="31" t="s">
        <v>46</v>
      </c>
      <c r="C43" s="32">
        <f t="shared" si="0"/>
        <v>0</v>
      </c>
      <c r="D43" s="33">
        <f t="shared" si="30"/>
        <v>0</v>
      </c>
      <c r="E43" s="34">
        <f t="shared" si="30"/>
        <v>0</v>
      </c>
      <c r="F43" s="75"/>
      <c r="G43" s="77"/>
      <c r="H43" s="35"/>
      <c r="I43" s="36"/>
      <c r="J43" s="35"/>
      <c r="K43" s="37"/>
      <c r="L43" s="35"/>
      <c r="M43" s="37"/>
      <c r="N43" s="35"/>
      <c r="O43" s="37"/>
      <c r="P43" s="35"/>
      <c r="Q43" s="37"/>
      <c r="R43" s="35"/>
      <c r="S43" s="37"/>
      <c r="T43" s="35"/>
      <c r="U43" s="37"/>
      <c r="V43" s="35"/>
      <c r="W43" s="37"/>
      <c r="X43" s="35"/>
      <c r="Y43" s="37"/>
      <c r="Z43" s="35"/>
      <c r="AA43" s="37"/>
      <c r="AB43" s="35"/>
      <c r="AC43" s="37"/>
      <c r="AD43" s="35"/>
      <c r="AE43" s="37"/>
      <c r="AF43" s="35"/>
      <c r="AG43" s="37"/>
      <c r="AH43" s="35"/>
      <c r="AI43" s="37"/>
      <c r="AJ43" s="35"/>
      <c r="AK43" s="37"/>
      <c r="AL43" s="38"/>
      <c r="AM43" s="39"/>
      <c r="AN43" s="40"/>
      <c r="AO43" s="41"/>
      <c r="AP43" s="36"/>
      <c r="AQ43" s="24"/>
      <c r="AR43" s="24"/>
      <c r="AS43" s="42"/>
      <c r="AT43" s="24"/>
      <c r="AU43" s="24"/>
      <c r="AV43" s="25" t="str">
        <f t="shared" si="2"/>
        <v/>
      </c>
      <c r="CA43" s="26" t="str">
        <f t="shared" si="3"/>
        <v/>
      </c>
      <c r="CB43" s="26" t="str">
        <f t="shared" si="4"/>
        <v/>
      </c>
      <c r="CC43" s="26" t="str">
        <f t="shared" si="5"/>
        <v/>
      </c>
      <c r="CD43" s="26" t="str">
        <f t="shared" si="6"/>
        <v/>
      </c>
      <c r="CE43" s="26" t="str">
        <f t="shared" si="7"/>
        <v/>
      </c>
      <c r="CF43" s="27"/>
      <c r="CG43" s="26" t="str">
        <f t="shared" si="8"/>
        <v/>
      </c>
      <c r="CH43" s="26" t="str">
        <f t="shared" si="9"/>
        <v/>
      </c>
      <c r="CI43" s="28"/>
      <c r="CJ43" s="29">
        <f t="shared" si="10"/>
        <v>0</v>
      </c>
      <c r="CK43" s="29">
        <f t="shared" si="11"/>
        <v>0</v>
      </c>
      <c r="CL43" s="29">
        <f t="shared" si="12"/>
        <v>0</v>
      </c>
      <c r="CM43" s="29">
        <f t="shared" si="13"/>
        <v>0</v>
      </c>
      <c r="CN43" s="29">
        <f t="shared" si="13"/>
        <v>0</v>
      </c>
      <c r="CO43" s="30"/>
      <c r="CP43" s="29">
        <f t="shared" si="14"/>
        <v>0</v>
      </c>
      <c r="CQ43" s="29">
        <f t="shared" si="14"/>
        <v>0</v>
      </c>
    </row>
    <row r="44" spans="1:95" x14ac:dyDescent="0.25">
      <c r="A44" s="300"/>
      <c r="B44" s="53" t="s">
        <v>47</v>
      </c>
      <c r="C44" s="32">
        <f t="shared" si="0"/>
        <v>0</v>
      </c>
      <c r="D44" s="33">
        <f t="shared" si="30"/>
        <v>0</v>
      </c>
      <c r="E44" s="55">
        <f t="shared" si="30"/>
        <v>0</v>
      </c>
      <c r="F44" s="75"/>
      <c r="G44" s="78"/>
      <c r="H44" s="79"/>
      <c r="I44" s="80"/>
      <c r="J44" s="79"/>
      <c r="K44" s="81"/>
      <c r="L44" s="79"/>
      <c r="M44" s="81"/>
      <c r="N44" s="79"/>
      <c r="O44" s="81"/>
      <c r="P44" s="79"/>
      <c r="Q44" s="81"/>
      <c r="R44" s="35"/>
      <c r="S44" s="37"/>
      <c r="T44" s="35"/>
      <c r="U44" s="37"/>
      <c r="V44" s="35"/>
      <c r="W44" s="37"/>
      <c r="X44" s="35"/>
      <c r="Y44" s="37"/>
      <c r="Z44" s="35"/>
      <c r="AA44" s="37"/>
      <c r="AB44" s="35"/>
      <c r="AC44" s="37"/>
      <c r="AD44" s="35"/>
      <c r="AE44" s="37"/>
      <c r="AF44" s="35"/>
      <c r="AG44" s="37"/>
      <c r="AH44" s="35"/>
      <c r="AI44" s="37"/>
      <c r="AJ44" s="35"/>
      <c r="AK44" s="37"/>
      <c r="AL44" s="38"/>
      <c r="AM44" s="39"/>
      <c r="AN44" s="40"/>
      <c r="AO44" s="41"/>
      <c r="AP44" s="36"/>
      <c r="AQ44" s="24"/>
      <c r="AR44" s="24"/>
      <c r="AS44" s="42"/>
      <c r="AT44" s="24"/>
      <c r="AU44" s="24"/>
      <c r="AV44" s="25" t="str">
        <f t="shared" si="2"/>
        <v/>
      </c>
      <c r="CA44" s="26" t="str">
        <f t="shared" si="3"/>
        <v/>
      </c>
      <c r="CB44" s="26" t="str">
        <f t="shared" si="4"/>
        <v/>
      </c>
      <c r="CC44" s="26" t="str">
        <f t="shared" si="5"/>
        <v/>
      </c>
      <c r="CD44" s="26" t="str">
        <f t="shared" si="6"/>
        <v/>
      </c>
      <c r="CE44" s="26" t="str">
        <f t="shared" si="7"/>
        <v/>
      </c>
      <c r="CF44" s="27"/>
      <c r="CG44" s="26" t="str">
        <f t="shared" si="8"/>
        <v/>
      </c>
      <c r="CH44" s="26" t="str">
        <f t="shared" si="9"/>
        <v/>
      </c>
      <c r="CI44" s="28"/>
      <c r="CJ44" s="29">
        <f t="shared" si="10"/>
        <v>0</v>
      </c>
      <c r="CK44" s="29">
        <f t="shared" si="11"/>
        <v>0</v>
      </c>
      <c r="CL44" s="29">
        <f t="shared" si="12"/>
        <v>0</v>
      </c>
      <c r="CM44" s="29">
        <f t="shared" si="13"/>
        <v>0</v>
      </c>
      <c r="CN44" s="29">
        <f t="shared" si="13"/>
        <v>0</v>
      </c>
      <c r="CO44" s="30"/>
      <c r="CP44" s="29">
        <f t="shared" si="14"/>
        <v>0</v>
      </c>
      <c r="CQ44" s="29">
        <f t="shared" si="14"/>
        <v>0</v>
      </c>
    </row>
    <row r="45" spans="1:95" x14ac:dyDescent="0.25">
      <c r="A45" s="301"/>
      <c r="B45" s="57" t="s">
        <v>48</v>
      </c>
      <c r="C45" s="58">
        <f t="shared" si="0"/>
        <v>0</v>
      </c>
      <c r="D45" s="59">
        <f t="shared" si="30"/>
        <v>0</v>
      </c>
      <c r="E45" s="60">
        <f t="shared" si="30"/>
        <v>0</v>
      </c>
      <c r="F45" s="82"/>
      <c r="G45" s="83"/>
      <c r="H45" s="61"/>
      <c r="I45" s="62"/>
      <c r="J45" s="61"/>
      <c r="K45" s="63"/>
      <c r="L45" s="61"/>
      <c r="M45" s="63"/>
      <c r="N45" s="61"/>
      <c r="O45" s="63"/>
      <c r="P45" s="61"/>
      <c r="Q45" s="63"/>
      <c r="R45" s="61"/>
      <c r="S45" s="63"/>
      <c r="T45" s="61"/>
      <c r="U45" s="63"/>
      <c r="V45" s="61"/>
      <c r="W45" s="63"/>
      <c r="X45" s="61"/>
      <c r="Y45" s="63"/>
      <c r="Z45" s="61"/>
      <c r="AA45" s="63"/>
      <c r="AB45" s="61"/>
      <c r="AC45" s="63"/>
      <c r="AD45" s="61"/>
      <c r="AE45" s="63"/>
      <c r="AF45" s="61"/>
      <c r="AG45" s="63"/>
      <c r="AH45" s="61"/>
      <c r="AI45" s="63"/>
      <c r="AJ45" s="61"/>
      <c r="AK45" s="63"/>
      <c r="AL45" s="84"/>
      <c r="AM45" s="65"/>
      <c r="AN45" s="66"/>
      <c r="AO45" s="67"/>
      <c r="AP45" s="68"/>
      <c r="AQ45" s="69"/>
      <c r="AR45" s="69"/>
      <c r="AS45" s="70"/>
      <c r="AT45" s="69"/>
      <c r="AU45" s="69"/>
      <c r="AV45" s="25" t="str">
        <f t="shared" si="2"/>
        <v/>
      </c>
      <c r="CA45" s="26" t="str">
        <f t="shared" si="3"/>
        <v/>
      </c>
      <c r="CB45" s="26" t="str">
        <f t="shared" si="4"/>
        <v/>
      </c>
      <c r="CC45" s="26" t="str">
        <f t="shared" si="5"/>
        <v/>
      </c>
      <c r="CD45" s="26" t="str">
        <f t="shared" si="6"/>
        <v/>
      </c>
      <c r="CE45" s="26" t="str">
        <f t="shared" si="7"/>
        <v/>
      </c>
      <c r="CF45" s="27"/>
      <c r="CG45" s="26" t="str">
        <f t="shared" si="8"/>
        <v/>
      </c>
      <c r="CH45" s="26" t="str">
        <f t="shared" si="9"/>
        <v/>
      </c>
      <c r="CI45" s="28"/>
      <c r="CJ45" s="29">
        <f t="shared" si="10"/>
        <v>0</v>
      </c>
      <c r="CK45" s="29">
        <f t="shared" si="11"/>
        <v>0</v>
      </c>
      <c r="CL45" s="29">
        <f t="shared" si="12"/>
        <v>0</v>
      </c>
      <c r="CM45" s="29">
        <f t="shared" si="13"/>
        <v>0</v>
      </c>
      <c r="CN45" s="29">
        <f t="shared" si="13"/>
        <v>0</v>
      </c>
      <c r="CO45" s="30"/>
      <c r="CP45" s="29">
        <f t="shared" si="14"/>
        <v>0</v>
      </c>
      <c r="CQ45" s="29">
        <f t="shared" si="14"/>
        <v>0</v>
      </c>
    </row>
    <row r="46" spans="1:95" x14ac:dyDescent="0.25">
      <c r="A46" s="299" t="s">
        <v>54</v>
      </c>
      <c r="B46" s="10" t="s">
        <v>38</v>
      </c>
      <c r="C46" s="11">
        <f t="shared" si="0"/>
        <v>64</v>
      </c>
      <c r="D46" s="12">
        <f t="shared" si="30"/>
        <v>43</v>
      </c>
      <c r="E46" s="13">
        <f t="shared" si="30"/>
        <v>21</v>
      </c>
      <c r="F46" s="71"/>
      <c r="G46" s="72"/>
      <c r="H46" s="14"/>
      <c r="I46" s="15"/>
      <c r="J46" s="14"/>
      <c r="K46" s="16"/>
      <c r="L46" s="14"/>
      <c r="M46" s="16"/>
      <c r="N46" s="14">
        <v>1</v>
      </c>
      <c r="O46" s="16"/>
      <c r="P46" s="14">
        <v>3</v>
      </c>
      <c r="Q46" s="16">
        <v>1</v>
      </c>
      <c r="R46" s="14">
        <v>4</v>
      </c>
      <c r="S46" s="16"/>
      <c r="T46" s="14">
        <v>4</v>
      </c>
      <c r="U46" s="16">
        <v>3</v>
      </c>
      <c r="V46" s="14">
        <v>6</v>
      </c>
      <c r="W46" s="16">
        <v>3</v>
      </c>
      <c r="X46" s="14">
        <v>4</v>
      </c>
      <c r="Y46" s="16">
        <v>2</v>
      </c>
      <c r="Z46" s="14">
        <v>3</v>
      </c>
      <c r="AA46" s="16">
        <v>3</v>
      </c>
      <c r="AB46" s="14">
        <v>4</v>
      </c>
      <c r="AC46" s="16">
        <v>3</v>
      </c>
      <c r="AD46" s="14">
        <v>5</v>
      </c>
      <c r="AE46" s="16">
        <v>1</v>
      </c>
      <c r="AF46" s="14">
        <v>5</v>
      </c>
      <c r="AG46" s="16">
        <v>1</v>
      </c>
      <c r="AH46" s="14">
        <v>1</v>
      </c>
      <c r="AI46" s="16">
        <v>3</v>
      </c>
      <c r="AJ46" s="14">
        <v>1</v>
      </c>
      <c r="AK46" s="16">
        <v>1</v>
      </c>
      <c r="AL46" s="17">
        <v>2</v>
      </c>
      <c r="AM46" s="18"/>
      <c r="AN46" s="73">
        <v>0</v>
      </c>
      <c r="AO46" s="20">
        <v>0</v>
      </c>
      <c r="AP46" s="21">
        <v>1</v>
      </c>
      <c r="AQ46" s="74">
        <v>0</v>
      </c>
      <c r="AR46" s="74">
        <v>3</v>
      </c>
      <c r="AS46" s="85"/>
      <c r="AT46" s="74">
        <v>0</v>
      </c>
      <c r="AU46" s="74">
        <v>0</v>
      </c>
      <c r="AV46" s="25" t="str">
        <f t="shared" si="2"/>
        <v/>
      </c>
      <c r="CA46" s="26" t="str">
        <f t="shared" si="3"/>
        <v/>
      </c>
      <c r="CB46" s="26" t="str">
        <f t="shared" si="4"/>
        <v/>
      </c>
      <c r="CC46" s="26" t="str">
        <f t="shared" si="5"/>
        <v/>
      </c>
      <c r="CD46" s="26" t="str">
        <f t="shared" si="6"/>
        <v/>
      </c>
      <c r="CE46" s="26" t="str">
        <f t="shared" si="7"/>
        <v/>
      </c>
      <c r="CF46" s="27"/>
      <c r="CG46" s="26" t="str">
        <f t="shared" si="8"/>
        <v/>
      </c>
      <c r="CH46" s="26" t="str">
        <f t="shared" si="9"/>
        <v/>
      </c>
      <c r="CI46" s="28"/>
      <c r="CJ46" s="29">
        <f t="shared" si="10"/>
        <v>0</v>
      </c>
      <c r="CK46" s="29">
        <f t="shared" si="11"/>
        <v>0</v>
      </c>
      <c r="CL46" s="29">
        <f t="shared" si="12"/>
        <v>0</v>
      </c>
      <c r="CM46" s="29">
        <f t="shared" si="13"/>
        <v>0</v>
      </c>
      <c r="CN46" s="29">
        <f t="shared" si="13"/>
        <v>0</v>
      </c>
      <c r="CO46" s="30"/>
      <c r="CP46" s="29">
        <f t="shared" si="14"/>
        <v>0</v>
      </c>
      <c r="CQ46" s="29">
        <f t="shared" si="14"/>
        <v>0</v>
      </c>
    </row>
    <row r="47" spans="1:95" x14ac:dyDescent="0.25">
      <c r="A47" s="300"/>
      <c r="B47" s="31" t="s">
        <v>39</v>
      </c>
      <c r="C47" s="32">
        <f t="shared" si="0"/>
        <v>0</v>
      </c>
      <c r="D47" s="33">
        <f>SUM(H47+J47+L47+N47+P47+R47+T47+V47+X47+Z47+AB47+AD47+AF47+AH47+AJ47+AL47)</f>
        <v>0</v>
      </c>
      <c r="E47" s="34">
        <f t="shared" si="30"/>
        <v>0</v>
      </c>
      <c r="F47" s="75"/>
      <c r="G47" s="76"/>
      <c r="H47" s="35"/>
      <c r="I47" s="36"/>
      <c r="J47" s="35"/>
      <c r="K47" s="37"/>
      <c r="L47" s="35"/>
      <c r="M47" s="37"/>
      <c r="N47" s="35"/>
      <c r="O47" s="37"/>
      <c r="P47" s="35"/>
      <c r="Q47" s="37"/>
      <c r="R47" s="35"/>
      <c r="S47" s="37"/>
      <c r="T47" s="35"/>
      <c r="U47" s="37"/>
      <c r="V47" s="35"/>
      <c r="W47" s="37"/>
      <c r="X47" s="35"/>
      <c r="Y47" s="37"/>
      <c r="Z47" s="35"/>
      <c r="AA47" s="37"/>
      <c r="AB47" s="35"/>
      <c r="AC47" s="37"/>
      <c r="AD47" s="35"/>
      <c r="AE47" s="37"/>
      <c r="AF47" s="35"/>
      <c r="AG47" s="37"/>
      <c r="AH47" s="35"/>
      <c r="AI47" s="37"/>
      <c r="AJ47" s="35"/>
      <c r="AK47" s="37"/>
      <c r="AL47" s="38"/>
      <c r="AM47" s="39"/>
      <c r="AN47" s="40"/>
      <c r="AO47" s="41"/>
      <c r="AP47" s="36"/>
      <c r="AQ47" s="24"/>
      <c r="AR47" s="24"/>
      <c r="AS47" s="42"/>
      <c r="AT47" s="24"/>
      <c r="AU47" s="24"/>
      <c r="AV47" s="25" t="str">
        <f t="shared" si="2"/>
        <v/>
      </c>
      <c r="CA47" s="26" t="str">
        <f t="shared" si="3"/>
        <v/>
      </c>
      <c r="CB47" s="26" t="str">
        <f t="shared" si="4"/>
        <v/>
      </c>
      <c r="CC47" s="26" t="str">
        <f t="shared" si="5"/>
        <v/>
      </c>
      <c r="CD47" s="26" t="str">
        <f t="shared" si="6"/>
        <v/>
      </c>
      <c r="CE47" s="26" t="str">
        <f t="shared" si="7"/>
        <v/>
      </c>
      <c r="CF47" s="27"/>
      <c r="CG47" s="26" t="str">
        <f t="shared" si="8"/>
        <v/>
      </c>
      <c r="CH47" s="26" t="str">
        <f t="shared" si="9"/>
        <v/>
      </c>
      <c r="CI47" s="28"/>
      <c r="CJ47" s="29">
        <f t="shared" si="10"/>
        <v>0</v>
      </c>
      <c r="CK47" s="29">
        <f t="shared" si="11"/>
        <v>0</v>
      </c>
      <c r="CL47" s="29">
        <f t="shared" si="12"/>
        <v>0</v>
      </c>
      <c r="CM47" s="29">
        <f t="shared" si="13"/>
        <v>0</v>
      </c>
      <c r="CN47" s="29">
        <f t="shared" si="13"/>
        <v>0</v>
      </c>
      <c r="CO47" s="30"/>
      <c r="CP47" s="29">
        <f t="shared" si="14"/>
        <v>0</v>
      </c>
      <c r="CQ47" s="29">
        <f t="shared" si="14"/>
        <v>0</v>
      </c>
    </row>
    <row r="48" spans="1:95" x14ac:dyDescent="0.25">
      <c r="A48" s="300"/>
      <c r="B48" s="31" t="s">
        <v>40</v>
      </c>
      <c r="C48" s="32">
        <f t="shared" si="0"/>
        <v>132</v>
      </c>
      <c r="D48" s="33">
        <f t="shared" si="30"/>
        <v>96</v>
      </c>
      <c r="E48" s="34">
        <f t="shared" si="30"/>
        <v>36</v>
      </c>
      <c r="F48" s="75"/>
      <c r="G48" s="76"/>
      <c r="H48" s="35"/>
      <c r="I48" s="36"/>
      <c r="J48" s="35"/>
      <c r="K48" s="37"/>
      <c r="L48" s="35"/>
      <c r="M48" s="37"/>
      <c r="N48" s="35">
        <v>2</v>
      </c>
      <c r="O48" s="37"/>
      <c r="P48" s="35">
        <v>12</v>
      </c>
      <c r="Q48" s="37">
        <v>4</v>
      </c>
      <c r="R48" s="35">
        <v>14</v>
      </c>
      <c r="S48" s="37">
        <v>4</v>
      </c>
      <c r="T48" s="35">
        <v>14</v>
      </c>
      <c r="U48" s="37">
        <v>5</v>
      </c>
      <c r="V48" s="35">
        <v>14</v>
      </c>
      <c r="W48" s="37">
        <v>4</v>
      </c>
      <c r="X48" s="35">
        <v>11</v>
      </c>
      <c r="Y48" s="37">
        <v>3</v>
      </c>
      <c r="Z48" s="35">
        <v>10</v>
      </c>
      <c r="AA48" s="37">
        <v>5</v>
      </c>
      <c r="AB48" s="35">
        <v>9</v>
      </c>
      <c r="AC48" s="37">
        <v>5</v>
      </c>
      <c r="AD48" s="35">
        <v>4</v>
      </c>
      <c r="AE48" s="37">
        <v>1</v>
      </c>
      <c r="AF48" s="35">
        <v>2</v>
      </c>
      <c r="AG48" s="37">
        <v>1</v>
      </c>
      <c r="AH48" s="35">
        <v>2</v>
      </c>
      <c r="AI48" s="37">
        <v>3</v>
      </c>
      <c r="AJ48" s="35">
        <v>1</v>
      </c>
      <c r="AK48" s="37">
        <v>1</v>
      </c>
      <c r="AL48" s="38">
        <v>1</v>
      </c>
      <c r="AM48" s="39"/>
      <c r="AN48" s="40">
        <v>0</v>
      </c>
      <c r="AO48" s="41">
        <v>0</v>
      </c>
      <c r="AP48" s="36">
        <v>1</v>
      </c>
      <c r="AQ48" s="24">
        <v>0</v>
      </c>
      <c r="AR48" s="24">
        <v>9</v>
      </c>
      <c r="AS48" s="42"/>
      <c r="AT48" s="24">
        <v>0</v>
      </c>
      <c r="AU48" s="24">
        <v>0</v>
      </c>
      <c r="AV48" s="25" t="str">
        <f t="shared" si="2"/>
        <v/>
      </c>
      <c r="CA48" s="26" t="str">
        <f t="shared" si="3"/>
        <v/>
      </c>
      <c r="CB48" s="26" t="str">
        <f t="shared" si="4"/>
        <v/>
      </c>
      <c r="CC48" s="26" t="str">
        <f t="shared" si="5"/>
        <v/>
      </c>
      <c r="CD48" s="26" t="str">
        <f t="shared" si="6"/>
        <v/>
      </c>
      <c r="CE48" s="26" t="str">
        <f t="shared" si="7"/>
        <v/>
      </c>
      <c r="CF48" s="27"/>
      <c r="CG48" s="26" t="str">
        <f t="shared" si="8"/>
        <v/>
      </c>
      <c r="CH48" s="26" t="str">
        <f t="shared" si="9"/>
        <v/>
      </c>
      <c r="CI48" s="28"/>
      <c r="CJ48" s="29">
        <f t="shared" si="10"/>
        <v>0</v>
      </c>
      <c r="CK48" s="29">
        <f t="shared" si="11"/>
        <v>0</v>
      </c>
      <c r="CL48" s="29">
        <f t="shared" si="12"/>
        <v>0</v>
      </c>
      <c r="CM48" s="29">
        <f t="shared" si="13"/>
        <v>0</v>
      </c>
      <c r="CN48" s="29">
        <f t="shared" si="13"/>
        <v>0</v>
      </c>
      <c r="CO48" s="30"/>
      <c r="CP48" s="29">
        <f t="shared" si="14"/>
        <v>0</v>
      </c>
      <c r="CQ48" s="29">
        <f t="shared" si="14"/>
        <v>0</v>
      </c>
    </row>
    <row r="49" spans="1:95" x14ac:dyDescent="0.25">
      <c r="A49" s="300"/>
      <c r="B49" s="31" t="s">
        <v>41</v>
      </c>
      <c r="C49" s="32">
        <f t="shared" si="0"/>
        <v>0</v>
      </c>
      <c r="D49" s="33">
        <f t="shared" si="30"/>
        <v>0</v>
      </c>
      <c r="E49" s="34">
        <f t="shared" si="30"/>
        <v>0</v>
      </c>
      <c r="F49" s="75"/>
      <c r="G49" s="76"/>
      <c r="H49" s="35"/>
      <c r="I49" s="36"/>
      <c r="J49" s="35"/>
      <c r="K49" s="37"/>
      <c r="L49" s="35"/>
      <c r="M49" s="37"/>
      <c r="N49" s="35"/>
      <c r="O49" s="37"/>
      <c r="P49" s="35"/>
      <c r="Q49" s="37"/>
      <c r="R49" s="35"/>
      <c r="S49" s="37"/>
      <c r="T49" s="35"/>
      <c r="U49" s="37"/>
      <c r="V49" s="35"/>
      <c r="W49" s="37"/>
      <c r="X49" s="35"/>
      <c r="Y49" s="37"/>
      <c r="Z49" s="35"/>
      <c r="AA49" s="37"/>
      <c r="AB49" s="35"/>
      <c r="AC49" s="37"/>
      <c r="AD49" s="35"/>
      <c r="AE49" s="37"/>
      <c r="AF49" s="35"/>
      <c r="AG49" s="37"/>
      <c r="AH49" s="35"/>
      <c r="AI49" s="37"/>
      <c r="AJ49" s="35"/>
      <c r="AK49" s="37"/>
      <c r="AL49" s="38"/>
      <c r="AM49" s="39"/>
      <c r="AN49" s="40"/>
      <c r="AO49" s="41"/>
      <c r="AP49" s="36"/>
      <c r="AQ49" s="24"/>
      <c r="AR49" s="24"/>
      <c r="AS49" s="42"/>
      <c r="AT49" s="24"/>
      <c r="AU49" s="24"/>
      <c r="AV49" s="25" t="str">
        <f t="shared" si="2"/>
        <v/>
      </c>
      <c r="CA49" s="26" t="str">
        <f t="shared" si="3"/>
        <v/>
      </c>
      <c r="CB49" s="26" t="str">
        <f t="shared" si="4"/>
        <v/>
      </c>
      <c r="CC49" s="26" t="str">
        <f t="shared" si="5"/>
        <v/>
      </c>
      <c r="CD49" s="26" t="str">
        <f t="shared" si="6"/>
        <v/>
      </c>
      <c r="CE49" s="26" t="str">
        <f t="shared" si="7"/>
        <v/>
      </c>
      <c r="CF49" s="27"/>
      <c r="CG49" s="26" t="str">
        <f t="shared" si="8"/>
        <v/>
      </c>
      <c r="CH49" s="26" t="str">
        <f t="shared" si="9"/>
        <v/>
      </c>
      <c r="CI49" s="28"/>
      <c r="CJ49" s="29">
        <f t="shared" si="10"/>
        <v>0</v>
      </c>
      <c r="CK49" s="29">
        <f t="shared" si="11"/>
        <v>0</v>
      </c>
      <c r="CL49" s="29">
        <f t="shared" si="12"/>
        <v>0</v>
      </c>
      <c r="CM49" s="29">
        <f t="shared" si="13"/>
        <v>0</v>
      </c>
      <c r="CN49" s="29">
        <f t="shared" si="13"/>
        <v>0</v>
      </c>
      <c r="CO49" s="30"/>
      <c r="CP49" s="29">
        <f t="shared" si="14"/>
        <v>0</v>
      </c>
      <c r="CQ49" s="29">
        <f t="shared" si="14"/>
        <v>0</v>
      </c>
    </row>
    <row r="50" spans="1:95" x14ac:dyDescent="0.25">
      <c r="A50" s="300"/>
      <c r="B50" s="31" t="s">
        <v>52</v>
      </c>
      <c r="C50" s="32">
        <f t="shared" si="0"/>
        <v>0</v>
      </c>
      <c r="D50" s="33">
        <f>SUM(H50+J50+L50+N50+P50+R50+T50+V50+X50+Z50+AB50+AD50+AF50+AH50+AJ50+AL50)</f>
        <v>0</v>
      </c>
      <c r="E50" s="34">
        <f t="shared" si="30"/>
        <v>0</v>
      </c>
      <c r="F50" s="75"/>
      <c r="G50" s="76"/>
      <c r="H50" s="35"/>
      <c r="I50" s="36"/>
      <c r="J50" s="35"/>
      <c r="K50" s="37"/>
      <c r="L50" s="35"/>
      <c r="M50" s="37"/>
      <c r="N50" s="35"/>
      <c r="O50" s="37"/>
      <c r="P50" s="35"/>
      <c r="Q50" s="37"/>
      <c r="R50" s="35"/>
      <c r="S50" s="37"/>
      <c r="T50" s="35"/>
      <c r="U50" s="37"/>
      <c r="V50" s="35"/>
      <c r="W50" s="37"/>
      <c r="X50" s="35"/>
      <c r="Y50" s="37"/>
      <c r="Z50" s="35"/>
      <c r="AA50" s="37"/>
      <c r="AB50" s="35"/>
      <c r="AC50" s="37"/>
      <c r="AD50" s="35"/>
      <c r="AE50" s="37"/>
      <c r="AF50" s="35"/>
      <c r="AG50" s="37"/>
      <c r="AH50" s="35"/>
      <c r="AI50" s="37"/>
      <c r="AJ50" s="35"/>
      <c r="AK50" s="37"/>
      <c r="AL50" s="38"/>
      <c r="AM50" s="39"/>
      <c r="AN50" s="40"/>
      <c r="AO50" s="41"/>
      <c r="AP50" s="36"/>
      <c r="AQ50" s="24"/>
      <c r="AR50" s="24"/>
      <c r="AS50" s="42"/>
      <c r="AT50" s="24"/>
      <c r="AU50" s="24"/>
      <c r="AV50" s="25" t="str">
        <f t="shared" si="2"/>
        <v/>
      </c>
      <c r="CA50" s="26" t="str">
        <f t="shared" si="3"/>
        <v/>
      </c>
      <c r="CB50" s="26" t="str">
        <f t="shared" si="4"/>
        <v/>
      </c>
      <c r="CC50" s="26" t="str">
        <f t="shared" si="5"/>
        <v/>
      </c>
      <c r="CD50" s="26" t="str">
        <f t="shared" si="6"/>
        <v/>
      </c>
      <c r="CE50" s="26" t="str">
        <f t="shared" si="7"/>
        <v/>
      </c>
      <c r="CF50" s="27"/>
      <c r="CG50" s="26" t="str">
        <f t="shared" si="8"/>
        <v/>
      </c>
      <c r="CH50" s="26" t="str">
        <f t="shared" si="9"/>
        <v/>
      </c>
      <c r="CI50" s="28"/>
      <c r="CJ50" s="29">
        <f t="shared" si="10"/>
        <v>0</v>
      </c>
      <c r="CK50" s="29">
        <f t="shared" si="11"/>
        <v>0</v>
      </c>
      <c r="CL50" s="29">
        <f t="shared" si="12"/>
        <v>0</v>
      </c>
      <c r="CM50" s="29">
        <f t="shared" si="13"/>
        <v>0</v>
      </c>
      <c r="CN50" s="29">
        <f t="shared" si="13"/>
        <v>0</v>
      </c>
      <c r="CO50" s="30"/>
      <c r="CP50" s="29">
        <f t="shared" si="14"/>
        <v>0</v>
      </c>
      <c r="CQ50" s="29">
        <f t="shared" si="14"/>
        <v>0</v>
      </c>
    </row>
    <row r="51" spans="1:95" x14ac:dyDescent="0.25">
      <c r="A51" s="300"/>
      <c r="B51" s="31" t="s">
        <v>43</v>
      </c>
      <c r="C51" s="32">
        <f t="shared" si="0"/>
        <v>0</v>
      </c>
      <c r="D51" s="33">
        <f t="shared" si="30"/>
        <v>0</v>
      </c>
      <c r="E51" s="34">
        <f t="shared" si="30"/>
        <v>0</v>
      </c>
      <c r="F51" s="75"/>
      <c r="G51" s="76"/>
      <c r="H51" s="35"/>
      <c r="I51" s="36"/>
      <c r="J51" s="35"/>
      <c r="K51" s="37"/>
      <c r="L51" s="35"/>
      <c r="M51" s="37"/>
      <c r="N51" s="35"/>
      <c r="O51" s="37"/>
      <c r="P51" s="35"/>
      <c r="Q51" s="37"/>
      <c r="R51" s="35"/>
      <c r="S51" s="37"/>
      <c r="T51" s="35"/>
      <c r="U51" s="37"/>
      <c r="V51" s="35"/>
      <c r="W51" s="37"/>
      <c r="X51" s="35"/>
      <c r="Y51" s="37"/>
      <c r="Z51" s="35"/>
      <c r="AA51" s="37"/>
      <c r="AB51" s="35"/>
      <c r="AC51" s="37"/>
      <c r="AD51" s="35"/>
      <c r="AE51" s="37"/>
      <c r="AF51" s="35"/>
      <c r="AG51" s="37"/>
      <c r="AH51" s="35"/>
      <c r="AI51" s="37"/>
      <c r="AJ51" s="35"/>
      <c r="AK51" s="37"/>
      <c r="AL51" s="38"/>
      <c r="AM51" s="39"/>
      <c r="AN51" s="40"/>
      <c r="AO51" s="41"/>
      <c r="AP51" s="36"/>
      <c r="AQ51" s="24"/>
      <c r="AR51" s="24"/>
      <c r="AS51" s="42"/>
      <c r="AT51" s="24"/>
      <c r="AU51" s="24"/>
      <c r="AV51" s="25" t="str">
        <f t="shared" si="2"/>
        <v/>
      </c>
      <c r="CA51" s="26" t="str">
        <f t="shared" si="3"/>
        <v/>
      </c>
      <c r="CB51" s="26" t="str">
        <f t="shared" si="4"/>
        <v/>
      </c>
      <c r="CC51" s="26" t="str">
        <f t="shared" si="5"/>
        <v/>
      </c>
      <c r="CD51" s="26" t="str">
        <f t="shared" si="6"/>
        <v/>
      </c>
      <c r="CE51" s="26" t="str">
        <f t="shared" si="7"/>
        <v/>
      </c>
      <c r="CF51" s="27"/>
      <c r="CG51" s="26" t="str">
        <f t="shared" si="8"/>
        <v/>
      </c>
      <c r="CH51" s="26" t="str">
        <f t="shared" si="9"/>
        <v/>
      </c>
      <c r="CI51" s="28"/>
      <c r="CJ51" s="29">
        <f t="shared" si="10"/>
        <v>0</v>
      </c>
      <c r="CK51" s="29">
        <f t="shared" si="11"/>
        <v>0</v>
      </c>
      <c r="CL51" s="29">
        <f t="shared" si="12"/>
        <v>0</v>
      </c>
      <c r="CM51" s="29">
        <f t="shared" si="13"/>
        <v>0</v>
      </c>
      <c r="CN51" s="29">
        <f t="shared" si="13"/>
        <v>0</v>
      </c>
      <c r="CO51" s="30"/>
      <c r="CP51" s="29">
        <f t="shared" si="14"/>
        <v>0</v>
      </c>
      <c r="CQ51" s="29">
        <f t="shared" si="14"/>
        <v>0</v>
      </c>
    </row>
    <row r="52" spans="1:95" x14ac:dyDescent="0.25">
      <c r="A52" s="300"/>
      <c r="B52" s="31" t="s">
        <v>44</v>
      </c>
      <c r="C52" s="32">
        <f t="shared" si="0"/>
        <v>0</v>
      </c>
      <c r="D52" s="33">
        <f t="shared" ref="D52:E56" si="31">SUM(H52+J52+L52+N52+P52+R52+T52+V52+X52+Z52+AB52+AD52+AF52+AH52+AJ52+AL52)</f>
        <v>0</v>
      </c>
      <c r="E52" s="34">
        <f t="shared" si="31"/>
        <v>0</v>
      </c>
      <c r="F52" s="75"/>
      <c r="G52" s="76"/>
      <c r="H52" s="35"/>
      <c r="I52" s="36"/>
      <c r="J52" s="35"/>
      <c r="K52" s="37"/>
      <c r="L52" s="35"/>
      <c r="M52" s="37"/>
      <c r="N52" s="35"/>
      <c r="O52" s="37"/>
      <c r="P52" s="35"/>
      <c r="Q52" s="37"/>
      <c r="R52" s="35"/>
      <c r="S52" s="37"/>
      <c r="T52" s="35"/>
      <c r="U52" s="37"/>
      <c r="V52" s="35"/>
      <c r="W52" s="37"/>
      <c r="X52" s="35"/>
      <c r="Y52" s="37"/>
      <c r="Z52" s="35"/>
      <c r="AA52" s="37"/>
      <c r="AB52" s="35"/>
      <c r="AC52" s="37"/>
      <c r="AD52" s="35"/>
      <c r="AE52" s="37"/>
      <c r="AF52" s="35"/>
      <c r="AG52" s="37"/>
      <c r="AH52" s="35"/>
      <c r="AI52" s="37"/>
      <c r="AJ52" s="35"/>
      <c r="AK52" s="37"/>
      <c r="AL52" s="38"/>
      <c r="AM52" s="39"/>
      <c r="AN52" s="40"/>
      <c r="AO52" s="41"/>
      <c r="AP52" s="36"/>
      <c r="AQ52" s="24"/>
      <c r="AR52" s="24"/>
      <c r="AS52" s="42"/>
      <c r="AT52" s="24"/>
      <c r="AU52" s="24"/>
      <c r="AV52" s="25" t="str">
        <f t="shared" si="2"/>
        <v/>
      </c>
      <c r="CA52" s="26" t="str">
        <f t="shared" si="3"/>
        <v/>
      </c>
      <c r="CB52" s="26" t="str">
        <f t="shared" si="4"/>
        <v/>
      </c>
      <c r="CC52" s="26" t="str">
        <f t="shared" si="5"/>
        <v/>
      </c>
      <c r="CD52" s="26" t="str">
        <f t="shared" si="6"/>
        <v/>
      </c>
      <c r="CE52" s="26" t="str">
        <f t="shared" si="7"/>
        <v/>
      </c>
      <c r="CF52" s="27"/>
      <c r="CG52" s="26" t="str">
        <f t="shared" si="8"/>
        <v/>
      </c>
      <c r="CH52" s="26" t="str">
        <f t="shared" si="9"/>
        <v/>
      </c>
      <c r="CI52" s="28"/>
      <c r="CJ52" s="29">
        <f t="shared" si="10"/>
        <v>0</v>
      </c>
      <c r="CK52" s="29">
        <f t="shared" si="11"/>
        <v>0</v>
      </c>
      <c r="CL52" s="29">
        <f t="shared" si="12"/>
        <v>0</v>
      </c>
      <c r="CM52" s="29">
        <f t="shared" si="13"/>
        <v>0</v>
      </c>
      <c r="CN52" s="29">
        <f t="shared" si="13"/>
        <v>0</v>
      </c>
      <c r="CO52" s="30"/>
      <c r="CP52" s="29">
        <f t="shared" si="14"/>
        <v>0</v>
      </c>
      <c r="CQ52" s="29">
        <f t="shared" si="14"/>
        <v>0</v>
      </c>
    </row>
    <row r="53" spans="1:95" x14ac:dyDescent="0.25">
      <c r="A53" s="300"/>
      <c r="B53" s="43" t="s">
        <v>45</v>
      </c>
      <c r="C53" s="44">
        <f t="shared" si="0"/>
        <v>0</v>
      </c>
      <c r="D53" s="45">
        <f t="shared" si="31"/>
        <v>0</v>
      </c>
      <c r="E53" s="46">
        <f t="shared" si="31"/>
        <v>0</v>
      </c>
      <c r="F53" s="75"/>
      <c r="G53" s="76"/>
      <c r="H53" s="47"/>
      <c r="I53" s="48"/>
      <c r="J53" s="47"/>
      <c r="K53" s="49"/>
      <c r="L53" s="47"/>
      <c r="M53" s="49"/>
      <c r="N53" s="47"/>
      <c r="O53" s="49"/>
      <c r="P53" s="47"/>
      <c r="Q53" s="49"/>
      <c r="R53" s="47"/>
      <c r="S53" s="49"/>
      <c r="T53" s="47"/>
      <c r="U53" s="49"/>
      <c r="V53" s="47"/>
      <c r="W53" s="49"/>
      <c r="X53" s="47"/>
      <c r="Y53" s="49"/>
      <c r="Z53" s="47"/>
      <c r="AA53" s="49"/>
      <c r="AB53" s="47"/>
      <c r="AC53" s="49"/>
      <c r="AD53" s="47"/>
      <c r="AE53" s="49"/>
      <c r="AF53" s="47"/>
      <c r="AG53" s="49"/>
      <c r="AH53" s="47"/>
      <c r="AI53" s="49"/>
      <c r="AJ53" s="47"/>
      <c r="AK53" s="49"/>
      <c r="AL53" s="50"/>
      <c r="AM53" s="51"/>
      <c r="AN53" s="40"/>
      <c r="AO53" s="52"/>
      <c r="AP53" s="36"/>
      <c r="AQ53" s="24"/>
      <c r="AR53" s="24"/>
      <c r="AS53" s="42"/>
      <c r="AT53" s="24"/>
      <c r="AU53" s="24"/>
      <c r="AV53" s="25" t="str">
        <f t="shared" si="2"/>
        <v/>
      </c>
      <c r="CA53" s="26" t="str">
        <f t="shared" si="3"/>
        <v/>
      </c>
      <c r="CB53" s="26" t="str">
        <f t="shared" si="4"/>
        <v/>
      </c>
      <c r="CC53" s="26" t="str">
        <f t="shared" si="5"/>
        <v/>
      </c>
      <c r="CD53" s="26" t="str">
        <f t="shared" si="6"/>
        <v/>
      </c>
      <c r="CE53" s="26" t="str">
        <f t="shared" si="7"/>
        <v/>
      </c>
      <c r="CF53" s="27"/>
      <c r="CG53" s="26" t="str">
        <f t="shared" si="8"/>
        <v/>
      </c>
      <c r="CH53" s="26" t="str">
        <f t="shared" si="9"/>
        <v/>
      </c>
      <c r="CI53" s="28"/>
      <c r="CJ53" s="29">
        <f t="shared" si="10"/>
        <v>0</v>
      </c>
      <c r="CK53" s="29">
        <f t="shared" si="11"/>
        <v>0</v>
      </c>
      <c r="CL53" s="29">
        <f t="shared" si="12"/>
        <v>0</v>
      </c>
      <c r="CM53" s="29">
        <f t="shared" si="13"/>
        <v>0</v>
      </c>
      <c r="CN53" s="29">
        <f t="shared" si="13"/>
        <v>0</v>
      </c>
      <c r="CO53" s="30"/>
      <c r="CP53" s="29">
        <f t="shared" si="14"/>
        <v>0</v>
      </c>
      <c r="CQ53" s="29">
        <f t="shared" si="14"/>
        <v>0</v>
      </c>
    </row>
    <row r="54" spans="1:95" x14ac:dyDescent="0.25">
      <c r="A54" s="300"/>
      <c r="B54" s="31" t="s">
        <v>46</v>
      </c>
      <c r="C54" s="32">
        <f t="shared" si="0"/>
        <v>0</v>
      </c>
      <c r="D54" s="33">
        <f t="shared" si="31"/>
        <v>0</v>
      </c>
      <c r="E54" s="34">
        <f t="shared" si="31"/>
        <v>0</v>
      </c>
      <c r="F54" s="75"/>
      <c r="G54" s="77"/>
      <c r="H54" s="35"/>
      <c r="I54" s="36"/>
      <c r="J54" s="35"/>
      <c r="K54" s="37"/>
      <c r="L54" s="35"/>
      <c r="M54" s="37"/>
      <c r="N54" s="35"/>
      <c r="O54" s="37"/>
      <c r="P54" s="35"/>
      <c r="Q54" s="37"/>
      <c r="R54" s="35"/>
      <c r="S54" s="37"/>
      <c r="T54" s="35"/>
      <c r="U54" s="37"/>
      <c r="V54" s="35"/>
      <c r="W54" s="37"/>
      <c r="X54" s="35"/>
      <c r="Y54" s="37"/>
      <c r="Z54" s="35"/>
      <c r="AA54" s="37"/>
      <c r="AB54" s="35"/>
      <c r="AC54" s="37"/>
      <c r="AD54" s="35"/>
      <c r="AE54" s="37"/>
      <c r="AF54" s="35"/>
      <c r="AG54" s="37"/>
      <c r="AH54" s="35"/>
      <c r="AI54" s="37"/>
      <c r="AJ54" s="35"/>
      <c r="AK54" s="37"/>
      <c r="AL54" s="38"/>
      <c r="AM54" s="39"/>
      <c r="AN54" s="40"/>
      <c r="AO54" s="41"/>
      <c r="AP54" s="36"/>
      <c r="AQ54" s="24"/>
      <c r="AR54" s="24"/>
      <c r="AS54" s="42"/>
      <c r="AT54" s="24"/>
      <c r="AU54" s="24"/>
      <c r="AV54" s="25" t="str">
        <f t="shared" si="2"/>
        <v/>
      </c>
      <c r="CA54" s="26" t="str">
        <f t="shared" si="3"/>
        <v/>
      </c>
      <c r="CB54" s="26" t="str">
        <f t="shared" si="4"/>
        <v/>
      </c>
      <c r="CC54" s="26" t="str">
        <f t="shared" si="5"/>
        <v/>
      </c>
      <c r="CD54" s="26" t="str">
        <f t="shared" si="6"/>
        <v/>
      </c>
      <c r="CE54" s="26" t="str">
        <f t="shared" si="7"/>
        <v/>
      </c>
      <c r="CF54" s="27"/>
      <c r="CG54" s="26" t="str">
        <f t="shared" si="8"/>
        <v/>
      </c>
      <c r="CH54" s="26" t="str">
        <f t="shared" si="9"/>
        <v/>
      </c>
      <c r="CI54" s="28"/>
      <c r="CJ54" s="29">
        <f t="shared" si="10"/>
        <v>0</v>
      </c>
      <c r="CK54" s="29">
        <f t="shared" si="11"/>
        <v>0</v>
      </c>
      <c r="CL54" s="29">
        <f t="shared" si="12"/>
        <v>0</v>
      </c>
      <c r="CM54" s="29">
        <f t="shared" si="13"/>
        <v>0</v>
      </c>
      <c r="CN54" s="29">
        <f t="shared" si="13"/>
        <v>0</v>
      </c>
      <c r="CO54" s="30"/>
      <c r="CP54" s="29">
        <f t="shared" si="14"/>
        <v>0</v>
      </c>
      <c r="CQ54" s="29">
        <f t="shared" si="14"/>
        <v>0</v>
      </c>
    </row>
    <row r="55" spans="1:95" x14ac:dyDescent="0.25">
      <c r="A55" s="300"/>
      <c r="B55" s="53" t="s">
        <v>47</v>
      </c>
      <c r="C55" s="32">
        <f t="shared" si="0"/>
        <v>0</v>
      </c>
      <c r="D55" s="33">
        <f t="shared" si="31"/>
        <v>0</v>
      </c>
      <c r="E55" s="55">
        <f t="shared" si="31"/>
        <v>0</v>
      </c>
      <c r="F55" s="75"/>
      <c r="G55" s="78"/>
      <c r="H55" s="35"/>
      <c r="I55" s="36"/>
      <c r="J55" s="35"/>
      <c r="K55" s="37"/>
      <c r="L55" s="35"/>
      <c r="M55" s="37"/>
      <c r="N55" s="35"/>
      <c r="O55" s="37"/>
      <c r="P55" s="35"/>
      <c r="Q55" s="37"/>
      <c r="R55" s="35"/>
      <c r="S55" s="37"/>
      <c r="T55" s="35"/>
      <c r="U55" s="37"/>
      <c r="V55" s="35"/>
      <c r="W55" s="37"/>
      <c r="X55" s="35"/>
      <c r="Y55" s="37"/>
      <c r="Z55" s="35"/>
      <c r="AA55" s="37"/>
      <c r="AB55" s="35"/>
      <c r="AC55" s="37"/>
      <c r="AD55" s="35"/>
      <c r="AE55" s="37"/>
      <c r="AF55" s="35"/>
      <c r="AG55" s="86"/>
      <c r="AH55" s="35"/>
      <c r="AI55" s="37"/>
      <c r="AJ55" s="35"/>
      <c r="AK55" s="37"/>
      <c r="AL55" s="38"/>
      <c r="AM55" s="39"/>
      <c r="AN55" s="40"/>
      <c r="AO55" s="41"/>
      <c r="AP55" s="36"/>
      <c r="AQ55" s="24"/>
      <c r="AR55" s="24"/>
      <c r="AS55" s="42"/>
      <c r="AT55" s="24"/>
      <c r="AU55" s="24"/>
      <c r="AV55" s="25" t="str">
        <f t="shared" si="2"/>
        <v/>
      </c>
      <c r="CA55" s="26" t="str">
        <f t="shared" si="3"/>
        <v/>
      </c>
      <c r="CB55" s="26" t="str">
        <f t="shared" si="4"/>
        <v/>
      </c>
      <c r="CC55" s="26" t="str">
        <f t="shared" si="5"/>
        <v/>
      </c>
      <c r="CD55" s="26" t="str">
        <f t="shared" si="6"/>
        <v/>
      </c>
      <c r="CE55" s="26" t="str">
        <f t="shared" si="7"/>
        <v/>
      </c>
      <c r="CF55" s="27"/>
      <c r="CG55" s="26" t="str">
        <f t="shared" si="8"/>
        <v/>
      </c>
      <c r="CH55" s="26" t="str">
        <f t="shared" si="9"/>
        <v/>
      </c>
      <c r="CI55" s="28"/>
      <c r="CJ55" s="29">
        <f t="shared" si="10"/>
        <v>0</v>
      </c>
      <c r="CK55" s="29">
        <f t="shared" si="11"/>
        <v>0</v>
      </c>
      <c r="CL55" s="29">
        <f t="shared" si="12"/>
        <v>0</v>
      </c>
      <c r="CM55" s="29">
        <f t="shared" si="13"/>
        <v>0</v>
      </c>
      <c r="CN55" s="29">
        <f t="shared" si="13"/>
        <v>0</v>
      </c>
      <c r="CO55" s="30"/>
      <c r="CP55" s="29">
        <f t="shared" si="14"/>
        <v>0</v>
      </c>
      <c r="CQ55" s="29">
        <f t="shared" si="14"/>
        <v>0</v>
      </c>
    </row>
    <row r="56" spans="1:95" x14ac:dyDescent="0.25">
      <c r="A56" s="301"/>
      <c r="B56" s="57" t="s">
        <v>48</v>
      </c>
      <c r="C56" s="58">
        <f t="shared" si="0"/>
        <v>0</v>
      </c>
      <c r="D56" s="59">
        <f t="shared" si="31"/>
        <v>0</v>
      </c>
      <c r="E56" s="60">
        <f t="shared" si="31"/>
        <v>0</v>
      </c>
      <c r="F56" s="82"/>
      <c r="G56" s="83"/>
      <c r="H56" s="61"/>
      <c r="I56" s="62"/>
      <c r="J56" s="61"/>
      <c r="K56" s="63"/>
      <c r="L56" s="61"/>
      <c r="M56" s="63"/>
      <c r="N56" s="61"/>
      <c r="O56" s="63"/>
      <c r="P56" s="61"/>
      <c r="Q56" s="63"/>
      <c r="R56" s="61"/>
      <c r="S56" s="63"/>
      <c r="T56" s="61"/>
      <c r="U56" s="63"/>
      <c r="V56" s="61"/>
      <c r="W56" s="63"/>
      <c r="X56" s="61"/>
      <c r="Y56" s="63"/>
      <c r="Z56" s="61"/>
      <c r="AA56" s="63"/>
      <c r="AB56" s="61"/>
      <c r="AC56" s="63"/>
      <c r="AD56" s="61"/>
      <c r="AE56" s="63"/>
      <c r="AF56" s="61"/>
      <c r="AG56" s="63"/>
      <c r="AH56" s="61"/>
      <c r="AI56" s="63"/>
      <c r="AJ56" s="61"/>
      <c r="AK56" s="63"/>
      <c r="AL56" s="84"/>
      <c r="AM56" s="65"/>
      <c r="AN56" s="66"/>
      <c r="AO56" s="67"/>
      <c r="AP56" s="68"/>
      <c r="AQ56" s="69"/>
      <c r="AR56" s="69"/>
      <c r="AS56" s="42"/>
      <c r="AT56" s="24"/>
      <c r="AU56" s="24"/>
      <c r="AV56" s="25" t="str">
        <f t="shared" si="2"/>
        <v/>
      </c>
      <c r="CA56" s="26" t="str">
        <f t="shared" si="3"/>
        <v/>
      </c>
      <c r="CB56" s="26" t="str">
        <f t="shared" si="4"/>
        <v/>
      </c>
      <c r="CC56" s="26" t="str">
        <f t="shared" si="5"/>
        <v/>
      </c>
      <c r="CD56" s="26" t="str">
        <f t="shared" si="6"/>
        <v/>
      </c>
      <c r="CE56" s="26" t="str">
        <f t="shared" si="7"/>
        <v/>
      </c>
      <c r="CF56" s="27"/>
      <c r="CG56" s="26" t="str">
        <f t="shared" si="8"/>
        <v/>
      </c>
      <c r="CH56" s="26" t="str">
        <f t="shared" si="9"/>
        <v/>
      </c>
      <c r="CI56" s="28"/>
      <c r="CJ56" s="29">
        <f t="shared" si="10"/>
        <v>0</v>
      </c>
      <c r="CK56" s="29">
        <f t="shared" si="11"/>
        <v>0</v>
      </c>
      <c r="CL56" s="29">
        <f t="shared" si="12"/>
        <v>0</v>
      </c>
      <c r="CM56" s="29">
        <f t="shared" si="13"/>
        <v>0</v>
      </c>
      <c r="CN56" s="29">
        <f t="shared" si="13"/>
        <v>0</v>
      </c>
      <c r="CO56" s="30"/>
      <c r="CP56" s="29">
        <f t="shared" si="14"/>
        <v>0</v>
      </c>
      <c r="CQ56" s="29">
        <f t="shared" si="14"/>
        <v>0</v>
      </c>
    </row>
    <row r="57" spans="1:95" ht="15" customHeight="1" x14ac:dyDescent="0.25">
      <c r="A57" s="299" t="s">
        <v>55</v>
      </c>
      <c r="B57" s="10" t="s">
        <v>38</v>
      </c>
      <c r="C57" s="11">
        <f t="shared" si="0"/>
        <v>64</v>
      </c>
      <c r="D57" s="12">
        <f>SUM(J57+L57+N57+P57+R57+T57+V57+X57+Z57+AB57+AD57+AF57+AH57+AJ57+AL57)</f>
        <v>43</v>
      </c>
      <c r="E57" s="13">
        <f>SUM(K57+M57+O57+Q57+S57+U57+W57+Y57+AA57+AC57+AE57+AG57+AI57+AK57+AM57)</f>
        <v>21</v>
      </c>
      <c r="F57" s="71"/>
      <c r="G57" s="72"/>
      <c r="H57" s="71"/>
      <c r="I57" s="72"/>
      <c r="J57" s="14"/>
      <c r="K57" s="16"/>
      <c r="L57" s="14"/>
      <c r="M57" s="16"/>
      <c r="N57" s="14">
        <v>1</v>
      </c>
      <c r="O57" s="16"/>
      <c r="P57" s="14">
        <v>3</v>
      </c>
      <c r="Q57" s="16">
        <v>1</v>
      </c>
      <c r="R57" s="14">
        <v>4</v>
      </c>
      <c r="S57" s="16"/>
      <c r="T57" s="14">
        <v>4</v>
      </c>
      <c r="U57" s="16">
        <v>3</v>
      </c>
      <c r="V57" s="14">
        <v>6</v>
      </c>
      <c r="W57" s="16">
        <v>3</v>
      </c>
      <c r="X57" s="14">
        <v>4</v>
      </c>
      <c r="Y57" s="16">
        <v>2</v>
      </c>
      <c r="Z57" s="14">
        <v>3</v>
      </c>
      <c r="AA57" s="16">
        <v>3</v>
      </c>
      <c r="AB57" s="14">
        <v>4</v>
      </c>
      <c r="AC57" s="16">
        <v>3</v>
      </c>
      <c r="AD57" s="14">
        <v>5</v>
      </c>
      <c r="AE57" s="16">
        <v>1</v>
      </c>
      <c r="AF57" s="14">
        <v>5</v>
      </c>
      <c r="AG57" s="16">
        <v>1</v>
      </c>
      <c r="AH57" s="14">
        <v>1</v>
      </c>
      <c r="AI57" s="16">
        <v>3</v>
      </c>
      <c r="AJ57" s="14">
        <v>1</v>
      </c>
      <c r="AK57" s="16">
        <v>1</v>
      </c>
      <c r="AL57" s="17">
        <v>2</v>
      </c>
      <c r="AM57" s="18"/>
      <c r="AN57" s="73">
        <v>0</v>
      </c>
      <c r="AO57" s="20">
        <v>0</v>
      </c>
      <c r="AP57" s="15">
        <v>1</v>
      </c>
      <c r="AQ57" s="87">
        <v>0</v>
      </c>
      <c r="AR57" s="87">
        <v>3</v>
      </c>
      <c r="AS57" s="87">
        <v>0</v>
      </c>
      <c r="AT57" s="87">
        <v>0</v>
      </c>
      <c r="AU57" s="87">
        <v>0</v>
      </c>
      <c r="AV57" s="25" t="str">
        <f>$CA57&amp;$CB57&amp;CC57&amp;CD57&amp;CE57&amp;CF57&amp;CG57&amp;CH57</f>
        <v/>
      </c>
      <c r="CA57" s="26" t="str">
        <f t="shared" si="3"/>
        <v/>
      </c>
      <c r="CB57" s="26" t="str">
        <f t="shared" si="4"/>
        <v/>
      </c>
      <c r="CC57" s="26" t="str">
        <f t="shared" si="5"/>
        <v/>
      </c>
      <c r="CD57" s="26" t="str">
        <f t="shared" si="6"/>
        <v/>
      </c>
      <c r="CE57" s="26" t="str">
        <f>IF(AND($C57&lt;&gt;0,AR57=""),"* No olvide ingresar la columna Migrantes (Digite CERO si no tiene).  ",IF(AR57&gt;$C57,"* El Número de Migrantes no puede superar el Total. ",""))</f>
        <v/>
      </c>
      <c r="CF57" s="88" t="str">
        <f>IF(AND(SUM(J57:M57)&gt;0,AS57=""),"* No olvide digitar la variable 14-18 años. Si no tiene digite Cero.",IF(AS57&gt;SUM(J57:M57),"* La variable 14-18 años no puede ser mayor al total por grupo edad de 10 a 19 años. ",""))</f>
        <v/>
      </c>
      <c r="CG57" s="26" t="str">
        <f t="shared" si="8"/>
        <v/>
      </c>
      <c r="CH57" s="26" t="str">
        <f t="shared" si="9"/>
        <v/>
      </c>
      <c r="CI57" s="28"/>
      <c r="CJ57" s="29">
        <f t="shared" si="10"/>
        <v>0</v>
      </c>
      <c r="CK57" s="29">
        <f t="shared" si="11"/>
        <v>0</v>
      </c>
      <c r="CL57" s="29">
        <f t="shared" si="12"/>
        <v>0</v>
      </c>
      <c r="CM57" s="29">
        <f t="shared" si="13"/>
        <v>0</v>
      </c>
      <c r="CN57" s="29">
        <f t="shared" si="13"/>
        <v>0</v>
      </c>
      <c r="CO57" s="89">
        <f>IF(AND(SUM(J57:M57)&gt;0,AS57=""),1,IF(AS57&gt;SUM(J57:M57),1,0))</f>
        <v>0</v>
      </c>
      <c r="CP57" s="29">
        <f t="shared" si="14"/>
        <v>0</v>
      </c>
      <c r="CQ57" s="29">
        <f t="shared" si="14"/>
        <v>0</v>
      </c>
    </row>
    <row r="58" spans="1:95" x14ac:dyDescent="0.25">
      <c r="A58" s="300"/>
      <c r="B58" s="31" t="s">
        <v>39</v>
      </c>
      <c r="C58" s="32">
        <f t="shared" si="0"/>
        <v>0</v>
      </c>
      <c r="D58" s="33">
        <f t="shared" ref="D58:E62" si="32">SUM(J58+L58+N58+P58+R58+T58+V58+X58+Z58+AB58+AD58+AF58+AH58+AJ58+AL58)</f>
        <v>0</v>
      </c>
      <c r="E58" s="34">
        <f>SUM(K58+M58+O58+Q58+S58+U58+W58+Y58+AA58+AC58+AE58+AG58+AI58+AK58+AM58)</f>
        <v>0</v>
      </c>
      <c r="F58" s="75"/>
      <c r="G58" s="76"/>
      <c r="H58" s="75"/>
      <c r="I58" s="76"/>
      <c r="J58" s="35"/>
      <c r="K58" s="37"/>
      <c r="L58" s="35"/>
      <c r="M58" s="37"/>
      <c r="N58" s="35"/>
      <c r="O58" s="37"/>
      <c r="P58" s="35"/>
      <c r="Q58" s="37"/>
      <c r="R58" s="35"/>
      <c r="S58" s="37"/>
      <c r="T58" s="35"/>
      <c r="U58" s="37"/>
      <c r="V58" s="35"/>
      <c r="W58" s="37"/>
      <c r="X58" s="35"/>
      <c r="Y58" s="37"/>
      <c r="Z58" s="35"/>
      <c r="AA58" s="37"/>
      <c r="AB58" s="35"/>
      <c r="AC58" s="37"/>
      <c r="AD58" s="35"/>
      <c r="AE58" s="37"/>
      <c r="AF58" s="35"/>
      <c r="AG58" s="37"/>
      <c r="AH58" s="35"/>
      <c r="AI58" s="37"/>
      <c r="AJ58" s="35"/>
      <c r="AK58" s="37"/>
      <c r="AL58" s="38"/>
      <c r="AM58" s="39"/>
      <c r="AN58" s="40"/>
      <c r="AO58" s="41"/>
      <c r="AP58" s="36"/>
      <c r="AQ58" s="24"/>
      <c r="AR58" s="24"/>
      <c r="AS58" s="24"/>
      <c r="AT58" s="24"/>
      <c r="AU58" s="24"/>
      <c r="AV58" s="25" t="str">
        <f t="shared" ref="AV58:AV89" si="33">$CA58&amp;$CB58&amp;CC58&amp;CD58&amp;CE58&amp;CF58&amp;CG58&amp;CH58</f>
        <v/>
      </c>
      <c r="CA58" s="26" t="str">
        <f t="shared" si="3"/>
        <v/>
      </c>
      <c r="CB58" s="26" t="str">
        <f t="shared" si="4"/>
        <v/>
      </c>
      <c r="CC58" s="26" t="str">
        <f t="shared" si="5"/>
        <v/>
      </c>
      <c r="CD58" s="26" t="str">
        <f t="shared" si="6"/>
        <v/>
      </c>
      <c r="CE58" s="26" t="str">
        <f t="shared" si="7"/>
        <v/>
      </c>
      <c r="CF58" s="88" t="str">
        <f t="shared" ref="CF58:CF89" si="34">IF(AND(SUM(J58:M58)&gt;0,AS58=""),"* No olvide digitar la variable 14-18 años. Si no tiene digite Cero.",IF(AS58&gt;SUM(J58:M58),"* La variable 14-18 años no puede ser mayor al total por grupo edad de 10 a 19 años. ",""))</f>
        <v/>
      </c>
      <c r="CG58" s="26" t="str">
        <f t="shared" si="8"/>
        <v/>
      </c>
      <c r="CH58" s="26" t="str">
        <f t="shared" si="9"/>
        <v/>
      </c>
      <c r="CI58" s="28"/>
      <c r="CJ58" s="29">
        <f t="shared" si="10"/>
        <v>0</v>
      </c>
      <c r="CK58" s="29">
        <f t="shared" si="11"/>
        <v>0</v>
      </c>
      <c r="CL58" s="29">
        <f t="shared" si="12"/>
        <v>0</v>
      </c>
      <c r="CM58" s="29">
        <f t="shared" si="13"/>
        <v>0</v>
      </c>
      <c r="CN58" s="29">
        <f t="shared" si="13"/>
        <v>0</v>
      </c>
      <c r="CO58" s="89">
        <f t="shared" ref="CO58:CO89" si="35">IF(AND(SUM(J58:M58)&gt;0,AS58=""),1,IF(AS58&gt;SUM(J58:M58),1,0))</f>
        <v>0</v>
      </c>
      <c r="CP58" s="29">
        <f t="shared" si="14"/>
        <v>0</v>
      </c>
      <c r="CQ58" s="29">
        <f t="shared" si="14"/>
        <v>0</v>
      </c>
    </row>
    <row r="59" spans="1:95" x14ac:dyDescent="0.25">
      <c r="A59" s="300"/>
      <c r="B59" s="31" t="s">
        <v>40</v>
      </c>
      <c r="C59" s="32">
        <f t="shared" si="0"/>
        <v>132</v>
      </c>
      <c r="D59" s="33">
        <f>SUM(J59+L59+N59+P59+R59+T59+V59+X59+Z59+AB59+AD59+AF59+AH59+AJ59+AL59)</f>
        <v>96</v>
      </c>
      <c r="E59" s="34">
        <f>SUM(K59+M59+O59+Q59+S59+U59+W59+Y59+AA59+AC59+AE59+AG59+AI59+AK59+AM59)</f>
        <v>36</v>
      </c>
      <c r="F59" s="75"/>
      <c r="G59" s="76"/>
      <c r="H59" s="75"/>
      <c r="I59" s="76"/>
      <c r="J59" s="35"/>
      <c r="K59" s="37"/>
      <c r="L59" s="35"/>
      <c r="M59" s="37"/>
      <c r="N59" s="35">
        <v>2</v>
      </c>
      <c r="O59" s="37"/>
      <c r="P59" s="35">
        <v>12</v>
      </c>
      <c r="Q59" s="37">
        <v>4</v>
      </c>
      <c r="R59" s="35">
        <v>14</v>
      </c>
      <c r="S59" s="37">
        <v>4</v>
      </c>
      <c r="T59" s="35">
        <v>14</v>
      </c>
      <c r="U59" s="37">
        <v>5</v>
      </c>
      <c r="V59" s="35">
        <v>14</v>
      </c>
      <c r="W59" s="37">
        <v>4</v>
      </c>
      <c r="X59" s="35">
        <v>11</v>
      </c>
      <c r="Y59" s="37">
        <v>3</v>
      </c>
      <c r="Z59" s="35">
        <v>10</v>
      </c>
      <c r="AA59" s="37">
        <v>5</v>
      </c>
      <c r="AB59" s="35">
        <v>9</v>
      </c>
      <c r="AC59" s="37">
        <v>5</v>
      </c>
      <c r="AD59" s="35">
        <v>4</v>
      </c>
      <c r="AE59" s="37">
        <v>1</v>
      </c>
      <c r="AF59" s="35">
        <v>2</v>
      </c>
      <c r="AG59" s="37">
        <v>1</v>
      </c>
      <c r="AH59" s="35">
        <v>2</v>
      </c>
      <c r="AI59" s="37">
        <v>3</v>
      </c>
      <c r="AJ59" s="35">
        <v>1</v>
      </c>
      <c r="AK59" s="37">
        <v>1</v>
      </c>
      <c r="AL59" s="38">
        <v>1</v>
      </c>
      <c r="AM59" s="39"/>
      <c r="AN59" s="40">
        <v>0</v>
      </c>
      <c r="AO59" s="41">
        <v>0</v>
      </c>
      <c r="AP59" s="36">
        <v>1</v>
      </c>
      <c r="AQ59" s="24">
        <v>0</v>
      </c>
      <c r="AR59" s="24">
        <v>9</v>
      </c>
      <c r="AS59" s="24">
        <v>0</v>
      </c>
      <c r="AT59" s="24">
        <v>0</v>
      </c>
      <c r="AU59" s="24">
        <v>0</v>
      </c>
      <c r="AV59" s="25" t="str">
        <f t="shared" si="33"/>
        <v/>
      </c>
      <c r="CA59" s="26" t="str">
        <f t="shared" si="3"/>
        <v/>
      </c>
      <c r="CB59" s="26" t="str">
        <f t="shared" si="4"/>
        <v/>
      </c>
      <c r="CC59" s="26" t="str">
        <f t="shared" si="5"/>
        <v/>
      </c>
      <c r="CD59" s="26" t="str">
        <f t="shared" si="6"/>
        <v/>
      </c>
      <c r="CE59" s="26" t="str">
        <f t="shared" si="7"/>
        <v/>
      </c>
      <c r="CF59" s="88" t="str">
        <f t="shared" si="34"/>
        <v/>
      </c>
      <c r="CG59" s="26" t="str">
        <f t="shared" si="8"/>
        <v/>
      </c>
      <c r="CH59" s="26" t="str">
        <f t="shared" si="9"/>
        <v/>
      </c>
      <c r="CI59" s="28"/>
      <c r="CJ59" s="29">
        <f t="shared" si="10"/>
        <v>0</v>
      </c>
      <c r="CK59" s="29">
        <f t="shared" si="11"/>
        <v>0</v>
      </c>
      <c r="CL59" s="29">
        <f t="shared" si="12"/>
        <v>0</v>
      </c>
      <c r="CM59" s="29">
        <f t="shared" si="13"/>
        <v>0</v>
      </c>
      <c r="CN59" s="29">
        <f t="shared" si="13"/>
        <v>0</v>
      </c>
      <c r="CO59" s="89">
        <f t="shared" si="35"/>
        <v>0</v>
      </c>
      <c r="CP59" s="29">
        <f t="shared" si="14"/>
        <v>0</v>
      </c>
      <c r="CQ59" s="29">
        <f t="shared" si="14"/>
        <v>0</v>
      </c>
    </row>
    <row r="60" spans="1:95" x14ac:dyDescent="0.25">
      <c r="A60" s="300"/>
      <c r="B60" s="31" t="s">
        <v>43</v>
      </c>
      <c r="C60" s="32">
        <f t="shared" si="0"/>
        <v>0</v>
      </c>
      <c r="D60" s="33">
        <f t="shared" si="32"/>
        <v>0</v>
      </c>
      <c r="E60" s="34">
        <f t="shared" si="32"/>
        <v>0</v>
      </c>
      <c r="F60" s="75"/>
      <c r="G60" s="76"/>
      <c r="H60" s="75"/>
      <c r="I60" s="76"/>
      <c r="J60" s="35"/>
      <c r="K60" s="37"/>
      <c r="L60" s="35"/>
      <c r="M60" s="37"/>
      <c r="N60" s="35"/>
      <c r="O60" s="37"/>
      <c r="P60" s="35"/>
      <c r="Q60" s="37"/>
      <c r="R60" s="35"/>
      <c r="S60" s="37"/>
      <c r="T60" s="35"/>
      <c r="U60" s="37"/>
      <c r="V60" s="35"/>
      <c r="W60" s="37"/>
      <c r="X60" s="35"/>
      <c r="Y60" s="37"/>
      <c r="Z60" s="35"/>
      <c r="AA60" s="37"/>
      <c r="AB60" s="35"/>
      <c r="AC60" s="37"/>
      <c r="AD60" s="35"/>
      <c r="AE60" s="37"/>
      <c r="AF60" s="35"/>
      <c r="AG60" s="37"/>
      <c r="AH60" s="35"/>
      <c r="AI60" s="37"/>
      <c r="AJ60" s="35"/>
      <c r="AK60" s="37"/>
      <c r="AL60" s="38"/>
      <c r="AM60" s="39"/>
      <c r="AN60" s="40"/>
      <c r="AO60" s="41"/>
      <c r="AP60" s="36"/>
      <c r="AQ60" s="24"/>
      <c r="AR60" s="24"/>
      <c r="AS60" s="24"/>
      <c r="AT60" s="24"/>
      <c r="AU60" s="24"/>
      <c r="AV60" s="25" t="str">
        <f t="shared" si="33"/>
        <v/>
      </c>
      <c r="CA60" s="26" t="str">
        <f t="shared" si="3"/>
        <v/>
      </c>
      <c r="CB60" s="26" t="str">
        <f t="shared" si="4"/>
        <v/>
      </c>
      <c r="CC60" s="26" t="str">
        <f t="shared" si="5"/>
        <v/>
      </c>
      <c r="CD60" s="26" t="str">
        <f t="shared" si="6"/>
        <v/>
      </c>
      <c r="CE60" s="26" t="str">
        <f t="shared" si="7"/>
        <v/>
      </c>
      <c r="CF60" s="88" t="str">
        <f t="shared" si="34"/>
        <v/>
      </c>
      <c r="CG60" s="26" t="str">
        <f t="shared" si="8"/>
        <v/>
      </c>
      <c r="CH60" s="26" t="str">
        <f t="shared" si="9"/>
        <v/>
      </c>
      <c r="CI60" s="28"/>
      <c r="CJ60" s="29">
        <f t="shared" si="10"/>
        <v>0</v>
      </c>
      <c r="CK60" s="29">
        <f t="shared" si="11"/>
        <v>0</v>
      </c>
      <c r="CL60" s="29">
        <f t="shared" si="12"/>
        <v>0</v>
      </c>
      <c r="CM60" s="29">
        <f t="shared" si="13"/>
        <v>0</v>
      </c>
      <c r="CN60" s="29">
        <f t="shared" si="13"/>
        <v>0</v>
      </c>
      <c r="CO60" s="89">
        <f t="shared" si="35"/>
        <v>0</v>
      </c>
      <c r="CP60" s="29">
        <f t="shared" si="14"/>
        <v>0</v>
      </c>
      <c r="CQ60" s="29">
        <f t="shared" si="14"/>
        <v>0</v>
      </c>
    </row>
    <row r="61" spans="1:95" x14ac:dyDescent="0.25">
      <c r="A61" s="300"/>
      <c r="B61" s="90" t="s">
        <v>47</v>
      </c>
      <c r="C61" s="91">
        <f t="shared" si="0"/>
        <v>0</v>
      </c>
      <c r="D61" s="33">
        <f>SUM(J61+L61+N61+P61+R61+T61+V61+X61+Z61+AB61+AD61+AF61+AH61+AJ61+AL61)</f>
        <v>0</v>
      </c>
      <c r="E61" s="55">
        <f>SUM(K61+M61+O61+Q61+S61+U61+W61+Y61+AA61+AC61+AE61+AG61+AI61+AK61+AM61)</f>
        <v>0</v>
      </c>
      <c r="F61" s="75"/>
      <c r="G61" s="76"/>
      <c r="H61" s="75"/>
      <c r="I61" s="76"/>
      <c r="J61" s="47"/>
      <c r="K61" s="49"/>
      <c r="L61" s="47"/>
      <c r="M61" s="49"/>
      <c r="N61" s="47"/>
      <c r="O61" s="49"/>
      <c r="P61" s="47"/>
      <c r="Q61" s="49"/>
      <c r="R61" s="47"/>
      <c r="S61" s="49"/>
      <c r="T61" s="47"/>
      <c r="U61" s="49"/>
      <c r="V61" s="47"/>
      <c r="W61" s="49"/>
      <c r="X61" s="47"/>
      <c r="Y61" s="49"/>
      <c r="Z61" s="47"/>
      <c r="AA61" s="49"/>
      <c r="AB61" s="47"/>
      <c r="AC61" s="49"/>
      <c r="AD61" s="47"/>
      <c r="AE61" s="49"/>
      <c r="AF61" s="47"/>
      <c r="AG61" s="49"/>
      <c r="AH61" s="47"/>
      <c r="AI61" s="49"/>
      <c r="AJ61" s="47"/>
      <c r="AK61" s="49"/>
      <c r="AL61" s="50"/>
      <c r="AM61" s="51"/>
      <c r="AN61" s="40"/>
      <c r="AO61" s="52"/>
      <c r="AP61" s="48"/>
      <c r="AQ61" s="92"/>
      <c r="AR61" s="92"/>
      <c r="AS61" s="92"/>
      <c r="AT61" s="92"/>
      <c r="AU61" s="92"/>
      <c r="AV61" s="25" t="str">
        <f t="shared" si="33"/>
        <v/>
      </c>
      <c r="CA61" s="26" t="str">
        <f t="shared" si="3"/>
        <v/>
      </c>
      <c r="CB61" s="26" t="str">
        <f t="shared" si="4"/>
        <v/>
      </c>
      <c r="CC61" s="26" t="str">
        <f t="shared" si="5"/>
        <v/>
      </c>
      <c r="CD61" s="26" t="str">
        <f t="shared" si="6"/>
        <v/>
      </c>
      <c r="CE61" s="26" t="str">
        <f t="shared" si="7"/>
        <v/>
      </c>
      <c r="CF61" s="88" t="str">
        <f t="shared" si="34"/>
        <v/>
      </c>
      <c r="CG61" s="26" t="str">
        <f t="shared" si="8"/>
        <v/>
      </c>
      <c r="CH61" s="26" t="str">
        <f t="shared" si="9"/>
        <v/>
      </c>
      <c r="CI61" s="28"/>
      <c r="CJ61" s="29">
        <f t="shared" si="10"/>
        <v>0</v>
      </c>
      <c r="CK61" s="29">
        <f t="shared" si="11"/>
        <v>0</v>
      </c>
      <c r="CL61" s="29">
        <f t="shared" si="12"/>
        <v>0</v>
      </c>
      <c r="CM61" s="29">
        <f t="shared" si="13"/>
        <v>0</v>
      </c>
      <c r="CN61" s="29">
        <f t="shared" si="13"/>
        <v>0</v>
      </c>
      <c r="CO61" s="89">
        <f t="shared" si="35"/>
        <v>0</v>
      </c>
      <c r="CP61" s="29">
        <f t="shared" si="14"/>
        <v>0</v>
      </c>
      <c r="CQ61" s="29">
        <f t="shared" si="14"/>
        <v>0</v>
      </c>
    </row>
    <row r="62" spans="1:95" x14ac:dyDescent="0.25">
      <c r="A62" s="301"/>
      <c r="B62" s="57" t="s">
        <v>46</v>
      </c>
      <c r="C62" s="58">
        <f t="shared" si="0"/>
        <v>0</v>
      </c>
      <c r="D62" s="59">
        <f t="shared" si="32"/>
        <v>0</v>
      </c>
      <c r="E62" s="60">
        <f t="shared" si="32"/>
        <v>0</v>
      </c>
      <c r="F62" s="82"/>
      <c r="G62" s="93"/>
      <c r="H62" s="82"/>
      <c r="I62" s="93"/>
      <c r="J62" s="64"/>
      <c r="K62" s="94"/>
      <c r="L62" s="64"/>
      <c r="M62" s="94"/>
      <c r="N62" s="64"/>
      <c r="O62" s="94"/>
      <c r="P62" s="64"/>
      <c r="Q62" s="94"/>
      <c r="R62" s="64"/>
      <c r="S62" s="94"/>
      <c r="T62" s="64"/>
      <c r="U62" s="94"/>
      <c r="V62" s="64"/>
      <c r="W62" s="94"/>
      <c r="X62" s="64"/>
      <c r="Y62" s="94"/>
      <c r="Z62" s="64"/>
      <c r="AA62" s="94"/>
      <c r="AB62" s="64"/>
      <c r="AC62" s="94"/>
      <c r="AD62" s="64"/>
      <c r="AE62" s="94"/>
      <c r="AF62" s="64"/>
      <c r="AG62" s="94"/>
      <c r="AH62" s="64"/>
      <c r="AI62" s="94"/>
      <c r="AJ62" s="64"/>
      <c r="AK62" s="94"/>
      <c r="AL62" s="95"/>
      <c r="AM62" s="96"/>
      <c r="AN62" s="66"/>
      <c r="AO62" s="97"/>
      <c r="AP62" s="68"/>
      <c r="AQ62" s="69"/>
      <c r="AR62" s="69"/>
      <c r="AS62" s="69"/>
      <c r="AT62" s="69"/>
      <c r="AU62" s="69"/>
      <c r="AV62" s="25" t="str">
        <f t="shared" si="33"/>
        <v/>
      </c>
      <c r="CA62" s="26" t="str">
        <f t="shared" si="3"/>
        <v/>
      </c>
      <c r="CB62" s="26" t="str">
        <f t="shared" si="4"/>
        <v/>
      </c>
      <c r="CC62" s="26" t="str">
        <f t="shared" si="5"/>
        <v/>
      </c>
      <c r="CD62" s="26" t="str">
        <f t="shared" si="6"/>
        <v/>
      </c>
      <c r="CE62" s="26" t="str">
        <f t="shared" si="7"/>
        <v/>
      </c>
      <c r="CF62" s="88" t="str">
        <f t="shared" si="34"/>
        <v/>
      </c>
      <c r="CG62" s="26" t="str">
        <f t="shared" si="8"/>
        <v/>
      </c>
      <c r="CH62" s="26" t="str">
        <f t="shared" si="9"/>
        <v/>
      </c>
      <c r="CI62" s="28"/>
      <c r="CJ62" s="29">
        <f t="shared" si="10"/>
        <v>0</v>
      </c>
      <c r="CK62" s="29">
        <f t="shared" si="11"/>
        <v>0</v>
      </c>
      <c r="CL62" s="29">
        <f t="shared" si="12"/>
        <v>0</v>
      </c>
      <c r="CM62" s="29">
        <f t="shared" si="13"/>
        <v>0</v>
      </c>
      <c r="CN62" s="29">
        <f t="shared" si="13"/>
        <v>0</v>
      </c>
      <c r="CO62" s="89">
        <f t="shared" si="35"/>
        <v>0</v>
      </c>
      <c r="CP62" s="29">
        <f t="shared" si="14"/>
        <v>0</v>
      </c>
      <c r="CQ62" s="29">
        <f t="shared" si="14"/>
        <v>0</v>
      </c>
    </row>
    <row r="63" spans="1:95" ht="15" customHeight="1" x14ac:dyDescent="0.25">
      <c r="A63" s="299" t="s">
        <v>56</v>
      </c>
      <c r="B63" s="10" t="s">
        <v>38</v>
      </c>
      <c r="C63" s="11">
        <f t="shared" si="0"/>
        <v>44</v>
      </c>
      <c r="D63" s="12">
        <f t="shared" ref="D63:E66" si="36">SUM(J63+L63+N63+P63+R63+T63+V63+X63+Z63+AB63)</f>
        <v>29</v>
      </c>
      <c r="E63" s="13">
        <f t="shared" si="36"/>
        <v>15</v>
      </c>
      <c r="F63" s="71"/>
      <c r="G63" s="72"/>
      <c r="H63" s="71"/>
      <c r="I63" s="72"/>
      <c r="J63" s="14"/>
      <c r="K63" s="16"/>
      <c r="L63" s="14"/>
      <c r="M63" s="16"/>
      <c r="N63" s="14">
        <v>1</v>
      </c>
      <c r="O63" s="16"/>
      <c r="P63" s="14">
        <v>3</v>
      </c>
      <c r="Q63" s="16">
        <v>1</v>
      </c>
      <c r="R63" s="14">
        <v>4</v>
      </c>
      <c r="S63" s="16"/>
      <c r="T63" s="14">
        <v>4</v>
      </c>
      <c r="U63" s="16">
        <v>3</v>
      </c>
      <c r="V63" s="14">
        <v>6</v>
      </c>
      <c r="W63" s="16">
        <v>3</v>
      </c>
      <c r="X63" s="14">
        <v>4</v>
      </c>
      <c r="Y63" s="16">
        <v>2</v>
      </c>
      <c r="Z63" s="14">
        <v>3</v>
      </c>
      <c r="AA63" s="16">
        <v>3</v>
      </c>
      <c r="AB63" s="35">
        <v>4</v>
      </c>
      <c r="AC63" s="37">
        <v>3</v>
      </c>
      <c r="AD63" s="98"/>
      <c r="AE63" s="99"/>
      <c r="AF63" s="100"/>
      <c r="AG63" s="101"/>
      <c r="AH63" s="100"/>
      <c r="AI63" s="101"/>
      <c r="AJ63" s="100"/>
      <c r="AK63" s="101"/>
      <c r="AL63" s="102"/>
      <c r="AM63" s="103"/>
      <c r="AN63" s="73">
        <v>0</v>
      </c>
      <c r="AO63" s="104">
        <v>0</v>
      </c>
      <c r="AP63" s="21">
        <v>1</v>
      </c>
      <c r="AQ63" s="22">
        <v>0</v>
      </c>
      <c r="AR63" s="22">
        <v>3</v>
      </c>
      <c r="AS63" s="22">
        <v>0</v>
      </c>
      <c r="AT63" s="22">
        <v>0</v>
      </c>
      <c r="AU63" s="22">
        <v>0</v>
      </c>
      <c r="AV63" s="25" t="str">
        <f t="shared" si="33"/>
        <v/>
      </c>
      <c r="CA63" s="26" t="str">
        <f t="shared" si="3"/>
        <v/>
      </c>
      <c r="CB63" s="26" t="str">
        <f t="shared" si="4"/>
        <v/>
      </c>
      <c r="CC63" s="26" t="str">
        <f t="shared" si="5"/>
        <v/>
      </c>
      <c r="CD63" s="26" t="str">
        <f t="shared" si="6"/>
        <v/>
      </c>
      <c r="CE63" s="26" t="str">
        <f t="shared" si="7"/>
        <v/>
      </c>
      <c r="CF63" s="88" t="str">
        <f t="shared" si="34"/>
        <v/>
      </c>
      <c r="CG63" s="26" t="str">
        <f t="shared" si="8"/>
        <v/>
      </c>
      <c r="CH63" s="26" t="str">
        <f t="shared" si="9"/>
        <v/>
      </c>
      <c r="CI63" s="28"/>
      <c r="CJ63" s="29">
        <f t="shared" si="10"/>
        <v>0</v>
      </c>
      <c r="CK63" s="29">
        <f t="shared" si="11"/>
        <v>0</v>
      </c>
      <c r="CL63" s="29">
        <f t="shared" si="12"/>
        <v>0</v>
      </c>
      <c r="CM63" s="29">
        <f t="shared" si="13"/>
        <v>0</v>
      </c>
      <c r="CN63" s="29">
        <f t="shared" si="13"/>
        <v>0</v>
      </c>
      <c r="CO63" s="89">
        <f t="shared" si="35"/>
        <v>0</v>
      </c>
      <c r="CP63" s="29">
        <f t="shared" si="14"/>
        <v>0</v>
      </c>
      <c r="CQ63" s="29">
        <f t="shared" si="14"/>
        <v>0</v>
      </c>
    </row>
    <row r="64" spans="1:95" x14ac:dyDescent="0.25">
      <c r="A64" s="300"/>
      <c r="B64" s="31" t="s">
        <v>40</v>
      </c>
      <c r="C64" s="32">
        <f t="shared" si="0"/>
        <v>116</v>
      </c>
      <c r="D64" s="33">
        <f t="shared" si="36"/>
        <v>86</v>
      </c>
      <c r="E64" s="34">
        <f t="shared" si="36"/>
        <v>30</v>
      </c>
      <c r="F64" s="75"/>
      <c r="G64" s="76"/>
      <c r="H64" s="75"/>
      <c r="I64" s="76"/>
      <c r="J64" s="35"/>
      <c r="K64" s="37"/>
      <c r="L64" s="35"/>
      <c r="M64" s="37"/>
      <c r="N64" s="35">
        <v>2</v>
      </c>
      <c r="O64" s="37"/>
      <c r="P64" s="35">
        <v>12</v>
      </c>
      <c r="Q64" s="37">
        <v>4</v>
      </c>
      <c r="R64" s="35">
        <v>14</v>
      </c>
      <c r="S64" s="37">
        <v>4</v>
      </c>
      <c r="T64" s="35">
        <v>14</v>
      </c>
      <c r="U64" s="37">
        <v>5</v>
      </c>
      <c r="V64" s="35">
        <v>14</v>
      </c>
      <c r="W64" s="37">
        <v>4</v>
      </c>
      <c r="X64" s="35">
        <v>11</v>
      </c>
      <c r="Y64" s="37">
        <v>3</v>
      </c>
      <c r="Z64" s="35">
        <v>10</v>
      </c>
      <c r="AA64" s="37">
        <v>5</v>
      </c>
      <c r="AB64" s="35">
        <v>9</v>
      </c>
      <c r="AC64" s="37">
        <v>5</v>
      </c>
      <c r="AD64" s="98"/>
      <c r="AE64" s="99"/>
      <c r="AF64" s="105"/>
      <c r="AG64" s="77"/>
      <c r="AH64" s="105"/>
      <c r="AI64" s="77"/>
      <c r="AJ64" s="105"/>
      <c r="AK64" s="77"/>
      <c r="AL64" s="106"/>
      <c r="AM64" s="107"/>
      <c r="AN64" s="40">
        <v>0</v>
      </c>
      <c r="AO64" s="41">
        <v>0</v>
      </c>
      <c r="AP64" s="36">
        <v>1</v>
      </c>
      <c r="AQ64" s="24">
        <v>0</v>
      </c>
      <c r="AR64" s="24">
        <v>9</v>
      </c>
      <c r="AS64" s="24">
        <v>0</v>
      </c>
      <c r="AT64" s="24">
        <v>0</v>
      </c>
      <c r="AU64" s="24">
        <v>0</v>
      </c>
      <c r="AV64" s="25" t="str">
        <f t="shared" si="33"/>
        <v/>
      </c>
      <c r="CA64" s="26" t="str">
        <f t="shared" si="3"/>
        <v/>
      </c>
      <c r="CB64" s="26" t="str">
        <f t="shared" si="4"/>
        <v/>
      </c>
      <c r="CC64" s="26" t="str">
        <f t="shared" si="5"/>
        <v/>
      </c>
      <c r="CD64" s="26" t="str">
        <f t="shared" si="6"/>
        <v/>
      </c>
      <c r="CE64" s="26" t="str">
        <f t="shared" si="7"/>
        <v/>
      </c>
      <c r="CF64" s="88" t="str">
        <f t="shared" si="34"/>
        <v/>
      </c>
      <c r="CG64" s="26" t="str">
        <f t="shared" si="8"/>
        <v/>
      </c>
      <c r="CH64" s="26" t="str">
        <f t="shared" si="9"/>
        <v/>
      </c>
      <c r="CI64" s="28"/>
      <c r="CJ64" s="29">
        <f t="shared" si="10"/>
        <v>0</v>
      </c>
      <c r="CK64" s="29">
        <f t="shared" si="11"/>
        <v>0</v>
      </c>
      <c r="CL64" s="29">
        <f t="shared" si="12"/>
        <v>0</v>
      </c>
      <c r="CM64" s="29">
        <f t="shared" si="13"/>
        <v>0</v>
      </c>
      <c r="CN64" s="29">
        <f t="shared" si="13"/>
        <v>0</v>
      </c>
      <c r="CO64" s="89">
        <f t="shared" si="35"/>
        <v>0</v>
      </c>
      <c r="CP64" s="29">
        <f t="shared" si="14"/>
        <v>0</v>
      </c>
      <c r="CQ64" s="29">
        <f t="shared" si="14"/>
        <v>0</v>
      </c>
    </row>
    <row r="65" spans="1:95" x14ac:dyDescent="0.25">
      <c r="A65" s="300"/>
      <c r="B65" s="53" t="s">
        <v>47</v>
      </c>
      <c r="C65" s="32">
        <f t="shared" si="0"/>
        <v>0</v>
      </c>
      <c r="D65" s="33">
        <f t="shared" si="36"/>
        <v>0</v>
      </c>
      <c r="E65" s="55">
        <f t="shared" si="36"/>
        <v>0</v>
      </c>
      <c r="F65" s="75"/>
      <c r="G65" s="76"/>
      <c r="H65" s="75"/>
      <c r="I65" s="76"/>
      <c r="J65" s="47"/>
      <c r="K65" s="49"/>
      <c r="L65" s="47"/>
      <c r="M65" s="49"/>
      <c r="N65" s="47"/>
      <c r="O65" s="49"/>
      <c r="P65" s="47"/>
      <c r="Q65" s="49"/>
      <c r="R65" s="47"/>
      <c r="S65" s="49"/>
      <c r="T65" s="47"/>
      <c r="U65" s="49"/>
      <c r="V65" s="47"/>
      <c r="W65" s="49"/>
      <c r="X65" s="47"/>
      <c r="Y65" s="49"/>
      <c r="Z65" s="47"/>
      <c r="AA65" s="49"/>
      <c r="AB65" s="35"/>
      <c r="AC65" s="37"/>
      <c r="AD65" s="98"/>
      <c r="AE65" s="99"/>
      <c r="AF65" s="75"/>
      <c r="AG65" s="108"/>
      <c r="AH65" s="75"/>
      <c r="AI65" s="108"/>
      <c r="AJ65" s="75"/>
      <c r="AK65" s="108"/>
      <c r="AL65" s="109"/>
      <c r="AM65" s="110"/>
      <c r="AN65" s="40"/>
      <c r="AO65" s="52"/>
      <c r="AP65" s="48"/>
      <c r="AQ65" s="92"/>
      <c r="AR65" s="92"/>
      <c r="AS65" s="92"/>
      <c r="AT65" s="92"/>
      <c r="AU65" s="92"/>
      <c r="AV65" s="25" t="str">
        <f t="shared" si="33"/>
        <v/>
      </c>
      <c r="CA65" s="26" t="str">
        <f t="shared" si="3"/>
        <v/>
      </c>
      <c r="CB65" s="26" t="str">
        <f t="shared" si="4"/>
        <v/>
      </c>
      <c r="CC65" s="26" t="str">
        <f t="shared" si="5"/>
        <v/>
      </c>
      <c r="CD65" s="26" t="str">
        <f t="shared" si="6"/>
        <v/>
      </c>
      <c r="CE65" s="26" t="str">
        <f t="shared" si="7"/>
        <v/>
      </c>
      <c r="CF65" s="88" t="str">
        <f t="shared" si="34"/>
        <v/>
      </c>
      <c r="CG65" s="26" t="str">
        <f t="shared" si="8"/>
        <v/>
      </c>
      <c r="CH65" s="26" t="str">
        <f t="shared" si="9"/>
        <v/>
      </c>
      <c r="CI65" s="28"/>
      <c r="CJ65" s="29">
        <f t="shared" si="10"/>
        <v>0</v>
      </c>
      <c r="CK65" s="29">
        <f t="shared" si="11"/>
        <v>0</v>
      </c>
      <c r="CL65" s="29">
        <f t="shared" si="12"/>
        <v>0</v>
      </c>
      <c r="CM65" s="29">
        <f t="shared" si="13"/>
        <v>0</v>
      </c>
      <c r="CN65" s="29">
        <f t="shared" si="13"/>
        <v>0</v>
      </c>
      <c r="CO65" s="89">
        <f t="shared" si="35"/>
        <v>0</v>
      </c>
      <c r="CP65" s="29">
        <f t="shared" si="14"/>
        <v>0</v>
      </c>
      <c r="CQ65" s="29">
        <f t="shared" si="14"/>
        <v>0</v>
      </c>
    </row>
    <row r="66" spans="1:95" x14ac:dyDescent="0.25">
      <c r="A66" s="301"/>
      <c r="B66" s="57" t="s">
        <v>46</v>
      </c>
      <c r="C66" s="58">
        <f t="shared" si="0"/>
        <v>0</v>
      </c>
      <c r="D66" s="59">
        <f t="shared" si="36"/>
        <v>0</v>
      </c>
      <c r="E66" s="60">
        <f t="shared" si="36"/>
        <v>0</v>
      </c>
      <c r="F66" s="82"/>
      <c r="G66" s="93"/>
      <c r="H66" s="82"/>
      <c r="I66" s="93"/>
      <c r="J66" s="64"/>
      <c r="K66" s="94"/>
      <c r="L66" s="64"/>
      <c r="M66" s="94"/>
      <c r="N66" s="64"/>
      <c r="O66" s="94"/>
      <c r="P66" s="64"/>
      <c r="Q66" s="94"/>
      <c r="R66" s="64"/>
      <c r="S66" s="94"/>
      <c r="T66" s="64"/>
      <c r="U66" s="94"/>
      <c r="V66" s="64"/>
      <c r="W66" s="94"/>
      <c r="X66" s="64"/>
      <c r="Y66" s="94"/>
      <c r="Z66" s="64"/>
      <c r="AA66" s="94"/>
      <c r="AB66" s="35"/>
      <c r="AC66" s="37"/>
      <c r="AD66" s="98"/>
      <c r="AE66" s="99"/>
      <c r="AF66" s="82"/>
      <c r="AG66" s="111"/>
      <c r="AH66" s="82"/>
      <c r="AI66" s="111"/>
      <c r="AJ66" s="82"/>
      <c r="AK66" s="111"/>
      <c r="AL66" s="112"/>
      <c r="AM66" s="113"/>
      <c r="AN66" s="66"/>
      <c r="AO66" s="97"/>
      <c r="AP66" s="68"/>
      <c r="AQ66" s="69"/>
      <c r="AR66" s="69"/>
      <c r="AS66" s="69"/>
      <c r="AT66" s="69"/>
      <c r="AU66" s="69"/>
      <c r="AV66" s="25" t="str">
        <f t="shared" si="33"/>
        <v/>
      </c>
      <c r="CA66" s="26" t="str">
        <f t="shared" si="3"/>
        <v/>
      </c>
      <c r="CB66" s="26" t="str">
        <f t="shared" si="4"/>
        <v/>
      </c>
      <c r="CC66" s="26" t="str">
        <f t="shared" si="5"/>
        <v/>
      </c>
      <c r="CD66" s="26" t="str">
        <f t="shared" si="6"/>
        <v/>
      </c>
      <c r="CE66" s="26" t="str">
        <f t="shared" si="7"/>
        <v/>
      </c>
      <c r="CF66" s="88" t="str">
        <f t="shared" si="34"/>
        <v/>
      </c>
      <c r="CG66" s="26" t="str">
        <f t="shared" si="8"/>
        <v/>
      </c>
      <c r="CH66" s="26" t="str">
        <f t="shared" si="9"/>
        <v/>
      </c>
      <c r="CI66" s="28"/>
      <c r="CJ66" s="29">
        <f t="shared" si="10"/>
        <v>0</v>
      </c>
      <c r="CK66" s="29">
        <f t="shared" si="11"/>
        <v>0</v>
      </c>
      <c r="CL66" s="29">
        <f t="shared" si="12"/>
        <v>0</v>
      </c>
      <c r="CM66" s="29">
        <f t="shared" si="13"/>
        <v>0</v>
      </c>
      <c r="CN66" s="29">
        <f t="shared" si="13"/>
        <v>0</v>
      </c>
      <c r="CO66" s="89">
        <f t="shared" si="35"/>
        <v>0</v>
      </c>
      <c r="CP66" s="29">
        <f t="shared" si="14"/>
        <v>0</v>
      </c>
      <c r="CQ66" s="29">
        <f t="shared" si="14"/>
        <v>0</v>
      </c>
    </row>
    <row r="67" spans="1:95" ht="15" customHeight="1" x14ac:dyDescent="0.25">
      <c r="A67" s="299" t="s">
        <v>57</v>
      </c>
      <c r="B67" s="10" t="s">
        <v>38</v>
      </c>
      <c r="C67" s="11">
        <f t="shared" si="0"/>
        <v>64</v>
      </c>
      <c r="D67" s="12">
        <f>SUM(J67+L67+N67+P67+R67+T67+V67+X67+Z67+AB67+AD67+AF67+AH67+AJ67+AL67)</f>
        <v>43</v>
      </c>
      <c r="E67" s="13">
        <f>SUM(K67+M67+O67+Q67+S67+U67+W67+Y67+AA67+AC67+AE67+AG67+AI67+AK67+AM67)</f>
        <v>21</v>
      </c>
      <c r="F67" s="71"/>
      <c r="G67" s="72"/>
      <c r="H67" s="71"/>
      <c r="I67" s="72"/>
      <c r="J67" s="14"/>
      <c r="K67" s="16"/>
      <c r="L67" s="14"/>
      <c r="M67" s="16"/>
      <c r="N67" s="14">
        <v>1</v>
      </c>
      <c r="O67" s="16"/>
      <c r="P67" s="14">
        <v>3</v>
      </c>
      <c r="Q67" s="16">
        <v>1</v>
      </c>
      <c r="R67" s="14">
        <v>4</v>
      </c>
      <c r="S67" s="16"/>
      <c r="T67" s="14">
        <v>4</v>
      </c>
      <c r="U67" s="16">
        <v>3</v>
      </c>
      <c r="V67" s="14">
        <v>6</v>
      </c>
      <c r="W67" s="16">
        <v>3</v>
      </c>
      <c r="X67" s="14">
        <v>4</v>
      </c>
      <c r="Y67" s="16">
        <v>2</v>
      </c>
      <c r="Z67" s="14">
        <v>3</v>
      </c>
      <c r="AA67" s="16">
        <v>3</v>
      </c>
      <c r="AB67" s="14">
        <v>4</v>
      </c>
      <c r="AC67" s="16">
        <v>3</v>
      </c>
      <c r="AD67" s="14">
        <v>5</v>
      </c>
      <c r="AE67" s="16">
        <v>1</v>
      </c>
      <c r="AF67" s="14">
        <v>5</v>
      </c>
      <c r="AG67" s="16">
        <v>1</v>
      </c>
      <c r="AH67" s="14">
        <v>1</v>
      </c>
      <c r="AI67" s="16">
        <v>3</v>
      </c>
      <c r="AJ67" s="14">
        <v>1</v>
      </c>
      <c r="AK67" s="16">
        <v>1</v>
      </c>
      <c r="AL67" s="17">
        <v>2</v>
      </c>
      <c r="AM67" s="18"/>
      <c r="AN67" s="73">
        <v>0</v>
      </c>
      <c r="AO67" s="104">
        <v>0</v>
      </c>
      <c r="AP67" s="21">
        <v>1</v>
      </c>
      <c r="AQ67" s="22">
        <v>0</v>
      </c>
      <c r="AR67" s="22">
        <v>3</v>
      </c>
      <c r="AS67" s="22">
        <v>0</v>
      </c>
      <c r="AT67" s="22">
        <v>0</v>
      </c>
      <c r="AU67" s="22">
        <v>0</v>
      </c>
      <c r="AV67" s="25" t="str">
        <f t="shared" si="33"/>
        <v/>
      </c>
      <c r="CA67" s="26" t="str">
        <f t="shared" si="3"/>
        <v/>
      </c>
      <c r="CB67" s="26" t="str">
        <f t="shared" si="4"/>
        <v/>
      </c>
      <c r="CC67" s="26" t="str">
        <f t="shared" si="5"/>
        <v/>
      </c>
      <c r="CD67" s="26" t="str">
        <f t="shared" si="6"/>
        <v/>
      </c>
      <c r="CE67" s="26" t="str">
        <f t="shared" si="7"/>
        <v/>
      </c>
      <c r="CF67" s="88" t="str">
        <f t="shared" si="34"/>
        <v/>
      </c>
      <c r="CG67" s="26" t="str">
        <f t="shared" si="8"/>
        <v/>
      </c>
      <c r="CH67" s="26" t="str">
        <f t="shared" si="9"/>
        <v/>
      </c>
      <c r="CI67" s="28"/>
      <c r="CJ67" s="29">
        <f t="shared" si="10"/>
        <v>0</v>
      </c>
      <c r="CK67" s="29">
        <f t="shared" si="11"/>
        <v>0</v>
      </c>
      <c r="CL67" s="29">
        <f t="shared" si="12"/>
        <v>0</v>
      </c>
      <c r="CM67" s="29">
        <f t="shared" si="13"/>
        <v>0</v>
      </c>
      <c r="CN67" s="29">
        <f t="shared" si="13"/>
        <v>0</v>
      </c>
      <c r="CO67" s="89">
        <f t="shared" si="35"/>
        <v>0</v>
      </c>
      <c r="CP67" s="29">
        <f t="shared" si="14"/>
        <v>0</v>
      </c>
      <c r="CQ67" s="29">
        <f t="shared" si="14"/>
        <v>0</v>
      </c>
    </row>
    <row r="68" spans="1:95" x14ac:dyDescent="0.25">
      <c r="A68" s="300"/>
      <c r="B68" s="31" t="s">
        <v>51</v>
      </c>
      <c r="C68" s="32">
        <f t="shared" si="0"/>
        <v>0</v>
      </c>
      <c r="D68" s="33">
        <f t="shared" ref="D68:E73" si="37">SUM(J68+L68+N68+P68+R68+T68+V68+X68+Z68+AB68+AD68+AF68+AH68+AJ68+AL68)</f>
        <v>0</v>
      </c>
      <c r="E68" s="34">
        <f t="shared" si="37"/>
        <v>0</v>
      </c>
      <c r="F68" s="75"/>
      <c r="G68" s="76"/>
      <c r="H68" s="75"/>
      <c r="I68" s="76"/>
      <c r="J68" s="35"/>
      <c r="K68" s="37"/>
      <c r="L68" s="35"/>
      <c r="M68" s="37"/>
      <c r="N68" s="35"/>
      <c r="O68" s="37"/>
      <c r="P68" s="35"/>
      <c r="Q68" s="37"/>
      <c r="R68" s="35"/>
      <c r="S68" s="37"/>
      <c r="T68" s="35"/>
      <c r="U68" s="37"/>
      <c r="V68" s="35"/>
      <c r="W68" s="37"/>
      <c r="X68" s="35"/>
      <c r="Y68" s="37"/>
      <c r="Z68" s="35"/>
      <c r="AA68" s="37"/>
      <c r="AB68" s="35"/>
      <c r="AC68" s="37"/>
      <c r="AD68" s="35"/>
      <c r="AE68" s="37"/>
      <c r="AF68" s="35"/>
      <c r="AG68" s="37"/>
      <c r="AH68" s="35"/>
      <c r="AI68" s="37"/>
      <c r="AJ68" s="35"/>
      <c r="AK68" s="37"/>
      <c r="AL68" s="38"/>
      <c r="AM68" s="39"/>
      <c r="AN68" s="40"/>
      <c r="AO68" s="114"/>
      <c r="AP68" s="115"/>
      <c r="AQ68" s="116"/>
      <c r="AR68" s="116"/>
      <c r="AS68" s="116"/>
      <c r="AT68" s="116"/>
      <c r="AU68" s="116"/>
      <c r="AV68" s="25" t="str">
        <f t="shared" si="33"/>
        <v/>
      </c>
      <c r="CA68" s="26" t="str">
        <f t="shared" si="3"/>
        <v/>
      </c>
      <c r="CB68" s="26" t="str">
        <f t="shared" si="4"/>
        <v/>
      </c>
      <c r="CC68" s="26" t="str">
        <f t="shared" si="5"/>
        <v/>
      </c>
      <c r="CD68" s="26" t="str">
        <f t="shared" si="6"/>
        <v/>
      </c>
      <c r="CE68" s="26" t="str">
        <f t="shared" si="7"/>
        <v/>
      </c>
      <c r="CF68" s="88" t="str">
        <f t="shared" si="34"/>
        <v/>
      </c>
      <c r="CG68" s="26" t="str">
        <f t="shared" si="8"/>
        <v/>
      </c>
      <c r="CH68" s="26" t="str">
        <f t="shared" si="9"/>
        <v/>
      </c>
      <c r="CI68" s="28"/>
      <c r="CJ68" s="29">
        <f t="shared" si="10"/>
        <v>0</v>
      </c>
      <c r="CK68" s="29">
        <f t="shared" si="11"/>
        <v>0</v>
      </c>
      <c r="CL68" s="29">
        <f t="shared" si="12"/>
        <v>0</v>
      </c>
      <c r="CM68" s="29">
        <f t="shared" si="13"/>
        <v>0</v>
      </c>
      <c r="CN68" s="29">
        <f t="shared" si="13"/>
        <v>0</v>
      </c>
      <c r="CO68" s="89">
        <f t="shared" si="35"/>
        <v>0</v>
      </c>
      <c r="CP68" s="29">
        <f t="shared" si="14"/>
        <v>0</v>
      </c>
      <c r="CQ68" s="29">
        <f t="shared" si="14"/>
        <v>0</v>
      </c>
    </row>
    <row r="69" spans="1:95" x14ac:dyDescent="0.25">
      <c r="A69" s="300"/>
      <c r="B69" s="31" t="s">
        <v>40</v>
      </c>
      <c r="C69" s="32">
        <f t="shared" si="0"/>
        <v>149</v>
      </c>
      <c r="D69" s="33">
        <f t="shared" si="37"/>
        <v>96</v>
      </c>
      <c r="E69" s="34">
        <f t="shared" si="37"/>
        <v>53</v>
      </c>
      <c r="F69" s="75"/>
      <c r="G69" s="76"/>
      <c r="H69" s="75"/>
      <c r="I69" s="76"/>
      <c r="J69" s="35"/>
      <c r="K69" s="37"/>
      <c r="L69" s="35"/>
      <c r="M69" s="37">
        <v>1</v>
      </c>
      <c r="N69" s="35">
        <v>2</v>
      </c>
      <c r="O69" s="37">
        <v>4</v>
      </c>
      <c r="P69" s="35">
        <v>12</v>
      </c>
      <c r="Q69" s="37">
        <v>12</v>
      </c>
      <c r="R69" s="35">
        <v>14</v>
      </c>
      <c r="S69" s="37">
        <v>6</v>
      </c>
      <c r="T69" s="35">
        <v>14</v>
      </c>
      <c r="U69" s="37">
        <v>6</v>
      </c>
      <c r="V69" s="35">
        <v>14</v>
      </c>
      <c r="W69" s="37">
        <v>5</v>
      </c>
      <c r="X69" s="35">
        <v>11</v>
      </c>
      <c r="Y69" s="37">
        <v>3</v>
      </c>
      <c r="Z69" s="35">
        <v>10</v>
      </c>
      <c r="AA69" s="37">
        <v>5</v>
      </c>
      <c r="AB69" s="35">
        <v>9</v>
      </c>
      <c r="AC69" s="37">
        <v>5</v>
      </c>
      <c r="AD69" s="35">
        <v>4</v>
      </c>
      <c r="AE69" s="37">
        <v>1</v>
      </c>
      <c r="AF69" s="35">
        <v>2</v>
      </c>
      <c r="AG69" s="37">
        <v>1</v>
      </c>
      <c r="AH69" s="35">
        <v>2</v>
      </c>
      <c r="AI69" s="37">
        <v>3</v>
      </c>
      <c r="AJ69" s="35">
        <v>1</v>
      </c>
      <c r="AK69" s="37">
        <v>1</v>
      </c>
      <c r="AL69" s="38">
        <v>1</v>
      </c>
      <c r="AM69" s="39"/>
      <c r="AN69" s="40">
        <v>0</v>
      </c>
      <c r="AO69" s="41">
        <v>0</v>
      </c>
      <c r="AP69" s="36">
        <v>1</v>
      </c>
      <c r="AQ69" s="24">
        <v>0</v>
      </c>
      <c r="AR69" s="24">
        <v>9</v>
      </c>
      <c r="AS69" s="24">
        <v>0</v>
      </c>
      <c r="AT69" s="24">
        <v>0</v>
      </c>
      <c r="AU69" s="24">
        <v>0</v>
      </c>
      <c r="AV69" s="25" t="str">
        <f t="shared" si="33"/>
        <v/>
      </c>
      <c r="CA69" s="26" t="str">
        <f t="shared" si="3"/>
        <v/>
      </c>
      <c r="CB69" s="26" t="str">
        <f t="shared" si="4"/>
        <v/>
      </c>
      <c r="CC69" s="26" t="str">
        <f t="shared" si="5"/>
        <v/>
      </c>
      <c r="CD69" s="26" t="str">
        <f t="shared" si="6"/>
        <v/>
      </c>
      <c r="CE69" s="26" t="str">
        <f t="shared" si="7"/>
        <v/>
      </c>
      <c r="CF69" s="88" t="str">
        <f t="shared" si="34"/>
        <v/>
      </c>
      <c r="CG69" s="26" t="str">
        <f t="shared" si="8"/>
        <v/>
      </c>
      <c r="CH69" s="26" t="str">
        <f t="shared" si="9"/>
        <v/>
      </c>
      <c r="CI69" s="28"/>
      <c r="CJ69" s="29">
        <f t="shared" si="10"/>
        <v>0</v>
      </c>
      <c r="CK69" s="29">
        <f t="shared" si="11"/>
        <v>0</v>
      </c>
      <c r="CL69" s="29">
        <f t="shared" si="12"/>
        <v>0</v>
      </c>
      <c r="CM69" s="29">
        <f t="shared" si="13"/>
        <v>0</v>
      </c>
      <c r="CN69" s="29">
        <f t="shared" si="13"/>
        <v>0</v>
      </c>
      <c r="CO69" s="89">
        <f t="shared" si="35"/>
        <v>0</v>
      </c>
      <c r="CP69" s="29">
        <f t="shared" si="14"/>
        <v>0</v>
      </c>
      <c r="CQ69" s="29">
        <f t="shared" si="14"/>
        <v>0</v>
      </c>
    </row>
    <row r="70" spans="1:95" x14ac:dyDescent="0.25">
      <c r="A70" s="300"/>
      <c r="B70" s="31" t="s">
        <v>52</v>
      </c>
      <c r="C70" s="32">
        <f t="shared" si="0"/>
        <v>0</v>
      </c>
      <c r="D70" s="33">
        <f t="shared" si="37"/>
        <v>0</v>
      </c>
      <c r="E70" s="34">
        <f t="shared" si="37"/>
        <v>0</v>
      </c>
      <c r="F70" s="75"/>
      <c r="G70" s="76"/>
      <c r="H70" s="75"/>
      <c r="I70" s="76"/>
      <c r="J70" s="35"/>
      <c r="K70" s="37"/>
      <c r="L70" s="35"/>
      <c r="M70" s="37"/>
      <c r="N70" s="35"/>
      <c r="O70" s="37"/>
      <c r="P70" s="35"/>
      <c r="Q70" s="37"/>
      <c r="R70" s="35"/>
      <c r="S70" s="37"/>
      <c r="T70" s="35"/>
      <c r="U70" s="37"/>
      <c r="V70" s="35"/>
      <c r="W70" s="37"/>
      <c r="X70" s="35"/>
      <c r="Y70" s="37"/>
      <c r="Z70" s="35"/>
      <c r="AA70" s="37"/>
      <c r="AB70" s="35"/>
      <c r="AC70" s="37"/>
      <c r="AD70" s="35"/>
      <c r="AE70" s="37"/>
      <c r="AF70" s="35"/>
      <c r="AG70" s="37"/>
      <c r="AH70" s="35"/>
      <c r="AI70" s="37"/>
      <c r="AJ70" s="35"/>
      <c r="AK70" s="37"/>
      <c r="AL70" s="38"/>
      <c r="AM70" s="39"/>
      <c r="AN70" s="40"/>
      <c r="AO70" s="41"/>
      <c r="AP70" s="36"/>
      <c r="AQ70" s="24"/>
      <c r="AR70" s="24"/>
      <c r="AS70" s="24"/>
      <c r="AT70" s="24"/>
      <c r="AU70" s="24"/>
      <c r="AV70" s="25" t="str">
        <f t="shared" si="33"/>
        <v/>
      </c>
      <c r="CA70" s="26" t="str">
        <f t="shared" si="3"/>
        <v/>
      </c>
      <c r="CB70" s="26" t="str">
        <f t="shared" si="4"/>
        <v/>
      </c>
      <c r="CC70" s="26" t="str">
        <f t="shared" si="5"/>
        <v/>
      </c>
      <c r="CD70" s="26" t="str">
        <f t="shared" si="6"/>
        <v/>
      </c>
      <c r="CE70" s="26" t="str">
        <f t="shared" si="7"/>
        <v/>
      </c>
      <c r="CF70" s="88" t="str">
        <f t="shared" si="34"/>
        <v/>
      </c>
      <c r="CG70" s="26" t="str">
        <f t="shared" si="8"/>
        <v/>
      </c>
      <c r="CH70" s="26" t="str">
        <f t="shared" si="9"/>
        <v/>
      </c>
      <c r="CI70" s="28"/>
      <c r="CJ70" s="29">
        <f t="shared" si="10"/>
        <v>0</v>
      </c>
      <c r="CK70" s="29">
        <f t="shared" si="11"/>
        <v>0</v>
      </c>
      <c r="CL70" s="29">
        <f t="shared" si="12"/>
        <v>0</v>
      </c>
      <c r="CM70" s="29">
        <f t="shared" si="13"/>
        <v>0</v>
      </c>
      <c r="CN70" s="29">
        <f t="shared" si="13"/>
        <v>0</v>
      </c>
      <c r="CO70" s="89">
        <f t="shared" si="35"/>
        <v>0</v>
      </c>
      <c r="CP70" s="29">
        <f t="shared" si="14"/>
        <v>0</v>
      </c>
      <c r="CQ70" s="29">
        <f t="shared" si="14"/>
        <v>0</v>
      </c>
    </row>
    <row r="71" spans="1:95" x14ac:dyDescent="0.25">
      <c r="A71" s="300"/>
      <c r="B71" s="31" t="s">
        <v>58</v>
      </c>
      <c r="C71" s="32">
        <f t="shared" si="0"/>
        <v>0</v>
      </c>
      <c r="D71" s="33">
        <f t="shared" si="37"/>
        <v>0</v>
      </c>
      <c r="E71" s="34">
        <f t="shared" si="37"/>
        <v>0</v>
      </c>
      <c r="F71" s="75"/>
      <c r="G71" s="76"/>
      <c r="H71" s="75"/>
      <c r="I71" s="76"/>
      <c r="J71" s="35"/>
      <c r="K71" s="37"/>
      <c r="L71" s="35"/>
      <c r="M71" s="37"/>
      <c r="N71" s="35"/>
      <c r="O71" s="37"/>
      <c r="P71" s="35"/>
      <c r="Q71" s="37"/>
      <c r="R71" s="35"/>
      <c r="S71" s="37"/>
      <c r="T71" s="35"/>
      <c r="U71" s="37"/>
      <c r="V71" s="35"/>
      <c r="W71" s="37"/>
      <c r="X71" s="35"/>
      <c r="Y71" s="37"/>
      <c r="Z71" s="35"/>
      <c r="AA71" s="37"/>
      <c r="AB71" s="35"/>
      <c r="AC71" s="37"/>
      <c r="AD71" s="35"/>
      <c r="AE71" s="37"/>
      <c r="AF71" s="35"/>
      <c r="AG71" s="37"/>
      <c r="AH71" s="35"/>
      <c r="AI71" s="37"/>
      <c r="AJ71" s="35"/>
      <c r="AK71" s="37"/>
      <c r="AL71" s="38"/>
      <c r="AM71" s="39"/>
      <c r="AN71" s="40"/>
      <c r="AO71" s="41"/>
      <c r="AP71" s="36"/>
      <c r="AQ71" s="24"/>
      <c r="AR71" s="24"/>
      <c r="AS71" s="24"/>
      <c r="AT71" s="24"/>
      <c r="AU71" s="24"/>
      <c r="AV71" s="25" t="str">
        <f t="shared" si="33"/>
        <v/>
      </c>
      <c r="CA71" s="26" t="str">
        <f t="shared" si="3"/>
        <v/>
      </c>
      <c r="CB71" s="26" t="str">
        <f t="shared" si="4"/>
        <v/>
      </c>
      <c r="CC71" s="26" t="str">
        <f t="shared" si="5"/>
        <v/>
      </c>
      <c r="CD71" s="26" t="str">
        <f t="shared" si="6"/>
        <v/>
      </c>
      <c r="CE71" s="26" t="str">
        <f t="shared" si="7"/>
        <v/>
      </c>
      <c r="CF71" s="88" t="str">
        <f t="shared" si="34"/>
        <v/>
      </c>
      <c r="CG71" s="26" t="str">
        <f t="shared" si="8"/>
        <v/>
      </c>
      <c r="CH71" s="26" t="str">
        <f t="shared" si="9"/>
        <v/>
      </c>
      <c r="CI71" s="28"/>
      <c r="CJ71" s="29">
        <f t="shared" si="10"/>
        <v>0</v>
      </c>
      <c r="CK71" s="29">
        <f t="shared" si="11"/>
        <v>0</v>
      </c>
      <c r="CL71" s="29">
        <f t="shared" si="12"/>
        <v>0</v>
      </c>
      <c r="CM71" s="29">
        <f t="shared" si="13"/>
        <v>0</v>
      </c>
      <c r="CN71" s="29">
        <f t="shared" si="13"/>
        <v>0</v>
      </c>
      <c r="CO71" s="89">
        <f t="shared" si="35"/>
        <v>0</v>
      </c>
      <c r="CP71" s="29">
        <f t="shared" si="14"/>
        <v>0</v>
      </c>
      <c r="CQ71" s="29">
        <f t="shared" si="14"/>
        <v>0</v>
      </c>
    </row>
    <row r="72" spans="1:95" x14ac:dyDescent="0.25">
      <c r="A72" s="300"/>
      <c r="B72" s="90" t="s">
        <v>47</v>
      </c>
      <c r="C72" s="91">
        <f t="shared" si="0"/>
        <v>0</v>
      </c>
      <c r="D72" s="33">
        <f t="shared" si="37"/>
        <v>0</v>
      </c>
      <c r="E72" s="55">
        <f t="shared" si="37"/>
        <v>0</v>
      </c>
      <c r="F72" s="75"/>
      <c r="G72" s="76"/>
      <c r="H72" s="75"/>
      <c r="I72" s="76"/>
      <c r="J72" s="47"/>
      <c r="K72" s="49"/>
      <c r="L72" s="47"/>
      <c r="M72" s="49"/>
      <c r="N72" s="47"/>
      <c r="O72" s="49"/>
      <c r="P72" s="47"/>
      <c r="Q72" s="49"/>
      <c r="R72" s="47"/>
      <c r="S72" s="49"/>
      <c r="T72" s="47"/>
      <c r="U72" s="49"/>
      <c r="V72" s="47"/>
      <c r="W72" s="49"/>
      <c r="X72" s="47"/>
      <c r="Y72" s="49"/>
      <c r="Z72" s="47"/>
      <c r="AA72" s="49"/>
      <c r="AB72" s="47"/>
      <c r="AC72" s="49"/>
      <c r="AD72" s="47"/>
      <c r="AE72" s="49"/>
      <c r="AF72" s="47"/>
      <c r="AG72" s="49"/>
      <c r="AH72" s="47"/>
      <c r="AI72" s="49"/>
      <c r="AJ72" s="47"/>
      <c r="AK72" s="49"/>
      <c r="AL72" s="50"/>
      <c r="AM72" s="51"/>
      <c r="AN72" s="40"/>
      <c r="AO72" s="52"/>
      <c r="AP72" s="48"/>
      <c r="AQ72" s="92"/>
      <c r="AR72" s="92"/>
      <c r="AS72" s="92"/>
      <c r="AT72" s="92"/>
      <c r="AU72" s="92"/>
      <c r="AV72" s="25" t="str">
        <f t="shared" si="33"/>
        <v/>
      </c>
      <c r="CA72" s="26" t="str">
        <f t="shared" si="3"/>
        <v/>
      </c>
      <c r="CB72" s="26" t="str">
        <f t="shared" si="4"/>
        <v/>
      </c>
      <c r="CC72" s="26" t="str">
        <f t="shared" si="5"/>
        <v/>
      </c>
      <c r="CD72" s="26" t="str">
        <f t="shared" si="6"/>
        <v/>
      </c>
      <c r="CE72" s="26" t="str">
        <f t="shared" si="7"/>
        <v/>
      </c>
      <c r="CF72" s="88" t="str">
        <f t="shared" si="34"/>
        <v/>
      </c>
      <c r="CG72" s="26" t="str">
        <f t="shared" si="8"/>
        <v/>
      </c>
      <c r="CH72" s="26" t="str">
        <f t="shared" si="9"/>
        <v/>
      </c>
      <c r="CI72" s="28"/>
      <c r="CJ72" s="29">
        <f t="shared" si="10"/>
        <v>0</v>
      </c>
      <c r="CK72" s="29">
        <f t="shared" si="11"/>
        <v>0</v>
      </c>
      <c r="CL72" s="29">
        <f t="shared" si="12"/>
        <v>0</v>
      </c>
      <c r="CM72" s="29">
        <f t="shared" si="13"/>
        <v>0</v>
      </c>
      <c r="CN72" s="29">
        <f t="shared" si="13"/>
        <v>0</v>
      </c>
      <c r="CO72" s="89">
        <f t="shared" si="35"/>
        <v>0</v>
      </c>
      <c r="CP72" s="29">
        <f t="shared" si="14"/>
        <v>0</v>
      </c>
      <c r="CQ72" s="29">
        <f t="shared" si="14"/>
        <v>0</v>
      </c>
    </row>
    <row r="73" spans="1:95" x14ac:dyDescent="0.25">
      <c r="A73" s="301"/>
      <c r="B73" s="57" t="s">
        <v>46</v>
      </c>
      <c r="C73" s="58">
        <f t="shared" si="0"/>
        <v>0</v>
      </c>
      <c r="D73" s="59">
        <f t="shared" si="37"/>
        <v>0</v>
      </c>
      <c r="E73" s="60">
        <f t="shared" si="37"/>
        <v>0</v>
      </c>
      <c r="F73" s="82"/>
      <c r="G73" s="93"/>
      <c r="H73" s="82"/>
      <c r="I73" s="93"/>
      <c r="J73" s="64"/>
      <c r="K73" s="94"/>
      <c r="L73" s="64"/>
      <c r="M73" s="94"/>
      <c r="N73" s="64"/>
      <c r="O73" s="94"/>
      <c r="P73" s="64"/>
      <c r="Q73" s="94"/>
      <c r="R73" s="64"/>
      <c r="S73" s="94"/>
      <c r="T73" s="64"/>
      <c r="U73" s="94"/>
      <c r="V73" s="64"/>
      <c r="W73" s="94"/>
      <c r="X73" s="64"/>
      <c r="Y73" s="94"/>
      <c r="Z73" s="64"/>
      <c r="AA73" s="94"/>
      <c r="AB73" s="64"/>
      <c r="AC73" s="94"/>
      <c r="AD73" s="64"/>
      <c r="AE73" s="94"/>
      <c r="AF73" s="64"/>
      <c r="AG73" s="94"/>
      <c r="AH73" s="64"/>
      <c r="AI73" s="94"/>
      <c r="AJ73" s="64"/>
      <c r="AK73" s="94"/>
      <c r="AL73" s="95"/>
      <c r="AM73" s="96"/>
      <c r="AN73" s="66"/>
      <c r="AO73" s="97"/>
      <c r="AP73" s="68"/>
      <c r="AQ73" s="69"/>
      <c r="AR73" s="69"/>
      <c r="AS73" s="69"/>
      <c r="AT73" s="69"/>
      <c r="AU73" s="69"/>
      <c r="AV73" s="25" t="str">
        <f t="shared" si="33"/>
        <v/>
      </c>
      <c r="CA73" s="26" t="str">
        <f t="shared" si="3"/>
        <v/>
      </c>
      <c r="CB73" s="26" t="str">
        <f t="shared" si="4"/>
        <v/>
      </c>
      <c r="CC73" s="26" t="str">
        <f t="shared" si="5"/>
        <v/>
      </c>
      <c r="CD73" s="26" t="str">
        <f t="shared" si="6"/>
        <v/>
      </c>
      <c r="CE73" s="26" t="str">
        <f t="shared" si="7"/>
        <v/>
      </c>
      <c r="CF73" s="88" t="str">
        <f t="shared" si="34"/>
        <v/>
      </c>
      <c r="CG73" s="26" t="str">
        <f t="shared" si="8"/>
        <v/>
      </c>
      <c r="CH73" s="26" t="str">
        <f t="shared" si="9"/>
        <v/>
      </c>
      <c r="CI73" s="28"/>
      <c r="CJ73" s="29">
        <f t="shared" si="10"/>
        <v>0</v>
      </c>
      <c r="CK73" s="29">
        <f t="shared" si="11"/>
        <v>0</v>
      </c>
      <c r="CL73" s="29">
        <f t="shared" si="12"/>
        <v>0</v>
      </c>
      <c r="CM73" s="29">
        <f t="shared" si="13"/>
        <v>0</v>
      </c>
      <c r="CN73" s="29">
        <f t="shared" si="13"/>
        <v>0</v>
      </c>
      <c r="CO73" s="89">
        <f t="shared" si="35"/>
        <v>0</v>
      </c>
      <c r="CP73" s="29">
        <f t="shared" si="14"/>
        <v>0</v>
      </c>
      <c r="CQ73" s="29">
        <f t="shared" si="14"/>
        <v>0</v>
      </c>
    </row>
    <row r="74" spans="1:95" ht="15" customHeight="1" x14ac:dyDescent="0.25">
      <c r="A74" s="299" t="s">
        <v>59</v>
      </c>
      <c r="B74" s="10" t="s">
        <v>60</v>
      </c>
      <c r="C74" s="11">
        <f>SUM(D74+E74)</f>
        <v>0</v>
      </c>
      <c r="D74" s="117"/>
      <c r="E74" s="13">
        <f>SUM(K74+M74+O74+Q74+S74+U74+W74+Y74+AA74+AC74)</f>
        <v>0</v>
      </c>
      <c r="F74" s="71"/>
      <c r="G74" s="72"/>
      <c r="H74" s="71"/>
      <c r="I74" s="72"/>
      <c r="J74" s="71"/>
      <c r="K74" s="16"/>
      <c r="L74" s="71"/>
      <c r="M74" s="16"/>
      <c r="N74" s="71"/>
      <c r="O74" s="16"/>
      <c r="P74" s="71"/>
      <c r="Q74" s="16"/>
      <c r="R74" s="71"/>
      <c r="S74" s="16"/>
      <c r="T74" s="71"/>
      <c r="U74" s="16"/>
      <c r="V74" s="71"/>
      <c r="W74" s="16"/>
      <c r="X74" s="71"/>
      <c r="Y74" s="16"/>
      <c r="Z74" s="71"/>
      <c r="AA74" s="16"/>
      <c r="AB74" s="71"/>
      <c r="AC74" s="49"/>
      <c r="AD74" s="118"/>
      <c r="AE74" s="119"/>
      <c r="AF74" s="100"/>
      <c r="AG74" s="101"/>
      <c r="AH74" s="100"/>
      <c r="AI74" s="101"/>
      <c r="AJ74" s="100"/>
      <c r="AK74" s="101"/>
      <c r="AL74" s="102"/>
      <c r="AM74" s="103"/>
      <c r="AN74" s="73"/>
      <c r="AO74" s="104"/>
      <c r="AP74" s="21"/>
      <c r="AQ74" s="22"/>
      <c r="AR74" s="22"/>
      <c r="AS74" s="22"/>
      <c r="AT74" s="22"/>
      <c r="AU74" s="22"/>
      <c r="AV74" s="25" t="str">
        <f t="shared" si="33"/>
        <v/>
      </c>
      <c r="CA74" s="26" t="str">
        <f t="shared" si="3"/>
        <v/>
      </c>
      <c r="CB74" s="26" t="str">
        <f t="shared" si="4"/>
        <v/>
      </c>
      <c r="CC74" s="120"/>
      <c r="CD74" s="26" t="str">
        <f t="shared" si="6"/>
        <v/>
      </c>
      <c r="CE74" s="26" t="str">
        <f t="shared" si="7"/>
        <v/>
      </c>
      <c r="CF74" s="88" t="str">
        <f t="shared" si="34"/>
        <v/>
      </c>
      <c r="CG74" s="26" t="str">
        <f t="shared" si="8"/>
        <v/>
      </c>
      <c r="CH74" s="26" t="str">
        <f t="shared" si="9"/>
        <v/>
      </c>
      <c r="CI74" s="28"/>
      <c r="CJ74" s="29">
        <f t="shared" si="10"/>
        <v>0</v>
      </c>
      <c r="CK74" s="29">
        <f t="shared" si="11"/>
        <v>0</v>
      </c>
      <c r="CL74" s="121"/>
      <c r="CM74" s="29">
        <f t="shared" si="13"/>
        <v>0</v>
      </c>
      <c r="CN74" s="29">
        <f t="shared" si="13"/>
        <v>0</v>
      </c>
      <c r="CO74" s="89">
        <f t="shared" si="35"/>
        <v>0</v>
      </c>
      <c r="CP74" s="29">
        <f t="shared" si="14"/>
        <v>0</v>
      </c>
      <c r="CQ74" s="29">
        <f t="shared" si="14"/>
        <v>0</v>
      </c>
    </row>
    <row r="75" spans="1:95" x14ac:dyDescent="0.25">
      <c r="A75" s="300"/>
      <c r="B75" s="31" t="s">
        <v>61</v>
      </c>
      <c r="C75" s="122">
        <f t="shared" si="0"/>
        <v>5</v>
      </c>
      <c r="D75" s="123"/>
      <c r="E75" s="55">
        <f>SUM(K75+M75+O75+Q75+S75+U75+W75+Y75+AA75+AC75)</f>
        <v>5</v>
      </c>
      <c r="F75" s="75"/>
      <c r="G75" s="76"/>
      <c r="H75" s="75"/>
      <c r="I75" s="76"/>
      <c r="J75" s="75"/>
      <c r="K75" s="37"/>
      <c r="L75" s="75"/>
      <c r="M75" s="37"/>
      <c r="N75" s="75"/>
      <c r="O75" s="37">
        <v>4</v>
      </c>
      <c r="P75" s="75"/>
      <c r="Q75" s="37"/>
      <c r="R75" s="75"/>
      <c r="S75" s="37"/>
      <c r="T75" s="75"/>
      <c r="U75" s="37"/>
      <c r="V75" s="75"/>
      <c r="W75" s="37">
        <v>1</v>
      </c>
      <c r="X75" s="75"/>
      <c r="Y75" s="37"/>
      <c r="Z75" s="75"/>
      <c r="AA75" s="37"/>
      <c r="AB75" s="75"/>
      <c r="AC75" s="49"/>
      <c r="AD75" s="118"/>
      <c r="AE75" s="119"/>
      <c r="AF75" s="105"/>
      <c r="AG75" s="77"/>
      <c r="AH75" s="105"/>
      <c r="AI75" s="77"/>
      <c r="AJ75" s="105"/>
      <c r="AK75" s="77"/>
      <c r="AL75" s="106"/>
      <c r="AM75" s="107"/>
      <c r="AN75" s="40">
        <v>0</v>
      </c>
      <c r="AO75" s="41">
        <v>0</v>
      </c>
      <c r="AP75" s="36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5" t="str">
        <f t="shared" si="33"/>
        <v/>
      </c>
      <c r="CA75" s="26" t="str">
        <f t="shared" si="3"/>
        <v/>
      </c>
      <c r="CB75" s="26" t="str">
        <f t="shared" si="4"/>
        <v/>
      </c>
      <c r="CC75" s="120"/>
      <c r="CD75" s="26" t="str">
        <f t="shared" si="6"/>
        <v/>
      </c>
      <c r="CE75" s="26" t="str">
        <f t="shared" si="7"/>
        <v/>
      </c>
      <c r="CF75" s="88" t="str">
        <f t="shared" si="34"/>
        <v/>
      </c>
      <c r="CG75" s="26" t="str">
        <f t="shared" si="8"/>
        <v/>
      </c>
      <c r="CH75" s="26" t="str">
        <f t="shared" si="9"/>
        <v/>
      </c>
      <c r="CI75" s="28"/>
      <c r="CJ75" s="29">
        <f t="shared" si="10"/>
        <v>0</v>
      </c>
      <c r="CK75" s="29">
        <f t="shared" si="11"/>
        <v>0</v>
      </c>
      <c r="CL75" s="121"/>
      <c r="CM75" s="29">
        <f t="shared" si="13"/>
        <v>0</v>
      </c>
      <c r="CN75" s="29">
        <f t="shared" si="13"/>
        <v>0</v>
      </c>
      <c r="CO75" s="89">
        <f t="shared" si="35"/>
        <v>0</v>
      </c>
      <c r="CP75" s="29">
        <f t="shared" si="14"/>
        <v>0</v>
      </c>
      <c r="CQ75" s="29">
        <f t="shared" si="14"/>
        <v>0</v>
      </c>
    </row>
    <row r="76" spans="1:95" x14ac:dyDescent="0.25">
      <c r="A76" s="300"/>
      <c r="B76" s="124" t="s">
        <v>62</v>
      </c>
      <c r="C76" s="122">
        <f>SUM(D76+E76)</f>
        <v>0</v>
      </c>
      <c r="D76" s="125"/>
      <c r="E76" s="55">
        <f>SUM(K76+M76+O76+Q76+S76+U76+W76+Y76+AA76+AC76)</f>
        <v>0</v>
      </c>
      <c r="F76" s="105"/>
      <c r="G76" s="126"/>
      <c r="H76" s="105"/>
      <c r="I76" s="126"/>
      <c r="J76" s="105"/>
      <c r="K76" s="37"/>
      <c r="L76" s="105"/>
      <c r="M76" s="37"/>
      <c r="N76" s="105"/>
      <c r="O76" s="37"/>
      <c r="P76" s="105"/>
      <c r="Q76" s="37"/>
      <c r="R76" s="105"/>
      <c r="S76" s="37"/>
      <c r="T76" s="105"/>
      <c r="U76" s="37"/>
      <c r="V76" s="105"/>
      <c r="W76" s="37"/>
      <c r="X76" s="105"/>
      <c r="Y76" s="37"/>
      <c r="Z76" s="105"/>
      <c r="AA76" s="37"/>
      <c r="AB76" s="105"/>
      <c r="AC76" s="49"/>
      <c r="AD76" s="118"/>
      <c r="AE76" s="119"/>
      <c r="AF76" s="105"/>
      <c r="AG76" s="77"/>
      <c r="AH76" s="105"/>
      <c r="AI76" s="77"/>
      <c r="AJ76" s="105"/>
      <c r="AK76" s="77"/>
      <c r="AL76" s="106"/>
      <c r="AM76" s="107"/>
      <c r="AN76" s="40"/>
      <c r="AO76" s="52"/>
      <c r="AP76" s="48"/>
      <c r="AQ76" s="92"/>
      <c r="AR76" s="92"/>
      <c r="AS76" s="92"/>
      <c r="AT76" s="92"/>
      <c r="AU76" s="92"/>
      <c r="AV76" s="25" t="str">
        <f t="shared" si="33"/>
        <v/>
      </c>
      <c r="CA76" s="26" t="str">
        <f t="shared" si="3"/>
        <v/>
      </c>
      <c r="CB76" s="26" t="str">
        <f t="shared" si="4"/>
        <v/>
      </c>
      <c r="CC76" s="120"/>
      <c r="CD76" s="26" t="str">
        <f t="shared" si="6"/>
        <v/>
      </c>
      <c r="CE76" s="26" t="str">
        <f t="shared" si="7"/>
        <v/>
      </c>
      <c r="CF76" s="88" t="str">
        <f t="shared" si="34"/>
        <v/>
      </c>
      <c r="CG76" s="26" t="str">
        <f t="shared" si="8"/>
        <v/>
      </c>
      <c r="CH76" s="26" t="str">
        <f t="shared" si="9"/>
        <v/>
      </c>
      <c r="CI76" s="28"/>
      <c r="CJ76" s="29">
        <f t="shared" si="10"/>
        <v>0</v>
      </c>
      <c r="CK76" s="29">
        <f t="shared" si="11"/>
        <v>0</v>
      </c>
      <c r="CL76" s="121"/>
      <c r="CM76" s="29">
        <f t="shared" si="13"/>
        <v>0</v>
      </c>
      <c r="CN76" s="29">
        <f t="shared" si="13"/>
        <v>0</v>
      </c>
      <c r="CO76" s="89">
        <f t="shared" si="35"/>
        <v>0</v>
      </c>
      <c r="CP76" s="29">
        <f t="shared" si="14"/>
        <v>0</v>
      </c>
      <c r="CQ76" s="29">
        <f t="shared" si="14"/>
        <v>0</v>
      </c>
    </row>
    <row r="77" spans="1:95" x14ac:dyDescent="0.25">
      <c r="A77" s="300"/>
      <c r="B77" s="90" t="s">
        <v>63</v>
      </c>
      <c r="C77" s="32">
        <f>SUM(D77+E77)</f>
        <v>5</v>
      </c>
      <c r="D77" s="123"/>
      <c r="E77" s="55">
        <f>SUM(K77+M77+O77+Q77+S77+U77+W77+Y77+AA77+AC77)</f>
        <v>5</v>
      </c>
      <c r="F77" s="75"/>
      <c r="G77" s="76"/>
      <c r="H77" s="75"/>
      <c r="I77" s="76"/>
      <c r="J77" s="75"/>
      <c r="K77" s="49"/>
      <c r="L77" s="75"/>
      <c r="M77" s="49"/>
      <c r="N77" s="75"/>
      <c r="O77" s="49">
        <v>4</v>
      </c>
      <c r="P77" s="75"/>
      <c r="Q77" s="49"/>
      <c r="R77" s="75"/>
      <c r="S77" s="49"/>
      <c r="T77" s="75"/>
      <c r="U77" s="49"/>
      <c r="V77" s="75"/>
      <c r="W77" s="49">
        <v>1</v>
      </c>
      <c r="X77" s="75"/>
      <c r="Y77" s="49"/>
      <c r="Z77" s="75"/>
      <c r="AA77" s="49"/>
      <c r="AB77" s="75"/>
      <c r="AC77" s="49"/>
      <c r="AD77" s="118"/>
      <c r="AE77" s="119"/>
      <c r="AF77" s="105"/>
      <c r="AG77" s="77"/>
      <c r="AH77" s="105"/>
      <c r="AI77" s="77"/>
      <c r="AJ77" s="105"/>
      <c r="AK77" s="77"/>
      <c r="AL77" s="106"/>
      <c r="AM77" s="107"/>
      <c r="AN77" s="40">
        <v>0</v>
      </c>
      <c r="AO77" s="52">
        <v>0</v>
      </c>
      <c r="AP77" s="48">
        <v>0</v>
      </c>
      <c r="AQ77" s="92">
        <v>0</v>
      </c>
      <c r="AR77" s="92">
        <v>0</v>
      </c>
      <c r="AS77" s="92">
        <v>0</v>
      </c>
      <c r="AT77" s="92">
        <v>0</v>
      </c>
      <c r="AU77" s="92">
        <v>0</v>
      </c>
      <c r="AV77" s="25" t="str">
        <f t="shared" si="33"/>
        <v/>
      </c>
      <c r="CA77" s="26" t="str">
        <f t="shared" si="3"/>
        <v/>
      </c>
      <c r="CB77" s="26" t="str">
        <f t="shared" si="4"/>
        <v/>
      </c>
      <c r="CC77" s="120"/>
      <c r="CD77" s="26" t="str">
        <f t="shared" si="6"/>
        <v/>
      </c>
      <c r="CE77" s="26" t="str">
        <f t="shared" si="7"/>
        <v/>
      </c>
      <c r="CF77" s="88" t="str">
        <f t="shared" si="34"/>
        <v/>
      </c>
      <c r="CG77" s="26" t="str">
        <f t="shared" si="8"/>
        <v/>
      </c>
      <c r="CH77" s="26" t="str">
        <f t="shared" si="9"/>
        <v/>
      </c>
      <c r="CI77" s="28"/>
      <c r="CJ77" s="29">
        <f t="shared" si="10"/>
        <v>0</v>
      </c>
      <c r="CK77" s="29">
        <f t="shared" si="11"/>
        <v>0</v>
      </c>
      <c r="CL77" s="121"/>
      <c r="CM77" s="29">
        <f t="shared" si="13"/>
        <v>0</v>
      </c>
      <c r="CN77" s="29">
        <f t="shared" si="13"/>
        <v>0</v>
      </c>
      <c r="CO77" s="89">
        <f t="shared" si="35"/>
        <v>0</v>
      </c>
      <c r="CP77" s="29">
        <f t="shared" si="14"/>
        <v>0</v>
      </c>
      <c r="CQ77" s="29">
        <f t="shared" si="14"/>
        <v>0</v>
      </c>
    </row>
    <row r="78" spans="1:95" x14ac:dyDescent="0.25">
      <c r="A78" s="301"/>
      <c r="B78" s="127" t="s">
        <v>47</v>
      </c>
      <c r="C78" s="128">
        <f>SUM(D78+E78)</f>
        <v>0</v>
      </c>
      <c r="D78" s="129"/>
      <c r="E78" s="60">
        <f>SUM(K78+M78+O78+Q78+S78+U78+W78+Y78+AA78+AC78)</f>
        <v>0</v>
      </c>
      <c r="F78" s="82"/>
      <c r="G78" s="93"/>
      <c r="H78" s="82"/>
      <c r="I78" s="93"/>
      <c r="J78" s="82"/>
      <c r="K78" s="94"/>
      <c r="L78" s="82"/>
      <c r="M78" s="94"/>
      <c r="N78" s="82"/>
      <c r="O78" s="94"/>
      <c r="P78" s="82"/>
      <c r="Q78" s="94"/>
      <c r="R78" s="82"/>
      <c r="S78" s="94"/>
      <c r="T78" s="82"/>
      <c r="U78" s="94"/>
      <c r="V78" s="82"/>
      <c r="W78" s="94"/>
      <c r="X78" s="82"/>
      <c r="Y78" s="94"/>
      <c r="Z78" s="82"/>
      <c r="AA78" s="94"/>
      <c r="AB78" s="82"/>
      <c r="AC78" s="94"/>
      <c r="AD78" s="130"/>
      <c r="AE78" s="131"/>
      <c r="AF78" s="82"/>
      <c r="AG78" s="111"/>
      <c r="AH78" s="82"/>
      <c r="AI78" s="111"/>
      <c r="AJ78" s="82"/>
      <c r="AK78" s="111"/>
      <c r="AL78" s="112"/>
      <c r="AM78" s="113"/>
      <c r="AN78" s="66"/>
      <c r="AO78" s="97"/>
      <c r="AP78" s="68"/>
      <c r="AQ78" s="69"/>
      <c r="AR78" s="69"/>
      <c r="AS78" s="69"/>
      <c r="AT78" s="69"/>
      <c r="AU78" s="69"/>
      <c r="AV78" s="25" t="str">
        <f t="shared" si="33"/>
        <v/>
      </c>
      <c r="CA78" s="26" t="str">
        <f t="shared" si="3"/>
        <v/>
      </c>
      <c r="CB78" s="26" t="str">
        <f t="shared" si="4"/>
        <v/>
      </c>
      <c r="CC78" s="120"/>
      <c r="CD78" s="26" t="str">
        <f t="shared" si="6"/>
        <v/>
      </c>
      <c r="CE78" s="26" t="str">
        <f t="shared" si="7"/>
        <v/>
      </c>
      <c r="CF78" s="88" t="str">
        <f t="shared" si="34"/>
        <v/>
      </c>
      <c r="CG78" s="26" t="str">
        <f t="shared" si="8"/>
        <v/>
      </c>
      <c r="CH78" s="26" t="str">
        <f t="shared" si="9"/>
        <v/>
      </c>
      <c r="CI78" s="28"/>
      <c r="CJ78" s="29">
        <f t="shared" si="10"/>
        <v>0</v>
      </c>
      <c r="CK78" s="29">
        <f t="shared" si="11"/>
        <v>0</v>
      </c>
      <c r="CL78" s="121"/>
      <c r="CM78" s="29">
        <f t="shared" si="13"/>
        <v>0</v>
      </c>
      <c r="CN78" s="29">
        <f t="shared" si="13"/>
        <v>0</v>
      </c>
      <c r="CO78" s="89">
        <f t="shared" si="35"/>
        <v>0</v>
      </c>
      <c r="CP78" s="29">
        <f t="shared" si="14"/>
        <v>0</v>
      </c>
      <c r="CQ78" s="29">
        <f t="shared" si="14"/>
        <v>0</v>
      </c>
    </row>
    <row r="79" spans="1:95" x14ac:dyDescent="0.25">
      <c r="A79" s="300" t="s">
        <v>64</v>
      </c>
      <c r="B79" s="10" t="s">
        <v>38</v>
      </c>
      <c r="C79" s="132">
        <f t="shared" ref="C79:C89" si="38">SUM(D79+E79)</f>
        <v>0</v>
      </c>
      <c r="D79" s="133">
        <f>+F79+H79+J79+L79+N79+P79+R79+T79+V79+X79+Z79+AB79+AD79+AF79+AH79+AJ79+AL79</f>
        <v>0</v>
      </c>
      <c r="E79" s="134">
        <f>+G79+I79+K79+M79+O79+Q79+S79+U79+W79+Y79+AA79+AC79+AE79+AG79+AI79+AK79+AM79</f>
        <v>0</v>
      </c>
      <c r="F79" s="135"/>
      <c r="G79" s="136"/>
      <c r="H79" s="135"/>
      <c r="I79" s="136"/>
      <c r="J79" s="135"/>
      <c r="K79" s="136"/>
      <c r="L79" s="135"/>
      <c r="M79" s="136"/>
      <c r="N79" s="135"/>
      <c r="O79" s="136"/>
      <c r="P79" s="135"/>
      <c r="Q79" s="136"/>
      <c r="R79" s="135"/>
      <c r="S79" s="136"/>
      <c r="T79" s="135"/>
      <c r="U79" s="136"/>
      <c r="V79" s="135"/>
      <c r="W79" s="136"/>
      <c r="X79" s="135"/>
      <c r="Y79" s="136"/>
      <c r="Z79" s="135"/>
      <c r="AA79" s="136"/>
      <c r="AB79" s="135"/>
      <c r="AC79" s="136"/>
      <c r="AD79" s="135"/>
      <c r="AE79" s="136"/>
      <c r="AF79" s="135"/>
      <c r="AG79" s="136"/>
      <c r="AH79" s="135"/>
      <c r="AI79" s="136"/>
      <c r="AJ79" s="135"/>
      <c r="AK79" s="136"/>
      <c r="AL79" s="135"/>
      <c r="AM79" s="136"/>
      <c r="AN79" s="40"/>
      <c r="AO79" s="52"/>
      <c r="AP79" s="48"/>
      <c r="AQ79" s="92"/>
      <c r="AR79" s="92"/>
      <c r="AS79" s="92"/>
      <c r="AT79" s="92"/>
      <c r="AU79" s="92"/>
      <c r="AV79" s="25" t="str">
        <f t="shared" si="33"/>
        <v/>
      </c>
      <c r="CA79" s="26" t="str">
        <f>IF(AND($C79&lt;&gt;0,AN79=""),"* No olvide ingresar la columna Espacios Amigables /adolescentes (Digite CERO si no tiene). ",IF(AN79&gt;$C79,"* El Número de Espacios Amigables no puede superar el Total. ",""))</f>
        <v/>
      </c>
      <c r="CB79" s="26" t="str">
        <f t="shared" si="4"/>
        <v/>
      </c>
      <c r="CC79" s="26" t="str">
        <f t="shared" si="5"/>
        <v/>
      </c>
      <c r="CD79" s="26" t="str">
        <f t="shared" si="6"/>
        <v/>
      </c>
      <c r="CE79" s="26" t="str">
        <f t="shared" si="7"/>
        <v/>
      </c>
      <c r="CF79" s="88" t="str">
        <f t="shared" si="34"/>
        <v/>
      </c>
      <c r="CG79" s="26" t="str">
        <f t="shared" si="8"/>
        <v/>
      </c>
      <c r="CH79" s="26" t="str">
        <f t="shared" si="9"/>
        <v/>
      </c>
      <c r="CI79" s="28"/>
      <c r="CJ79" s="29">
        <f t="shared" si="10"/>
        <v>0</v>
      </c>
      <c r="CK79" s="29">
        <f t="shared" si="11"/>
        <v>0</v>
      </c>
      <c r="CL79" s="29">
        <f t="shared" si="12"/>
        <v>0</v>
      </c>
      <c r="CM79" s="29">
        <f t="shared" si="13"/>
        <v>0</v>
      </c>
      <c r="CN79" s="29">
        <f t="shared" si="13"/>
        <v>0</v>
      </c>
      <c r="CO79" s="89">
        <f t="shared" si="35"/>
        <v>0</v>
      </c>
      <c r="CP79" s="29">
        <f t="shared" si="14"/>
        <v>0</v>
      </c>
      <c r="CQ79" s="29">
        <f t="shared" si="14"/>
        <v>0</v>
      </c>
    </row>
    <row r="80" spans="1:95" x14ac:dyDescent="0.25">
      <c r="A80" s="300"/>
      <c r="B80" s="31" t="s">
        <v>39</v>
      </c>
      <c r="C80" s="137">
        <f t="shared" si="38"/>
        <v>0</v>
      </c>
      <c r="D80" s="138">
        <f t="shared" ref="D80:E89" si="39">+F80+H80+J80+L80+N80+P80+R80+T80+V80+X80+Z80+AB80+AD80+AF80+AH80+AJ80+AL80</f>
        <v>0</v>
      </c>
      <c r="E80" s="139">
        <f t="shared" si="39"/>
        <v>0</v>
      </c>
      <c r="F80" s="140"/>
      <c r="G80" s="141"/>
      <c r="H80" s="140"/>
      <c r="I80" s="141"/>
      <c r="J80" s="140"/>
      <c r="K80" s="141"/>
      <c r="L80" s="140"/>
      <c r="M80" s="141"/>
      <c r="N80" s="140"/>
      <c r="O80" s="141"/>
      <c r="P80" s="140"/>
      <c r="Q80" s="141"/>
      <c r="R80" s="140"/>
      <c r="S80" s="141"/>
      <c r="T80" s="140"/>
      <c r="U80" s="141"/>
      <c r="V80" s="140"/>
      <c r="W80" s="141"/>
      <c r="X80" s="140"/>
      <c r="Y80" s="141"/>
      <c r="Z80" s="140"/>
      <c r="AA80" s="141"/>
      <c r="AB80" s="140"/>
      <c r="AC80" s="141"/>
      <c r="AD80" s="140"/>
      <c r="AE80" s="141"/>
      <c r="AF80" s="140"/>
      <c r="AG80" s="141"/>
      <c r="AH80" s="140"/>
      <c r="AI80" s="141"/>
      <c r="AJ80" s="140"/>
      <c r="AK80" s="141"/>
      <c r="AL80" s="140"/>
      <c r="AM80" s="141"/>
      <c r="AN80" s="40"/>
      <c r="AO80" s="52"/>
      <c r="AP80" s="48"/>
      <c r="AQ80" s="92"/>
      <c r="AR80" s="92"/>
      <c r="AS80" s="92"/>
      <c r="AT80" s="92"/>
      <c r="AU80" s="92"/>
      <c r="AV80" s="25" t="str">
        <f t="shared" si="33"/>
        <v/>
      </c>
      <c r="CA80" s="26" t="str">
        <f t="shared" si="3"/>
        <v/>
      </c>
      <c r="CB80" s="26" t="str">
        <f t="shared" si="4"/>
        <v/>
      </c>
      <c r="CC80" s="26" t="str">
        <f t="shared" si="5"/>
        <v/>
      </c>
      <c r="CD80" s="26" t="str">
        <f t="shared" si="6"/>
        <v/>
      </c>
      <c r="CE80" s="26" t="str">
        <f t="shared" si="7"/>
        <v/>
      </c>
      <c r="CF80" s="88" t="str">
        <f t="shared" si="34"/>
        <v/>
      </c>
      <c r="CG80" s="26" t="str">
        <f t="shared" si="8"/>
        <v/>
      </c>
      <c r="CH80" s="26" t="str">
        <f t="shared" si="9"/>
        <v/>
      </c>
      <c r="CI80" s="28"/>
      <c r="CJ80" s="29">
        <f t="shared" si="10"/>
        <v>0</v>
      </c>
      <c r="CK80" s="29">
        <f t="shared" si="11"/>
        <v>0</v>
      </c>
      <c r="CL80" s="29">
        <f t="shared" si="12"/>
        <v>0</v>
      </c>
      <c r="CM80" s="29">
        <f t="shared" si="13"/>
        <v>0</v>
      </c>
      <c r="CN80" s="29">
        <f t="shared" si="13"/>
        <v>0</v>
      </c>
      <c r="CO80" s="89">
        <f t="shared" si="35"/>
        <v>0</v>
      </c>
      <c r="CP80" s="29">
        <f t="shared" si="14"/>
        <v>0</v>
      </c>
      <c r="CQ80" s="29">
        <f t="shared" si="14"/>
        <v>0</v>
      </c>
    </row>
    <row r="81" spans="1:95" x14ac:dyDescent="0.25">
      <c r="A81" s="300"/>
      <c r="B81" s="31" t="s">
        <v>40</v>
      </c>
      <c r="C81" s="137">
        <f t="shared" si="38"/>
        <v>0</v>
      </c>
      <c r="D81" s="138">
        <f t="shared" si="39"/>
        <v>0</v>
      </c>
      <c r="E81" s="139">
        <f t="shared" si="39"/>
        <v>0</v>
      </c>
      <c r="F81" s="140"/>
      <c r="G81" s="141"/>
      <c r="H81" s="140"/>
      <c r="I81" s="141"/>
      <c r="J81" s="140"/>
      <c r="K81" s="141"/>
      <c r="L81" s="140"/>
      <c r="M81" s="141"/>
      <c r="N81" s="140"/>
      <c r="O81" s="141"/>
      <c r="P81" s="140"/>
      <c r="Q81" s="141"/>
      <c r="R81" s="140"/>
      <c r="S81" s="141"/>
      <c r="T81" s="140"/>
      <c r="U81" s="141"/>
      <c r="V81" s="140"/>
      <c r="W81" s="141"/>
      <c r="X81" s="140"/>
      <c r="Y81" s="141"/>
      <c r="Z81" s="140"/>
      <c r="AA81" s="141"/>
      <c r="AB81" s="140"/>
      <c r="AC81" s="141"/>
      <c r="AD81" s="140"/>
      <c r="AE81" s="141"/>
      <c r="AF81" s="140"/>
      <c r="AG81" s="141"/>
      <c r="AH81" s="140"/>
      <c r="AI81" s="141"/>
      <c r="AJ81" s="140"/>
      <c r="AK81" s="141"/>
      <c r="AL81" s="140"/>
      <c r="AM81" s="141"/>
      <c r="AN81" s="40"/>
      <c r="AO81" s="52"/>
      <c r="AP81" s="48"/>
      <c r="AQ81" s="92"/>
      <c r="AR81" s="92"/>
      <c r="AS81" s="92"/>
      <c r="AT81" s="92"/>
      <c r="AU81" s="92"/>
      <c r="AV81" s="25" t="str">
        <f t="shared" si="33"/>
        <v/>
      </c>
      <c r="CA81" s="26" t="str">
        <f t="shared" si="3"/>
        <v/>
      </c>
      <c r="CB81" s="26" t="str">
        <f t="shared" si="4"/>
        <v/>
      </c>
      <c r="CC81" s="26" t="str">
        <f t="shared" si="5"/>
        <v/>
      </c>
      <c r="CD81" s="26" t="str">
        <f t="shared" si="6"/>
        <v/>
      </c>
      <c r="CE81" s="26" t="str">
        <f t="shared" si="7"/>
        <v/>
      </c>
      <c r="CF81" s="88" t="str">
        <f t="shared" si="34"/>
        <v/>
      </c>
      <c r="CG81" s="26" t="str">
        <f t="shared" si="8"/>
        <v/>
      </c>
      <c r="CH81" s="26" t="str">
        <f t="shared" si="9"/>
        <v/>
      </c>
      <c r="CI81" s="28"/>
      <c r="CJ81" s="29">
        <f t="shared" si="10"/>
        <v>0</v>
      </c>
      <c r="CK81" s="29">
        <f t="shared" si="11"/>
        <v>0</v>
      </c>
      <c r="CL81" s="29">
        <f t="shared" si="12"/>
        <v>0</v>
      </c>
      <c r="CM81" s="29">
        <f t="shared" si="13"/>
        <v>0</v>
      </c>
      <c r="CN81" s="29">
        <f t="shared" si="13"/>
        <v>0</v>
      </c>
      <c r="CO81" s="89">
        <f t="shared" si="35"/>
        <v>0</v>
      </c>
      <c r="CP81" s="29">
        <f t="shared" si="14"/>
        <v>0</v>
      </c>
      <c r="CQ81" s="29">
        <f t="shared" si="14"/>
        <v>0</v>
      </c>
    </row>
    <row r="82" spans="1:95" x14ac:dyDescent="0.25">
      <c r="A82" s="300"/>
      <c r="B82" s="31" t="s">
        <v>41</v>
      </c>
      <c r="C82" s="137">
        <f t="shared" si="38"/>
        <v>0</v>
      </c>
      <c r="D82" s="138">
        <f t="shared" si="39"/>
        <v>0</v>
      </c>
      <c r="E82" s="139">
        <f t="shared" si="39"/>
        <v>0</v>
      </c>
      <c r="F82" s="140"/>
      <c r="G82" s="141"/>
      <c r="H82" s="140"/>
      <c r="I82" s="141"/>
      <c r="J82" s="140"/>
      <c r="K82" s="141"/>
      <c r="L82" s="140"/>
      <c r="M82" s="141"/>
      <c r="N82" s="140"/>
      <c r="O82" s="141"/>
      <c r="P82" s="140"/>
      <c r="Q82" s="141"/>
      <c r="R82" s="140"/>
      <c r="S82" s="141"/>
      <c r="T82" s="140"/>
      <c r="U82" s="141"/>
      <c r="V82" s="140"/>
      <c r="W82" s="141"/>
      <c r="X82" s="140"/>
      <c r="Y82" s="141"/>
      <c r="Z82" s="140"/>
      <c r="AA82" s="141"/>
      <c r="AB82" s="140"/>
      <c r="AC82" s="141"/>
      <c r="AD82" s="140"/>
      <c r="AE82" s="141"/>
      <c r="AF82" s="140"/>
      <c r="AG82" s="141"/>
      <c r="AH82" s="140"/>
      <c r="AI82" s="141"/>
      <c r="AJ82" s="140"/>
      <c r="AK82" s="141"/>
      <c r="AL82" s="140"/>
      <c r="AM82" s="141"/>
      <c r="AN82" s="40"/>
      <c r="AO82" s="52"/>
      <c r="AP82" s="48"/>
      <c r="AQ82" s="92"/>
      <c r="AR82" s="92"/>
      <c r="AS82" s="92"/>
      <c r="AT82" s="92"/>
      <c r="AU82" s="92"/>
      <c r="AV82" s="25" t="str">
        <f t="shared" si="33"/>
        <v/>
      </c>
      <c r="CA82" s="26" t="str">
        <f t="shared" si="3"/>
        <v/>
      </c>
      <c r="CB82" s="26" t="str">
        <f t="shared" si="4"/>
        <v/>
      </c>
      <c r="CC82" s="26" t="str">
        <f t="shared" si="5"/>
        <v/>
      </c>
      <c r="CD82" s="26" t="str">
        <f t="shared" si="6"/>
        <v/>
      </c>
      <c r="CE82" s="26" t="str">
        <f t="shared" si="7"/>
        <v/>
      </c>
      <c r="CF82" s="88" t="str">
        <f t="shared" si="34"/>
        <v/>
      </c>
      <c r="CG82" s="26" t="str">
        <f t="shared" si="8"/>
        <v/>
      </c>
      <c r="CH82" s="26" t="str">
        <f t="shared" si="9"/>
        <v/>
      </c>
      <c r="CI82" s="28"/>
      <c r="CJ82" s="29">
        <f t="shared" si="10"/>
        <v>0</v>
      </c>
      <c r="CK82" s="29">
        <f t="shared" si="11"/>
        <v>0</v>
      </c>
      <c r="CL82" s="29">
        <f t="shared" si="12"/>
        <v>0</v>
      </c>
      <c r="CM82" s="29">
        <f t="shared" si="13"/>
        <v>0</v>
      </c>
      <c r="CN82" s="29">
        <f t="shared" si="13"/>
        <v>0</v>
      </c>
      <c r="CO82" s="89">
        <f t="shared" ref="CO82:CO84" si="40">IF(AND(SUM(J82:M82)&gt;0,AS82=""),1,IF(AS82&gt;SUM(J82:M82),1,0))</f>
        <v>0</v>
      </c>
      <c r="CP82" s="29">
        <f t="shared" si="14"/>
        <v>0</v>
      </c>
      <c r="CQ82" s="29">
        <f t="shared" si="14"/>
        <v>0</v>
      </c>
    </row>
    <row r="83" spans="1:95" x14ac:dyDescent="0.25">
      <c r="A83" s="300"/>
      <c r="B83" s="31" t="s">
        <v>42</v>
      </c>
      <c r="C83" s="137">
        <f t="shared" si="38"/>
        <v>0</v>
      </c>
      <c r="D83" s="138">
        <f t="shared" si="39"/>
        <v>0</v>
      </c>
      <c r="E83" s="139">
        <f t="shared" si="39"/>
        <v>0</v>
      </c>
      <c r="F83" s="140"/>
      <c r="G83" s="141"/>
      <c r="H83" s="140"/>
      <c r="I83" s="141"/>
      <c r="J83" s="140"/>
      <c r="K83" s="141"/>
      <c r="L83" s="140"/>
      <c r="M83" s="141"/>
      <c r="N83" s="140"/>
      <c r="O83" s="141"/>
      <c r="P83" s="140"/>
      <c r="Q83" s="141"/>
      <c r="R83" s="140"/>
      <c r="S83" s="141"/>
      <c r="T83" s="140"/>
      <c r="U83" s="141"/>
      <c r="V83" s="140"/>
      <c r="W83" s="141"/>
      <c r="X83" s="140"/>
      <c r="Y83" s="141"/>
      <c r="Z83" s="140"/>
      <c r="AA83" s="141"/>
      <c r="AB83" s="140"/>
      <c r="AC83" s="141"/>
      <c r="AD83" s="140"/>
      <c r="AE83" s="141"/>
      <c r="AF83" s="140"/>
      <c r="AG83" s="141"/>
      <c r="AH83" s="140"/>
      <c r="AI83" s="141"/>
      <c r="AJ83" s="140"/>
      <c r="AK83" s="141"/>
      <c r="AL83" s="140"/>
      <c r="AM83" s="141"/>
      <c r="AN83" s="40"/>
      <c r="AO83" s="52"/>
      <c r="AP83" s="48"/>
      <c r="AQ83" s="92"/>
      <c r="AR83" s="92"/>
      <c r="AS83" s="92"/>
      <c r="AT83" s="92"/>
      <c r="AU83" s="92"/>
      <c r="AV83" s="25" t="str">
        <f t="shared" si="33"/>
        <v/>
      </c>
      <c r="CA83" s="26" t="str">
        <f t="shared" si="3"/>
        <v/>
      </c>
      <c r="CB83" s="26" t="str">
        <f t="shared" si="4"/>
        <v/>
      </c>
      <c r="CC83" s="26" t="str">
        <f t="shared" si="5"/>
        <v/>
      </c>
      <c r="CD83" s="26" t="str">
        <f t="shared" si="6"/>
        <v/>
      </c>
      <c r="CE83" s="26" t="str">
        <f t="shared" si="7"/>
        <v/>
      </c>
      <c r="CF83" s="88" t="str">
        <f t="shared" si="34"/>
        <v/>
      </c>
      <c r="CG83" s="26" t="str">
        <f t="shared" si="8"/>
        <v/>
      </c>
      <c r="CH83" s="26" t="str">
        <f t="shared" si="9"/>
        <v/>
      </c>
      <c r="CI83" s="28"/>
      <c r="CJ83" s="29">
        <f t="shared" si="10"/>
        <v>0</v>
      </c>
      <c r="CK83" s="29">
        <f t="shared" si="11"/>
        <v>0</v>
      </c>
      <c r="CL83" s="29">
        <f t="shared" si="12"/>
        <v>0</v>
      </c>
      <c r="CM83" s="29">
        <f t="shared" si="13"/>
        <v>0</v>
      </c>
      <c r="CN83" s="29">
        <f t="shared" si="13"/>
        <v>0</v>
      </c>
      <c r="CO83" s="89">
        <f t="shared" si="40"/>
        <v>0</v>
      </c>
      <c r="CP83" s="29">
        <f t="shared" si="14"/>
        <v>0</v>
      </c>
      <c r="CQ83" s="29">
        <f t="shared" si="14"/>
        <v>0</v>
      </c>
    </row>
    <row r="84" spans="1:95" x14ac:dyDescent="0.25">
      <c r="A84" s="300"/>
      <c r="B84" s="31" t="s">
        <v>43</v>
      </c>
      <c r="C84" s="137">
        <f t="shared" si="38"/>
        <v>0</v>
      </c>
      <c r="D84" s="138">
        <f t="shared" si="39"/>
        <v>0</v>
      </c>
      <c r="E84" s="139">
        <f t="shared" si="39"/>
        <v>0</v>
      </c>
      <c r="F84" s="140"/>
      <c r="G84" s="141"/>
      <c r="H84" s="140"/>
      <c r="I84" s="141"/>
      <c r="J84" s="140"/>
      <c r="K84" s="141"/>
      <c r="L84" s="140"/>
      <c r="M84" s="141"/>
      <c r="N84" s="140"/>
      <c r="O84" s="141"/>
      <c r="P84" s="140"/>
      <c r="Q84" s="141"/>
      <c r="R84" s="140"/>
      <c r="S84" s="141"/>
      <c r="T84" s="140"/>
      <c r="U84" s="141"/>
      <c r="V84" s="140"/>
      <c r="W84" s="141"/>
      <c r="X84" s="140"/>
      <c r="Y84" s="141"/>
      <c r="Z84" s="140"/>
      <c r="AA84" s="141"/>
      <c r="AB84" s="140"/>
      <c r="AC84" s="141"/>
      <c r="AD84" s="140"/>
      <c r="AE84" s="141"/>
      <c r="AF84" s="140"/>
      <c r="AG84" s="141"/>
      <c r="AH84" s="140"/>
      <c r="AI84" s="141"/>
      <c r="AJ84" s="140"/>
      <c r="AK84" s="141"/>
      <c r="AL84" s="140"/>
      <c r="AM84" s="141"/>
      <c r="AN84" s="40"/>
      <c r="AO84" s="52"/>
      <c r="AP84" s="48"/>
      <c r="AQ84" s="92"/>
      <c r="AR84" s="92"/>
      <c r="AS84" s="92"/>
      <c r="AT84" s="92"/>
      <c r="AU84" s="92"/>
      <c r="AV84" s="25" t="str">
        <f t="shared" si="33"/>
        <v/>
      </c>
      <c r="CA84" s="26" t="str">
        <f t="shared" si="3"/>
        <v/>
      </c>
      <c r="CB84" s="26" t="str">
        <f t="shared" si="4"/>
        <v/>
      </c>
      <c r="CC84" s="26" t="str">
        <f t="shared" si="5"/>
        <v/>
      </c>
      <c r="CD84" s="26" t="str">
        <f t="shared" si="6"/>
        <v/>
      </c>
      <c r="CE84" s="26" t="str">
        <f t="shared" si="7"/>
        <v/>
      </c>
      <c r="CF84" s="88" t="str">
        <f t="shared" si="34"/>
        <v/>
      </c>
      <c r="CG84" s="26" t="str">
        <f t="shared" si="8"/>
        <v/>
      </c>
      <c r="CH84" s="26" t="str">
        <f t="shared" si="9"/>
        <v/>
      </c>
      <c r="CI84" s="28"/>
      <c r="CJ84" s="29">
        <f t="shared" si="10"/>
        <v>0</v>
      </c>
      <c r="CK84" s="29">
        <f t="shared" si="11"/>
        <v>0</v>
      </c>
      <c r="CL84" s="29">
        <f t="shared" si="12"/>
        <v>0</v>
      </c>
      <c r="CM84" s="29">
        <f t="shared" si="13"/>
        <v>0</v>
      </c>
      <c r="CN84" s="29">
        <f t="shared" si="13"/>
        <v>0</v>
      </c>
      <c r="CO84" s="89">
        <f t="shared" si="40"/>
        <v>0</v>
      </c>
      <c r="CP84" s="29">
        <f t="shared" si="14"/>
        <v>0</v>
      </c>
      <c r="CQ84" s="29">
        <f t="shared" si="14"/>
        <v>0</v>
      </c>
    </row>
    <row r="85" spans="1:95" x14ac:dyDescent="0.25">
      <c r="A85" s="300"/>
      <c r="B85" s="31" t="s">
        <v>44</v>
      </c>
      <c r="C85" s="137">
        <f t="shared" si="38"/>
        <v>0</v>
      </c>
      <c r="D85" s="138">
        <f t="shared" si="39"/>
        <v>0</v>
      </c>
      <c r="E85" s="139">
        <f t="shared" si="39"/>
        <v>0</v>
      </c>
      <c r="F85" s="140"/>
      <c r="G85" s="141"/>
      <c r="H85" s="140"/>
      <c r="I85" s="141"/>
      <c r="J85" s="140"/>
      <c r="K85" s="141"/>
      <c r="L85" s="140"/>
      <c r="M85" s="141"/>
      <c r="N85" s="140"/>
      <c r="O85" s="141"/>
      <c r="P85" s="140"/>
      <c r="Q85" s="141"/>
      <c r="R85" s="140"/>
      <c r="S85" s="141"/>
      <c r="T85" s="140"/>
      <c r="U85" s="141"/>
      <c r="V85" s="140"/>
      <c r="W85" s="141"/>
      <c r="X85" s="140"/>
      <c r="Y85" s="141"/>
      <c r="Z85" s="140"/>
      <c r="AA85" s="141"/>
      <c r="AB85" s="140"/>
      <c r="AC85" s="141"/>
      <c r="AD85" s="140"/>
      <c r="AE85" s="141"/>
      <c r="AF85" s="140"/>
      <c r="AG85" s="141"/>
      <c r="AH85" s="140"/>
      <c r="AI85" s="141"/>
      <c r="AJ85" s="140"/>
      <c r="AK85" s="141"/>
      <c r="AL85" s="140"/>
      <c r="AM85" s="141"/>
      <c r="AN85" s="40"/>
      <c r="AO85" s="52"/>
      <c r="AP85" s="48"/>
      <c r="AQ85" s="92"/>
      <c r="AR85" s="92"/>
      <c r="AS85" s="92"/>
      <c r="AT85" s="92"/>
      <c r="AU85" s="92"/>
      <c r="AV85" s="25" t="str">
        <f t="shared" si="33"/>
        <v/>
      </c>
      <c r="CA85" s="26" t="str">
        <f t="shared" si="3"/>
        <v/>
      </c>
      <c r="CB85" s="26" t="str">
        <f t="shared" si="4"/>
        <v/>
      </c>
      <c r="CC85" s="26" t="str">
        <f t="shared" si="5"/>
        <v/>
      </c>
      <c r="CD85" s="26" t="str">
        <f t="shared" si="6"/>
        <v/>
      </c>
      <c r="CE85" s="26" t="str">
        <f t="shared" si="7"/>
        <v/>
      </c>
      <c r="CF85" s="88" t="str">
        <f t="shared" si="34"/>
        <v/>
      </c>
      <c r="CG85" s="26" t="str">
        <f t="shared" si="8"/>
        <v/>
      </c>
      <c r="CH85" s="26" t="str">
        <f t="shared" si="9"/>
        <v/>
      </c>
      <c r="CI85" s="28"/>
      <c r="CJ85" s="29">
        <f t="shared" si="10"/>
        <v>0</v>
      </c>
      <c r="CK85" s="29">
        <f t="shared" si="11"/>
        <v>0</v>
      </c>
      <c r="CL85" s="29">
        <f t="shared" si="12"/>
        <v>0</v>
      </c>
      <c r="CM85" s="29">
        <f t="shared" si="13"/>
        <v>0</v>
      </c>
      <c r="CN85" s="29">
        <f t="shared" si="13"/>
        <v>0</v>
      </c>
      <c r="CO85" s="89">
        <f t="shared" si="35"/>
        <v>0</v>
      </c>
      <c r="CP85" s="29">
        <f t="shared" si="14"/>
        <v>0</v>
      </c>
      <c r="CQ85" s="29">
        <f t="shared" si="14"/>
        <v>0</v>
      </c>
    </row>
    <row r="86" spans="1:95" x14ac:dyDescent="0.25">
      <c r="A86" s="300"/>
      <c r="B86" s="43" t="s">
        <v>45</v>
      </c>
      <c r="C86" s="137">
        <f t="shared" si="38"/>
        <v>0</v>
      </c>
      <c r="D86" s="138">
        <f t="shared" si="39"/>
        <v>0</v>
      </c>
      <c r="E86" s="139">
        <f t="shared" si="39"/>
        <v>0</v>
      </c>
      <c r="F86" s="140"/>
      <c r="G86" s="141"/>
      <c r="H86" s="140"/>
      <c r="I86" s="141"/>
      <c r="J86" s="140"/>
      <c r="K86" s="141"/>
      <c r="L86" s="140"/>
      <c r="M86" s="141"/>
      <c r="N86" s="140"/>
      <c r="O86" s="141"/>
      <c r="P86" s="140"/>
      <c r="Q86" s="141"/>
      <c r="R86" s="140"/>
      <c r="S86" s="141"/>
      <c r="T86" s="140"/>
      <c r="U86" s="141"/>
      <c r="V86" s="140"/>
      <c r="W86" s="141"/>
      <c r="X86" s="140"/>
      <c r="Y86" s="141"/>
      <c r="Z86" s="140"/>
      <c r="AA86" s="141"/>
      <c r="AB86" s="140"/>
      <c r="AC86" s="141"/>
      <c r="AD86" s="140"/>
      <c r="AE86" s="141"/>
      <c r="AF86" s="140"/>
      <c r="AG86" s="141"/>
      <c r="AH86" s="140"/>
      <c r="AI86" s="141"/>
      <c r="AJ86" s="140"/>
      <c r="AK86" s="141"/>
      <c r="AL86" s="140"/>
      <c r="AM86" s="141"/>
      <c r="AN86" s="40"/>
      <c r="AO86" s="52"/>
      <c r="AP86" s="48"/>
      <c r="AQ86" s="92"/>
      <c r="AR86" s="92"/>
      <c r="AS86" s="92"/>
      <c r="AT86" s="92"/>
      <c r="AU86" s="92"/>
      <c r="AV86" s="25" t="str">
        <f t="shared" si="33"/>
        <v/>
      </c>
      <c r="CA86" s="26" t="str">
        <f t="shared" si="3"/>
        <v/>
      </c>
      <c r="CB86" s="26" t="str">
        <f t="shared" si="4"/>
        <v/>
      </c>
      <c r="CC86" s="26" t="str">
        <f t="shared" si="5"/>
        <v/>
      </c>
      <c r="CD86" s="26" t="str">
        <f t="shared" si="6"/>
        <v/>
      </c>
      <c r="CE86" s="26" t="str">
        <f t="shared" si="7"/>
        <v/>
      </c>
      <c r="CF86" s="88" t="str">
        <f t="shared" si="34"/>
        <v/>
      </c>
      <c r="CG86" s="26" t="str">
        <f t="shared" si="8"/>
        <v/>
      </c>
      <c r="CH86" s="26" t="str">
        <f t="shared" si="9"/>
        <v/>
      </c>
      <c r="CI86" s="28"/>
      <c r="CJ86" s="29">
        <f t="shared" si="10"/>
        <v>0</v>
      </c>
      <c r="CK86" s="29">
        <f t="shared" si="11"/>
        <v>0</v>
      </c>
      <c r="CL86" s="29">
        <f t="shared" si="12"/>
        <v>0</v>
      </c>
      <c r="CM86" s="29">
        <f t="shared" si="13"/>
        <v>0</v>
      </c>
      <c r="CN86" s="29">
        <f t="shared" si="13"/>
        <v>0</v>
      </c>
      <c r="CO86" s="89">
        <f t="shared" si="35"/>
        <v>0</v>
      </c>
      <c r="CP86" s="29">
        <f t="shared" si="14"/>
        <v>0</v>
      </c>
      <c r="CQ86" s="29">
        <f t="shared" si="14"/>
        <v>0</v>
      </c>
    </row>
    <row r="87" spans="1:95" x14ac:dyDescent="0.25">
      <c r="A87" s="300"/>
      <c r="B87" s="31" t="s">
        <v>46</v>
      </c>
      <c r="C87" s="137">
        <f t="shared" si="38"/>
        <v>0</v>
      </c>
      <c r="D87" s="138">
        <f t="shared" si="39"/>
        <v>0</v>
      </c>
      <c r="E87" s="139">
        <f t="shared" si="39"/>
        <v>0</v>
      </c>
      <c r="F87" s="140"/>
      <c r="G87" s="141"/>
      <c r="H87" s="140"/>
      <c r="I87" s="141"/>
      <c r="J87" s="140"/>
      <c r="K87" s="141"/>
      <c r="L87" s="140"/>
      <c r="M87" s="141"/>
      <c r="N87" s="140"/>
      <c r="O87" s="141"/>
      <c r="P87" s="140"/>
      <c r="Q87" s="141"/>
      <c r="R87" s="140"/>
      <c r="S87" s="141"/>
      <c r="T87" s="140"/>
      <c r="U87" s="141"/>
      <c r="V87" s="140"/>
      <c r="W87" s="141"/>
      <c r="X87" s="140"/>
      <c r="Y87" s="141"/>
      <c r="Z87" s="140"/>
      <c r="AA87" s="141"/>
      <c r="AB87" s="140"/>
      <c r="AC87" s="141"/>
      <c r="AD87" s="140"/>
      <c r="AE87" s="141"/>
      <c r="AF87" s="140"/>
      <c r="AG87" s="141"/>
      <c r="AH87" s="140"/>
      <c r="AI87" s="141"/>
      <c r="AJ87" s="140"/>
      <c r="AK87" s="141"/>
      <c r="AL87" s="140"/>
      <c r="AM87" s="141"/>
      <c r="AN87" s="40"/>
      <c r="AO87" s="52"/>
      <c r="AP87" s="48"/>
      <c r="AQ87" s="92"/>
      <c r="AR87" s="92"/>
      <c r="AS87" s="92"/>
      <c r="AT87" s="92"/>
      <c r="AU87" s="92"/>
      <c r="AV87" s="25" t="str">
        <f t="shared" si="33"/>
        <v/>
      </c>
      <c r="CA87" s="26" t="str">
        <f t="shared" si="3"/>
        <v/>
      </c>
      <c r="CB87" s="26" t="str">
        <f t="shared" si="4"/>
        <v/>
      </c>
      <c r="CC87" s="26" t="str">
        <f t="shared" si="5"/>
        <v/>
      </c>
      <c r="CD87" s="26" t="str">
        <f t="shared" si="6"/>
        <v/>
      </c>
      <c r="CE87" s="26" t="str">
        <f t="shared" si="7"/>
        <v/>
      </c>
      <c r="CF87" s="88" t="str">
        <f t="shared" si="34"/>
        <v/>
      </c>
      <c r="CG87" s="26" t="str">
        <f t="shared" si="8"/>
        <v/>
      </c>
      <c r="CH87" s="26" t="str">
        <f t="shared" si="9"/>
        <v/>
      </c>
      <c r="CI87" s="28"/>
      <c r="CJ87" s="29">
        <f t="shared" si="10"/>
        <v>0</v>
      </c>
      <c r="CK87" s="29">
        <f t="shared" si="11"/>
        <v>0</v>
      </c>
      <c r="CL87" s="29">
        <f t="shared" si="12"/>
        <v>0</v>
      </c>
      <c r="CM87" s="29">
        <f t="shared" si="13"/>
        <v>0</v>
      </c>
      <c r="CN87" s="29">
        <f t="shared" si="13"/>
        <v>0</v>
      </c>
      <c r="CO87" s="89">
        <f t="shared" si="35"/>
        <v>0</v>
      </c>
      <c r="CP87" s="29">
        <f t="shared" si="14"/>
        <v>0</v>
      </c>
      <c r="CQ87" s="29">
        <f t="shared" si="14"/>
        <v>0</v>
      </c>
    </row>
    <row r="88" spans="1:95" x14ac:dyDescent="0.25">
      <c r="A88" s="300"/>
      <c r="B88" s="53" t="s">
        <v>47</v>
      </c>
      <c r="C88" s="137">
        <f t="shared" si="38"/>
        <v>0</v>
      </c>
      <c r="D88" s="138">
        <f t="shared" si="39"/>
        <v>0</v>
      </c>
      <c r="E88" s="142">
        <f t="shared" si="39"/>
        <v>0</v>
      </c>
      <c r="F88" s="140"/>
      <c r="G88" s="141"/>
      <c r="H88" s="140"/>
      <c r="I88" s="141"/>
      <c r="J88" s="140"/>
      <c r="K88" s="141"/>
      <c r="L88" s="140"/>
      <c r="M88" s="141"/>
      <c r="N88" s="140"/>
      <c r="O88" s="141"/>
      <c r="P88" s="140"/>
      <c r="Q88" s="141"/>
      <c r="R88" s="140"/>
      <c r="S88" s="141"/>
      <c r="T88" s="140"/>
      <c r="U88" s="141"/>
      <c r="V88" s="140"/>
      <c r="W88" s="141"/>
      <c r="X88" s="140"/>
      <c r="Y88" s="141"/>
      <c r="Z88" s="140"/>
      <c r="AA88" s="141"/>
      <c r="AB88" s="140"/>
      <c r="AC88" s="141"/>
      <c r="AD88" s="140"/>
      <c r="AE88" s="141"/>
      <c r="AF88" s="140"/>
      <c r="AG88" s="141"/>
      <c r="AH88" s="140"/>
      <c r="AI88" s="141"/>
      <c r="AJ88" s="140"/>
      <c r="AK88" s="141"/>
      <c r="AL88" s="140"/>
      <c r="AM88" s="141"/>
      <c r="AN88" s="40"/>
      <c r="AO88" s="52"/>
      <c r="AP88" s="48"/>
      <c r="AQ88" s="92"/>
      <c r="AR88" s="92"/>
      <c r="AS88" s="92"/>
      <c r="AT88" s="92"/>
      <c r="AU88" s="92"/>
      <c r="AV88" s="25" t="str">
        <f t="shared" si="33"/>
        <v/>
      </c>
      <c r="CA88" s="26" t="str">
        <f t="shared" si="3"/>
        <v/>
      </c>
      <c r="CB88" s="26" t="str">
        <f t="shared" si="4"/>
        <v/>
      </c>
      <c r="CC88" s="26" t="str">
        <f t="shared" si="5"/>
        <v/>
      </c>
      <c r="CD88" s="26" t="str">
        <f t="shared" si="6"/>
        <v/>
      </c>
      <c r="CE88" s="26" t="str">
        <f t="shared" si="7"/>
        <v/>
      </c>
      <c r="CF88" s="88" t="str">
        <f t="shared" si="34"/>
        <v/>
      </c>
      <c r="CG88" s="26" t="str">
        <f t="shared" si="8"/>
        <v/>
      </c>
      <c r="CH88" s="26" t="str">
        <f t="shared" si="9"/>
        <v/>
      </c>
      <c r="CI88" s="28"/>
      <c r="CJ88" s="29">
        <f t="shared" si="10"/>
        <v>0</v>
      </c>
      <c r="CK88" s="29">
        <f t="shared" si="11"/>
        <v>0</v>
      </c>
      <c r="CL88" s="29">
        <f t="shared" si="12"/>
        <v>0</v>
      </c>
      <c r="CM88" s="29">
        <f t="shared" si="13"/>
        <v>0</v>
      </c>
      <c r="CN88" s="29">
        <f t="shared" si="13"/>
        <v>0</v>
      </c>
      <c r="CO88" s="89">
        <f t="shared" si="35"/>
        <v>0</v>
      </c>
      <c r="CP88" s="29">
        <f t="shared" si="14"/>
        <v>0</v>
      </c>
      <c r="CQ88" s="29">
        <f t="shared" si="14"/>
        <v>0</v>
      </c>
    </row>
    <row r="89" spans="1:95" x14ac:dyDescent="0.25">
      <c r="A89" s="301"/>
      <c r="B89" s="57" t="s">
        <v>48</v>
      </c>
      <c r="C89" s="143">
        <f t="shared" si="38"/>
        <v>0</v>
      </c>
      <c r="D89" s="144">
        <f t="shared" si="39"/>
        <v>0</v>
      </c>
      <c r="E89" s="145">
        <f t="shared" si="39"/>
        <v>0</v>
      </c>
      <c r="F89" s="146"/>
      <c r="G89" s="147"/>
      <c r="H89" s="146"/>
      <c r="I89" s="147"/>
      <c r="J89" s="146"/>
      <c r="K89" s="147"/>
      <c r="L89" s="146"/>
      <c r="M89" s="147"/>
      <c r="N89" s="146"/>
      <c r="O89" s="147"/>
      <c r="P89" s="146"/>
      <c r="Q89" s="147"/>
      <c r="R89" s="146"/>
      <c r="S89" s="147"/>
      <c r="T89" s="146"/>
      <c r="U89" s="147"/>
      <c r="V89" s="146"/>
      <c r="W89" s="147"/>
      <c r="X89" s="146"/>
      <c r="Y89" s="147"/>
      <c r="Z89" s="146"/>
      <c r="AA89" s="147"/>
      <c r="AB89" s="146"/>
      <c r="AC89" s="147"/>
      <c r="AD89" s="146"/>
      <c r="AE89" s="147"/>
      <c r="AF89" s="146"/>
      <c r="AG89" s="147"/>
      <c r="AH89" s="146"/>
      <c r="AI89" s="147"/>
      <c r="AJ89" s="146"/>
      <c r="AK89" s="147"/>
      <c r="AL89" s="146"/>
      <c r="AM89" s="147"/>
      <c r="AN89" s="66"/>
      <c r="AO89" s="97"/>
      <c r="AP89" s="68"/>
      <c r="AQ89" s="69"/>
      <c r="AR89" s="69"/>
      <c r="AS89" s="69"/>
      <c r="AT89" s="69"/>
      <c r="AU89" s="69"/>
      <c r="AV89" s="25" t="str">
        <f t="shared" si="33"/>
        <v/>
      </c>
      <c r="CA89" s="26" t="str">
        <f t="shared" si="3"/>
        <v/>
      </c>
      <c r="CB89" s="26" t="str">
        <f t="shared" si="4"/>
        <v/>
      </c>
      <c r="CC89" s="26" t="str">
        <f t="shared" si="5"/>
        <v/>
      </c>
      <c r="CD89" s="26" t="str">
        <f t="shared" si="6"/>
        <v/>
      </c>
      <c r="CE89" s="26" t="str">
        <f t="shared" si="7"/>
        <v/>
      </c>
      <c r="CF89" s="88" t="str">
        <f t="shared" si="34"/>
        <v/>
      </c>
      <c r="CG89" s="26" t="str">
        <f t="shared" si="8"/>
        <v/>
      </c>
      <c r="CH89" s="26" t="str">
        <f t="shared" si="9"/>
        <v/>
      </c>
      <c r="CI89" s="28"/>
      <c r="CJ89" s="29">
        <f t="shared" si="10"/>
        <v>0</v>
      </c>
      <c r="CK89" s="29">
        <f t="shared" si="11"/>
        <v>0</v>
      </c>
      <c r="CL89" s="29">
        <f t="shared" si="12"/>
        <v>0</v>
      </c>
      <c r="CM89" s="29">
        <f t="shared" si="13"/>
        <v>0</v>
      </c>
      <c r="CN89" s="29">
        <f t="shared" si="13"/>
        <v>0</v>
      </c>
      <c r="CO89" s="89">
        <f t="shared" si="35"/>
        <v>0</v>
      </c>
      <c r="CP89" s="29">
        <f t="shared" si="14"/>
        <v>0</v>
      </c>
      <c r="CQ89" s="29">
        <f t="shared" si="14"/>
        <v>0</v>
      </c>
    </row>
    <row r="90" spans="1:95" x14ac:dyDescent="0.25">
      <c r="A90" s="303" t="s">
        <v>65</v>
      </c>
      <c r="B90" s="303"/>
      <c r="C90" s="303"/>
      <c r="D90" s="303"/>
      <c r="E90" s="303"/>
      <c r="F90" s="303"/>
      <c r="G90" s="303"/>
      <c r="H90" s="303"/>
      <c r="I90" s="303"/>
      <c r="J90" s="303"/>
      <c r="K90" s="303"/>
      <c r="L90" s="303"/>
      <c r="M90" s="303"/>
      <c r="N90" s="303"/>
      <c r="O90" s="303"/>
      <c r="P90" s="303"/>
      <c r="Q90" s="303"/>
      <c r="R90" s="303"/>
      <c r="S90" s="303"/>
      <c r="T90" s="303"/>
      <c r="U90" s="303"/>
      <c r="V90" s="303"/>
      <c r="W90" s="303"/>
      <c r="X90" s="303"/>
      <c r="Y90" s="303"/>
      <c r="Z90" s="303"/>
      <c r="AA90" s="303"/>
      <c r="AB90" s="303"/>
      <c r="AC90" s="303"/>
      <c r="AD90" s="303"/>
      <c r="AE90" s="303"/>
      <c r="AF90" s="303"/>
      <c r="AG90" s="303"/>
      <c r="AH90" s="303"/>
      <c r="AI90" s="303"/>
      <c r="AJ90" s="303"/>
      <c r="AK90" s="303"/>
      <c r="AL90" s="303"/>
      <c r="AM90" s="303"/>
    </row>
    <row r="91" spans="1:95" ht="15" customHeight="1" x14ac:dyDescent="0.25">
      <c r="A91" s="324" t="s">
        <v>66</v>
      </c>
      <c r="B91" s="327" t="s">
        <v>67</v>
      </c>
      <c r="C91" s="287" t="s">
        <v>6</v>
      </c>
      <c r="D91" s="288"/>
      <c r="E91" s="284"/>
      <c r="F91" s="297" t="s">
        <v>7</v>
      </c>
      <c r="G91" s="302"/>
      <c r="H91" s="302"/>
      <c r="I91" s="302"/>
      <c r="J91" s="302"/>
      <c r="K91" s="302"/>
      <c r="L91" s="302"/>
      <c r="M91" s="302"/>
      <c r="N91" s="302"/>
      <c r="O91" s="302"/>
      <c r="P91" s="302"/>
      <c r="Q91" s="302"/>
      <c r="R91" s="302"/>
      <c r="S91" s="302"/>
      <c r="T91" s="302"/>
      <c r="U91" s="302"/>
      <c r="V91" s="302"/>
      <c r="W91" s="302"/>
      <c r="X91" s="302"/>
      <c r="Y91" s="302"/>
      <c r="Z91" s="302"/>
      <c r="AA91" s="302"/>
      <c r="AB91" s="302"/>
      <c r="AC91" s="302"/>
      <c r="AD91" s="302"/>
      <c r="AE91" s="302"/>
      <c r="AF91" s="302"/>
      <c r="AG91" s="302"/>
      <c r="AH91" s="302"/>
      <c r="AI91" s="302"/>
      <c r="AJ91" s="302"/>
      <c r="AK91" s="302"/>
      <c r="AL91" s="302"/>
      <c r="AM91" s="323"/>
      <c r="AN91" s="288" t="s">
        <v>9</v>
      </c>
      <c r="AO91" s="284"/>
      <c r="AP91" s="317" t="s">
        <v>10</v>
      </c>
      <c r="AQ91" s="320" t="s">
        <v>11</v>
      </c>
      <c r="AR91" s="320" t="s">
        <v>13</v>
      </c>
      <c r="AS91" s="284" t="s">
        <v>14</v>
      </c>
    </row>
    <row r="92" spans="1:95" x14ac:dyDescent="0.25">
      <c r="A92" s="325"/>
      <c r="B92" s="328"/>
      <c r="C92" s="289"/>
      <c r="D92" s="290"/>
      <c r="E92" s="286"/>
      <c r="F92" s="295" t="s">
        <v>15</v>
      </c>
      <c r="G92" s="296"/>
      <c r="H92" s="295" t="s">
        <v>16</v>
      </c>
      <c r="I92" s="296"/>
      <c r="J92" s="295" t="s">
        <v>17</v>
      </c>
      <c r="K92" s="296"/>
      <c r="L92" s="295" t="s">
        <v>18</v>
      </c>
      <c r="M92" s="296"/>
      <c r="N92" s="295" t="s">
        <v>19</v>
      </c>
      <c r="O92" s="296"/>
      <c r="P92" s="295" t="s">
        <v>20</v>
      </c>
      <c r="Q92" s="296"/>
      <c r="R92" s="295" t="s">
        <v>21</v>
      </c>
      <c r="S92" s="296"/>
      <c r="T92" s="295" t="s">
        <v>22</v>
      </c>
      <c r="U92" s="296"/>
      <c r="V92" s="295" t="s">
        <v>23</v>
      </c>
      <c r="W92" s="296"/>
      <c r="X92" s="295" t="s">
        <v>24</v>
      </c>
      <c r="Y92" s="296"/>
      <c r="Z92" s="295" t="s">
        <v>25</v>
      </c>
      <c r="AA92" s="296"/>
      <c r="AB92" s="295" t="s">
        <v>26</v>
      </c>
      <c r="AC92" s="296"/>
      <c r="AD92" s="295" t="s">
        <v>27</v>
      </c>
      <c r="AE92" s="296"/>
      <c r="AF92" s="295" t="s">
        <v>28</v>
      </c>
      <c r="AG92" s="296"/>
      <c r="AH92" s="295" t="s">
        <v>29</v>
      </c>
      <c r="AI92" s="296"/>
      <c r="AJ92" s="295" t="s">
        <v>30</v>
      </c>
      <c r="AK92" s="296"/>
      <c r="AL92" s="297" t="s">
        <v>31</v>
      </c>
      <c r="AM92" s="323"/>
      <c r="AN92" s="290"/>
      <c r="AO92" s="286"/>
      <c r="AP92" s="318"/>
      <c r="AQ92" s="321"/>
      <c r="AR92" s="321"/>
      <c r="AS92" s="285"/>
    </row>
    <row r="93" spans="1:95" x14ac:dyDescent="0.25">
      <c r="A93" s="326"/>
      <c r="B93" s="329"/>
      <c r="C93" s="5" t="s">
        <v>32</v>
      </c>
      <c r="D93" s="6" t="s">
        <v>33</v>
      </c>
      <c r="E93" s="7" t="s">
        <v>34</v>
      </c>
      <c r="F93" s="5" t="s">
        <v>33</v>
      </c>
      <c r="G93" s="7" t="s">
        <v>34</v>
      </c>
      <c r="H93" s="5" t="s">
        <v>33</v>
      </c>
      <c r="I93" s="7" t="s">
        <v>34</v>
      </c>
      <c r="J93" s="5" t="s">
        <v>33</v>
      </c>
      <c r="K93" s="7" t="s">
        <v>34</v>
      </c>
      <c r="L93" s="5" t="s">
        <v>33</v>
      </c>
      <c r="M93" s="7" t="s">
        <v>34</v>
      </c>
      <c r="N93" s="5" t="s">
        <v>33</v>
      </c>
      <c r="O93" s="7" t="s">
        <v>34</v>
      </c>
      <c r="P93" s="5" t="s">
        <v>33</v>
      </c>
      <c r="Q93" s="7" t="s">
        <v>34</v>
      </c>
      <c r="R93" s="5" t="s">
        <v>33</v>
      </c>
      <c r="S93" s="7" t="s">
        <v>34</v>
      </c>
      <c r="T93" s="5" t="s">
        <v>33</v>
      </c>
      <c r="U93" s="7" t="s">
        <v>34</v>
      </c>
      <c r="V93" s="5" t="s">
        <v>33</v>
      </c>
      <c r="W93" s="7" t="s">
        <v>34</v>
      </c>
      <c r="X93" s="5" t="s">
        <v>33</v>
      </c>
      <c r="Y93" s="7" t="s">
        <v>34</v>
      </c>
      <c r="Z93" s="5" t="s">
        <v>33</v>
      </c>
      <c r="AA93" s="7" t="s">
        <v>34</v>
      </c>
      <c r="AB93" s="5" t="s">
        <v>33</v>
      </c>
      <c r="AC93" s="7" t="s">
        <v>34</v>
      </c>
      <c r="AD93" s="5" t="s">
        <v>33</v>
      </c>
      <c r="AE93" s="7" t="s">
        <v>34</v>
      </c>
      <c r="AF93" s="5" t="s">
        <v>33</v>
      </c>
      <c r="AG93" s="7" t="s">
        <v>34</v>
      </c>
      <c r="AH93" s="5" t="s">
        <v>33</v>
      </c>
      <c r="AI93" s="7" t="s">
        <v>34</v>
      </c>
      <c r="AJ93" s="5" t="s">
        <v>33</v>
      </c>
      <c r="AK93" s="7" t="s">
        <v>34</v>
      </c>
      <c r="AL93" s="5" t="s">
        <v>33</v>
      </c>
      <c r="AM93" s="148" t="s">
        <v>34</v>
      </c>
      <c r="AN93" s="149" t="s">
        <v>35</v>
      </c>
      <c r="AO93" s="150" t="s">
        <v>68</v>
      </c>
      <c r="AP93" s="319"/>
      <c r="AQ93" s="322"/>
      <c r="AR93" s="322"/>
      <c r="AS93" s="286"/>
    </row>
    <row r="94" spans="1:95" ht="21" x14ac:dyDescent="0.25">
      <c r="A94" s="299" t="s">
        <v>69</v>
      </c>
      <c r="B94" s="151" t="s">
        <v>70</v>
      </c>
      <c r="C94" s="11">
        <f t="shared" ref="C94:C105" si="41">SUM(D94+E94)</f>
        <v>308</v>
      </c>
      <c r="D94" s="12">
        <f>+L94+N94+P94+R94+T94+V94+X94+Z94+AB94+AD94+AF94+AH94</f>
        <v>158</v>
      </c>
      <c r="E94" s="152">
        <f>+M94+O94+Q94+S94+U94+W94+Y94+AA94+AC94+AE94+AG94+AI94</f>
        <v>150</v>
      </c>
      <c r="F94" s="153"/>
      <c r="G94" s="154"/>
      <c r="H94" s="153"/>
      <c r="I94" s="155"/>
      <c r="J94" s="153"/>
      <c r="K94" s="155"/>
      <c r="L94" s="156">
        <v>2</v>
      </c>
      <c r="M94" s="157">
        <v>5</v>
      </c>
      <c r="N94" s="104">
        <v>14</v>
      </c>
      <c r="O94" s="158">
        <v>16</v>
      </c>
      <c r="P94" s="159">
        <v>14</v>
      </c>
      <c r="Q94" s="157">
        <v>26</v>
      </c>
      <c r="R94" s="160">
        <v>20</v>
      </c>
      <c r="S94" s="158">
        <v>19</v>
      </c>
      <c r="T94" s="156">
        <v>23</v>
      </c>
      <c r="U94" s="21">
        <v>22</v>
      </c>
      <c r="V94" s="104">
        <v>25</v>
      </c>
      <c r="W94" s="160">
        <v>15</v>
      </c>
      <c r="X94" s="156">
        <v>23</v>
      </c>
      <c r="Y94" s="21">
        <v>16</v>
      </c>
      <c r="Z94" s="104">
        <v>20</v>
      </c>
      <c r="AA94" s="160">
        <v>15</v>
      </c>
      <c r="AB94" s="156">
        <v>9</v>
      </c>
      <c r="AC94" s="21">
        <v>13</v>
      </c>
      <c r="AD94" s="156">
        <v>8</v>
      </c>
      <c r="AE94" s="157">
        <v>2</v>
      </c>
      <c r="AF94" s="156">
        <v>0</v>
      </c>
      <c r="AG94" s="157">
        <v>1</v>
      </c>
      <c r="AH94" s="156">
        <v>0</v>
      </c>
      <c r="AI94" s="157">
        <v>0</v>
      </c>
      <c r="AJ94" s="153"/>
      <c r="AK94" s="155"/>
      <c r="AL94" s="154"/>
      <c r="AM94" s="161"/>
      <c r="AN94" s="41">
        <v>0</v>
      </c>
      <c r="AO94" s="157">
        <v>0</v>
      </c>
      <c r="AP94" s="156">
        <v>0</v>
      </c>
      <c r="AQ94" s="162">
        <v>0</v>
      </c>
      <c r="AR94" s="162">
        <v>0</v>
      </c>
      <c r="AS94" s="21">
        <v>0</v>
      </c>
      <c r="AT94" s="25" t="str">
        <f>$CA94&amp;CB94&amp;$CC94&amp;CD94&amp;CE94&amp;CF94</f>
        <v/>
      </c>
      <c r="CA94" s="26" t="str">
        <f>IF(AND(E94&gt;0,OR(AN94="")),"No olvide digitar los campos *TRANS Masculino (Digite CERO si no tiene).",IF(AN94&gt;$E94,"* El Número de TRANS Masculino no puede superar el Total Mujeres. ",""))</f>
        <v/>
      </c>
      <c r="CB94" s="26" t="str">
        <f>IF(AND(D94&gt;0,OR(AO94="")),"No olvide digitar los campos *TRANS Femenino (Digite CERO si no tiene).",IF(AO94&gt;D94,"* El Número de TRANS Femenino no puede superar el Total Hombres. ",""))</f>
        <v/>
      </c>
      <c r="CC94" s="26" t="str">
        <f>IF(AND($C94&lt;&gt;0,AP94=""),"* No olvide ingresar la columna Pueblos Originarios (Digite CERO si no tiene).  ",IF(AP94&gt;$C94,"* El Número de Pueblos Originarios no puede superar el Total. ",""))</f>
        <v/>
      </c>
      <c r="CD94" s="26" t="str">
        <f>IF(AND($C94&lt;&gt;0,AQ94=""),"* No olvide ingresar la columna Migrantes (Digite CERO si no tiene).  ",IF(AQ94&gt;$C94,"* El Número de Migrantes no puede superar el Total. ",""))</f>
        <v/>
      </c>
      <c r="CE94" s="26" t="str">
        <f>IF(AND($C94&lt;&gt;0,AR94=""),"* No olvide ingresar la columna Niños, Niñas, Adolescentes y Jóvenes SENAME (Digite CERO si no tiene).  ",IF(AR94&gt;$C94,"* El Número de Niños, Niñas, Adolescentes y Jóvenes SENAME no puede superar el Total. ",""))</f>
        <v/>
      </c>
      <c r="CF94" s="26" t="str">
        <f>IF(AND($C94&lt;&gt;0,AS94=""),"* No olvide ingresar la columna Niños, Niñas, Adolescentes y Jóvenes Mejor Niñez (Digite CERO si no tiene). ",IF(AS94&gt;$C94,"* El Número de Niños, Niñas, Adolescentes y Jóvenes Mejor Niñez no puede superar el Total. ",""))</f>
        <v/>
      </c>
      <c r="CJ94" s="29">
        <f>IF(AND($E94&lt;&gt;0,AN94=""),1,IF(AN94&gt;$E94,1,0))</f>
        <v>0</v>
      </c>
      <c r="CK94" s="29">
        <f>IF(AND($D94&lt;&gt;0,AO94=""),1,IF(AO94&gt;$D94,1,0))</f>
        <v>0</v>
      </c>
      <c r="CL94" s="29">
        <f>IF(AND($C94&lt;&gt;0,AP94=""),1,IF(AP94&gt;$C94,1,0))</f>
        <v>0</v>
      </c>
      <c r="CM94" s="29">
        <f>IF(AND($C94&lt;&gt;0,AQ94=""),1,IF(AQ94&gt;$C94,1,0))</f>
        <v>0</v>
      </c>
      <c r="CN94" s="29">
        <f>IF(AND($C94&lt;&gt;0,AR94=""),1,IF(AR94&gt;$C94,1,0))</f>
        <v>0</v>
      </c>
      <c r="CO94" s="29">
        <f>IF(AND($C94&lt;&gt;0,AS94=""),1,IF(AS94&gt;$C94,1,0))</f>
        <v>0</v>
      </c>
    </row>
    <row r="95" spans="1:95" x14ac:dyDescent="0.25">
      <c r="A95" s="300"/>
      <c r="B95" s="31" t="s">
        <v>71</v>
      </c>
      <c r="C95" s="32">
        <f t="shared" si="41"/>
        <v>28</v>
      </c>
      <c r="D95" s="33">
        <f t="shared" ref="D95:E97" si="42">SUM(F95+H95+J95+L95+N95+P95+R95+T95+V95+X95+Z95+AB95+AD95+AF95+AH95+AJ95+AL95)</f>
        <v>20</v>
      </c>
      <c r="E95" s="163">
        <f t="shared" si="42"/>
        <v>8</v>
      </c>
      <c r="F95" s="35"/>
      <c r="G95" s="164"/>
      <c r="H95" s="35"/>
      <c r="I95" s="36"/>
      <c r="J95" s="41"/>
      <c r="K95" s="86"/>
      <c r="L95" s="35">
        <v>1</v>
      </c>
      <c r="M95" s="37"/>
      <c r="N95" s="41"/>
      <c r="O95" s="86">
        <v>1</v>
      </c>
      <c r="P95" s="38">
        <v>2</v>
      </c>
      <c r="Q95" s="37"/>
      <c r="R95" s="164"/>
      <c r="S95" s="86">
        <v>1</v>
      </c>
      <c r="T95" s="35">
        <v>1</v>
      </c>
      <c r="U95" s="36"/>
      <c r="V95" s="41">
        <v>1</v>
      </c>
      <c r="W95" s="164"/>
      <c r="X95" s="35">
        <v>2</v>
      </c>
      <c r="Y95" s="36"/>
      <c r="Z95" s="41">
        <v>4</v>
      </c>
      <c r="AA95" s="164"/>
      <c r="AB95" s="35">
        <v>1</v>
      </c>
      <c r="AC95" s="36">
        <v>1</v>
      </c>
      <c r="AD95" s="35">
        <v>3</v>
      </c>
      <c r="AE95" s="37"/>
      <c r="AF95" s="35">
        <v>3</v>
      </c>
      <c r="AG95" s="36">
        <v>2</v>
      </c>
      <c r="AH95" s="35">
        <v>1</v>
      </c>
      <c r="AI95" s="36">
        <v>1</v>
      </c>
      <c r="AJ95" s="35">
        <v>1</v>
      </c>
      <c r="AK95" s="36">
        <v>1</v>
      </c>
      <c r="AL95" s="41"/>
      <c r="AM95" s="165">
        <v>1</v>
      </c>
      <c r="AN95" s="41">
        <v>0</v>
      </c>
      <c r="AO95" s="37">
        <v>0</v>
      </c>
      <c r="AP95" s="35">
        <v>0</v>
      </c>
      <c r="AQ95" s="166">
        <v>0</v>
      </c>
      <c r="AR95" s="166">
        <v>0</v>
      </c>
      <c r="AS95" s="36">
        <v>0</v>
      </c>
      <c r="AT95" s="25" t="str">
        <f t="shared" ref="AT95:AT105" si="43">$CA95&amp;CB95&amp;$CC95&amp;CD95&amp;CE95&amp;CF95</f>
        <v/>
      </c>
      <c r="CA95" s="26" t="str">
        <f t="shared" ref="CA95:CA105" si="44">IF(AND(E95&gt;0,OR(AN95="")),"No olvide digitar los campos *TRANS Masculino (Digite CERO si no tiene).",IF(AN95&gt;$E95,"* El Número de TRANS Masculino no puede superar el Total Mujeres. ",""))</f>
        <v/>
      </c>
      <c r="CB95" s="26" t="str">
        <f t="shared" ref="CB95:CB105" si="45">IF(AND(D95&gt;0,OR(AO95="")),"No olvide digitar los campos *TRANS Femenino (Digite CERO si no tiene).",IF(AO95&gt;D95,"* El Número de TRANS Femenino no puede superar el Total Hombres. ",""))</f>
        <v/>
      </c>
      <c r="CC95" s="26" t="str">
        <f t="shared" ref="CC95:CC105" si="46">IF(AND($C95&lt;&gt;0,AP95=""),"* No olvide ingresar la columna Pueblos Originarios (Digite CERO si no tiene).  ",IF(AP95&gt;$C95,"* El Número de Pueblos Originarios no puede superar el Total. ",""))</f>
        <v/>
      </c>
      <c r="CD95" s="26" t="str">
        <f t="shared" ref="CD95:CD105" si="47">IF(AND($C95&lt;&gt;0,AQ95=""),"* No olvide ingresar la columna Migrantes (Digite CERO si no tiene).  ",IF(AQ95&gt;$C95,"* El Número de Migrantes no puede superar el Total. ",""))</f>
        <v/>
      </c>
      <c r="CE95" s="26" t="str">
        <f t="shared" ref="CE95:CE105" si="48">IF(AND($C95&lt;&gt;0,AR95=""),"* No olvide ingresar la columna Niños, Niñas, Adolescentes y Jóvenes SENAME (Digite CERO si no tiene).  ",IF(AR95&gt;$C95,"* El Número de Niños, Niñas, Adolescentes y Jóvenes SENAME no puede superar el Total. ",""))</f>
        <v/>
      </c>
      <c r="CF95" s="26" t="str">
        <f t="shared" ref="CF95:CF105" si="49">IF(AND($C95&lt;&gt;0,AS95=""),"* No olvide ingresar la columna Niños, Niñas, Adolescentes y Jóvenes Mejor Niñez (Digite CERO si no tiene). ",IF(AS95&gt;$C95,"* El Número de Niños, Niñas, Adolescentes y Jóvenes Mejor Niñez no puede superar el Total. ",""))</f>
        <v/>
      </c>
      <c r="CJ95" s="29">
        <f t="shared" ref="CJ95:CJ105" si="50">IF(AND($E95&lt;&gt;0,AN95=""),1,IF(AN95&gt;$E95,1,0))</f>
        <v>0</v>
      </c>
      <c r="CK95" s="29">
        <f t="shared" ref="CK95:CK105" si="51">IF(AND($D95&lt;&gt;0,AO95=""),1,IF(AO95&gt;$D95,1,0))</f>
        <v>0</v>
      </c>
      <c r="CL95" s="29">
        <f t="shared" ref="CL95:CO105" si="52">IF(AND($C95&lt;&gt;0,AP95=""),1,IF(AP95&gt;$C95,1,0))</f>
        <v>0</v>
      </c>
      <c r="CM95" s="29">
        <f t="shared" si="52"/>
        <v>0</v>
      </c>
      <c r="CN95" s="29">
        <f t="shared" si="52"/>
        <v>0</v>
      </c>
      <c r="CO95" s="29">
        <f t="shared" si="52"/>
        <v>0</v>
      </c>
    </row>
    <row r="96" spans="1:95" x14ac:dyDescent="0.25">
      <c r="A96" s="300"/>
      <c r="B96" s="31" t="s">
        <v>72</v>
      </c>
      <c r="C96" s="32">
        <f t="shared" si="41"/>
        <v>9</v>
      </c>
      <c r="D96" s="33">
        <f t="shared" si="42"/>
        <v>6</v>
      </c>
      <c r="E96" s="163">
        <f t="shared" si="42"/>
        <v>3</v>
      </c>
      <c r="F96" s="35"/>
      <c r="G96" s="164"/>
      <c r="H96" s="35"/>
      <c r="I96" s="36"/>
      <c r="J96" s="41"/>
      <c r="K96" s="86"/>
      <c r="L96" s="35">
        <v>1</v>
      </c>
      <c r="M96" s="37"/>
      <c r="N96" s="41"/>
      <c r="O96" s="86"/>
      <c r="P96" s="38">
        <v>1</v>
      </c>
      <c r="Q96" s="37"/>
      <c r="R96" s="164">
        <v>2</v>
      </c>
      <c r="S96" s="86">
        <v>1</v>
      </c>
      <c r="T96" s="35">
        <v>1</v>
      </c>
      <c r="U96" s="36"/>
      <c r="V96" s="41">
        <v>1</v>
      </c>
      <c r="W96" s="164"/>
      <c r="X96" s="35"/>
      <c r="Y96" s="36"/>
      <c r="Z96" s="41"/>
      <c r="AA96" s="164">
        <v>1</v>
      </c>
      <c r="AB96" s="35"/>
      <c r="AC96" s="36"/>
      <c r="AD96" s="35"/>
      <c r="AE96" s="37"/>
      <c r="AF96" s="35"/>
      <c r="AG96" s="36"/>
      <c r="AH96" s="35"/>
      <c r="AI96" s="36">
        <v>1</v>
      </c>
      <c r="AJ96" s="35"/>
      <c r="AK96" s="36"/>
      <c r="AL96" s="41"/>
      <c r="AM96" s="165"/>
      <c r="AN96" s="41">
        <v>0</v>
      </c>
      <c r="AO96" s="37">
        <v>0</v>
      </c>
      <c r="AP96" s="35">
        <v>0</v>
      </c>
      <c r="AQ96" s="166">
        <v>0</v>
      </c>
      <c r="AR96" s="166">
        <v>0</v>
      </c>
      <c r="AS96" s="36">
        <v>0</v>
      </c>
      <c r="AT96" s="25" t="str">
        <f t="shared" si="43"/>
        <v/>
      </c>
      <c r="CA96" s="26" t="str">
        <f t="shared" si="44"/>
        <v/>
      </c>
      <c r="CB96" s="26" t="str">
        <f t="shared" si="45"/>
        <v/>
      </c>
      <c r="CC96" s="26" t="str">
        <f t="shared" si="46"/>
        <v/>
      </c>
      <c r="CD96" s="26" t="str">
        <f t="shared" si="47"/>
        <v/>
      </c>
      <c r="CE96" s="26" t="str">
        <f t="shared" si="48"/>
        <v/>
      </c>
      <c r="CF96" s="26" t="str">
        <f t="shared" si="49"/>
        <v/>
      </c>
      <c r="CJ96" s="29">
        <f t="shared" si="50"/>
        <v>0</v>
      </c>
      <c r="CK96" s="29">
        <f t="shared" si="51"/>
        <v>0</v>
      </c>
      <c r="CL96" s="29">
        <f t="shared" si="52"/>
        <v>0</v>
      </c>
      <c r="CM96" s="29">
        <f t="shared" si="52"/>
        <v>0</v>
      </c>
      <c r="CN96" s="29">
        <f t="shared" si="52"/>
        <v>0</v>
      </c>
      <c r="CO96" s="29">
        <f t="shared" si="52"/>
        <v>0</v>
      </c>
    </row>
    <row r="97" spans="1:93" x14ac:dyDescent="0.25">
      <c r="A97" s="300"/>
      <c r="B97" s="31" t="s">
        <v>73</v>
      </c>
      <c r="C97" s="32">
        <f t="shared" si="41"/>
        <v>0</v>
      </c>
      <c r="D97" s="33">
        <f t="shared" si="42"/>
        <v>0</v>
      </c>
      <c r="E97" s="163">
        <f t="shared" si="42"/>
        <v>0</v>
      </c>
      <c r="F97" s="35"/>
      <c r="G97" s="164"/>
      <c r="H97" s="35"/>
      <c r="I97" s="36"/>
      <c r="J97" s="41"/>
      <c r="K97" s="86"/>
      <c r="L97" s="35"/>
      <c r="M97" s="37"/>
      <c r="N97" s="41"/>
      <c r="O97" s="86"/>
      <c r="P97" s="38"/>
      <c r="Q97" s="37"/>
      <c r="R97" s="164"/>
      <c r="S97" s="86"/>
      <c r="T97" s="35"/>
      <c r="U97" s="36"/>
      <c r="V97" s="41"/>
      <c r="W97" s="164"/>
      <c r="X97" s="35"/>
      <c r="Y97" s="36"/>
      <c r="Z97" s="41"/>
      <c r="AA97" s="164"/>
      <c r="AB97" s="35"/>
      <c r="AC97" s="36"/>
      <c r="AD97" s="35"/>
      <c r="AE97" s="37"/>
      <c r="AF97" s="35"/>
      <c r="AG97" s="36"/>
      <c r="AH97" s="35"/>
      <c r="AI97" s="36"/>
      <c r="AJ97" s="35"/>
      <c r="AK97" s="36"/>
      <c r="AL97" s="41"/>
      <c r="AM97" s="165"/>
      <c r="AN97" s="41"/>
      <c r="AO97" s="37"/>
      <c r="AP97" s="35"/>
      <c r="AQ97" s="166"/>
      <c r="AR97" s="166"/>
      <c r="AS97" s="36"/>
      <c r="AT97" s="25" t="str">
        <f t="shared" si="43"/>
        <v/>
      </c>
      <c r="CA97" s="26" t="str">
        <f t="shared" si="44"/>
        <v/>
      </c>
      <c r="CB97" s="26" t="str">
        <f t="shared" si="45"/>
        <v/>
      </c>
      <c r="CC97" s="26" t="str">
        <f t="shared" si="46"/>
        <v/>
      </c>
      <c r="CD97" s="26" t="str">
        <f t="shared" si="47"/>
        <v/>
      </c>
      <c r="CE97" s="26" t="str">
        <f t="shared" si="48"/>
        <v/>
      </c>
      <c r="CF97" s="26" t="str">
        <f t="shared" si="49"/>
        <v/>
      </c>
      <c r="CJ97" s="29">
        <f t="shared" si="50"/>
        <v>0</v>
      </c>
      <c r="CK97" s="29">
        <f t="shared" si="51"/>
        <v>0</v>
      </c>
      <c r="CL97" s="29">
        <f t="shared" si="52"/>
        <v>0</v>
      </c>
      <c r="CM97" s="29">
        <f t="shared" si="52"/>
        <v>0</v>
      </c>
      <c r="CN97" s="29">
        <f t="shared" si="52"/>
        <v>0</v>
      </c>
      <c r="CO97" s="29">
        <f t="shared" si="52"/>
        <v>0</v>
      </c>
    </row>
    <row r="98" spans="1:93" x14ac:dyDescent="0.25">
      <c r="A98" s="300"/>
      <c r="B98" s="124" t="s">
        <v>74</v>
      </c>
      <c r="C98" s="122">
        <f t="shared" si="41"/>
        <v>0</v>
      </c>
      <c r="D98" s="167">
        <f>+J98+L98+N98</f>
        <v>0</v>
      </c>
      <c r="E98" s="168">
        <f>+K98+M98+O98</f>
        <v>0</v>
      </c>
      <c r="F98" s="75"/>
      <c r="G98" s="169"/>
      <c r="H98" s="75"/>
      <c r="I98" s="76"/>
      <c r="J98" s="41"/>
      <c r="K98" s="86"/>
      <c r="L98" s="47"/>
      <c r="M98" s="49"/>
      <c r="N98" s="52"/>
      <c r="O98" s="170"/>
      <c r="P98" s="109"/>
      <c r="Q98" s="108"/>
      <c r="R98" s="169"/>
      <c r="S98" s="171"/>
      <c r="T98" s="75"/>
      <c r="U98" s="76"/>
      <c r="V98" s="123"/>
      <c r="W98" s="169"/>
      <c r="X98" s="75"/>
      <c r="Y98" s="76"/>
      <c r="Z98" s="123"/>
      <c r="AA98" s="169"/>
      <c r="AB98" s="75"/>
      <c r="AC98" s="76"/>
      <c r="AD98" s="75"/>
      <c r="AE98" s="108"/>
      <c r="AF98" s="75"/>
      <c r="AG98" s="76"/>
      <c r="AH98" s="75"/>
      <c r="AI98" s="76"/>
      <c r="AJ98" s="75"/>
      <c r="AK98" s="76"/>
      <c r="AL98" s="169"/>
      <c r="AM98" s="110"/>
      <c r="AN98" s="41"/>
      <c r="AO98" s="37"/>
      <c r="AP98" s="35"/>
      <c r="AQ98" s="172"/>
      <c r="AR98" s="172"/>
      <c r="AS98" s="48"/>
      <c r="AT98" s="25" t="str">
        <f t="shared" si="43"/>
        <v/>
      </c>
      <c r="CA98" s="26" t="str">
        <f t="shared" si="44"/>
        <v/>
      </c>
      <c r="CB98" s="26" t="str">
        <f t="shared" si="45"/>
        <v/>
      </c>
      <c r="CC98" s="26" t="str">
        <f t="shared" si="46"/>
        <v/>
      </c>
      <c r="CD98" s="26" t="str">
        <f t="shared" si="47"/>
        <v/>
      </c>
      <c r="CE98" s="26" t="str">
        <f t="shared" si="48"/>
        <v/>
      </c>
      <c r="CF98" s="26" t="str">
        <f t="shared" si="49"/>
        <v/>
      </c>
      <c r="CJ98" s="29">
        <f t="shared" si="50"/>
        <v>0</v>
      </c>
      <c r="CK98" s="29">
        <f t="shared" si="51"/>
        <v>0</v>
      </c>
      <c r="CL98" s="29">
        <f t="shared" si="52"/>
        <v>0</v>
      </c>
      <c r="CM98" s="29">
        <f t="shared" si="52"/>
        <v>0</v>
      </c>
      <c r="CN98" s="29">
        <f t="shared" si="52"/>
        <v>0</v>
      </c>
      <c r="CO98" s="29">
        <f t="shared" si="52"/>
        <v>0</v>
      </c>
    </row>
    <row r="99" spans="1:93" x14ac:dyDescent="0.25">
      <c r="A99" s="301"/>
      <c r="B99" s="57" t="s">
        <v>75</v>
      </c>
      <c r="C99" s="58">
        <f t="shared" si="41"/>
        <v>0</v>
      </c>
      <c r="D99" s="59">
        <f>SUM(F99+H99+J99+L99+N99+P99+R99+T99+V99+X99+Z99+AB99+AD99+AF99+AH99+AJ99+AL99)</f>
        <v>0</v>
      </c>
      <c r="E99" s="173">
        <f>SUM(G99+I99+K99+M99+O99+Q99+S99+U99+W99+Y99+AA99+AC99+AE99+AG99+AI99+AK99+AM99)</f>
        <v>0</v>
      </c>
      <c r="F99" s="64"/>
      <c r="G99" s="174"/>
      <c r="H99" s="64"/>
      <c r="I99" s="68"/>
      <c r="J99" s="97"/>
      <c r="K99" s="175"/>
      <c r="L99" s="64"/>
      <c r="M99" s="94"/>
      <c r="N99" s="97"/>
      <c r="O99" s="175"/>
      <c r="P99" s="95"/>
      <c r="Q99" s="94"/>
      <c r="R99" s="174"/>
      <c r="S99" s="175"/>
      <c r="T99" s="64"/>
      <c r="U99" s="68"/>
      <c r="V99" s="97"/>
      <c r="W99" s="174"/>
      <c r="X99" s="64"/>
      <c r="Y99" s="68"/>
      <c r="Z99" s="97"/>
      <c r="AA99" s="174"/>
      <c r="AB99" s="64"/>
      <c r="AC99" s="68"/>
      <c r="AD99" s="64"/>
      <c r="AE99" s="94"/>
      <c r="AF99" s="64"/>
      <c r="AG99" s="68"/>
      <c r="AH99" s="64"/>
      <c r="AI99" s="68"/>
      <c r="AJ99" s="64"/>
      <c r="AK99" s="68"/>
      <c r="AL99" s="64"/>
      <c r="AM99" s="96"/>
      <c r="AN99" s="41"/>
      <c r="AO99" s="37"/>
      <c r="AP99" s="35"/>
      <c r="AQ99" s="166"/>
      <c r="AR99" s="166"/>
      <c r="AS99" s="36"/>
      <c r="AT99" s="25" t="str">
        <f t="shared" si="43"/>
        <v/>
      </c>
      <c r="CA99" s="26" t="str">
        <f t="shared" si="44"/>
        <v/>
      </c>
      <c r="CB99" s="26" t="str">
        <f t="shared" si="45"/>
        <v/>
      </c>
      <c r="CC99" s="26" t="str">
        <f t="shared" si="46"/>
        <v/>
      </c>
      <c r="CD99" s="26" t="str">
        <f t="shared" si="47"/>
        <v/>
      </c>
      <c r="CE99" s="26" t="str">
        <f t="shared" si="48"/>
        <v/>
      </c>
      <c r="CF99" s="26" t="str">
        <f t="shared" si="49"/>
        <v/>
      </c>
      <c r="CJ99" s="29">
        <f t="shared" si="50"/>
        <v>0</v>
      </c>
      <c r="CK99" s="29">
        <f t="shared" si="51"/>
        <v>0</v>
      </c>
      <c r="CL99" s="29">
        <f t="shared" si="52"/>
        <v>0</v>
      </c>
      <c r="CM99" s="29">
        <f t="shared" si="52"/>
        <v>0</v>
      </c>
      <c r="CN99" s="29">
        <f t="shared" si="52"/>
        <v>0</v>
      </c>
      <c r="CO99" s="29">
        <f t="shared" si="52"/>
        <v>0</v>
      </c>
    </row>
    <row r="100" spans="1:93" ht="21" x14ac:dyDescent="0.25">
      <c r="A100" s="299" t="s">
        <v>76</v>
      </c>
      <c r="B100" s="151" t="s">
        <v>70</v>
      </c>
      <c r="C100" s="11">
        <f t="shared" si="41"/>
        <v>0</v>
      </c>
      <c r="D100" s="12">
        <f>+L100+N100+P100+R100+T100+V100+X100+Z100+AB100+AD100+AF100+AH100</f>
        <v>0</v>
      </c>
      <c r="E100" s="152">
        <f>+M100+O100+Q100+S100+U100+W100+Y100+AA100+AC100+AE100+AG100+AI100</f>
        <v>0</v>
      </c>
      <c r="F100" s="153"/>
      <c r="G100" s="154"/>
      <c r="H100" s="153"/>
      <c r="I100" s="155"/>
      <c r="J100" s="153"/>
      <c r="K100" s="155"/>
      <c r="L100" s="156"/>
      <c r="M100" s="157"/>
      <c r="N100" s="104"/>
      <c r="O100" s="158"/>
      <c r="P100" s="159"/>
      <c r="Q100" s="157"/>
      <c r="R100" s="160"/>
      <c r="S100" s="158"/>
      <c r="T100" s="156"/>
      <c r="U100" s="21"/>
      <c r="V100" s="104"/>
      <c r="W100" s="160"/>
      <c r="X100" s="156"/>
      <c r="Y100" s="21"/>
      <c r="Z100" s="104"/>
      <c r="AA100" s="160"/>
      <c r="AB100" s="156"/>
      <c r="AC100" s="21"/>
      <c r="AD100" s="156"/>
      <c r="AE100" s="157"/>
      <c r="AF100" s="156"/>
      <c r="AG100" s="157"/>
      <c r="AH100" s="156"/>
      <c r="AI100" s="157"/>
      <c r="AJ100" s="98"/>
      <c r="AK100" s="176"/>
      <c r="AL100" s="177"/>
      <c r="AM100" s="178"/>
      <c r="AN100" s="41"/>
      <c r="AO100" s="37"/>
      <c r="AP100" s="35"/>
      <c r="AQ100" s="179"/>
      <c r="AR100" s="179"/>
      <c r="AS100" s="80"/>
      <c r="AT100" s="25" t="str">
        <f t="shared" si="43"/>
        <v/>
      </c>
      <c r="CA100" s="26" t="str">
        <f t="shared" si="44"/>
        <v/>
      </c>
      <c r="CB100" s="26" t="str">
        <f t="shared" si="45"/>
        <v/>
      </c>
      <c r="CC100" s="26" t="str">
        <f t="shared" si="46"/>
        <v/>
      </c>
      <c r="CD100" s="26" t="str">
        <f t="shared" si="47"/>
        <v/>
      </c>
      <c r="CE100" s="26" t="str">
        <f t="shared" si="48"/>
        <v/>
      </c>
      <c r="CF100" s="26" t="str">
        <f t="shared" si="49"/>
        <v/>
      </c>
      <c r="CJ100" s="29">
        <f t="shared" si="50"/>
        <v>0</v>
      </c>
      <c r="CK100" s="29">
        <f t="shared" si="51"/>
        <v>0</v>
      </c>
      <c r="CL100" s="29">
        <f t="shared" si="52"/>
        <v>0</v>
      </c>
      <c r="CM100" s="29">
        <f t="shared" si="52"/>
        <v>0</v>
      </c>
      <c r="CN100" s="29">
        <f t="shared" si="52"/>
        <v>0</v>
      </c>
      <c r="CO100" s="29">
        <f t="shared" si="52"/>
        <v>0</v>
      </c>
    </row>
    <row r="101" spans="1:93" x14ac:dyDescent="0.25">
      <c r="A101" s="300"/>
      <c r="B101" s="31" t="s">
        <v>71</v>
      </c>
      <c r="C101" s="32">
        <f t="shared" si="41"/>
        <v>28</v>
      </c>
      <c r="D101" s="33">
        <f t="shared" ref="D101:E103" si="53">SUM(F101+H101+J101+L101+N101+P101+R101+T101+V101+X101+Z101+AB101+AD101+AF101+AH101+AJ101+AL101)</f>
        <v>20</v>
      </c>
      <c r="E101" s="163">
        <f t="shared" si="53"/>
        <v>8</v>
      </c>
      <c r="F101" s="79"/>
      <c r="G101" s="180"/>
      <c r="H101" s="79"/>
      <c r="I101" s="80"/>
      <c r="J101" s="79"/>
      <c r="K101" s="180"/>
      <c r="L101" s="35">
        <v>1</v>
      </c>
      <c r="M101" s="80"/>
      <c r="N101" s="41"/>
      <c r="O101" s="180">
        <v>1</v>
      </c>
      <c r="P101" s="35">
        <v>2</v>
      </c>
      <c r="Q101" s="80"/>
      <c r="R101" s="41"/>
      <c r="S101" s="180">
        <v>1</v>
      </c>
      <c r="T101" s="35">
        <v>1</v>
      </c>
      <c r="U101" s="80"/>
      <c r="V101" s="41">
        <v>1</v>
      </c>
      <c r="W101" s="180"/>
      <c r="X101" s="35">
        <v>2</v>
      </c>
      <c r="Y101" s="80"/>
      <c r="Z101" s="41">
        <v>4</v>
      </c>
      <c r="AA101" s="180"/>
      <c r="AB101" s="35">
        <v>1</v>
      </c>
      <c r="AC101" s="80">
        <v>1</v>
      </c>
      <c r="AD101" s="35">
        <v>3</v>
      </c>
      <c r="AE101" s="81"/>
      <c r="AF101" s="35">
        <v>3</v>
      </c>
      <c r="AG101" s="36">
        <v>2</v>
      </c>
      <c r="AH101" s="35">
        <v>1</v>
      </c>
      <c r="AI101" s="36">
        <v>1</v>
      </c>
      <c r="AJ101" s="35">
        <v>1</v>
      </c>
      <c r="AK101" s="36">
        <v>1</v>
      </c>
      <c r="AL101" s="41"/>
      <c r="AM101" s="165">
        <v>1</v>
      </c>
      <c r="AN101" s="41">
        <v>0</v>
      </c>
      <c r="AO101" s="37">
        <v>0</v>
      </c>
      <c r="AP101" s="35">
        <v>0</v>
      </c>
      <c r="AQ101" s="179">
        <v>0</v>
      </c>
      <c r="AR101" s="179">
        <v>0</v>
      </c>
      <c r="AS101" s="80">
        <v>0</v>
      </c>
      <c r="AT101" s="25" t="str">
        <f t="shared" si="43"/>
        <v/>
      </c>
      <c r="CA101" s="26" t="str">
        <f t="shared" si="44"/>
        <v/>
      </c>
      <c r="CB101" s="26" t="str">
        <f t="shared" si="45"/>
        <v/>
      </c>
      <c r="CC101" s="26" t="str">
        <f t="shared" si="46"/>
        <v/>
      </c>
      <c r="CD101" s="26" t="str">
        <f t="shared" si="47"/>
        <v/>
      </c>
      <c r="CE101" s="26" t="str">
        <f t="shared" si="48"/>
        <v/>
      </c>
      <c r="CF101" s="26" t="str">
        <f t="shared" si="49"/>
        <v/>
      </c>
      <c r="CJ101" s="29">
        <f t="shared" si="50"/>
        <v>0</v>
      </c>
      <c r="CK101" s="29">
        <f t="shared" si="51"/>
        <v>0</v>
      </c>
      <c r="CL101" s="29">
        <f t="shared" si="52"/>
        <v>0</v>
      </c>
      <c r="CM101" s="29">
        <f t="shared" si="52"/>
        <v>0</v>
      </c>
      <c r="CN101" s="29">
        <f t="shared" si="52"/>
        <v>0</v>
      </c>
      <c r="CO101" s="29">
        <f t="shared" si="52"/>
        <v>0</v>
      </c>
    </row>
    <row r="102" spans="1:93" x14ac:dyDescent="0.25">
      <c r="A102" s="300"/>
      <c r="B102" s="31" t="s">
        <v>72</v>
      </c>
      <c r="C102" s="32">
        <f t="shared" si="41"/>
        <v>9</v>
      </c>
      <c r="D102" s="33">
        <f t="shared" si="53"/>
        <v>6</v>
      </c>
      <c r="E102" s="163">
        <f t="shared" si="53"/>
        <v>3</v>
      </c>
      <c r="F102" s="35"/>
      <c r="G102" s="164"/>
      <c r="H102" s="35"/>
      <c r="I102" s="36"/>
      <c r="J102" s="35"/>
      <c r="K102" s="164"/>
      <c r="L102" s="35">
        <v>1</v>
      </c>
      <c r="M102" s="36"/>
      <c r="N102" s="41"/>
      <c r="O102" s="164"/>
      <c r="P102" s="35">
        <v>1</v>
      </c>
      <c r="Q102" s="36"/>
      <c r="R102" s="41">
        <v>2</v>
      </c>
      <c r="S102" s="164">
        <v>1</v>
      </c>
      <c r="T102" s="35">
        <v>1</v>
      </c>
      <c r="U102" s="36"/>
      <c r="V102" s="41">
        <v>1</v>
      </c>
      <c r="W102" s="164"/>
      <c r="X102" s="35"/>
      <c r="Y102" s="36"/>
      <c r="Z102" s="41"/>
      <c r="AA102" s="164">
        <v>1</v>
      </c>
      <c r="AB102" s="35"/>
      <c r="AC102" s="36"/>
      <c r="AD102" s="35"/>
      <c r="AE102" s="37"/>
      <c r="AF102" s="35"/>
      <c r="AG102" s="36"/>
      <c r="AH102" s="35"/>
      <c r="AI102" s="36">
        <v>1</v>
      </c>
      <c r="AJ102" s="35"/>
      <c r="AK102" s="36"/>
      <c r="AL102" s="41"/>
      <c r="AM102" s="165"/>
      <c r="AN102" s="41">
        <v>0</v>
      </c>
      <c r="AO102" s="37">
        <v>0</v>
      </c>
      <c r="AP102" s="35">
        <v>0</v>
      </c>
      <c r="AQ102" s="166">
        <v>0</v>
      </c>
      <c r="AR102" s="166">
        <v>0</v>
      </c>
      <c r="AS102" s="36">
        <v>0</v>
      </c>
      <c r="AT102" s="25" t="str">
        <f t="shared" si="43"/>
        <v/>
      </c>
      <c r="CA102" s="26" t="str">
        <f t="shared" si="44"/>
        <v/>
      </c>
      <c r="CB102" s="26" t="str">
        <f t="shared" si="45"/>
        <v/>
      </c>
      <c r="CC102" s="26" t="str">
        <f t="shared" si="46"/>
        <v/>
      </c>
      <c r="CD102" s="26" t="str">
        <f t="shared" si="47"/>
        <v/>
      </c>
      <c r="CE102" s="26" t="str">
        <f t="shared" si="48"/>
        <v/>
      </c>
      <c r="CF102" s="26" t="str">
        <f t="shared" si="49"/>
        <v/>
      </c>
      <c r="CJ102" s="29">
        <f t="shared" si="50"/>
        <v>0</v>
      </c>
      <c r="CK102" s="29">
        <f t="shared" si="51"/>
        <v>0</v>
      </c>
      <c r="CL102" s="29">
        <f t="shared" si="52"/>
        <v>0</v>
      </c>
      <c r="CM102" s="29">
        <f t="shared" si="52"/>
        <v>0</v>
      </c>
      <c r="CN102" s="29">
        <f t="shared" si="52"/>
        <v>0</v>
      </c>
      <c r="CO102" s="29">
        <f t="shared" si="52"/>
        <v>0</v>
      </c>
    </row>
    <row r="103" spans="1:93" x14ac:dyDescent="0.25">
      <c r="A103" s="300"/>
      <c r="B103" s="31" t="s">
        <v>73</v>
      </c>
      <c r="C103" s="32">
        <f t="shared" si="41"/>
        <v>0</v>
      </c>
      <c r="D103" s="33">
        <f t="shared" si="53"/>
        <v>0</v>
      </c>
      <c r="E103" s="163">
        <f t="shared" si="53"/>
        <v>0</v>
      </c>
      <c r="F103" s="35"/>
      <c r="G103" s="164"/>
      <c r="H103" s="35"/>
      <c r="I103" s="36"/>
      <c r="J103" s="35"/>
      <c r="K103" s="164"/>
      <c r="L103" s="35"/>
      <c r="M103" s="36"/>
      <c r="N103" s="41"/>
      <c r="O103" s="164"/>
      <c r="P103" s="35"/>
      <c r="Q103" s="36"/>
      <c r="R103" s="41"/>
      <c r="S103" s="164"/>
      <c r="T103" s="35"/>
      <c r="U103" s="36"/>
      <c r="V103" s="41"/>
      <c r="W103" s="164"/>
      <c r="X103" s="35"/>
      <c r="Y103" s="36"/>
      <c r="Z103" s="41"/>
      <c r="AA103" s="164"/>
      <c r="AB103" s="35"/>
      <c r="AC103" s="36"/>
      <c r="AD103" s="35"/>
      <c r="AE103" s="37"/>
      <c r="AF103" s="35"/>
      <c r="AG103" s="36"/>
      <c r="AH103" s="35"/>
      <c r="AI103" s="36"/>
      <c r="AJ103" s="35"/>
      <c r="AK103" s="36"/>
      <c r="AL103" s="41"/>
      <c r="AM103" s="165"/>
      <c r="AN103" s="41"/>
      <c r="AO103" s="37"/>
      <c r="AP103" s="35"/>
      <c r="AQ103" s="166"/>
      <c r="AR103" s="166"/>
      <c r="AS103" s="36"/>
      <c r="AT103" s="25" t="str">
        <f t="shared" si="43"/>
        <v/>
      </c>
      <c r="CA103" s="26" t="str">
        <f t="shared" si="44"/>
        <v/>
      </c>
      <c r="CB103" s="26" t="str">
        <f t="shared" si="45"/>
        <v/>
      </c>
      <c r="CC103" s="26" t="str">
        <f t="shared" si="46"/>
        <v/>
      </c>
      <c r="CD103" s="26" t="str">
        <f t="shared" si="47"/>
        <v/>
      </c>
      <c r="CE103" s="26" t="str">
        <f t="shared" si="48"/>
        <v/>
      </c>
      <c r="CF103" s="26" t="str">
        <f t="shared" si="49"/>
        <v/>
      </c>
      <c r="CJ103" s="29">
        <f t="shared" si="50"/>
        <v>0</v>
      </c>
      <c r="CK103" s="29">
        <f t="shared" si="51"/>
        <v>0</v>
      </c>
      <c r="CL103" s="29">
        <f t="shared" si="52"/>
        <v>0</v>
      </c>
      <c r="CM103" s="29">
        <f t="shared" si="52"/>
        <v>0</v>
      </c>
      <c r="CN103" s="29">
        <f t="shared" si="52"/>
        <v>0</v>
      </c>
      <c r="CO103" s="29">
        <f t="shared" si="52"/>
        <v>0</v>
      </c>
    </row>
    <row r="104" spans="1:93" x14ac:dyDescent="0.25">
      <c r="A104" s="300"/>
      <c r="B104" s="124" t="s">
        <v>74</v>
      </c>
      <c r="C104" s="122">
        <f t="shared" si="41"/>
        <v>0</v>
      </c>
      <c r="D104" s="167">
        <f>+J104+L104+N104</f>
        <v>0</v>
      </c>
      <c r="E104" s="168">
        <f>+K104+M104+O104</f>
        <v>0</v>
      </c>
      <c r="F104" s="75"/>
      <c r="G104" s="169"/>
      <c r="H104" s="118"/>
      <c r="I104" s="181"/>
      <c r="J104" s="35"/>
      <c r="K104" s="164"/>
      <c r="L104" s="35"/>
      <c r="M104" s="36"/>
      <c r="N104" s="41"/>
      <c r="O104" s="164"/>
      <c r="P104" s="182"/>
      <c r="Q104" s="119"/>
      <c r="R104" s="183"/>
      <c r="S104" s="184"/>
      <c r="T104" s="118"/>
      <c r="U104" s="181"/>
      <c r="V104" s="185"/>
      <c r="W104" s="183"/>
      <c r="X104" s="118"/>
      <c r="Y104" s="181"/>
      <c r="Z104" s="185"/>
      <c r="AA104" s="183"/>
      <c r="AB104" s="118"/>
      <c r="AC104" s="181"/>
      <c r="AD104" s="118"/>
      <c r="AE104" s="119"/>
      <c r="AF104" s="118"/>
      <c r="AG104" s="181"/>
      <c r="AH104" s="118"/>
      <c r="AI104" s="181"/>
      <c r="AJ104" s="118"/>
      <c r="AK104" s="181"/>
      <c r="AL104" s="183"/>
      <c r="AM104" s="186"/>
      <c r="AN104" s="41"/>
      <c r="AO104" s="37"/>
      <c r="AP104" s="35"/>
      <c r="AQ104" s="166"/>
      <c r="AR104" s="166"/>
      <c r="AS104" s="36"/>
      <c r="AT104" s="25" t="str">
        <f t="shared" si="43"/>
        <v/>
      </c>
      <c r="CA104" s="26" t="str">
        <f t="shared" si="44"/>
        <v/>
      </c>
      <c r="CB104" s="26" t="str">
        <f t="shared" si="45"/>
        <v/>
      </c>
      <c r="CC104" s="26" t="str">
        <f t="shared" si="46"/>
        <v/>
      </c>
      <c r="CD104" s="26" t="str">
        <f t="shared" si="47"/>
        <v/>
      </c>
      <c r="CE104" s="26" t="str">
        <f t="shared" si="48"/>
        <v/>
      </c>
      <c r="CF104" s="26" t="str">
        <f t="shared" si="49"/>
        <v/>
      </c>
      <c r="CJ104" s="29">
        <f t="shared" si="50"/>
        <v>0</v>
      </c>
      <c r="CK104" s="29">
        <f t="shared" si="51"/>
        <v>0</v>
      </c>
      <c r="CL104" s="29">
        <f t="shared" si="52"/>
        <v>0</v>
      </c>
      <c r="CM104" s="29">
        <f t="shared" si="52"/>
        <v>0</v>
      </c>
      <c r="CN104" s="29">
        <f t="shared" si="52"/>
        <v>0</v>
      </c>
      <c r="CO104" s="29">
        <f t="shared" si="52"/>
        <v>0</v>
      </c>
    </row>
    <row r="105" spans="1:93" x14ac:dyDescent="0.25">
      <c r="A105" s="301"/>
      <c r="B105" s="57" t="s">
        <v>75</v>
      </c>
      <c r="C105" s="58">
        <f t="shared" si="41"/>
        <v>0</v>
      </c>
      <c r="D105" s="59">
        <f>SUM(F105+H105+J105+L105+N105+P105+R105+T105+V105+X105+Z105+AB105+AD105+AF105+AH105+AJ105+AL105)</f>
        <v>0</v>
      </c>
      <c r="E105" s="173">
        <f>SUM(G105+I105+K105+M105+O105+Q105+S105+U105+W105+Y105+AA105+AC105+AE105+AG105+AI105+AK105+AM105)</f>
        <v>0</v>
      </c>
      <c r="F105" s="64"/>
      <c r="G105" s="174"/>
      <c r="H105" s="64"/>
      <c r="I105" s="68"/>
      <c r="J105" s="97"/>
      <c r="K105" s="175"/>
      <c r="L105" s="64"/>
      <c r="M105" s="94"/>
      <c r="N105" s="97"/>
      <c r="O105" s="175"/>
      <c r="P105" s="95"/>
      <c r="Q105" s="94"/>
      <c r="R105" s="174"/>
      <c r="S105" s="175"/>
      <c r="T105" s="64"/>
      <c r="U105" s="68"/>
      <c r="V105" s="97"/>
      <c r="W105" s="174"/>
      <c r="X105" s="64"/>
      <c r="Y105" s="68"/>
      <c r="Z105" s="97"/>
      <c r="AA105" s="174"/>
      <c r="AB105" s="64"/>
      <c r="AC105" s="68"/>
      <c r="AD105" s="64"/>
      <c r="AE105" s="94"/>
      <c r="AF105" s="64"/>
      <c r="AG105" s="68"/>
      <c r="AH105" s="64"/>
      <c r="AI105" s="68"/>
      <c r="AJ105" s="64"/>
      <c r="AK105" s="68"/>
      <c r="AL105" s="174"/>
      <c r="AM105" s="96"/>
      <c r="AN105" s="97"/>
      <c r="AO105" s="94"/>
      <c r="AP105" s="64"/>
      <c r="AQ105" s="187"/>
      <c r="AR105" s="187"/>
      <c r="AS105" s="68"/>
      <c r="AT105" s="25" t="str">
        <f t="shared" si="43"/>
        <v/>
      </c>
      <c r="CA105" s="26" t="str">
        <f t="shared" si="44"/>
        <v/>
      </c>
      <c r="CB105" s="26" t="str">
        <f t="shared" si="45"/>
        <v/>
      </c>
      <c r="CC105" s="26" t="str">
        <f t="shared" si="46"/>
        <v/>
      </c>
      <c r="CD105" s="26" t="str">
        <f t="shared" si="47"/>
        <v/>
      </c>
      <c r="CE105" s="26" t="str">
        <f t="shared" si="48"/>
        <v/>
      </c>
      <c r="CF105" s="26" t="str">
        <f t="shared" si="49"/>
        <v/>
      </c>
      <c r="CJ105" s="29">
        <f t="shared" si="50"/>
        <v>0</v>
      </c>
      <c r="CK105" s="29">
        <f t="shared" si="51"/>
        <v>0</v>
      </c>
      <c r="CL105" s="29">
        <f t="shared" si="52"/>
        <v>0</v>
      </c>
      <c r="CM105" s="29">
        <f t="shared" si="52"/>
        <v>0</v>
      </c>
      <c r="CN105" s="29">
        <f t="shared" si="52"/>
        <v>0</v>
      </c>
      <c r="CO105" s="29">
        <f t="shared" si="52"/>
        <v>0</v>
      </c>
    </row>
    <row r="106" spans="1:93" x14ac:dyDescent="0.25">
      <c r="A106" s="282" t="s">
        <v>77</v>
      </c>
      <c r="B106" s="282"/>
      <c r="C106" s="282"/>
      <c r="D106" s="282"/>
    </row>
    <row r="107" spans="1:93" x14ac:dyDescent="0.25">
      <c r="A107" s="299" t="s">
        <v>78</v>
      </c>
      <c r="B107" s="188" t="s">
        <v>79</v>
      </c>
      <c r="C107" s="7" t="s">
        <v>80</v>
      </c>
      <c r="D107" s="7" t="s">
        <v>81</v>
      </c>
    </row>
    <row r="108" spans="1:93" x14ac:dyDescent="0.25">
      <c r="A108" s="300"/>
      <c r="B108" s="189" t="s">
        <v>82</v>
      </c>
      <c r="C108" s="22"/>
      <c r="D108" s="22"/>
      <c r="E108" s="25" t="str">
        <f>$CA108</f>
        <v/>
      </c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  <c r="P108" s="190"/>
      <c r="Q108" s="191"/>
      <c r="R108" s="191"/>
      <c r="S108" s="191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3"/>
      <c r="BY108" s="3"/>
      <c r="BZ108" s="3"/>
      <c r="CA108" s="192" t="str">
        <f>IF(D108&lt;=C108,"","* Las consejerías realizadas en Espacios Amigables NO DEBEN ser mayor al Total de Actividades. ")</f>
        <v/>
      </c>
      <c r="CB108" s="4"/>
      <c r="CC108" s="4"/>
      <c r="CD108" s="4"/>
      <c r="CE108" s="4"/>
      <c r="CF108" s="4"/>
      <c r="CJ108" s="193">
        <f>IF(D108&lt;=C108,0,1)</f>
        <v>0</v>
      </c>
    </row>
    <row r="109" spans="1:93" x14ac:dyDescent="0.25">
      <c r="A109" s="300"/>
      <c r="B109" s="194" t="s">
        <v>83</v>
      </c>
      <c r="C109" s="24"/>
      <c r="D109" s="24"/>
      <c r="E109" s="25" t="str">
        <f t="shared" ref="E109:E110" si="54">$CA109</f>
        <v/>
      </c>
      <c r="F109" s="190"/>
      <c r="G109" s="190"/>
      <c r="H109" s="190"/>
      <c r="I109" s="190"/>
      <c r="J109" s="190"/>
      <c r="K109" s="190"/>
      <c r="L109" s="190"/>
      <c r="M109" s="190"/>
      <c r="N109" s="190"/>
      <c r="O109" s="190"/>
      <c r="P109" s="190"/>
      <c r="Q109" s="191"/>
      <c r="R109" s="191"/>
      <c r="S109" s="191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3"/>
      <c r="BY109" s="3"/>
      <c r="BZ109" s="3"/>
      <c r="CA109" s="192" t="str">
        <f t="shared" ref="CA109:CA110" si="55">IF(D109&lt;=C109,"","* Las consejerías realizadas en Espacios Amigables NO DEBEN ser mayor al Total de Actividades. ")</f>
        <v/>
      </c>
      <c r="CB109" s="4"/>
      <c r="CC109" s="4"/>
      <c r="CD109" s="4"/>
      <c r="CE109" s="4"/>
      <c r="CF109" s="4"/>
      <c r="CJ109" s="193">
        <f>IF(D109&lt;=C109,0,1)</f>
        <v>0</v>
      </c>
    </row>
    <row r="110" spans="1:93" ht="21" x14ac:dyDescent="0.25">
      <c r="A110" s="300"/>
      <c r="B110" s="194" t="s">
        <v>84</v>
      </c>
      <c r="C110" s="24"/>
      <c r="D110" s="24"/>
      <c r="E110" s="25" t="str">
        <f t="shared" si="54"/>
        <v/>
      </c>
      <c r="F110" s="190"/>
      <c r="G110" s="190"/>
      <c r="H110" s="190"/>
      <c r="I110" s="190"/>
      <c r="J110" s="190"/>
      <c r="K110" s="190"/>
      <c r="L110" s="190"/>
      <c r="M110" s="190"/>
      <c r="N110" s="190"/>
      <c r="O110" s="190"/>
      <c r="P110" s="190"/>
      <c r="Q110" s="191"/>
      <c r="R110" s="191"/>
      <c r="S110" s="191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3"/>
      <c r="BY110" s="3"/>
      <c r="BZ110" s="3"/>
      <c r="CA110" s="192" t="str">
        <f t="shared" si="55"/>
        <v/>
      </c>
      <c r="CB110" s="4"/>
      <c r="CC110" s="4"/>
      <c r="CD110" s="4"/>
      <c r="CE110" s="4"/>
      <c r="CF110" s="4"/>
      <c r="CJ110" s="193">
        <f>IF(D110&lt;=C110,0,1)</f>
        <v>0</v>
      </c>
    </row>
    <row r="111" spans="1:93" x14ac:dyDescent="0.25">
      <c r="A111" s="300"/>
      <c r="B111" s="194" t="s">
        <v>85</v>
      </c>
      <c r="C111" s="24"/>
      <c r="D111" s="195"/>
    </row>
    <row r="112" spans="1:93" x14ac:dyDescent="0.25">
      <c r="A112" s="300"/>
      <c r="B112" s="196" t="s">
        <v>86</v>
      </c>
      <c r="C112" s="36"/>
      <c r="D112" s="195"/>
    </row>
    <row r="113" spans="1:111" ht="21" x14ac:dyDescent="0.25">
      <c r="A113" s="300"/>
      <c r="B113" s="196" t="s">
        <v>87</v>
      </c>
      <c r="C113" s="36"/>
      <c r="D113" s="24"/>
      <c r="E113" s="25" t="str">
        <f t="shared" ref="E113:E117" si="56">$CA113</f>
        <v/>
      </c>
      <c r="F113" s="190"/>
      <c r="G113" s="190"/>
      <c r="H113" s="190"/>
      <c r="I113" s="190"/>
      <c r="J113" s="190"/>
      <c r="K113" s="190"/>
      <c r="L113" s="190"/>
      <c r="M113" s="190"/>
      <c r="N113" s="190"/>
      <c r="O113" s="190"/>
      <c r="P113" s="190"/>
      <c r="Q113" s="191"/>
      <c r="R113" s="191"/>
      <c r="S113" s="191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3"/>
      <c r="BY113" s="3"/>
      <c r="BZ113" s="3"/>
      <c r="CA113" s="192" t="str">
        <f>IF(D113&lt;=C113,"","* Las consejerías realizadas en Espacios Amigables NO DEBEN ser mayor al Total de Actividades. ")</f>
        <v/>
      </c>
      <c r="CB113" s="4"/>
      <c r="CC113" s="4"/>
      <c r="CD113" s="4"/>
      <c r="CE113" s="4"/>
      <c r="CF113" s="4"/>
      <c r="CJ113" s="193">
        <f>IF(D113&lt;=C113,0,1)</f>
        <v>0</v>
      </c>
    </row>
    <row r="114" spans="1:111" x14ac:dyDescent="0.25">
      <c r="A114" s="300"/>
      <c r="B114" s="196" t="s">
        <v>88</v>
      </c>
      <c r="C114" s="36"/>
      <c r="D114" s="24"/>
      <c r="E114" s="25" t="str">
        <f t="shared" si="56"/>
        <v/>
      </c>
      <c r="F114" s="190"/>
      <c r="G114" s="190"/>
      <c r="H114" s="190"/>
      <c r="I114" s="190"/>
      <c r="J114" s="190"/>
      <c r="K114" s="190"/>
      <c r="L114" s="190"/>
      <c r="M114" s="190"/>
      <c r="N114" s="190"/>
      <c r="O114" s="190"/>
      <c r="P114" s="190"/>
      <c r="Q114" s="191"/>
      <c r="R114" s="191"/>
      <c r="S114" s="191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3"/>
      <c r="BY114" s="3"/>
      <c r="BZ114" s="3"/>
      <c r="CA114" s="192" t="str">
        <f t="shared" ref="CA114:CA117" si="57">IF(D114&lt;=C114,"","* Las consejerías realizadas en Espacios Amigables NO DEBEN ser mayor al Total de Actividades. ")</f>
        <v/>
      </c>
      <c r="CB114" s="4"/>
      <c r="CC114" s="4"/>
      <c r="CD114" s="4"/>
      <c r="CE114" s="4"/>
      <c r="CF114" s="4"/>
      <c r="CJ114" s="193">
        <f>IF(D114&lt;=C114,0,1)</f>
        <v>0</v>
      </c>
    </row>
    <row r="115" spans="1:111" x14ac:dyDescent="0.25">
      <c r="A115" s="300"/>
      <c r="B115" s="196" t="s">
        <v>89</v>
      </c>
      <c r="C115" s="24"/>
      <c r="D115" s="24"/>
      <c r="E115" s="25" t="str">
        <f t="shared" si="56"/>
        <v/>
      </c>
      <c r="F115" s="190"/>
      <c r="G115" s="190"/>
      <c r="H115" s="190"/>
      <c r="I115" s="190"/>
      <c r="J115" s="190"/>
      <c r="K115" s="190"/>
      <c r="L115" s="190"/>
      <c r="M115" s="190"/>
      <c r="N115" s="190"/>
      <c r="O115" s="190"/>
      <c r="P115" s="190"/>
      <c r="Q115" s="191"/>
      <c r="R115" s="191"/>
      <c r="S115" s="191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3"/>
      <c r="BY115" s="3"/>
      <c r="BZ115" s="3"/>
      <c r="CA115" s="192" t="str">
        <f t="shared" si="57"/>
        <v/>
      </c>
      <c r="CB115" s="4"/>
      <c r="CC115" s="4"/>
      <c r="CD115" s="4"/>
      <c r="CE115" s="4"/>
      <c r="CF115" s="4"/>
      <c r="CJ115" s="193">
        <f>IF(D115&lt;=C115,0,1)</f>
        <v>0</v>
      </c>
    </row>
    <row r="116" spans="1:111" x14ac:dyDescent="0.25">
      <c r="A116" s="300"/>
      <c r="B116" s="197" t="s">
        <v>90</v>
      </c>
      <c r="C116" s="24"/>
      <c r="D116" s="24"/>
      <c r="E116" s="25"/>
      <c r="F116" s="190"/>
      <c r="G116" s="190"/>
      <c r="H116" s="190"/>
      <c r="I116" s="190"/>
      <c r="J116" s="190"/>
      <c r="K116" s="190"/>
      <c r="L116" s="190"/>
      <c r="M116" s="190"/>
      <c r="N116" s="190"/>
      <c r="O116" s="190"/>
      <c r="P116" s="190"/>
      <c r="Q116" s="191"/>
      <c r="R116" s="191"/>
      <c r="S116" s="191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3"/>
      <c r="BY116" s="3"/>
      <c r="BZ116" s="3"/>
      <c r="CA116" s="192"/>
      <c r="CB116" s="4"/>
      <c r="CC116" s="4"/>
      <c r="CD116" s="4"/>
      <c r="CE116" s="4"/>
      <c r="CF116" s="4"/>
      <c r="CJ116" s="193"/>
    </row>
    <row r="117" spans="1:111" x14ac:dyDescent="0.25">
      <c r="A117" s="301"/>
      <c r="B117" s="198" t="s">
        <v>91</v>
      </c>
      <c r="C117" s="199"/>
      <c r="D117" s="199"/>
      <c r="E117" s="25" t="str">
        <f t="shared" si="56"/>
        <v/>
      </c>
      <c r="F117" s="190"/>
      <c r="G117" s="190"/>
      <c r="H117" s="190"/>
      <c r="I117" s="190"/>
      <c r="J117" s="190"/>
      <c r="K117" s="190"/>
      <c r="L117" s="190"/>
      <c r="M117" s="190"/>
      <c r="N117" s="190"/>
      <c r="O117" s="190"/>
      <c r="P117" s="190"/>
      <c r="Q117" s="191"/>
      <c r="R117" s="191"/>
      <c r="S117" s="191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3"/>
      <c r="BY117" s="3"/>
      <c r="BZ117" s="3"/>
      <c r="CA117" s="192" t="str">
        <f t="shared" si="57"/>
        <v/>
      </c>
      <c r="CB117" s="4"/>
      <c r="CC117" s="4"/>
      <c r="CD117" s="4"/>
      <c r="CE117" s="4"/>
      <c r="CF117" s="4"/>
      <c r="CJ117" s="193">
        <f>IF(D117&lt;=C117,0,1)</f>
        <v>0</v>
      </c>
    </row>
    <row r="118" spans="1:111" ht="18" customHeight="1" x14ac:dyDescent="0.25">
      <c r="A118" s="304" t="s">
        <v>92</v>
      </c>
      <c r="B118" s="304"/>
      <c r="C118" s="304"/>
      <c r="D118" s="304"/>
      <c r="E118" s="304"/>
      <c r="F118" s="304"/>
      <c r="G118" s="304"/>
      <c r="H118" s="304"/>
      <c r="I118" s="304"/>
      <c r="J118" s="304"/>
      <c r="K118" s="304"/>
      <c r="L118" s="304"/>
      <c r="M118" s="304"/>
      <c r="N118" s="304"/>
      <c r="O118" s="304"/>
      <c r="P118" s="304"/>
      <c r="Q118" s="304"/>
      <c r="R118" s="304"/>
      <c r="S118" s="304"/>
      <c r="T118" s="304"/>
      <c r="U118" s="304"/>
      <c r="V118" s="304"/>
      <c r="W118" s="304"/>
      <c r="X118" s="304"/>
      <c r="Y118" s="304"/>
      <c r="Z118" s="304"/>
      <c r="AA118" s="304"/>
      <c r="AB118" s="304"/>
      <c r="AC118" s="304"/>
      <c r="AD118" s="304"/>
      <c r="AE118" s="304"/>
      <c r="AF118" s="304"/>
      <c r="AG118" s="304"/>
      <c r="AH118" s="304"/>
      <c r="AI118" s="304"/>
      <c r="AJ118" s="304"/>
      <c r="AK118" s="304"/>
    </row>
    <row r="119" spans="1:111" ht="15" customHeight="1" x14ac:dyDescent="0.25">
      <c r="A119" s="287" t="s">
        <v>93</v>
      </c>
      <c r="B119" s="284"/>
      <c r="C119" s="287" t="s">
        <v>94</v>
      </c>
      <c r="D119" s="288"/>
      <c r="E119" s="284"/>
      <c r="F119" s="291" t="s">
        <v>7</v>
      </c>
      <c r="G119" s="292"/>
      <c r="H119" s="292"/>
      <c r="I119" s="292"/>
      <c r="J119" s="292"/>
      <c r="K119" s="292"/>
      <c r="L119" s="292"/>
      <c r="M119" s="292"/>
      <c r="N119" s="292"/>
      <c r="O119" s="292"/>
      <c r="P119" s="292"/>
      <c r="Q119" s="292"/>
      <c r="R119" s="292"/>
      <c r="S119" s="292"/>
      <c r="T119" s="292"/>
      <c r="U119" s="292"/>
      <c r="V119" s="292"/>
      <c r="W119" s="292"/>
      <c r="X119" s="292"/>
      <c r="Y119" s="292"/>
      <c r="Z119" s="292"/>
      <c r="AA119" s="292"/>
      <c r="AB119" s="292"/>
      <c r="AC119" s="292"/>
      <c r="AD119" s="292"/>
      <c r="AE119" s="292"/>
      <c r="AF119" s="292"/>
      <c r="AG119" s="292"/>
      <c r="AH119" s="292"/>
      <c r="AI119" s="292"/>
      <c r="AJ119" s="313" t="s">
        <v>95</v>
      </c>
      <c r="AK119" s="314"/>
      <c r="AL119" s="309" t="s">
        <v>96</v>
      </c>
    </row>
    <row r="120" spans="1:111" x14ac:dyDescent="0.25">
      <c r="A120" s="312"/>
      <c r="B120" s="285"/>
      <c r="C120" s="289"/>
      <c r="D120" s="290"/>
      <c r="E120" s="286"/>
      <c r="F120" s="295" t="s">
        <v>17</v>
      </c>
      <c r="G120" s="296"/>
      <c r="H120" s="295" t="s">
        <v>97</v>
      </c>
      <c r="I120" s="296"/>
      <c r="J120" s="295" t="s">
        <v>19</v>
      </c>
      <c r="K120" s="296"/>
      <c r="L120" s="295" t="s">
        <v>20</v>
      </c>
      <c r="M120" s="296"/>
      <c r="N120" s="295" t="s">
        <v>21</v>
      </c>
      <c r="O120" s="296"/>
      <c r="P120" s="295" t="s">
        <v>22</v>
      </c>
      <c r="Q120" s="296"/>
      <c r="R120" s="295" t="s">
        <v>23</v>
      </c>
      <c r="S120" s="296"/>
      <c r="T120" s="295" t="s">
        <v>24</v>
      </c>
      <c r="U120" s="296"/>
      <c r="V120" s="295" t="s">
        <v>25</v>
      </c>
      <c r="W120" s="296"/>
      <c r="X120" s="295" t="s">
        <v>26</v>
      </c>
      <c r="Y120" s="296"/>
      <c r="Z120" s="295" t="s">
        <v>27</v>
      </c>
      <c r="AA120" s="296"/>
      <c r="AB120" s="295" t="s">
        <v>28</v>
      </c>
      <c r="AC120" s="296"/>
      <c r="AD120" s="295" t="s">
        <v>29</v>
      </c>
      <c r="AE120" s="296"/>
      <c r="AF120" s="295" t="s">
        <v>30</v>
      </c>
      <c r="AG120" s="296"/>
      <c r="AH120" s="297" t="s">
        <v>31</v>
      </c>
      <c r="AI120" s="302"/>
      <c r="AJ120" s="315"/>
      <c r="AK120" s="316"/>
      <c r="AL120" s="310"/>
    </row>
    <row r="121" spans="1:111" x14ac:dyDescent="0.25">
      <c r="A121" s="289"/>
      <c r="B121" s="286"/>
      <c r="C121" s="5" t="s">
        <v>32</v>
      </c>
      <c r="D121" s="6" t="s">
        <v>33</v>
      </c>
      <c r="E121" s="7" t="s">
        <v>34</v>
      </c>
      <c r="F121" s="5" t="s">
        <v>33</v>
      </c>
      <c r="G121" s="7" t="s">
        <v>34</v>
      </c>
      <c r="H121" s="5" t="s">
        <v>33</v>
      </c>
      <c r="I121" s="7" t="s">
        <v>34</v>
      </c>
      <c r="J121" s="5" t="s">
        <v>33</v>
      </c>
      <c r="K121" s="7" t="s">
        <v>34</v>
      </c>
      <c r="L121" s="5" t="s">
        <v>33</v>
      </c>
      <c r="M121" s="7" t="s">
        <v>34</v>
      </c>
      <c r="N121" s="5" t="s">
        <v>33</v>
      </c>
      <c r="O121" s="7" t="s">
        <v>34</v>
      </c>
      <c r="P121" s="5" t="s">
        <v>33</v>
      </c>
      <c r="Q121" s="7" t="s">
        <v>34</v>
      </c>
      <c r="R121" s="5" t="s">
        <v>33</v>
      </c>
      <c r="S121" s="7" t="s">
        <v>34</v>
      </c>
      <c r="T121" s="5" t="s">
        <v>33</v>
      </c>
      <c r="U121" s="7" t="s">
        <v>34</v>
      </c>
      <c r="V121" s="5" t="s">
        <v>33</v>
      </c>
      <c r="W121" s="7" t="s">
        <v>34</v>
      </c>
      <c r="X121" s="5" t="s">
        <v>33</v>
      </c>
      <c r="Y121" s="7" t="s">
        <v>34</v>
      </c>
      <c r="Z121" s="5" t="s">
        <v>33</v>
      </c>
      <c r="AA121" s="7" t="s">
        <v>34</v>
      </c>
      <c r="AB121" s="5" t="s">
        <v>33</v>
      </c>
      <c r="AC121" s="7" t="s">
        <v>34</v>
      </c>
      <c r="AD121" s="5" t="s">
        <v>33</v>
      </c>
      <c r="AE121" s="7" t="s">
        <v>34</v>
      </c>
      <c r="AF121" s="5" t="s">
        <v>33</v>
      </c>
      <c r="AG121" s="7" t="s">
        <v>34</v>
      </c>
      <c r="AH121" s="5" t="s">
        <v>33</v>
      </c>
      <c r="AI121" s="148" t="s">
        <v>34</v>
      </c>
      <c r="AJ121" s="6" t="s">
        <v>33</v>
      </c>
      <c r="AK121" s="200" t="s">
        <v>34</v>
      </c>
      <c r="AL121" s="311"/>
    </row>
    <row r="122" spans="1:111" x14ac:dyDescent="0.25">
      <c r="A122" s="299" t="s">
        <v>98</v>
      </c>
      <c r="B122" s="10" t="s">
        <v>99</v>
      </c>
      <c r="C122" s="11">
        <f>SUM(D122:E122)</f>
        <v>0</v>
      </c>
      <c r="D122" s="12">
        <f>+F122+H122+J122+L122+N122+P122+R122+T122+V122+X122+Z122+AB122+AD122+AF122+AH122</f>
        <v>0</v>
      </c>
      <c r="E122" s="13">
        <f>+G122+I122+K122+M122+O122+Q122+S122+U122+W122+Y122+AA122+AC122+AE122+AG122+AI122</f>
        <v>0</v>
      </c>
      <c r="F122" s="14"/>
      <c r="G122" s="16"/>
      <c r="H122" s="14"/>
      <c r="I122" s="16"/>
      <c r="J122" s="14"/>
      <c r="K122" s="16"/>
      <c r="L122" s="14"/>
      <c r="M122" s="16"/>
      <c r="N122" s="14"/>
      <c r="O122" s="16"/>
      <c r="P122" s="14"/>
      <c r="Q122" s="16"/>
      <c r="R122" s="14"/>
      <c r="S122" s="16"/>
      <c r="T122" s="14"/>
      <c r="U122" s="16"/>
      <c r="V122" s="14"/>
      <c r="W122" s="16"/>
      <c r="X122" s="14"/>
      <c r="Y122" s="16"/>
      <c r="Z122" s="14"/>
      <c r="AA122" s="16"/>
      <c r="AB122" s="14"/>
      <c r="AC122" s="16"/>
      <c r="AD122" s="14"/>
      <c r="AE122" s="16"/>
      <c r="AF122" s="14"/>
      <c r="AG122" s="16"/>
      <c r="AH122" s="17"/>
      <c r="AI122" s="18"/>
      <c r="AJ122" s="201"/>
      <c r="AK122" s="202"/>
      <c r="AL122" s="19"/>
      <c r="AM122" s="25" t="str">
        <f>CA122&amp;CB122&amp;CC122</f>
        <v/>
      </c>
      <c r="AN122" s="190"/>
      <c r="AO122" s="190"/>
      <c r="AP122" s="190"/>
      <c r="AQ122" s="190"/>
      <c r="AR122" s="190"/>
      <c r="AS122" s="190"/>
      <c r="AT122" s="190"/>
      <c r="AU122" s="190"/>
      <c r="AV122" s="190"/>
      <c r="AW122" s="190"/>
      <c r="AX122" s="190"/>
      <c r="AY122" s="191"/>
      <c r="AZ122" s="191"/>
      <c r="BA122" s="191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CA122" s="26" t="str">
        <f>IF(AND(SUM(F122+H122)&gt;0,(AJ122=""))," * No olvide digitar la variable 14-18 años Hombres. Si no tiene Digite CERO .",IF(AJ122&gt;F122+H122,"* La suma del grupo de 14 a 18 años Hombres no puede superar el Total Hombres Grupo Etario de 10 a 19 años. ",""))</f>
        <v/>
      </c>
      <c r="CB122" s="26" t="str">
        <f>IF(AND(SUM(G122+I122)&gt;0,(AK122="")),"* No olvide digitar la variable 14-18 años Mujeres. Si no tiene Digite CERO.",IF(AK122&gt;(G122+I122),"* La suma del grupo de 14 a 18 años Mujeres no puede superar el Total Mujeres Grupo Etario de 10 a 19 años. ",""))</f>
        <v/>
      </c>
      <c r="CC122" s="26" t="str">
        <f>IF(AND($C122&lt;&gt;0,AL122=""),"* No olvide ingresar la columna Espacios Amigables/Adolescentes (Digite CERO si no tiene).  ",IF(AL122&gt;$C122,"* El Número de Espacios Amigables/Adolescentes no puede superar el Total. ",""))</f>
        <v/>
      </c>
      <c r="CD122" s="4"/>
      <c r="CE122" s="4"/>
      <c r="CF122" s="4"/>
      <c r="CJ122" s="29">
        <f>IF(AND(SUM(F122+H122)&gt;0,(AJ122="")),1,IF(AJ122&gt;F122+H122,1,0))</f>
        <v>0</v>
      </c>
      <c r="CK122" s="29">
        <f>IF(AND(SUM(G122+I122)&gt;0,(AK122="")),1,IF(AK122&gt;(G122+I122),1,0))</f>
        <v>0</v>
      </c>
      <c r="CL122" s="29">
        <f>IF(AND($C122&lt;&gt;0,AL122=""),1,IF(AL122&gt;$C122,1,0))</f>
        <v>0</v>
      </c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3"/>
      <c r="DF122" s="3"/>
      <c r="DG122" s="3"/>
    </row>
    <row r="123" spans="1:111" x14ac:dyDescent="0.25">
      <c r="A123" s="300"/>
      <c r="B123" s="31" t="s">
        <v>100</v>
      </c>
      <c r="C123" s="32">
        <f>SUM(D123:E123)</f>
        <v>0</v>
      </c>
      <c r="D123" s="33">
        <f t="shared" ref="D123:E124" si="58">+F123+H123+J123+L123+N123+P123+R123+T123+V123+X123+Z123+AB123+AD123+AF123+AH123</f>
        <v>0</v>
      </c>
      <c r="E123" s="34">
        <f t="shared" si="58"/>
        <v>0</v>
      </c>
      <c r="F123" s="35"/>
      <c r="G123" s="37"/>
      <c r="H123" s="35"/>
      <c r="I123" s="37"/>
      <c r="J123" s="35"/>
      <c r="K123" s="37"/>
      <c r="L123" s="35"/>
      <c r="M123" s="37"/>
      <c r="N123" s="35"/>
      <c r="O123" s="37"/>
      <c r="P123" s="35"/>
      <c r="Q123" s="37"/>
      <c r="R123" s="35"/>
      <c r="S123" s="37"/>
      <c r="T123" s="35"/>
      <c r="U123" s="37"/>
      <c r="V123" s="35"/>
      <c r="W123" s="37"/>
      <c r="X123" s="35"/>
      <c r="Y123" s="37"/>
      <c r="Z123" s="35"/>
      <c r="AA123" s="37"/>
      <c r="AB123" s="35"/>
      <c r="AC123" s="37"/>
      <c r="AD123" s="35"/>
      <c r="AE123" s="37"/>
      <c r="AF123" s="35"/>
      <c r="AG123" s="37"/>
      <c r="AH123" s="38"/>
      <c r="AI123" s="39"/>
      <c r="AJ123" s="164"/>
      <c r="AK123" s="86"/>
      <c r="AL123" s="40"/>
      <c r="AM123" s="25" t="str">
        <f>CA123&amp;CB123&amp;CC123</f>
        <v/>
      </c>
      <c r="AN123" s="190"/>
      <c r="AO123" s="190"/>
      <c r="AP123" s="190"/>
      <c r="AQ123" s="190"/>
      <c r="AR123" s="190"/>
      <c r="AS123" s="190"/>
      <c r="AT123" s="190"/>
      <c r="AU123" s="190"/>
      <c r="AV123" s="190"/>
      <c r="AW123" s="190"/>
      <c r="AX123" s="190"/>
      <c r="AY123" s="191"/>
      <c r="AZ123" s="191"/>
      <c r="BA123" s="191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CA123" s="26" t="str">
        <f>IF(AND(SUM(F123+H123)&gt;0,(AJ123=""))," * No olvide digitar la variable 14-18 años Hombres. Si no tiene Digite CERO .",IF(AJ123&gt;F123+H123,"* La suma del grupo de 14 a 18 años Hombres no puede superar el Total Hombres Grupo Etario de 10 a 19 años. ",""))</f>
        <v/>
      </c>
      <c r="CB123" s="26" t="str">
        <f>IF(AND(SUM(G123+I123)&gt;0,(AK123="")),"* No olvide digitar la variable 14-18 años Mujeres. Si no tiene Digite CERO.",IF(AK123&gt;(G123+I123),"* La suma del grupo de 14 a 18 años Mujeres no puede superar el Total Mujeres Grupo Etario de 10 a 19 años. ",""))</f>
        <v/>
      </c>
      <c r="CC123" s="26" t="str">
        <f>IF(AND($C123&lt;&gt;0,AL123=""),"* No olvide ingresar la columna Espacios Amigables/Adolescentes (Digite CERO si no tiene).  ",IF(AL123&gt;$C123,"* El Número de Espacios Amigables/Adolescentes no puede superar el Total. ",""))</f>
        <v/>
      </c>
      <c r="CD123" s="4"/>
      <c r="CE123" s="4"/>
      <c r="CF123" s="4"/>
      <c r="CJ123" s="29">
        <f>IF(AND(SUM(F123+H123)&gt;0,(AJ123="")),1,IF(AJ123&gt;F123+H123,1,0))</f>
        <v>0</v>
      </c>
      <c r="CK123" s="29">
        <f>IF(AND(SUM(G123+I123)&gt;0,(AK123="")),1,IF(AK123&gt;(G123+I123),1,0))</f>
        <v>0</v>
      </c>
      <c r="CL123" s="29">
        <f>IF(AND($C123&lt;&gt;0,AL123=""),1,IF(AL123&gt;$C123,1,0))</f>
        <v>0</v>
      </c>
    </row>
    <row r="124" spans="1:111" x14ac:dyDescent="0.25">
      <c r="A124" s="301"/>
      <c r="B124" s="57" t="s">
        <v>101</v>
      </c>
      <c r="C124" s="58">
        <f>SUM(D124:E124)</f>
        <v>0</v>
      </c>
      <c r="D124" s="59">
        <f t="shared" si="58"/>
        <v>0</v>
      </c>
      <c r="E124" s="60">
        <f t="shared" si="58"/>
        <v>0</v>
      </c>
      <c r="F124" s="64"/>
      <c r="G124" s="94"/>
      <c r="H124" s="64"/>
      <c r="I124" s="94"/>
      <c r="J124" s="64"/>
      <c r="K124" s="94"/>
      <c r="L124" s="64"/>
      <c r="M124" s="94"/>
      <c r="N124" s="64"/>
      <c r="O124" s="94"/>
      <c r="P124" s="64"/>
      <c r="Q124" s="94"/>
      <c r="R124" s="64"/>
      <c r="S124" s="94"/>
      <c r="T124" s="64"/>
      <c r="U124" s="94"/>
      <c r="V124" s="64"/>
      <c r="W124" s="94"/>
      <c r="X124" s="64"/>
      <c r="Y124" s="94"/>
      <c r="Z124" s="64"/>
      <c r="AA124" s="94"/>
      <c r="AB124" s="64"/>
      <c r="AC124" s="94"/>
      <c r="AD124" s="64"/>
      <c r="AE124" s="94"/>
      <c r="AF124" s="64"/>
      <c r="AG124" s="94"/>
      <c r="AH124" s="95"/>
      <c r="AI124" s="96"/>
      <c r="AJ124" s="174"/>
      <c r="AK124" s="175"/>
      <c r="AL124" s="66"/>
      <c r="AM124" s="25" t="str">
        <f>CA124&amp;CB124&amp;CC124</f>
        <v/>
      </c>
      <c r="AN124" s="190"/>
      <c r="AO124" s="190"/>
      <c r="AP124" s="190"/>
      <c r="AQ124" s="190"/>
      <c r="AR124" s="190"/>
      <c r="AS124" s="190"/>
      <c r="AT124" s="190"/>
      <c r="AU124" s="190"/>
      <c r="AV124" s="190"/>
      <c r="AW124" s="190"/>
      <c r="AX124" s="190"/>
      <c r="AY124" s="191"/>
      <c r="AZ124" s="191"/>
      <c r="BA124" s="191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CA124" s="26" t="str">
        <f>IF(AND(SUM(F124+H124)&gt;0,(AJ124=""))," * No olvide digitar la variable 14-18 años Hombres. Si no tiene Digite CERO .",IF(AJ124&gt;F124+H124,"* La suma del grupo de 14 a 18 años Hombres no puede superar el Total Hombres Grupo Etario de 10 a 19 años. ",""))</f>
        <v/>
      </c>
      <c r="CB124" s="26" t="str">
        <f>IF(AND(SUM(G124+I124)&gt;0,(AK124="")),"* No olvide digitar la variable 14-18 años Mujeres. Si no tiene Digite CERO.",IF(AK124&gt;(G124+I124),"* La suma del grupo de 14 a 18 años Mujeres no puede superar el Total Mujeres Grupo Etario de 10 a 19 años. ",""))</f>
        <v/>
      </c>
      <c r="CC124" s="26" t="str">
        <f>IF(AND($C124&lt;&gt;0,AL124=""),"* No olvide ingresar la columna Espacios Amigables/Adolescentes (Digite CERO si no tiene).  ",IF(AL124&gt;$C124,"* El Número de Espacios Amigables/Adolescentes no puede superar el Total. ",""))</f>
        <v/>
      </c>
      <c r="CD124" s="4"/>
      <c r="CE124" s="4"/>
      <c r="CF124" s="4"/>
      <c r="CJ124" s="29">
        <f>IF(AND(SUM(F124+H124)&gt;0,(AJ124="")),1,IF(AJ124&gt;F124+H124,1,0))</f>
        <v>0</v>
      </c>
      <c r="CK124" s="29">
        <f>IF(AND(SUM(G124+I124)&gt;0,(AK124="")),1,IF(AK124&gt;(G124+I124),1,0))</f>
        <v>0</v>
      </c>
      <c r="CL124" s="29">
        <f>IF(AND($C124&lt;&gt;0,AL124=""),1,IF(AL124&gt;$C124,1,0))</f>
        <v>0</v>
      </c>
    </row>
    <row r="125" spans="1:111" ht="18" customHeight="1" x14ac:dyDescent="0.25">
      <c r="A125" s="283" t="s">
        <v>102</v>
      </c>
      <c r="B125" s="283"/>
      <c r="C125" s="283"/>
      <c r="D125" s="283"/>
      <c r="E125" s="283"/>
      <c r="F125" s="283"/>
      <c r="G125" s="283"/>
      <c r="H125" s="283"/>
      <c r="I125" s="283"/>
      <c r="J125" s="283"/>
    </row>
    <row r="126" spans="1:111" ht="18" customHeight="1" x14ac:dyDescent="0.25">
      <c r="A126" s="303" t="s">
        <v>103</v>
      </c>
      <c r="B126" s="303"/>
      <c r="C126" s="303"/>
      <c r="D126" s="304"/>
      <c r="E126" s="304"/>
      <c r="F126" s="304"/>
      <c r="G126" s="304"/>
      <c r="H126" s="304"/>
      <c r="I126" s="304"/>
      <c r="J126" s="304"/>
    </row>
    <row r="127" spans="1:111" ht="15" customHeight="1" x14ac:dyDescent="0.25">
      <c r="A127" s="294" t="s">
        <v>104</v>
      </c>
      <c r="B127" s="294" t="s">
        <v>105</v>
      </c>
      <c r="C127" s="295" t="s">
        <v>106</v>
      </c>
      <c r="D127" s="295" t="s">
        <v>107</v>
      </c>
      <c r="E127" s="305"/>
      <c r="F127" s="305"/>
      <c r="G127" s="305"/>
      <c r="H127" s="305"/>
      <c r="I127" s="305"/>
      <c r="J127" s="305"/>
      <c r="K127" s="305"/>
      <c r="L127" s="305"/>
      <c r="M127" s="306"/>
      <c r="N127" s="307" t="s">
        <v>108</v>
      </c>
      <c r="O127" s="284" t="s">
        <v>109</v>
      </c>
    </row>
    <row r="128" spans="1:111" ht="50.1" customHeight="1" x14ac:dyDescent="0.25">
      <c r="A128" s="294"/>
      <c r="B128" s="294"/>
      <c r="C128" s="294"/>
      <c r="D128" s="203" t="s">
        <v>37</v>
      </c>
      <c r="E128" s="204" t="s">
        <v>110</v>
      </c>
      <c r="F128" s="204" t="s">
        <v>111</v>
      </c>
      <c r="G128" s="204" t="s">
        <v>112</v>
      </c>
      <c r="H128" s="204" t="s">
        <v>113</v>
      </c>
      <c r="I128" s="205" t="s">
        <v>114</v>
      </c>
      <c r="J128" s="205" t="s">
        <v>115</v>
      </c>
      <c r="K128" s="206" t="s">
        <v>116</v>
      </c>
      <c r="L128" s="207" t="s">
        <v>117</v>
      </c>
      <c r="M128" s="208" t="s">
        <v>118</v>
      </c>
      <c r="N128" s="308"/>
      <c r="O128" s="286"/>
    </row>
    <row r="129" spans="1:88" x14ac:dyDescent="0.25">
      <c r="A129" s="299" t="s">
        <v>119</v>
      </c>
      <c r="B129" s="209" t="s">
        <v>120</v>
      </c>
      <c r="C129" s="210">
        <f>SUM(D129:M129)</f>
        <v>0</v>
      </c>
      <c r="D129" s="14"/>
      <c r="E129" s="211"/>
      <c r="F129" s="211"/>
      <c r="G129" s="211"/>
      <c r="H129" s="211"/>
      <c r="I129" s="202"/>
      <c r="J129" s="16"/>
      <c r="K129" s="15"/>
      <c r="L129" s="87"/>
      <c r="M129" s="212"/>
      <c r="N129" s="20"/>
      <c r="O129" s="87"/>
      <c r="P129" s="28" t="str">
        <f>CA129</f>
        <v/>
      </c>
      <c r="CA129" s="26" t="str">
        <f>IF(AND(C129&gt;0,O129="")," * No olvide digitar la variable Total Participantes. Digite CERO si no tiene. ","")</f>
        <v/>
      </c>
      <c r="CJ129" s="213">
        <f t="shared" ref="CJ129:CJ148" si="59">IF(AND(C129&gt;0,O129=""),1,0)</f>
        <v>0</v>
      </c>
    </row>
    <row r="130" spans="1:88" x14ac:dyDescent="0.25">
      <c r="A130" s="300"/>
      <c r="B130" s="196" t="s">
        <v>121</v>
      </c>
      <c r="C130" s="214">
        <f t="shared" ref="C130:C148" si="60">SUM(D130:M130)</f>
        <v>0</v>
      </c>
      <c r="D130" s="35"/>
      <c r="E130" s="166"/>
      <c r="F130" s="166"/>
      <c r="G130" s="166"/>
      <c r="H130" s="166"/>
      <c r="I130" s="86"/>
      <c r="J130" s="37"/>
      <c r="K130" s="36"/>
      <c r="L130" s="24"/>
      <c r="M130" s="215"/>
      <c r="N130" s="41"/>
      <c r="O130" s="24"/>
      <c r="P130" s="28" t="str">
        <f t="shared" ref="P130:P148" si="61">CA130</f>
        <v/>
      </c>
      <c r="CA130" s="26" t="str">
        <f t="shared" ref="CA130:CA148" si="62">IF(AND(C130&gt;0,O130="")," * No olvide digitar la variable Total Participantes. Digite CERO si no tiene. ","")</f>
        <v/>
      </c>
      <c r="CJ130" s="213">
        <f t="shared" si="59"/>
        <v>0</v>
      </c>
    </row>
    <row r="131" spans="1:88" x14ac:dyDescent="0.25">
      <c r="A131" s="300"/>
      <c r="B131" s="196" t="s">
        <v>122</v>
      </c>
      <c r="C131" s="214">
        <f t="shared" si="60"/>
        <v>0</v>
      </c>
      <c r="D131" s="35"/>
      <c r="E131" s="166"/>
      <c r="F131" s="166"/>
      <c r="G131" s="166"/>
      <c r="H131" s="166"/>
      <c r="I131" s="86"/>
      <c r="J131" s="37"/>
      <c r="K131" s="36"/>
      <c r="L131" s="24"/>
      <c r="M131" s="215"/>
      <c r="N131" s="41"/>
      <c r="O131" s="24"/>
      <c r="P131" s="28" t="str">
        <f t="shared" si="61"/>
        <v/>
      </c>
      <c r="CA131" s="26" t="str">
        <f t="shared" si="62"/>
        <v/>
      </c>
      <c r="CJ131" s="213">
        <f t="shared" si="59"/>
        <v>0</v>
      </c>
    </row>
    <row r="132" spans="1:88" x14ac:dyDescent="0.25">
      <c r="A132" s="300"/>
      <c r="B132" s="196" t="s">
        <v>123</v>
      </c>
      <c r="C132" s="216">
        <f t="shared" si="60"/>
        <v>0</v>
      </c>
      <c r="D132" s="217"/>
      <c r="E132" s="166"/>
      <c r="F132" s="166"/>
      <c r="G132" s="166"/>
      <c r="H132" s="218"/>
      <c r="I132" s="166"/>
      <c r="J132" s="37"/>
      <c r="K132" s="36"/>
      <c r="L132" s="116"/>
      <c r="M132" s="215"/>
      <c r="N132" s="36"/>
      <c r="O132" s="116"/>
      <c r="P132" s="28" t="str">
        <f t="shared" si="61"/>
        <v/>
      </c>
      <c r="CA132" s="26" t="str">
        <f t="shared" si="62"/>
        <v/>
      </c>
      <c r="CJ132" s="213">
        <f t="shared" si="59"/>
        <v>0</v>
      </c>
    </row>
    <row r="133" spans="1:88" x14ac:dyDescent="0.25">
      <c r="A133" s="301"/>
      <c r="B133" s="219" t="s">
        <v>124</v>
      </c>
      <c r="C133" s="220">
        <f t="shared" si="60"/>
        <v>0</v>
      </c>
      <c r="D133" s="64"/>
      <c r="E133" s="221"/>
      <c r="F133" s="221"/>
      <c r="G133" s="221"/>
      <c r="H133" s="187"/>
      <c r="I133" s="222"/>
      <c r="J133" s="63"/>
      <c r="K133" s="62"/>
      <c r="L133" s="69"/>
      <c r="M133" s="223"/>
      <c r="N133" s="67"/>
      <c r="O133" s="69"/>
      <c r="P133" s="28" t="str">
        <f t="shared" si="61"/>
        <v/>
      </c>
      <c r="CA133" s="26" t="str">
        <f t="shared" si="62"/>
        <v/>
      </c>
      <c r="CJ133" s="213">
        <f t="shared" si="59"/>
        <v>0</v>
      </c>
    </row>
    <row r="134" spans="1:88" x14ac:dyDescent="0.25">
      <c r="A134" s="299" t="s">
        <v>125</v>
      </c>
      <c r="B134" s="209" t="s">
        <v>120</v>
      </c>
      <c r="C134" s="210">
        <f t="shared" si="60"/>
        <v>0</v>
      </c>
      <c r="D134" s="156"/>
      <c r="E134" s="162"/>
      <c r="F134" s="162"/>
      <c r="G134" s="162"/>
      <c r="H134" s="162"/>
      <c r="I134" s="158"/>
      <c r="J134" s="157"/>
      <c r="K134" s="21"/>
      <c r="L134" s="22"/>
      <c r="M134" s="224"/>
      <c r="N134" s="104"/>
      <c r="O134" s="22"/>
      <c r="P134" s="28" t="str">
        <f t="shared" si="61"/>
        <v/>
      </c>
      <c r="CA134" s="26" t="str">
        <f t="shared" si="62"/>
        <v/>
      </c>
      <c r="CJ134" s="213">
        <f t="shared" si="59"/>
        <v>0</v>
      </c>
    </row>
    <row r="135" spans="1:88" x14ac:dyDescent="0.25">
      <c r="A135" s="300"/>
      <c r="B135" s="196" t="s">
        <v>121</v>
      </c>
      <c r="C135" s="216">
        <f t="shared" si="60"/>
        <v>0</v>
      </c>
      <c r="D135" s="217"/>
      <c r="E135" s="218"/>
      <c r="F135" s="218"/>
      <c r="G135" s="218"/>
      <c r="H135" s="218"/>
      <c r="I135" s="225"/>
      <c r="J135" s="226"/>
      <c r="K135" s="115"/>
      <c r="L135" s="116"/>
      <c r="M135" s="227"/>
      <c r="N135" s="114"/>
      <c r="O135" s="116"/>
      <c r="P135" s="28" t="str">
        <f t="shared" si="61"/>
        <v/>
      </c>
      <c r="CA135" s="26" t="str">
        <f t="shared" si="62"/>
        <v/>
      </c>
      <c r="CJ135" s="213">
        <f t="shared" si="59"/>
        <v>0</v>
      </c>
    </row>
    <row r="136" spans="1:88" x14ac:dyDescent="0.25">
      <c r="A136" s="300"/>
      <c r="B136" s="196" t="s">
        <v>122</v>
      </c>
      <c r="C136" s="220">
        <f t="shared" si="60"/>
        <v>0</v>
      </c>
      <c r="D136" s="35"/>
      <c r="E136" s="166"/>
      <c r="F136" s="166"/>
      <c r="G136" s="166"/>
      <c r="H136" s="166"/>
      <c r="I136" s="86"/>
      <c r="J136" s="37"/>
      <c r="K136" s="36"/>
      <c r="L136" s="24"/>
      <c r="M136" s="215"/>
      <c r="N136" s="41"/>
      <c r="O136" s="24"/>
      <c r="P136" s="28" t="str">
        <f t="shared" si="61"/>
        <v/>
      </c>
      <c r="CA136" s="26" t="str">
        <f t="shared" si="62"/>
        <v/>
      </c>
      <c r="CJ136" s="213">
        <f t="shared" si="59"/>
        <v>0</v>
      </c>
    </row>
    <row r="137" spans="1:88" x14ac:dyDescent="0.25">
      <c r="A137" s="300"/>
      <c r="B137" s="196" t="s">
        <v>123</v>
      </c>
      <c r="C137" s="216">
        <f t="shared" si="60"/>
        <v>0</v>
      </c>
      <c r="D137" s="217"/>
      <c r="E137" s="166"/>
      <c r="F137" s="166"/>
      <c r="G137" s="166"/>
      <c r="H137" s="218"/>
      <c r="I137" s="166"/>
      <c r="J137" s="37"/>
      <c r="K137" s="36"/>
      <c r="L137" s="116"/>
      <c r="M137" s="215"/>
      <c r="N137" s="36"/>
      <c r="O137" s="116"/>
      <c r="P137" s="28" t="str">
        <f t="shared" si="61"/>
        <v/>
      </c>
      <c r="CA137" s="26" t="str">
        <f t="shared" si="62"/>
        <v/>
      </c>
      <c r="CJ137" s="213">
        <f t="shared" si="59"/>
        <v>0</v>
      </c>
    </row>
    <row r="138" spans="1:88" x14ac:dyDescent="0.25">
      <c r="A138" s="301"/>
      <c r="B138" s="219" t="s">
        <v>124</v>
      </c>
      <c r="C138" s="220">
        <f t="shared" si="60"/>
        <v>0</v>
      </c>
      <c r="D138" s="64"/>
      <c r="E138" s="221"/>
      <c r="F138" s="221"/>
      <c r="G138" s="221"/>
      <c r="H138" s="187"/>
      <c r="I138" s="222"/>
      <c r="J138" s="63"/>
      <c r="K138" s="62"/>
      <c r="L138" s="69"/>
      <c r="M138" s="223"/>
      <c r="N138" s="67"/>
      <c r="O138" s="69"/>
      <c r="P138" s="28" t="str">
        <f t="shared" si="61"/>
        <v/>
      </c>
      <c r="CA138" s="26" t="str">
        <f t="shared" si="62"/>
        <v/>
      </c>
      <c r="CJ138" s="213">
        <f t="shared" si="59"/>
        <v>0</v>
      </c>
    </row>
    <row r="139" spans="1:88" x14ac:dyDescent="0.25">
      <c r="A139" s="299" t="s">
        <v>126</v>
      </c>
      <c r="B139" s="209" t="s">
        <v>120</v>
      </c>
      <c r="C139" s="228">
        <f t="shared" si="60"/>
        <v>0</v>
      </c>
      <c r="D139" s="156"/>
      <c r="E139" s="162"/>
      <c r="F139" s="162"/>
      <c r="G139" s="162"/>
      <c r="H139" s="162"/>
      <c r="I139" s="158"/>
      <c r="J139" s="157"/>
      <c r="K139" s="21"/>
      <c r="L139" s="22"/>
      <c r="M139" s="224"/>
      <c r="N139" s="104"/>
      <c r="O139" s="22"/>
      <c r="P139" s="28" t="str">
        <f t="shared" si="61"/>
        <v/>
      </c>
      <c r="CA139" s="26" t="str">
        <f t="shared" si="62"/>
        <v/>
      </c>
      <c r="CJ139" s="213">
        <f t="shared" si="59"/>
        <v>0</v>
      </c>
    </row>
    <row r="140" spans="1:88" x14ac:dyDescent="0.25">
      <c r="A140" s="300"/>
      <c r="B140" s="196" t="s">
        <v>121</v>
      </c>
      <c r="C140" s="220">
        <f t="shared" si="60"/>
        <v>0</v>
      </c>
      <c r="D140" s="217"/>
      <c r="E140" s="218"/>
      <c r="F140" s="218"/>
      <c r="G140" s="218"/>
      <c r="H140" s="218"/>
      <c r="I140" s="225"/>
      <c r="J140" s="226"/>
      <c r="K140" s="115"/>
      <c r="L140" s="116"/>
      <c r="M140" s="227"/>
      <c r="N140" s="114"/>
      <c r="O140" s="116"/>
      <c r="P140" s="28" t="str">
        <f t="shared" si="61"/>
        <v/>
      </c>
      <c r="CA140" s="26" t="str">
        <f t="shared" si="62"/>
        <v/>
      </c>
      <c r="CJ140" s="213">
        <f t="shared" si="59"/>
        <v>0</v>
      </c>
    </row>
    <row r="141" spans="1:88" x14ac:dyDescent="0.25">
      <c r="A141" s="300"/>
      <c r="B141" s="196" t="s">
        <v>122</v>
      </c>
      <c r="C141" s="214">
        <f t="shared" si="60"/>
        <v>0</v>
      </c>
      <c r="D141" s="35"/>
      <c r="E141" s="166"/>
      <c r="F141" s="166"/>
      <c r="G141" s="166"/>
      <c r="H141" s="166"/>
      <c r="I141" s="86"/>
      <c r="J141" s="37"/>
      <c r="K141" s="36"/>
      <c r="L141" s="24"/>
      <c r="M141" s="215"/>
      <c r="N141" s="41"/>
      <c r="O141" s="24"/>
      <c r="P141" s="28" t="str">
        <f t="shared" si="61"/>
        <v/>
      </c>
      <c r="CA141" s="26" t="str">
        <f t="shared" si="62"/>
        <v/>
      </c>
      <c r="CJ141" s="213">
        <f t="shared" si="59"/>
        <v>0</v>
      </c>
    </row>
    <row r="142" spans="1:88" x14ac:dyDescent="0.25">
      <c r="A142" s="300"/>
      <c r="B142" s="196" t="s">
        <v>123</v>
      </c>
      <c r="C142" s="216">
        <f t="shared" si="60"/>
        <v>0</v>
      </c>
      <c r="D142" s="47"/>
      <c r="E142" s="172"/>
      <c r="F142" s="172"/>
      <c r="G142" s="172"/>
      <c r="H142" s="172"/>
      <c r="I142" s="170"/>
      <c r="J142" s="49"/>
      <c r="K142" s="48"/>
      <c r="L142" s="92"/>
      <c r="M142" s="229"/>
      <c r="N142" s="52"/>
      <c r="O142" s="92"/>
      <c r="P142" s="28" t="str">
        <f t="shared" si="61"/>
        <v/>
      </c>
      <c r="CA142" s="26" t="str">
        <f t="shared" si="62"/>
        <v/>
      </c>
      <c r="CJ142" s="213">
        <f t="shared" si="59"/>
        <v>0</v>
      </c>
    </row>
    <row r="143" spans="1:88" x14ac:dyDescent="0.25">
      <c r="A143" s="301"/>
      <c r="B143" s="219" t="s">
        <v>124</v>
      </c>
      <c r="C143" s="220">
        <f t="shared" si="60"/>
        <v>0</v>
      </c>
      <c r="D143" s="64"/>
      <c r="E143" s="187"/>
      <c r="F143" s="187"/>
      <c r="G143" s="187"/>
      <c r="H143" s="187"/>
      <c r="I143" s="175"/>
      <c r="J143" s="94"/>
      <c r="K143" s="68"/>
      <c r="L143" s="69"/>
      <c r="M143" s="230"/>
      <c r="N143" s="97"/>
      <c r="O143" s="69"/>
      <c r="P143" s="28" t="str">
        <f t="shared" si="61"/>
        <v/>
      </c>
      <c r="CA143" s="26" t="str">
        <f t="shared" si="62"/>
        <v/>
      </c>
      <c r="CJ143" s="213">
        <f t="shared" si="59"/>
        <v>0</v>
      </c>
    </row>
    <row r="144" spans="1:88" x14ac:dyDescent="0.25">
      <c r="A144" s="299" t="s">
        <v>127</v>
      </c>
      <c r="B144" s="209" t="s">
        <v>120</v>
      </c>
      <c r="C144" s="210">
        <f t="shared" si="60"/>
        <v>0</v>
      </c>
      <c r="D144" s="156"/>
      <c r="E144" s="162"/>
      <c r="F144" s="162"/>
      <c r="G144" s="162"/>
      <c r="H144" s="162"/>
      <c r="I144" s="158"/>
      <c r="J144" s="157"/>
      <c r="K144" s="21"/>
      <c r="L144" s="22"/>
      <c r="M144" s="224"/>
      <c r="N144" s="104"/>
      <c r="O144" s="22"/>
      <c r="P144" s="28" t="str">
        <f t="shared" si="61"/>
        <v/>
      </c>
      <c r="CA144" s="26" t="str">
        <f t="shared" si="62"/>
        <v/>
      </c>
      <c r="CJ144" s="213">
        <f t="shared" si="59"/>
        <v>0</v>
      </c>
    </row>
    <row r="145" spans="1:88" x14ac:dyDescent="0.25">
      <c r="A145" s="300"/>
      <c r="B145" s="196" t="s">
        <v>121</v>
      </c>
      <c r="C145" s="214">
        <f t="shared" si="60"/>
        <v>0</v>
      </c>
      <c r="D145" s="217"/>
      <c r="E145" s="218"/>
      <c r="F145" s="218"/>
      <c r="G145" s="218"/>
      <c r="H145" s="218"/>
      <c r="I145" s="225"/>
      <c r="J145" s="226"/>
      <c r="K145" s="115"/>
      <c r="L145" s="116"/>
      <c r="M145" s="227"/>
      <c r="N145" s="114"/>
      <c r="O145" s="116"/>
      <c r="P145" s="28" t="str">
        <f t="shared" si="61"/>
        <v/>
      </c>
      <c r="CA145" s="26" t="str">
        <f t="shared" si="62"/>
        <v/>
      </c>
      <c r="CJ145" s="213">
        <f t="shared" si="59"/>
        <v>0</v>
      </c>
    </row>
    <row r="146" spans="1:88" x14ac:dyDescent="0.25">
      <c r="A146" s="300"/>
      <c r="B146" s="196" t="s">
        <v>122</v>
      </c>
      <c r="C146" s="214">
        <f t="shared" si="60"/>
        <v>0</v>
      </c>
      <c r="D146" s="35"/>
      <c r="E146" s="166"/>
      <c r="F146" s="166"/>
      <c r="G146" s="166"/>
      <c r="H146" s="166"/>
      <c r="I146" s="86"/>
      <c r="J146" s="37"/>
      <c r="K146" s="36"/>
      <c r="L146" s="24"/>
      <c r="M146" s="215"/>
      <c r="N146" s="41"/>
      <c r="O146" s="24"/>
      <c r="P146" s="28" t="str">
        <f t="shared" si="61"/>
        <v/>
      </c>
      <c r="CA146" s="26" t="str">
        <f t="shared" si="62"/>
        <v/>
      </c>
      <c r="CJ146" s="213">
        <f t="shared" si="59"/>
        <v>0</v>
      </c>
    </row>
    <row r="147" spans="1:88" x14ac:dyDescent="0.25">
      <c r="A147" s="300"/>
      <c r="B147" s="196" t="s">
        <v>123</v>
      </c>
      <c r="C147" s="214">
        <f t="shared" si="60"/>
        <v>0</v>
      </c>
      <c r="D147" s="47"/>
      <c r="E147" s="172"/>
      <c r="F147" s="172"/>
      <c r="G147" s="172"/>
      <c r="H147" s="172"/>
      <c r="I147" s="170"/>
      <c r="J147" s="49"/>
      <c r="K147" s="48"/>
      <c r="L147" s="92"/>
      <c r="M147" s="229"/>
      <c r="N147" s="52"/>
      <c r="O147" s="92"/>
      <c r="P147" s="28" t="str">
        <f t="shared" si="61"/>
        <v/>
      </c>
      <c r="CA147" s="26" t="str">
        <f t="shared" si="62"/>
        <v/>
      </c>
      <c r="CJ147" s="213">
        <f t="shared" si="59"/>
        <v>0</v>
      </c>
    </row>
    <row r="148" spans="1:88" x14ac:dyDescent="0.25">
      <c r="A148" s="301"/>
      <c r="B148" s="219" t="s">
        <v>124</v>
      </c>
      <c r="C148" s="231">
        <f t="shared" si="60"/>
        <v>0</v>
      </c>
      <c r="D148" s="64"/>
      <c r="E148" s="187"/>
      <c r="F148" s="187"/>
      <c r="G148" s="187"/>
      <c r="H148" s="187"/>
      <c r="I148" s="175"/>
      <c r="J148" s="94"/>
      <c r="K148" s="68"/>
      <c r="L148" s="69"/>
      <c r="M148" s="230"/>
      <c r="N148" s="97"/>
      <c r="O148" s="69"/>
      <c r="P148" s="28" t="str">
        <f t="shared" si="61"/>
        <v/>
      </c>
      <c r="CA148" s="26" t="str">
        <f t="shared" si="62"/>
        <v/>
      </c>
      <c r="CJ148" s="213">
        <f t="shared" si="59"/>
        <v>0</v>
      </c>
    </row>
    <row r="149" spans="1:88" x14ac:dyDescent="0.25">
      <c r="A149" s="282" t="s">
        <v>128</v>
      </c>
      <c r="B149" s="282"/>
      <c r="C149" s="282"/>
      <c r="D149" s="282"/>
      <c r="E149" s="282"/>
      <c r="F149" s="282"/>
      <c r="G149" s="282"/>
      <c r="H149" s="282"/>
    </row>
    <row r="150" spans="1:88" ht="21" x14ac:dyDescent="0.25">
      <c r="A150" s="188" t="s">
        <v>129</v>
      </c>
      <c r="B150" s="206" t="s">
        <v>130</v>
      </c>
      <c r="C150" s="5" t="s">
        <v>131</v>
      </c>
      <c r="D150" s="232" t="s">
        <v>132</v>
      </c>
      <c r="E150" s="232" t="s">
        <v>133</v>
      </c>
      <c r="F150" s="232" t="s">
        <v>134</v>
      </c>
      <c r="G150" s="232" t="s">
        <v>135</v>
      </c>
      <c r="H150" s="150" t="s">
        <v>136</v>
      </c>
    </row>
    <row r="151" spans="1:88" x14ac:dyDescent="0.25">
      <c r="A151" s="209" t="s">
        <v>120</v>
      </c>
      <c r="B151" s="228">
        <f>SUM(C151:H151)</f>
        <v>0</v>
      </c>
      <c r="C151" s="156"/>
      <c r="D151" s="233"/>
      <c r="E151" s="234"/>
      <c r="F151" s="234"/>
      <c r="G151" s="234"/>
      <c r="H151" s="235"/>
    </row>
    <row r="152" spans="1:88" x14ac:dyDescent="0.25">
      <c r="A152" s="196" t="s">
        <v>121</v>
      </c>
      <c r="B152" s="216">
        <f t="shared" ref="B152:B155" si="63">SUM(C152:H152)</f>
        <v>0</v>
      </c>
      <c r="C152" s="217"/>
      <c r="D152" s="218"/>
      <c r="E152" s="218"/>
      <c r="F152" s="218"/>
      <c r="G152" s="218"/>
      <c r="H152" s="226"/>
    </row>
    <row r="153" spans="1:88" x14ac:dyDescent="0.25">
      <c r="A153" s="196" t="s">
        <v>122</v>
      </c>
      <c r="B153" s="216">
        <f t="shared" si="63"/>
        <v>0</v>
      </c>
      <c r="C153" s="35"/>
      <c r="D153" s="166"/>
      <c r="E153" s="166"/>
      <c r="F153" s="166"/>
      <c r="G153" s="166"/>
      <c r="H153" s="37"/>
    </row>
    <row r="154" spans="1:88" x14ac:dyDescent="0.25">
      <c r="A154" s="196" t="s">
        <v>137</v>
      </c>
      <c r="B154" s="216">
        <f t="shared" si="63"/>
        <v>0</v>
      </c>
      <c r="C154" s="35"/>
      <c r="D154" s="166"/>
      <c r="E154" s="166"/>
      <c r="F154" s="166"/>
      <c r="G154" s="166"/>
      <c r="H154" s="37"/>
    </row>
    <row r="155" spans="1:88" x14ac:dyDescent="0.25">
      <c r="A155" s="198" t="s">
        <v>124</v>
      </c>
      <c r="B155" s="214">
        <f t="shared" si="63"/>
        <v>0</v>
      </c>
      <c r="C155" s="64"/>
      <c r="D155" s="187"/>
      <c r="E155" s="187"/>
      <c r="F155" s="187"/>
      <c r="G155" s="187"/>
      <c r="H155" s="94"/>
    </row>
    <row r="156" spans="1:88" x14ac:dyDescent="0.25">
      <c r="A156" s="282" t="s">
        <v>138</v>
      </c>
      <c r="B156" s="282"/>
      <c r="C156" s="282"/>
      <c r="D156" s="282"/>
      <c r="E156" s="282"/>
      <c r="F156" s="282"/>
      <c r="G156" s="282"/>
      <c r="H156" s="282"/>
    </row>
    <row r="157" spans="1:88" ht="31.5" x14ac:dyDescent="0.25">
      <c r="A157" s="188" t="s">
        <v>129</v>
      </c>
      <c r="B157" s="206" t="s">
        <v>106</v>
      </c>
      <c r="C157" s="5" t="s">
        <v>139</v>
      </c>
      <c r="D157" s="232" t="s">
        <v>140</v>
      </c>
      <c r="E157" s="232" t="s">
        <v>141</v>
      </c>
      <c r="F157" s="232" t="s">
        <v>142</v>
      </c>
      <c r="G157" s="232" t="s">
        <v>143</v>
      </c>
      <c r="H157" s="150" t="s">
        <v>144</v>
      </c>
    </row>
    <row r="158" spans="1:88" x14ac:dyDescent="0.25">
      <c r="A158" s="209" t="s">
        <v>120</v>
      </c>
      <c r="B158" s="228">
        <f>SUM(C158:H158)</f>
        <v>0</v>
      </c>
      <c r="C158" s="156"/>
      <c r="D158" s="234"/>
      <c r="E158" s="234"/>
      <c r="F158" s="234"/>
      <c r="G158" s="234"/>
      <c r="H158" s="235"/>
    </row>
    <row r="159" spans="1:88" x14ac:dyDescent="0.25">
      <c r="A159" s="196" t="s">
        <v>121</v>
      </c>
      <c r="B159" s="216">
        <f t="shared" ref="B159:B164" si="64">SUM(C159:H159)</f>
        <v>0</v>
      </c>
      <c r="C159" s="35"/>
      <c r="D159" s="166"/>
      <c r="E159" s="166"/>
      <c r="F159" s="166"/>
      <c r="G159" s="166"/>
      <c r="H159" s="37"/>
    </row>
    <row r="160" spans="1:88" x14ac:dyDescent="0.25">
      <c r="A160" s="196" t="s">
        <v>122</v>
      </c>
      <c r="B160" s="216">
        <f t="shared" si="64"/>
        <v>0</v>
      </c>
      <c r="C160" s="35"/>
      <c r="D160" s="166"/>
      <c r="E160" s="166"/>
      <c r="F160" s="166"/>
      <c r="G160" s="166"/>
      <c r="H160" s="37"/>
    </row>
    <row r="161" spans="1:38" x14ac:dyDescent="0.25">
      <c r="A161" s="236" t="s">
        <v>137</v>
      </c>
      <c r="B161" s="216">
        <f t="shared" si="64"/>
        <v>0</v>
      </c>
      <c r="C161" s="35"/>
      <c r="D161" s="166"/>
      <c r="E161" s="166"/>
      <c r="F161" s="166"/>
      <c r="G161" s="166"/>
      <c r="H161" s="37"/>
    </row>
    <row r="162" spans="1:38" x14ac:dyDescent="0.25">
      <c r="A162" s="237" t="s">
        <v>124</v>
      </c>
      <c r="B162" s="214">
        <f t="shared" si="64"/>
        <v>0</v>
      </c>
      <c r="C162" s="47"/>
      <c r="D162" s="172"/>
      <c r="E162" s="172"/>
      <c r="F162" s="172"/>
      <c r="G162" s="172"/>
      <c r="H162" s="49"/>
    </row>
    <row r="163" spans="1:38" x14ac:dyDescent="0.25">
      <c r="A163" s="237" t="s">
        <v>145</v>
      </c>
      <c r="B163" s="214">
        <f t="shared" si="64"/>
        <v>0</v>
      </c>
      <c r="C163" s="47"/>
      <c r="D163" s="172"/>
      <c r="E163" s="172"/>
      <c r="F163" s="172"/>
      <c r="G163" s="172"/>
      <c r="H163" s="49"/>
    </row>
    <row r="164" spans="1:38" x14ac:dyDescent="0.25">
      <c r="A164" s="238" t="s">
        <v>146</v>
      </c>
      <c r="B164" s="231">
        <f t="shared" si="64"/>
        <v>0</v>
      </c>
      <c r="C164" s="64"/>
      <c r="D164" s="187"/>
      <c r="E164" s="187"/>
      <c r="F164" s="187"/>
      <c r="G164" s="187"/>
      <c r="H164" s="94"/>
    </row>
    <row r="165" spans="1:38" s="242" customFormat="1" ht="12" x14ac:dyDescent="0.2">
      <c r="A165" s="239" t="s">
        <v>147</v>
      </c>
      <c r="B165" s="240"/>
      <c r="C165" s="240"/>
      <c r="D165" s="240"/>
      <c r="E165" s="240"/>
      <c r="F165" s="240"/>
      <c r="G165" s="240"/>
      <c r="H165" s="240"/>
      <c r="I165" s="241"/>
      <c r="J165" s="241"/>
    </row>
    <row r="166" spans="1:38" ht="52.5" x14ac:dyDescent="0.25">
      <c r="A166" s="188" t="s">
        <v>129</v>
      </c>
      <c r="B166" s="188" t="s">
        <v>130</v>
      </c>
      <c r="C166" s="200" t="s">
        <v>109</v>
      </c>
      <c r="D166" s="5" t="s">
        <v>148</v>
      </c>
      <c r="E166" s="232" t="s">
        <v>149</v>
      </c>
      <c r="F166" s="232" t="s">
        <v>150</v>
      </c>
      <c r="G166" s="232" t="s">
        <v>151</v>
      </c>
      <c r="H166" s="232" t="s">
        <v>152</v>
      </c>
      <c r="I166" s="232" t="s">
        <v>153</v>
      </c>
      <c r="J166" s="7" t="s">
        <v>154</v>
      </c>
    </row>
    <row r="167" spans="1:38" x14ac:dyDescent="0.25">
      <c r="A167" s="209" t="s">
        <v>155</v>
      </c>
      <c r="B167" s="228">
        <f>SUM(D167:J167)</f>
        <v>0</v>
      </c>
      <c r="C167" s="243"/>
      <c r="D167" s="244"/>
      <c r="E167" s="245"/>
      <c r="F167" s="245"/>
      <c r="G167" s="245"/>
      <c r="H167" s="245"/>
      <c r="I167" s="245"/>
      <c r="J167" s="246"/>
    </row>
    <row r="168" spans="1:38" x14ac:dyDescent="0.25">
      <c r="A168" s="196" t="s">
        <v>156</v>
      </c>
      <c r="B168" s="216">
        <f>SUM(D168:J168)</f>
        <v>0</v>
      </c>
      <c r="C168" s="247"/>
      <c r="D168" s="140"/>
      <c r="E168" s="248"/>
      <c r="F168" s="248"/>
      <c r="G168" s="248"/>
      <c r="H168" s="248"/>
      <c r="I168" s="248"/>
      <c r="J168" s="141"/>
    </row>
    <row r="169" spans="1:38" x14ac:dyDescent="0.25">
      <c r="A169" s="196" t="s">
        <v>157</v>
      </c>
      <c r="B169" s="216">
        <f>SUM(D169:J169)</f>
        <v>0</v>
      </c>
      <c r="C169" s="247"/>
      <c r="D169" s="140"/>
      <c r="E169" s="248"/>
      <c r="F169" s="248"/>
      <c r="G169" s="248"/>
      <c r="H169" s="248"/>
      <c r="I169" s="248"/>
      <c r="J169" s="141"/>
    </row>
    <row r="170" spans="1:38" x14ac:dyDescent="0.25">
      <c r="A170" s="249" t="s">
        <v>124</v>
      </c>
      <c r="B170" s="216">
        <f>SUM(D170:J170)</f>
        <v>0</v>
      </c>
      <c r="C170" s="250"/>
      <c r="D170" s="146"/>
      <c r="E170" s="251"/>
      <c r="F170" s="251"/>
      <c r="G170" s="251"/>
      <c r="H170" s="251"/>
      <c r="I170" s="251"/>
      <c r="J170" s="147"/>
    </row>
    <row r="171" spans="1:38" x14ac:dyDescent="0.25">
      <c r="A171" s="283" t="s">
        <v>158</v>
      </c>
      <c r="B171" s="283"/>
      <c r="C171" s="283"/>
      <c r="D171" s="283"/>
      <c r="E171" s="283"/>
      <c r="F171" s="283"/>
      <c r="G171" s="283"/>
      <c r="H171" s="283"/>
      <c r="I171" s="283"/>
      <c r="J171" s="283"/>
    </row>
    <row r="172" spans="1:38" ht="15" customHeight="1" x14ac:dyDescent="0.25">
      <c r="A172" s="284" t="s">
        <v>104</v>
      </c>
      <c r="B172" s="287" t="s">
        <v>94</v>
      </c>
      <c r="C172" s="288"/>
      <c r="D172" s="284"/>
      <c r="E172" s="291" t="s">
        <v>7</v>
      </c>
      <c r="F172" s="292"/>
      <c r="G172" s="292"/>
      <c r="H172" s="292"/>
      <c r="I172" s="292"/>
      <c r="J172" s="292"/>
      <c r="K172" s="292"/>
      <c r="L172" s="292"/>
      <c r="M172" s="292"/>
      <c r="N172" s="292"/>
      <c r="O172" s="292"/>
      <c r="P172" s="292"/>
      <c r="Q172" s="292"/>
      <c r="R172" s="292"/>
      <c r="S172" s="292"/>
      <c r="T172" s="292"/>
      <c r="U172" s="292"/>
      <c r="V172" s="292"/>
      <c r="W172" s="292"/>
      <c r="X172" s="292"/>
      <c r="Y172" s="292"/>
      <c r="Z172" s="292"/>
      <c r="AA172" s="292"/>
      <c r="AB172" s="292"/>
      <c r="AC172" s="292"/>
      <c r="AD172" s="292"/>
      <c r="AE172" s="292"/>
      <c r="AF172" s="292"/>
      <c r="AG172" s="292"/>
      <c r="AH172" s="292"/>
      <c r="AI172" s="292"/>
      <c r="AJ172" s="292"/>
      <c r="AK172" s="292"/>
      <c r="AL172" s="293"/>
    </row>
    <row r="173" spans="1:38" x14ac:dyDescent="0.25">
      <c r="A173" s="285"/>
      <c r="B173" s="289"/>
      <c r="C173" s="290"/>
      <c r="D173" s="286"/>
      <c r="E173" s="294" t="s">
        <v>15</v>
      </c>
      <c r="F173" s="294"/>
      <c r="G173" s="295" t="s">
        <v>16</v>
      </c>
      <c r="H173" s="296"/>
      <c r="I173" s="295" t="s">
        <v>17</v>
      </c>
      <c r="J173" s="296"/>
      <c r="K173" s="295" t="s">
        <v>18</v>
      </c>
      <c r="L173" s="296"/>
      <c r="M173" s="295" t="s">
        <v>19</v>
      </c>
      <c r="N173" s="296"/>
      <c r="O173" s="295" t="s">
        <v>20</v>
      </c>
      <c r="P173" s="296"/>
      <c r="Q173" s="295" t="s">
        <v>21</v>
      </c>
      <c r="R173" s="296"/>
      <c r="S173" s="295" t="s">
        <v>22</v>
      </c>
      <c r="T173" s="296"/>
      <c r="U173" s="295" t="s">
        <v>23</v>
      </c>
      <c r="V173" s="296"/>
      <c r="W173" s="295" t="s">
        <v>24</v>
      </c>
      <c r="X173" s="296"/>
      <c r="Y173" s="295" t="s">
        <v>25</v>
      </c>
      <c r="Z173" s="296"/>
      <c r="AA173" s="295" t="s">
        <v>26</v>
      </c>
      <c r="AB173" s="296"/>
      <c r="AC173" s="295" t="s">
        <v>27</v>
      </c>
      <c r="AD173" s="296"/>
      <c r="AE173" s="295" t="s">
        <v>28</v>
      </c>
      <c r="AF173" s="296"/>
      <c r="AG173" s="295" t="s">
        <v>29</v>
      </c>
      <c r="AH173" s="296"/>
      <c r="AI173" s="295" t="s">
        <v>30</v>
      </c>
      <c r="AJ173" s="296"/>
      <c r="AK173" s="297" t="s">
        <v>31</v>
      </c>
      <c r="AL173" s="298"/>
    </row>
    <row r="174" spans="1:38" x14ac:dyDescent="0.25">
      <c r="A174" s="286"/>
      <c r="B174" s="5" t="s">
        <v>32</v>
      </c>
      <c r="C174" s="6" t="s">
        <v>33</v>
      </c>
      <c r="D174" s="7" t="s">
        <v>34</v>
      </c>
      <c r="E174" s="5" t="s">
        <v>33</v>
      </c>
      <c r="F174" s="7" t="s">
        <v>34</v>
      </c>
      <c r="G174" s="5" t="s">
        <v>33</v>
      </c>
      <c r="H174" s="7" t="s">
        <v>34</v>
      </c>
      <c r="I174" s="5" t="s">
        <v>33</v>
      </c>
      <c r="J174" s="7" t="s">
        <v>34</v>
      </c>
      <c r="K174" s="5" t="s">
        <v>33</v>
      </c>
      <c r="L174" s="7" t="s">
        <v>34</v>
      </c>
      <c r="M174" s="5" t="s">
        <v>33</v>
      </c>
      <c r="N174" s="7" t="s">
        <v>34</v>
      </c>
      <c r="O174" s="5" t="s">
        <v>33</v>
      </c>
      <c r="P174" s="7" t="s">
        <v>34</v>
      </c>
      <c r="Q174" s="5" t="s">
        <v>33</v>
      </c>
      <c r="R174" s="7" t="s">
        <v>34</v>
      </c>
      <c r="S174" s="5" t="s">
        <v>33</v>
      </c>
      <c r="T174" s="7" t="s">
        <v>34</v>
      </c>
      <c r="U174" s="5" t="s">
        <v>33</v>
      </c>
      <c r="V174" s="7" t="s">
        <v>34</v>
      </c>
      <c r="W174" s="5" t="s">
        <v>33</v>
      </c>
      <c r="X174" s="7" t="s">
        <v>34</v>
      </c>
      <c r="Y174" s="5" t="s">
        <v>33</v>
      </c>
      <c r="Z174" s="7" t="s">
        <v>34</v>
      </c>
      <c r="AA174" s="5" t="s">
        <v>33</v>
      </c>
      <c r="AB174" s="7" t="s">
        <v>34</v>
      </c>
      <c r="AC174" s="5" t="s">
        <v>33</v>
      </c>
      <c r="AD174" s="7" t="s">
        <v>34</v>
      </c>
      <c r="AE174" s="5" t="s">
        <v>33</v>
      </c>
      <c r="AF174" s="7" t="s">
        <v>34</v>
      </c>
      <c r="AG174" s="5" t="s">
        <v>33</v>
      </c>
      <c r="AH174" s="7" t="s">
        <v>34</v>
      </c>
      <c r="AI174" s="5" t="s">
        <v>33</v>
      </c>
      <c r="AJ174" s="7" t="s">
        <v>34</v>
      </c>
      <c r="AK174" s="5" t="s">
        <v>33</v>
      </c>
      <c r="AL174" s="7" t="s">
        <v>34</v>
      </c>
    </row>
    <row r="175" spans="1:38" x14ac:dyDescent="0.25">
      <c r="A175" s="252" t="s">
        <v>159</v>
      </c>
      <c r="B175" s="11">
        <f>SUM(C175:D175)</f>
        <v>0</v>
      </c>
      <c r="C175" s="12">
        <f>+E175+G175+I175+K175+M175+O175+Q175+S175+U175+W175+Y175+AA175+AC175+AE175+AG175+AI175+AK175</f>
        <v>0</v>
      </c>
      <c r="D175" s="253">
        <f>+F175+H175+J175+L175+N175+P175+R175+T175+V175+X175+Z175+AB175+AD175+AF175+AH175+AJ175+AL175</f>
        <v>0</v>
      </c>
      <c r="E175" s="14"/>
      <c r="F175" s="15"/>
      <c r="G175" s="14"/>
      <c r="H175" s="15"/>
      <c r="I175" s="14"/>
      <c r="J175" s="16"/>
      <c r="K175" s="14"/>
      <c r="L175" s="16"/>
      <c r="M175" s="14"/>
      <c r="N175" s="16"/>
      <c r="O175" s="14"/>
      <c r="P175" s="16"/>
      <c r="Q175" s="14"/>
      <c r="R175" s="16"/>
      <c r="S175" s="14"/>
      <c r="T175" s="16"/>
      <c r="U175" s="14"/>
      <c r="V175" s="16"/>
      <c r="W175" s="14"/>
      <c r="X175" s="16"/>
      <c r="Y175" s="14"/>
      <c r="Z175" s="16"/>
      <c r="AA175" s="14"/>
      <c r="AB175" s="16"/>
      <c r="AC175" s="14"/>
      <c r="AD175" s="16"/>
      <c r="AE175" s="14"/>
      <c r="AF175" s="16"/>
      <c r="AG175" s="14"/>
      <c r="AH175" s="16"/>
      <c r="AI175" s="14"/>
      <c r="AJ175" s="16"/>
      <c r="AK175" s="17"/>
      <c r="AL175" s="16"/>
    </row>
    <row r="176" spans="1:38" x14ac:dyDescent="0.25">
      <c r="A176" s="254" t="s">
        <v>160</v>
      </c>
      <c r="B176" s="32">
        <f>SUM(C176:D176)</f>
        <v>0</v>
      </c>
      <c r="C176" s="33">
        <f t="shared" ref="C176:D179" si="65">+E176+G176+I176+K176+M176+O176+Q176+S176+U176+W176+Y176+AA176+AC176+AE176+AG176+AI176+AK176</f>
        <v>0</v>
      </c>
      <c r="D176" s="255">
        <f t="shared" si="65"/>
        <v>0</v>
      </c>
      <c r="E176" s="35"/>
      <c r="F176" s="36"/>
      <c r="G176" s="35"/>
      <c r="H176" s="36"/>
      <c r="I176" s="35"/>
      <c r="J176" s="37"/>
      <c r="K176" s="35"/>
      <c r="L176" s="37"/>
      <c r="M176" s="35"/>
      <c r="N176" s="37"/>
      <c r="O176" s="35"/>
      <c r="P176" s="37"/>
      <c r="Q176" s="35"/>
      <c r="R176" s="37"/>
      <c r="S176" s="35"/>
      <c r="T176" s="37"/>
      <c r="U176" s="35"/>
      <c r="V176" s="37"/>
      <c r="W176" s="35"/>
      <c r="X176" s="37"/>
      <c r="Y176" s="35"/>
      <c r="Z176" s="37"/>
      <c r="AA176" s="35"/>
      <c r="AB176" s="37"/>
      <c r="AC176" s="35"/>
      <c r="AD176" s="37"/>
      <c r="AE176" s="35"/>
      <c r="AF176" s="37"/>
      <c r="AG176" s="35"/>
      <c r="AH176" s="37"/>
      <c r="AI176" s="35"/>
      <c r="AJ176" s="37"/>
      <c r="AK176" s="38"/>
      <c r="AL176" s="37"/>
    </row>
    <row r="177" spans="1:38" ht="21" x14ac:dyDescent="0.25">
      <c r="A177" s="254" t="s">
        <v>161</v>
      </c>
      <c r="B177" s="32">
        <f>SUM(C177:D177)</f>
        <v>0</v>
      </c>
      <c r="C177" s="33">
        <f t="shared" si="65"/>
        <v>0</v>
      </c>
      <c r="D177" s="256">
        <f t="shared" si="65"/>
        <v>0</v>
      </c>
      <c r="E177" s="47"/>
      <c r="F177" s="48"/>
      <c r="G177" s="47"/>
      <c r="H177" s="48"/>
      <c r="I177" s="35"/>
      <c r="J177" s="49"/>
      <c r="K177" s="35"/>
      <c r="L177" s="37"/>
      <c r="M177" s="35"/>
      <c r="N177" s="37"/>
      <c r="O177" s="35"/>
      <c r="P177" s="37"/>
      <c r="Q177" s="35"/>
      <c r="R177" s="37"/>
      <c r="S177" s="35"/>
      <c r="T177" s="37"/>
      <c r="U177" s="35"/>
      <c r="V177" s="37"/>
      <c r="W177" s="35"/>
      <c r="X177" s="37"/>
      <c r="Y177" s="35"/>
      <c r="Z177" s="37"/>
      <c r="AA177" s="35"/>
      <c r="AB177" s="37"/>
      <c r="AC177" s="35"/>
      <c r="AD177" s="37"/>
      <c r="AE177" s="35"/>
      <c r="AF177" s="37"/>
      <c r="AG177" s="35"/>
      <c r="AH177" s="37"/>
      <c r="AI177" s="35"/>
      <c r="AJ177" s="37"/>
      <c r="AK177" s="38"/>
      <c r="AL177" s="37"/>
    </row>
    <row r="178" spans="1:38" ht="21" x14ac:dyDescent="0.25">
      <c r="A178" s="257" t="s">
        <v>162</v>
      </c>
      <c r="B178" s="91">
        <f>SUM(C178:D178)</f>
        <v>0</v>
      </c>
      <c r="C178" s="54">
        <f t="shared" si="65"/>
        <v>0</v>
      </c>
      <c r="D178" s="256">
        <f t="shared" si="65"/>
        <v>0</v>
      </c>
      <c r="E178" s="35"/>
      <c r="F178" s="37"/>
      <c r="G178" s="47"/>
      <c r="H178" s="37"/>
      <c r="I178" s="217"/>
      <c r="J178" s="37"/>
      <c r="K178" s="79"/>
      <c r="L178" s="81"/>
      <c r="M178" s="79"/>
      <c r="N178" s="81"/>
      <c r="O178" s="79"/>
      <c r="P178" s="37"/>
      <c r="Q178" s="35"/>
      <c r="R178" s="37"/>
      <c r="S178" s="35"/>
      <c r="T178" s="37"/>
      <c r="U178" s="35"/>
      <c r="V178" s="37"/>
      <c r="W178" s="35"/>
      <c r="X178" s="37"/>
      <c r="Y178" s="35"/>
      <c r="Z178" s="37"/>
      <c r="AA178" s="35"/>
      <c r="AB178" s="37"/>
      <c r="AC178" s="35"/>
      <c r="AD178" s="37"/>
      <c r="AE178" s="35"/>
      <c r="AF178" s="37"/>
      <c r="AG178" s="35"/>
      <c r="AH178" s="37"/>
      <c r="AI178" s="35"/>
      <c r="AJ178" s="37"/>
      <c r="AK178" s="38"/>
      <c r="AL178" s="37"/>
    </row>
    <row r="179" spans="1:38" ht="21" x14ac:dyDescent="0.25">
      <c r="A179" s="258" t="s">
        <v>163</v>
      </c>
      <c r="B179" s="58">
        <f>SUM(C179:D179)</f>
        <v>0</v>
      </c>
      <c r="C179" s="59">
        <f t="shared" si="65"/>
        <v>0</v>
      </c>
      <c r="D179" s="173">
        <f t="shared" si="65"/>
        <v>0</v>
      </c>
      <c r="E179" s="64"/>
      <c r="F179" s="62"/>
      <c r="G179" s="64"/>
      <c r="H179" s="62"/>
      <c r="I179" s="64"/>
      <c r="J179" s="63"/>
      <c r="K179" s="61"/>
      <c r="L179" s="63"/>
      <c r="M179" s="61"/>
      <c r="N179" s="63"/>
      <c r="O179" s="61"/>
      <c r="P179" s="63"/>
      <c r="Q179" s="61"/>
      <c r="R179" s="63"/>
      <c r="S179" s="61"/>
      <c r="T179" s="63"/>
      <c r="U179" s="61"/>
      <c r="V179" s="63"/>
      <c r="W179" s="61"/>
      <c r="X179" s="63"/>
      <c r="Y179" s="61"/>
      <c r="Z179" s="63"/>
      <c r="AA179" s="61"/>
      <c r="AB179" s="63"/>
      <c r="AC179" s="61"/>
      <c r="AD179" s="63"/>
      <c r="AE179" s="61"/>
      <c r="AF179" s="63"/>
      <c r="AG179" s="61"/>
      <c r="AH179" s="63"/>
      <c r="AI179" s="61"/>
      <c r="AJ179" s="63"/>
      <c r="AK179" s="84"/>
      <c r="AL179" s="63"/>
    </row>
    <row r="180" spans="1:38" x14ac:dyDescent="0.25">
      <c r="A180" s="259" t="s">
        <v>94</v>
      </c>
      <c r="B180" s="58">
        <f>SUM(B175:B179)</f>
        <v>0</v>
      </c>
      <c r="C180" s="260">
        <f t="shared" ref="C180:AL180" si="66">SUM(C175:C179)</f>
        <v>0</v>
      </c>
      <c r="D180" s="261">
        <f t="shared" si="66"/>
        <v>0</v>
      </c>
      <c r="E180" s="262">
        <f t="shared" si="66"/>
        <v>0</v>
      </c>
      <c r="F180" s="263">
        <f t="shared" si="66"/>
        <v>0</v>
      </c>
      <c r="G180" s="262">
        <f t="shared" si="66"/>
        <v>0</v>
      </c>
      <c r="H180" s="263">
        <f t="shared" si="66"/>
        <v>0</v>
      </c>
      <c r="I180" s="262">
        <f t="shared" si="66"/>
        <v>0</v>
      </c>
      <c r="J180" s="263">
        <f t="shared" si="66"/>
        <v>0</v>
      </c>
      <c r="K180" s="262">
        <f t="shared" si="66"/>
        <v>0</v>
      </c>
      <c r="L180" s="263">
        <f t="shared" si="66"/>
        <v>0</v>
      </c>
      <c r="M180" s="262">
        <f t="shared" si="66"/>
        <v>0</v>
      </c>
      <c r="N180" s="263">
        <f t="shared" si="66"/>
        <v>0</v>
      </c>
      <c r="O180" s="262">
        <f t="shared" si="66"/>
        <v>0</v>
      </c>
      <c r="P180" s="263">
        <f t="shared" si="66"/>
        <v>0</v>
      </c>
      <c r="Q180" s="262">
        <f t="shared" si="66"/>
        <v>0</v>
      </c>
      <c r="R180" s="263">
        <f t="shared" si="66"/>
        <v>0</v>
      </c>
      <c r="S180" s="262">
        <f t="shared" si="66"/>
        <v>0</v>
      </c>
      <c r="T180" s="263">
        <f t="shared" si="66"/>
        <v>0</v>
      </c>
      <c r="U180" s="262">
        <f t="shared" si="66"/>
        <v>0</v>
      </c>
      <c r="V180" s="263">
        <f t="shared" si="66"/>
        <v>0</v>
      </c>
      <c r="W180" s="262">
        <f t="shared" si="66"/>
        <v>0</v>
      </c>
      <c r="X180" s="263">
        <f t="shared" si="66"/>
        <v>0</v>
      </c>
      <c r="Y180" s="262">
        <f t="shared" si="66"/>
        <v>0</v>
      </c>
      <c r="Z180" s="263">
        <f t="shared" si="66"/>
        <v>0</v>
      </c>
      <c r="AA180" s="264">
        <f t="shared" si="66"/>
        <v>0</v>
      </c>
      <c r="AB180" s="173">
        <f t="shared" si="66"/>
        <v>0</v>
      </c>
      <c r="AC180" s="262">
        <f t="shared" si="66"/>
        <v>0</v>
      </c>
      <c r="AD180" s="263">
        <f t="shared" si="66"/>
        <v>0</v>
      </c>
      <c r="AE180" s="262">
        <f t="shared" si="66"/>
        <v>0</v>
      </c>
      <c r="AF180" s="263">
        <f t="shared" si="66"/>
        <v>0</v>
      </c>
      <c r="AG180" s="264">
        <f t="shared" si="66"/>
        <v>0</v>
      </c>
      <c r="AH180" s="173">
        <f t="shared" si="66"/>
        <v>0</v>
      </c>
      <c r="AI180" s="262">
        <f t="shared" si="66"/>
        <v>0</v>
      </c>
      <c r="AJ180" s="263">
        <f t="shared" si="66"/>
        <v>0</v>
      </c>
      <c r="AK180" s="262">
        <f t="shared" si="66"/>
        <v>0</v>
      </c>
      <c r="AL180" s="263">
        <f t="shared" si="66"/>
        <v>0</v>
      </c>
    </row>
    <row r="181" spans="1:38" x14ac:dyDescent="0.25">
      <c r="A181" s="265" t="s">
        <v>164</v>
      </c>
      <c r="B181" s="266"/>
      <c r="C181" s="266"/>
      <c r="D181" s="266"/>
    </row>
    <row r="182" spans="1:38" x14ac:dyDescent="0.25">
      <c r="A182" s="267" t="s">
        <v>165</v>
      </c>
      <c r="B182" s="268" t="s">
        <v>94</v>
      </c>
      <c r="C182" s="269" t="s">
        <v>166</v>
      </c>
      <c r="D182" s="150" t="s">
        <v>167</v>
      </c>
    </row>
    <row r="183" spans="1:38" x14ac:dyDescent="0.25">
      <c r="A183" s="270" t="s">
        <v>168</v>
      </c>
      <c r="B183" s="271">
        <f>SUM(C183:D183)</f>
        <v>0</v>
      </c>
      <c r="C183" s="135"/>
      <c r="D183" s="272"/>
    </row>
    <row r="184" spans="1:38" x14ac:dyDescent="0.25">
      <c r="A184" s="273" t="s">
        <v>169</v>
      </c>
      <c r="B184" s="274">
        <f>SUM(C184:D184)</f>
        <v>0</v>
      </c>
      <c r="C184" s="135"/>
      <c r="D184" s="272"/>
    </row>
    <row r="185" spans="1:38" ht="21" x14ac:dyDescent="0.25">
      <c r="A185" s="275" t="s">
        <v>170</v>
      </c>
      <c r="B185" s="276">
        <f>SUM(C185:D185)</f>
        <v>0</v>
      </c>
      <c r="C185" s="140"/>
      <c r="D185" s="277"/>
    </row>
    <row r="186" spans="1:38" x14ac:dyDescent="0.25">
      <c r="A186" s="278" t="s">
        <v>171</v>
      </c>
      <c r="B186" s="279">
        <f>SUM(C186:D186)</f>
        <v>0</v>
      </c>
      <c r="C186" s="146"/>
      <c r="D186" s="280"/>
    </row>
    <row r="202" spans="1:2" x14ac:dyDescent="0.25">
      <c r="A202" s="281">
        <f>SUM(C13:C89,C94:C105,C108:D117,C122:C124,C129:C148,B151:B155,B158:B164,B167:B170,C167:C170,B175:B179,B183:B186)</f>
        <v>1745</v>
      </c>
      <c r="B202" s="281">
        <f>SUM(CJ13:CQ148)</f>
        <v>0</v>
      </c>
    </row>
  </sheetData>
  <mergeCells count="128">
    <mergeCell ref="A6:T6"/>
    <mergeCell ref="A8:AM8"/>
    <mergeCell ref="A9:AM9"/>
    <mergeCell ref="A10:A12"/>
    <mergeCell ref="B10:B12"/>
    <mergeCell ref="C10:E11"/>
    <mergeCell ref="F10:AM10"/>
    <mergeCell ref="X11:Y11"/>
    <mergeCell ref="Z11:AA11"/>
    <mergeCell ref="AB11:AC11"/>
    <mergeCell ref="AJ11:AK11"/>
    <mergeCell ref="AL11:AM11"/>
    <mergeCell ref="AU10:AU12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AN10:AN12"/>
    <mergeCell ref="AO10:AP11"/>
    <mergeCell ref="AQ10:AQ12"/>
    <mergeCell ref="AR10:AR12"/>
    <mergeCell ref="AS10:AS12"/>
    <mergeCell ref="AT10:AT12"/>
    <mergeCell ref="A24:A34"/>
    <mergeCell ref="A35:A45"/>
    <mergeCell ref="A46:A56"/>
    <mergeCell ref="A57:A62"/>
    <mergeCell ref="A63:A66"/>
    <mergeCell ref="A67:A73"/>
    <mergeCell ref="AD11:AE11"/>
    <mergeCell ref="AF11:AG11"/>
    <mergeCell ref="AH11:AI11"/>
    <mergeCell ref="A13:A23"/>
    <mergeCell ref="A74:A78"/>
    <mergeCell ref="A79:A89"/>
    <mergeCell ref="A90:AM90"/>
    <mergeCell ref="A91:A93"/>
    <mergeCell ref="B91:B93"/>
    <mergeCell ref="C91:E92"/>
    <mergeCell ref="F91:AM91"/>
    <mergeCell ref="P92:Q92"/>
    <mergeCell ref="R92:S92"/>
    <mergeCell ref="T92:U92"/>
    <mergeCell ref="AN91:AO92"/>
    <mergeCell ref="AP91:AP93"/>
    <mergeCell ref="AQ91:AQ93"/>
    <mergeCell ref="AR91:AR93"/>
    <mergeCell ref="AS91:AS93"/>
    <mergeCell ref="F92:G92"/>
    <mergeCell ref="H92:I92"/>
    <mergeCell ref="J92:K92"/>
    <mergeCell ref="L92:M92"/>
    <mergeCell ref="N92:O92"/>
    <mergeCell ref="AH92:AI92"/>
    <mergeCell ref="AJ92:AK92"/>
    <mergeCell ref="AL92:AM92"/>
    <mergeCell ref="A94:A99"/>
    <mergeCell ref="A100:A105"/>
    <mergeCell ref="A106:D106"/>
    <mergeCell ref="V92:W92"/>
    <mergeCell ref="X92:Y92"/>
    <mergeCell ref="Z92:AA92"/>
    <mergeCell ref="AB92:AC92"/>
    <mergeCell ref="AD92:AE92"/>
    <mergeCell ref="AF92:AG92"/>
    <mergeCell ref="A107:A117"/>
    <mergeCell ref="A118:AK118"/>
    <mergeCell ref="A119:B121"/>
    <mergeCell ref="C119:E120"/>
    <mergeCell ref="F119:AI119"/>
    <mergeCell ref="AJ119:AK120"/>
    <mergeCell ref="X120:Y120"/>
    <mergeCell ref="Z120:AA120"/>
    <mergeCell ref="AB120:AC120"/>
    <mergeCell ref="AD120:AE120"/>
    <mergeCell ref="AL119:AL121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V120:W120"/>
    <mergeCell ref="O127:O128"/>
    <mergeCell ref="A129:A133"/>
    <mergeCell ref="A134:A138"/>
    <mergeCell ref="A139:A143"/>
    <mergeCell ref="A144:A148"/>
    <mergeCell ref="A149:H149"/>
    <mergeCell ref="AF120:AG120"/>
    <mergeCell ref="AH120:AI120"/>
    <mergeCell ref="A122:A124"/>
    <mergeCell ref="A125:J125"/>
    <mergeCell ref="A126:J126"/>
    <mergeCell ref="A127:A128"/>
    <mergeCell ref="B127:B128"/>
    <mergeCell ref="C127:C128"/>
    <mergeCell ref="D127:M127"/>
    <mergeCell ref="N127:N128"/>
    <mergeCell ref="A156:H156"/>
    <mergeCell ref="A171:J171"/>
    <mergeCell ref="A172:A174"/>
    <mergeCell ref="B172:D173"/>
    <mergeCell ref="E172:AL172"/>
    <mergeCell ref="E173:F173"/>
    <mergeCell ref="G173:H173"/>
    <mergeCell ref="I173:J173"/>
    <mergeCell ref="K173:L173"/>
    <mergeCell ref="M173:N173"/>
    <mergeCell ref="AA173:AB173"/>
    <mergeCell ref="AC173:AD173"/>
    <mergeCell ref="AE173:AF173"/>
    <mergeCell ref="AG173:AH173"/>
    <mergeCell ref="AI173:AJ173"/>
    <mergeCell ref="AK173:AL173"/>
    <mergeCell ref="O173:P173"/>
    <mergeCell ref="Q173:R173"/>
    <mergeCell ref="S173:T173"/>
    <mergeCell ref="U173:V173"/>
    <mergeCell ref="W173:X173"/>
    <mergeCell ref="Y173:Z173"/>
  </mergeCells>
  <dataValidations count="8">
    <dataValidation type="whole" allowBlank="1" showInputMessage="1" showErrorMessage="1" sqref="C183:D186" xr:uid="{00000000-0002-0000-0500-000000000000}">
      <formula1>0</formula1>
      <formula2>9.99999999999999E+40</formula2>
    </dataValidation>
    <dataValidation type="whole" allowBlank="1" showInputMessage="1" showErrorMessage="1" sqref="F13:AU89" xr:uid="{00000000-0002-0000-0500-000001000000}">
      <formula1>0</formula1>
      <formula2>9.99999999999999E+35</formula2>
    </dataValidation>
    <dataValidation type="whole" allowBlank="1" showInputMessage="1" showErrorMessage="1" sqref="F94:AS105" xr:uid="{00000000-0002-0000-0500-000002000000}">
      <formula1>0</formula1>
      <formula2>9.99999999999999E+36</formula2>
    </dataValidation>
    <dataValidation type="whole" allowBlank="1" showInputMessage="1" showErrorMessage="1" sqref="C108:D117" xr:uid="{00000000-0002-0000-0500-000003000000}">
      <formula1>0</formula1>
      <formula2>9.99999999999999E+34</formula2>
    </dataValidation>
    <dataValidation type="whole" operator="equal" allowBlank="1" showInputMessage="1" showErrorMessage="1" sqref="D74:D78" xr:uid="{00000000-0002-0000-0500-000004000000}">
      <formula1>0</formula1>
    </dataValidation>
    <dataValidation allowBlank="1" showInputMessage="1" showErrorMessage="1" error="Valor no Permitido" sqref="A79:A89" xr:uid="{00000000-0002-0000-0500-000005000000}"/>
    <dataValidation type="whole" allowBlank="1" showInputMessage="1" showErrorMessage="1" error="Valor no Permitido" sqref="B122:E124 A118:A119 A122 C119:E120 B175:D179 B172:D173 C79:E89" xr:uid="{00000000-0002-0000-0500-000006000000}">
      <formula1>0</formula1>
      <formula2>1E+30</formula2>
    </dataValidation>
    <dataValidation type="whole" operator="greaterThanOrEqual" allowBlank="1" showInputMessage="1" showErrorMessage="1" sqref="D129:O148 E175:AL179 C167:J170 C158:H164 F122:AL124 C151:H155" xr:uid="{00000000-0002-0000-0500-000007000000}">
      <formula1>0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G202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3.140625" customWidth="1"/>
    <col min="2" max="2" width="31.7109375" customWidth="1"/>
    <col min="3" max="3" width="18.85546875" bestFit="1" customWidth="1"/>
    <col min="4" max="4" width="17.140625" bestFit="1" customWidth="1"/>
    <col min="5" max="5" width="14" bestFit="1" customWidth="1"/>
    <col min="6" max="6" width="14.5703125" bestFit="1" customWidth="1"/>
    <col min="7" max="7" width="11.5703125" bestFit="1" customWidth="1"/>
    <col min="8" max="8" width="14" bestFit="1" customWidth="1"/>
    <col min="9" max="9" width="13.28515625" customWidth="1"/>
    <col min="10" max="10" width="15.42578125" customWidth="1"/>
    <col min="11" max="11" width="17" customWidth="1"/>
    <col min="12" max="12" width="14.85546875" customWidth="1"/>
    <col min="14" max="14" width="13.5703125" customWidth="1"/>
    <col min="38" max="38" width="13.7109375" customWidth="1"/>
    <col min="40" max="40" width="12.7109375" customWidth="1"/>
    <col min="41" max="41" width="13" customWidth="1"/>
    <col min="42" max="42" width="13.140625" customWidth="1"/>
    <col min="44" max="44" width="12.42578125" customWidth="1"/>
    <col min="75" max="76" width="11.7109375" customWidth="1"/>
    <col min="77" max="77" width="11.42578125" customWidth="1"/>
    <col min="78" max="96" width="11.42578125" hidden="1" customWidth="1"/>
    <col min="97" max="105" width="11.42578125" customWidth="1"/>
  </cols>
  <sheetData>
    <row r="1" spans="1:104" x14ac:dyDescent="0.25">
      <c r="A1" s="1" t="s">
        <v>0</v>
      </c>
    </row>
    <row r="2" spans="1:104" x14ac:dyDescent="0.25">
      <c r="A2" s="1" t="str">
        <f>CONCATENATE("COMUNA: ",[7]NOMBRE!B2, " (",[7]NOMBRE!C2,[7]NOMBRE!D2,[7]NOMBRE!E2,[7]NOMBRE!F2,[7]NOMBRE!G2,")")</f>
        <v>COMUNA: LINARES (07401)</v>
      </c>
    </row>
    <row r="3" spans="1:104" x14ac:dyDescent="0.25">
      <c r="A3" s="1" t="str">
        <f>CONCATENATE("ESTABLECIMIENTO/ESTRATEGIA: ", [7]NOMBRE!B3, " (",[7]NOMBRE!C3,[7]NOMBRE!D3,[7]NOMBRE!E3,[7]NOMBRE!F3,[7]NOMBRE!G3,[7]NOMBRE!H3,")")</f>
        <v>ESTABLECIMIENTO/ESTRATEGIA: HOSPITAL PRESIDENTE CARLOS IBAÑEZ DEL CAMPO (116108)</v>
      </c>
    </row>
    <row r="4" spans="1:104" x14ac:dyDescent="0.25">
      <c r="A4" s="1" t="str">
        <f>CONCATENATE("MES: ",[7]NOMBRE!B6, " (",[7]NOMBRE!C6,[7]NOMBRE!D6,")")</f>
        <v>MES: JUNIO (06)</v>
      </c>
    </row>
    <row r="5" spans="1:104" x14ac:dyDescent="0.25">
      <c r="A5" s="1" t="str">
        <f>CONCATENATE("AÑO: ",[7]NOMBRE!B7)</f>
        <v>AÑO: 2025</v>
      </c>
    </row>
    <row r="6" spans="1:104" s="2" customFormat="1" ht="15" customHeight="1" x14ac:dyDescent="0.25">
      <c r="A6" s="330" t="s">
        <v>1</v>
      </c>
      <c r="B6" s="330"/>
      <c r="C6" s="330"/>
      <c r="D6" s="330"/>
      <c r="E6" s="330"/>
      <c r="F6" s="330"/>
      <c r="G6" s="330"/>
      <c r="H6" s="330"/>
      <c r="I6" s="330"/>
      <c r="J6" s="330"/>
      <c r="K6" s="330"/>
      <c r="L6" s="330"/>
      <c r="M6" s="330"/>
      <c r="N6" s="330"/>
      <c r="O6" s="330"/>
      <c r="P6" s="330"/>
      <c r="Q6" s="330"/>
      <c r="R6" s="330"/>
      <c r="S6" s="330"/>
      <c r="T6" s="330"/>
      <c r="BX6" s="3"/>
      <c r="BY6" s="3"/>
      <c r="BZ6" s="3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</row>
    <row r="8" spans="1:104" x14ac:dyDescent="0.25">
      <c r="A8" s="331" t="s">
        <v>2</v>
      </c>
      <c r="B8" s="331"/>
      <c r="C8" s="331"/>
      <c r="D8" s="331"/>
      <c r="E8" s="331"/>
      <c r="F8" s="331"/>
      <c r="G8" s="331"/>
      <c r="H8" s="331"/>
      <c r="I8" s="331"/>
      <c r="J8" s="331"/>
      <c r="K8" s="331"/>
      <c r="L8" s="331"/>
      <c r="M8" s="331"/>
      <c r="N8" s="331"/>
      <c r="O8" s="331"/>
      <c r="P8" s="331"/>
      <c r="Q8" s="331"/>
      <c r="R8" s="331"/>
      <c r="S8" s="331"/>
      <c r="T8" s="331"/>
      <c r="U8" s="331"/>
      <c r="V8" s="331"/>
      <c r="W8" s="331"/>
      <c r="X8" s="331"/>
      <c r="Y8" s="331"/>
      <c r="Z8" s="331"/>
      <c r="AA8" s="331"/>
      <c r="AB8" s="331"/>
      <c r="AC8" s="331"/>
      <c r="AD8" s="331"/>
      <c r="AE8" s="331"/>
      <c r="AF8" s="331"/>
      <c r="AG8" s="331"/>
      <c r="AH8" s="331"/>
      <c r="AI8" s="331"/>
      <c r="AJ8" s="331"/>
      <c r="AK8" s="331"/>
      <c r="AL8" s="331"/>
      <c r="AM8" s="331"/>
    </row>
    <row r="9" spans="1:104" x14ac:dyDescent="0.25">
      <c r="A9" s="303" t="s">
        <v>3</v>
      </c>
      <c r="B9" s="303"/>
      <c r="C9" s="303"/>
      <c r="D9" s="303"/>
      <c r="E9" s="303"/>
      <c r="F9" s="303"/>
      <c r="G9" s="303"/>
      <c r="H9" s="303"/>
      <c r="I9" s="303"/>
      <c r="J9" s="303"/>
      <c r="K9" s="303"/>
      <c r="L9" s="303"/>
      <c r="M9" s="303"/>
      <c r="N9" s="303"/>
      <c r="O9" s="303"/>
      <c r="P9" s="303"/>
      <c r="Q9" s="303"/>
      <c r="R9" s="303"/>
      <c r="S9" s="303"/>
      <c r="T9" s="303"/>
      <c r="U9" s="303"/>
      <c r="V9" s="303"/>
      <c r="W9" s="303"/>
      <c r="X9" s="303"/>
      <c r="Y9" s="303"/>
      <c r="Z9" s="303"/>
      <c r="AA9" s="303"/>
      <c r="AB9" s="303"/>
      <c r="AC9" s="303"/>
      <c r="AD9" s="303"/>
      <c r="AE9" s="303"/>
      <c r="AF9" s="303"/>
      <c r="AG9" s="303"/>
      <c r="AH9" s="303"/>
      <c r="AI9" s="303"/>
      <c r="AJ9" s="303"/>
      <c r="AK9" s="303"/>
      <c r="AL9" s="303"/>
      <c r="AM9" s="303"/>
    </row>
    <row r="10" spans="1:104" ht="15" customHeight="1" x14ac:dyDescent="0.25">
      <c r="A10" s="332" t="s">
        <v>4</v>
      </c>
      <c r="B10" s="327" t="s">
        <v>5</v>
      </c>
      <c r="C10" s="287" t="s">
        <v>6</v>
      </c>
      <c r="D10" s="288"/>
      <c r="E10" s="284"/>
      <c r="F10" s="333" t="s">
        <v>7</v>
      </c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4"/>
      <c r="AF10" s="334"/>
      <c r="AG10" s="334"/>
      <c r="AH10" s="334"/>
      <c r="AI10" s="334"/>
      <c r="AJ10" s="334"/>
      <c r="AK10" s="334"/>
      <c r="AL10" s="334"/>
      <c r="AM10" s="314"/>
      <c r="AN10" s="309" t="s">
        <v>8</v>
      </c>
      <c r="AO10" s="288" t="s">
        <v>9</v>
      </c>
      <c r="AP10" s="284"/>
      <c r="AQ10" s="324" t="s">
        <v>10</v>
      </c>
      <c r="AR10" s="324" t="s">
        <v>11</v>
      </c>
      <c r="AS10" s="324" t="s">
        <v>12</v>
      </c>
      <c r="AT10" s="324" t="s">
        <v>13</v>
      </c>
      <c r="AU10" s="324" t="s">
        <v>14</v>
      </c>
    </row>
    <row r="11" spans="1:104" x14ac:dyDescent="0.25">
      <c r="A11" s="332"/>
      <c r="B11" s="328"/>
      <c r="C11" s="289"/>
      <c r="D11" s="290"/>
      <c r="E11" s="286"/>
      <c r="F11" s="294" t="s">
        <v>15</v>
      </c>
      <c r="G11" s="294"/>
      <c r="H11" s="295" t="s">
        <v>16</v>
      </c>
      <c r="I11" s="296"/>
      <c r="J11" s="295" t="s">
        <v>17</v>
      </c>
      <c r="K11" s="296"/>
      <c r="L11" s="295" t="s">
        <v>18</v>
      </c>
      <c r="M11" s="296"/>
      <c r="N11" s="295" t="s">
        <v>19</v>
      </c>
      <c r="O11" s="296"/>
      <c r="P11" s="295" t="s">
        <v>20</v>
      </c>
      <c r="Q11" s="296"/>
      <c r="R11" s="295" t="s">
        <v>21</v>
      </c>
      <c r="S11" s="296"/>
      <c r="T11" s="295" t="s">
        <v>22</v>
      </c>
      <c r="U11" s="296"/>
      <c r="V11" s="295" t="s">
        <v>23</v>
      </c>
      <c r="W11" s="296"/>
      <c r="X11" s="295" t="s">
        <v>24</v>
      </c>
      <c r="Y11" s="296"/>
      <c r="Z11" s="295" t="s">
        <v>25</v>
      </c>
      <c r="AA11" s="296"/>
      <c r="AB11" s="295" t="s">
        <v>26</v>
      </c>
      <c r="AC11" s="296"/>
      <c r="AD11" s="295" t="s">
        <v>27</v>
      </c>
      <c r="AE11" s="296"/>
      <c r="AF11" s="295" t="s">
        <v>28</v>
      </c>
      <c r="AG11" s="296"/>
      <c r="AH11" s="295" t="s">
        <v>29</v>
      </c>
      <c r="AI11" s="296"/>
      <c r="AJ11" s="295" t="s">
        <v>30</v>
      </c>
      <c r="AK11" s="296"/>
      <c r="AL11" s="297" t="s">
        <v>31</v>
      </c>
      <c r="AM11" s="323"/>
      <c r="AN11" s="310"/>
      <c r="AO11" s="290"/>
      <c r="AP11" s="286"/>
      <c r="AQ11" s="325"/>
      <c r="AR11" s="325"/>
      <c r="AS11" s="325"/>
      <c r="AT11" s="325"/>
      <c r="AU11" s="325"/>
    </row>
    <row r="12" spans="1:104" x14ac:dyDescent="0.25">
      <c r="A12" s="332"/>
      <c r="B12" s="329"/>
      <c r="C12" s="5" t="s">
        <v>32</v>
      </c>
      <c r="D12" s="6" t="s">
        <v>33</v>
      </c>
      <c r="E12" s="7" t="s">
        <v>34</v>
      </c>
      <c r="F12" s="5" t="s">
        <v>33</v>
      </c>
      <c r="G12" s="7" t="s">
        <v>34</v>
      </c>
      <c r="H12" s="5" t="s">
        <v>33</v>
      </c>
      <c r="I12" s="7" t="s">
        <v>34</v>
      </c>
      <c r="J12" s="5" t="s">
        <v>33</v>
      </c>
      <c r="K12" s="7" t="s">
        <v>34</v>
      </c>
      <c r="L12" s="5" t="s">
        <v>33</v>
      </c>
      <c r="M12" s="7" t="s">
        <v>34</v>
      </c>
      <c r="N12" s="5" t="s">
        <v>33</v>
      </c>
      <c r="O12" s="7" t="s">
        <v>34</v>
      </c>
      <c r="P12" s="5" t="s">
        <v>33</v>
      </c>
      <c r="Q12" s="7" t="s">
        <v>34</v>
      </c>
      <c r="R12" s="5" t="s">
        <v>33</v>
      </c>
      <c r="S12" s="7" t="s">
        <v>34</v>
      </c>
      <c r="T12" s="5" t="s">
        <v>33</v>
      </c>
      <c r="U12" s="7" t="s">
        <v>34</v>
      </c>
      <c r="V12" s="5" t="s">
        <v>33</v>
      </c>
      <c r="W12" s="7" t="s">
        <v>34</v>
      </c>
      <c r="X12" s="5" t="s">
        <v>33</v>
      </c>
      <c r="Y12" s="7" t="s">
        <v>34</v>
      </c>
      <c r="Z12" s="5" t="s">
        <v>33</v>
      </c>
      <c r="AA12" s="7" t="s">
        <v>34</v>
      </c>
      <c r="AB12" s="5" t="s">
        <v>33</v>
      </c>
      <c r="AC12" s="7" t="s">
        <v>34</v>
      </c>
      <c r="AD12" s="5" t="s">
        <v>33</v>
      </c>
      <c r="AE12" s="7" t="s">
        <v>34</v>
      </c>
      <c r="AF12" s="5" t="s">
        <v>33</v>
      </c>
      <c r="AG12" s="7" t="s">
        <v>34</v>
      </c>
      <c r="AH12" s="5" t="s">
        <v>33</v>
      </c>
      <c r="AI12" s="7" t="s">
        <v>34</v>
      </c>
      <c r="AJ12" s="5" t="s">
        <v>33</v>
      </c>
      <c r="AK12" s="7" t="s">
        <v>34</v>
      </c>
      <c r="AL12" s="5" t="s">
        <v>33</v>
      </c>
      <c r="AM12" s="7" t="s">
        <v>34</v>
      </c>
      <c r="AN12" s="311"/>
      <c r="AO12" s="8" t="s">
        <v>35</v>
      </c>
      <c r="AP12" s="9" t="s">
        <v>36</v>
      </c>
      <c r="AQ12" s="326"/>
      <c r="AR12" s="326"/>
      <c r="AS12" s="326"/>
      <c r="AT12" s="326"/>
      <c r="AU12" s="326"/>
    </row>
    <row r="13" spans="1:104" x14ac:dyDescent="0.25">
      <c r="A13" s="299" t="s">
        <v>37</v>
      </c>
      <c r="B13" s="10" t="s">
        <v>38</v>
      </c>
      <c r="C13" s="11">
        <f t="shared" ref="C13:C75" si="0">SUM(D13+E13)</f>
        <v>77</v>
      </c>
      <c r="D13" s="12">
        <f>+F13+H13+J13+L13+N13+P13+R13+T13+V13+X13+Z13+AB13+AD13+AF13+AH13+AJ13+AL13</f>
        <v>62</v>
      </c>
      <c r="E13" s="13">
        <f>+G13+I13+K13+M13+O13+Q13+S13+U13+W13+Y13+AA13+AC13+AE13+AG13+AI13+AK13+AM13</f>
        <v>15</v>
      </c>
      <c r="F13" s="14"/>
      <c r="G13" s="15"/>
      <c r="H13" s="14"/>
      <c r="I13" s="15"/>
      <c r="J13" s="14"/>
      <c r="K13" s="16"/>
      <c r="L13" s="14"/>
      <c r="M13" s="16"/>
      <c r="N13" s="14">
        <v>4</v>
      </c>
      <c r="O13" s="16"/>
      <c r="P13" s="14">
        <v>2</v>
      </c>
      <c r="Q13" s="16">
        <v>1</v>
      </c>
      <c r="R13" s="14">
        <v>6</v>
      </c>
      <c r="S13" s="16"/>
      <c r="T13" s="14">
        <v>8</v>
      </c>
      <c r="U13" s="16">
        <v>4</v>
      </c>
      <c r="V13" s="14">
        <v>9</v>
      </c>
      <c r="W13" s="16">
        <v>1</v>
      </c>
      <c r="X13" s="14">
        <v>5</v>
      </c>
      <c r="Y13" s="16"/>
      <c r="Z13" s="14">
        <v>8</v>
      </c>
      <c r="AA13" s="16">
        <v>2</v>
      </c>
      <c r="AB13" s="14">
        <v>3</v>
      </c>
      <c r="AC13" s="16">
        <v>1</v>
      </c>
      <c r="AD13" s="14">
        <v>7</v>
      </c>
      <c r="AE13" s="16">
        <v>2</v>
      </c>
      <c r="AF13" s="14">
        <v>7</v>
      </c>
      <c r="AG13" s="16">
        <v>1</v>
      </c>
      <c r="AH13" s="14">
        <v>3</v>
      </c>
      <c r="AI13" s="16">
        <v>2</v>
      </c>
      <c r="AJ13" s="14"/>
      <c r="AK13" s="16">
        <v>1</v>
      </c>
      <c r="AL13" s="17"/>
      <c r="AM13" s="18"/>
      <c r="AN13" s="19">
        <v>0</v>
      </c>
      <c r="AO13" s="20">
        <v>0</v>
      </c>
      <c r="AP13" s="21">
        <v>0</v>
      </c>
      <c r="AQ13" s="22">
        <v>1</v>
      </c>
      <c r="AR13" s="22">
        <v>6</v>
      </c>
      <c r="AS13" s="23"/>
      <c r="AT13" s="24">
        <v>0</v>
      </c>
      <c r="AU13" s="24">
        <v>0</v>
      </c>
      <c r="AV13" s="25" t="str">
        <f>$CA13&amp;$CB13&amp;CC13&amp;CD13&amp;CE13&amp;CG13&amp;CH13</f>
        <v/>
      </c>
      <c r="CA13" s="26" t="str">
        <f>IF(AND($C13&lt;&gt;0,AN13=""),"* No olvide ingresar la columna Espacios Amigables /adolescentes (Digite CERO si no tiene). ",IF(AN13&gt;$C13,"* El Número de Espacios Amigables no puede superar el Total. ",""))</f>
        <v/>
      </c>
      <c r="CB13" s="26" t="str">
        <f>IF(AND(E13&gt;0,OR(AO13="")),"No olvide digitar los campos *TRANS Masculino (Digite CERO si no tiene).",IF(AO13&gt;E13,"* El Número de TRANS Masculino no puede superar el Total Mujeres. ",""))</f>
        <v/>
      </c>
      <c r="CC13" s="26" t="str">
        <f>IF(AND(D13&gt;0,OR(AP13="")),"No olvide digitar los campos *TRANS Femenino (Digite CERO si no tiene).",IF(AP13&gt;$D13,"* El Número de TRANS Femenino no puede superar el Total Hombres. ",""))</f>
        <v/>
      </c>
      <c r="CD13" s="26" t="str">
        <f>IF(AND($C13&lt;&gt;0,AQ13=""),"* No olvide ingresar la columna Pueblos Originarios (Digite CERO si no tiene).  ",IF(AQ13&gt;$C13,"* El Número de Pueblos Originarios no puede superar el Total. ",""))</f>
        <v/>
      </c>
      <c r="CE13" s="26" t="str">
        <f>IF(AND($C13&lt;&gt;0,AR13=""),"* No olvide ingresar la columna Migrantes (Digite CERO si no tiene).  ",IF(AR13&gt;$C13,"* El Número de Migrantes no puede superar el Total. ",""))</f>
        <v/>
      </c>
      <c r="CF13" s="27"/>
      <c r="CG13" s="26" t="str">
        <f>IF(AND($C13&lt;&gt;0,AT13=""),"* No olvide ingresar la columna Niños, Niñas, Adolescentes y Jóvenes SENAME (Digite CERO si no tiene).  ",IF(AT13&gt;$C13,"* El Número de Niños, Niñas, Adolescentes y Jóvenes SENAME no puede superar el Total. ",""))</f>
        <v/>
      </c>
      <c r="CH13" s="26" t="str">
        <f>IF(AND($C13&lt;&gt;0,AU13=""),"* No olvide ingresar la columna Niños, Niñas, Adolescentes y Jóvenes Mejor Niñez (Digite CERO si no tiene). ",IF(AU13&gt;$C13,"* El Número de Niños, Niñas, Adolescentes y Jóvenes Mejor Niñez no puede superar el Total. ",""))</f>
        <v/>
      </c>
      <c r="CI13" s="28"/>
      <c r="CJ13" s="29">
        <f>IF(AND($C13&lt;&gt;0,AN13=""),1,IF(AN13&gt;$C13,1,0))</f>
        <v>0</v>
      </c>
      <c r="CK13" s="29">
        <f>IF(AND(E13&gt;0,OR(AO13="")),1,IF(AO13&gt;E13,1,0))</f>
        <v>0</v>
      </c>
      <c r="CL13" s="29">
        <f>IF(AND(D13&gt;0,OR(AP13="")),1,IF(AP13&gt;D13,1,0))</f>
        <v>0</v>
      </c>
      <c r="CM13" s="29">
        <f>IF(AND($C13&lt;&gt;0,AQ13=""),1,IF(AQ13&gt;$C13,1,0))</f>
        <v>0</v>
      </c>
      <c r="CN13" s="29">
        <f>IF(AND($C13&lt;&gt;0,AR13=""),1,IF(AR13&gt;$C13,1,0))</f>
        <v>0</v>
      </c>
      <c r="CO13" s="30"/>
      <c r="CP13" s="29">
        <f>IF(AND($C13&lt;&gt;0,AT13=""),1,IF(AT13&gt;$C13,1,0))</f>
        <v>0</v>
      </c>
      <c r="CQ13" s="29">
        <f>IF(AND($C13&lt;&gt;0,AU13=""),1,IF(AU13&gt;$C13,1,0))</f>
        <v>0</v>
      </c>
      <c r="CR13" s="28"/>
      <c r="CS13" s="28"/>
      <c r="CT13" s="28"/>
      <c r="CU13" s="28"/>
    </row>
    <row r="14" spans="1:104" x14ac:dyDescent="0.25">
      <c r="A14" s="300"/>
      <c r="B14" s="31" t="s">
        <v>39</v>
      </c>
      <c r="C14" s="32">
        <f t="shared" si="0"/>
        <v>0</v>
      </c>
      <c r="D14" s="33">
        <f t="shared" ref="D14:E23" si="1">+F14+H14+J14+L14+N14+P14+R14+T14+V14+X14+Z14+AB14+AD14+AF14+AH14+AJ14+AL14</f>
        <v>0</v>
      </c>
      <c r="E14" s="34">
        <f>+G14+I14+K14+M14+O14+Q14+S14+U14+W14+Y14+AA14+AC14+AE14+AG14+AI14+AK14+AM14</f>
        <v>0</v>
      </c>
      <c r="F14" s="35"/>
      <c r="G14" s="36"/>
      <c r="H14" s="35"/>
      <c r="I14" s="36"/>
      <c r="J14" s="35"/>
      <c r="K14" s="37"/>
      <c r="L14" s="35"/>
      <c r="M14" s="37"/>
      <c r="N14" s="35"/>
      <c r="O14" s="37"/>
      <c r="P14" s="35"/>
      <c r="Q14" s="37"/>
      <c r="R14" s="35"/>
      <c r="S14" s="37"/>
      <c r="T14" s="35"/>
      <c r="U14" s="37"/>
      <c r="V14" s="35"/>
      <c r="W14" s="37"/>
      <c r="X14" s="35"/>
      <c r="Y14" s="37"/>
      <c r="Z14" s="35"/>
      <c r="AA14" s="37"/>
      <c r="AB14" s="35"/>
      <c r="AC14" s="37"/>
      <c r="AD14" s="35"/>
      <c r="AE14" s="37"/>
      <c r="AF14" s="35"/>
      <c r="AG14" s="37"/>
      <c r="AH14" s="35"/>
      <c r="AI14" s="37"/>
      <c r="AJ14" s="35"/>
      <c r="AK14" s="37"/>
      <c r="AL14" s="38"/>
      <c r="AM14" s="39"/>
      <c r="AN14" s="40"/>
      <c r="AO14" s="41"/>
      <c r="AP14" s="36"/>
      <c r="AQ14" s="24"/>
      <c r="AR14" s="24"/>
      <c r="AS14" s="42"/>
      <c r="AT14" s="24"/>
      <c r="AU14" s="24"/>
      <c r="AV14" s="25" t="str">
        <f t="shared" ref="AV14:AV56" si="2">$CA14&amp;$CB14&amp;CC14&amp;CD14&amp;CE14&amp;CG14&amp;CH14</f>
        <v/>
      </c>
      <c r="CA14" s="26" t="str">
        <f t="shared" ref="CA14:CA89" si="3">IF(AND($C14&lt;&gt;0,AN14=""),"* No olvide ingresar la columna Espacios Amigables /adolescentes (Digite CERO si no tiene). ",IF(AN14&gt;$C14,"* El Número de Espacios Amigables no puede superar el Total. ",""))</f>
        <v/>
      </c>
      <c r="CB14" s="26" t="str">
        <f t="shared" ref="CB14:CB89" si="4">IF(AND(E14&gt;0,OR(AO14="")),"No olvide digitar los campos *TRANS Masculino (Digite CERO si no tiene).",IF(AO14&gt;E14,"* El Número de TRANS Masculino no puede superar el Total Mujeres. ",""))</f>
        <v/>
      </c>
      <c r="CC14" s="26" t="str">
        <f t="shared" ref="CC14:CC89" si="5">IF(AND(D14&gt;0,OR(AP14="")),"No olvide digitar los campos *TRANS Femenino (Digite CERO si no tiene).",IF(AP14&gt;$D14,"* El Número de TRANS Femenino no puede superar el Total Hombres. ",""))</f>
        <v/>
      </c>
      <c r="CD14" s="26" t="str">
        <f t="shared" ref="CD14:CD89" si="6">IF(AND($C14&lt;&gt;0,AQ14=""),"* No olvide ingresar la columna Pueblos Originarios (Digite CERO si no tiene).  ",IF(AQ14&gt;$C14,"* El Número de Pueblos Originarios no puede superar el Total. ",""))</f>
        <v/>
      </c>
      <c r="CE14" s="26" t="str">
        <f t="shared" ref="CE14:CE89" si="7">IF(AND($C14&lt;&gt;0,AR14=""),"* No olvide ingresar la columna Migrantes (Digite CERO si no tiene).  ",IF(AR14&gt;$C14,"* El Número de Migrantes no puede superar el Total. ",""))</f>
        <v/>
      </c>
      <c r="CF14" s="27"/>
      <c r="CG14" s="26" t="str">
        <f t="shared" ref="CG14:CG89" si="8">IF(AND($C14&lt;&gt;0,AT14=""),"* No olvide ingresar la columna Niños, Niñas, Adolescentes y Jóvenes SENAME (Digite CERO si no tiene).  ",IF(AT14&gt;$C14,"* El Número de Niños, Niñas, Adolescentes y Jóvenes SENAME no puede superar el Total. ",""))</f>
        <v/>
      </c>
      <c r="CH14" s="26" t="str">
        <f t="shared" ref="CH14:CH89" si="9">IF(AND($C14&lt;&gt;0,AU14=""),"* No olvide ingresar la columna Niños, Niñas, Adolescentes y Jóvenes Mejor Niñez (Digite CERO si no tiene). ",IF(AU14&gt;$C14,"* El Número de Niños, Niñas, Adolescentes y Jóvenes Mejor Niñez no puede superar el Total. ",""))</f>
        <v/>
      </c>
      <c r="CI14" s="28"/>
      <c r="CJ14" s="29">
        <f t="shared" ref="CJ14:CJ89" si="10">IF(AND($C14&lt;&gt;0,AN14=""),1,IF(AN14&gt;$C14,1,0))</f>
        <v>0</v>
      </c>
      <c r="CK14" s="29">
        <f t="shared" ref="CK14:CK89" si="11">IF(AND(E14&gt;0,OR(AO14="")),1,IF(AO14&gt;E14,1,0))</f>
        <v>0</v>
      </c>
      <c r="CL14" s="29">
        <f t="shared" ref="CL14:CL89" si="12">IF(AND(D14&gt;0,OR(AP14="")),1,IF(AP14&gt;D14,1,0))</f>
        <v>0</v>
      </c>
      <c r="CM14" s="29">
        <f t="shared" ref="CM14:CN89" si="13">IF(AND($C14&lt;&gt;0,AQ14=""),1,IF(AQ14&gt;$C14,1,0))</f>
        <v>0</v>
      </c>
      <c r="CN14" s="29">
        <f t="shared" si="13"/>
        <v>0</v>
      </c>
      <c r="CO14" s="30"/>
      <c r="CP14" s="29">
        <f t="shared" ref="CP14:CQ89" si="14">IF(AND($C14&lt;&gt;0,AT14=""),1,IF(AT14&gt;$C14,1,0))</f>
        <v>0</v>
      </c>
      <c r="CQ14" s="29">
        <f t="shared" si="14"/>
        <v>0</v>
      </c>
    </row>
    <row r="15" spans="1:104" x14ac:dyDescent="0.25">
      <c r="A15" s="300"/>
      <c r="B15" s="31" t="s">
        <v>40</v>
      </c>
      <c r="C15" s="32">
        <f t="shared" si="0"/>
        <v>179</v>
      </c>
      <c r="D15" s="33">
        <f t="shared" si="1"/>
        <v>144</v>
      </c>
      <c r="E15" s="34">
        <f t="shared" si="1"/>
        <v>35</v>
      </c>
      <c r="F15" s="35"/>
      <c r="G15" s="36"/>
      <c r="H15" s="35"/>
      <c r="I15" s="36"/>
      <c r="J15" s="35"/>
      <c r="K15" s="37"/>
      <c r="L15" s="35"/>
      <c r="M15" s="37"/>
      <c r="N15" s="35">
        <v>5</v>
      </c>
      <c r="O15" s="37"/>
      <c r="P15" s="35">
        <v>7</v>
      </c>
      <c r="Q15" s="37">
        <v>6</v>
      </c>
      <c r="R15" s="35">
        <v>19</v>
      </c>
      <c r="S15" s="37">
        <v>4</v>
      </c>
      <c r="T15" s="35">
        <v>30</v>
      </c>
      <c r="U15" s="37">
        <v>7</v>
      </c>
      <c r="V15" s="35">
        <v>22</v>
      </c>
      <c r="W15" s="37">
        <v>8</v>
      </c>
      <c r="X15" s="35">
        <v>18</v>
      </c>
      <c r="Y15" s="37">
        <v>3</v>
      </c>
      <c r="Z15" s="35">
        <v>17</v>
      </c>
      <c r="AA15" s="37">
        <v>2</v>
      </c>
      <c r="AB15" s="35">
        <v>8</v>
      </c>
      <c r="AC15" s="37">
        <v>3</v>
      </c>
      <c r="AD15" s="35">
        <v>4</v>
      </c>
      <c r="AE15" s="37"/>
      <c r="AF15" s="35">
        <v>9</v>
      </c>
      <c r="AG15" s="37">
        <v>1</v>
      </c>
      <c r="AH15" s="35">
        <v>4</v>
      </c>
      <c r="AI15" s="37">
        <v>1</v>
      </c>
      <c r="AJ15" s="35"/>
      <c r="AK15" s="37"/>
      <c r="AL15" s="38">
        <v>1</v>
      </c>
      <c r="AM15" s="39"/>
      <c r="AN15" s="40">
        <v>0</v>
      </c>
      <c r="AO15" s="41">
        <v>0</v>
      </c>
      <c r="AP15" s="36">
        <v>2</v>
      </c>
      <c r="AQ15" s="24">
        <v>1</v>
      </c>
      <c r="AR15" s="24">
        <v>10</v>
      </c>
      <c r="AS15" s="42"/>
      <c r="AT15" s="24">
        <v>0</v>
      </c>
      <c r="AU15" s="24">
        <v>0</v>
      </c>
      <c r="AV15" s="25" t="str">
        <f t="shared" si="2"/>
        <v/>
      </c>
      <c r="CA15" s="26" t="str">
        <f t="shared" si="3"/>
        <v/>
      </c>
      <c r="CB15" s="26" t="str">
        <f t="shared" si="4"/>
        <v/>
      </c>
      <c r="CC15" s="26" t="str">
        <f t="shared" si="5"/>
        <v/>
      </c>
      <c r="CD15" s="26" t="str">
        <f t="shared" si="6"/>
        <v/>
      </c>
      <c r="CE15" s="26" t="str">
        <f t="shared" si="7"/>
        <v/>
      </c>
      <c r="CF15" s="27"/>
      <c r="CG15" s="26" t="str">
        <f t="shared" si="8"/>
        <v/>
      </c>
      <c r="CH15" s="26" t="str">
        <f t="shared" si="9"/>
        <v/>
      </c>
      <c r="CI15" s="28"/>
      <c r="CJ15" s="29">
        <f t="shared" si="10"/>
        <v>0</v>
      </c>
      <c r="CK15" s="29">
        <f t="shared" si="11"/>
        <v>0</v>
      </c>
      <c r="CL15" s="29">
        <f t="shared" si="12"/>
        <v>0</v>
      </c>
      <c r="CM15" s="29">
        <f t="shared" si="13"/>
        <v>0</v>
      </c>
      <c r="CN15" s="29">
        <f t="shared" si="13"/>
        <v>0</v>
      </c>
      <c r="CO15" s="30"/>
      <c r="CP15" s="29">
        <f t="shared" si="14"/>
        <v>0</v>
      </c>
      <c r="CQ15" s="29">
        <f t="shared" si="14"/>
        <v>0</v>
      </c>
    </row>
    <row r="16" spans="1:104" x14ac:dyDescent="0.25">
      <c r="A16" s="300"/>
      <c r="B16" s="31" t="s">
        <v>41</v>
      </c>
      <c r="C16" s="32">
        <f t="shared" si="0"/>
        <v>0</v>
      </c>
      <c r="D16" s="33">
        <f t="shared" si="1"/>
        <v>0</v>
      </c>
      <c r="E16" s="34">
        <f t="shared" si="1"/>
        <v>0</v>
      </c>
      <c r="F16" s="35"/>
      <c r="G16" s="36"/>
      <c r="H16" s="35"/>
      <c r="I16" s="36"/>
      <c r="J16" s="35"/>
      <c r="K16" s="37"/>
      <c r="L16" s="35"/>
      <c r="M16" s="37"/>
      <c r="N16" s="35"/>
      <c r="O16" s="37"/>
      <c r="P16" s="35"/>
      <c r="Q16" s="37"/>
      <c r="R16" s="35"/>
      <c r="S16" s="37"/>
      <c r="T16" s="35"/>
      <c r="U16" s="37"/>
      <c r="V16" s="35"/>
      <c r="W16" s="37"/>
      <c r="X16" s="35"/>
      <c r="Y16" s="37"/>
      <c r="Z16" s="35"/>
      <c r="AA16" s="37"/>
      <c r="AB16" s="35"/>
      <c r="AC16" s="37"/>
      <c r="AD16" s="35"/>
      <c r="AE16" s="37"/>
      <c r="AF16" s="35"/>
      <c r="AG16" s="37"/>
      <c r="AH16" s="35"/>
      <c r="AI16" s="37"/>
      <c r="AJ16" s="35"/>
      <c r="AK16" s="37"/>
      <c r="AL16" s="38"/>
      <c r="AM16" s="39"/>
      <c r="AN16" s="40"/>
      <c r="AO16" s="41"/>
      <c r="AP16" s="36"/>
      <c r="AQ16" s="24"/>
      <c r="AR16" s="24"/>
      <c r="AS16" s="42"/>
      <c r="AT16" s="24"/>
      <c r="AU16" s="24"/>
      <c r="AV16" s="25" t="str">
        <f t="shared" si="2"/>
        <v/>
      </c>
      <c r="CA16" s="26" t="str">
        <f t="shared" si="3"/>
        <v/>
      </c>
      <c r="CB16" s="26" t="str">
        <f t="shared" si="4"/>
        <v/>
      </c>
      <c r="CC16" s="26" t="str">
        <f t="shared" si="5"/>
        <v/>
      </c>
      <c r="CD16" s="26" t="str">
        <f t="shared" si="6"/>
        <v/>
      </c>
      <c r="CE16" s="26" t="str">
        <f t="shared" si="7"/>
        <v/>
      </c>
      <c r="CF16" s="27"/>
      <c r="CG16" s="26" t="str">
        <f t="shared" si="8"/>
        <v/>
      </c>
      <c r="CH16" s="26" t="str">
        <f t="shared" si="9"/>
        <v/>
      </c>
      <c r="CI16" s="28"/>
      <c r="CJ16" s="29">
        <f t="shared" si="10"/>
        <v>0</v>
      </c>
      <c r="CK16" s="29">
        <f t="shared" si="11"/>
        <v>0</v>
      </c>
      <c r="CL16" s="29">
        <f t="shared" si="12"/>
        <v>0</v>
      </c>
      <c r="CM16" s="29">
        <f t="shared" si="13"/>
        <v>0</v>
      </c>
      <c r="CN16" s="29">
        <f t="shared" si="13"/>
        <v>0</v>
      </c>
      <c r="CO16" s="30"/>
      <c r="CP16" s="29">
        <f t="shared" si="14"/>
        <v>0</v>
      </c>
      <c r="CQ16" s="29">
        <f t="shared" si="14"/>
        <v>0</v>
      </c>
    </row>
    <row r="17" spans="1:99" x14ac:dyDescent="0.25">
      <c r="A17" s="300"/>
      <c r="B17" s="31" t="s">
        <v>42</v>
      </c>
      <c r="C17" s="32">
        <f t="shared" si="0"/>
        <v>0</v>
      </c>
      <c r="D17" s="33">
        <f t="shared" si="1"/>
        <v>0</v>
      </c>
      <c r="E17" s="34">
        <f t="shared" si="1"/>
        <v>0</v>
      </c>
      <c r="F17" s="35"/>
      <c r="G17" s="36"/>
      <c r="H17" s="35"/>
      <c r="I17" s="36"/>
      <c r="J17" s="35"/>
      <c r="K17" s="37"/>
      <c r="L17" s="35"/>
      <c r="M17" s="37"/>
      <c r="N17" s="35"/>
      <c r="O17" s="37"/>
      <c r="P17" s="35"/>
      <c r="Q17" s="37"/>
      <c r="R17" s="35"/>
      <c r="S17" s="37"/>
      <c r="T17" s="35"/>
      <c r="U17" s="37"/>
      <c r="V17" s="35"/>
      <c r="W17" s="37"/>
      <c r="X17" s="35"/>
      <c r="Y17" s="37"/>
      <c r="Z17" s="35"/>
      <c r="AA17" s="37"/>
      <c r="AB17" s="35"/>
      <c r="AC17" s="37"/>
      <c r="AD17" s="35"/>
      <c r="AE17" s="37"/>
      <c r="AF17" s="35"/>
      <c r="AG17" s="37"/>
      <c r="AH17" s="35"/>
      <c r="AI17" s="37"/>
      <c r="AJ17" s="35"/>
      <c r="AK17" s="37"/>
      <c r="AL17" s="38"/>
      <c r="AM17" s="39"/>
      <c r="AN17" s="40"/>
      <c r="AO17" s="41"/>
      <c r="AP17" s="36"/>
      <c r="AQ17" s="24"/>
      <c r="AR17" s="24"/>
      <c r="AS17" s="42"/>
      <c r="AT17" s="24"/>
      <c r="AU17" s="24"/>
      <c r="AV17" s="25" t="str">
        <f t="shared" si="2"/>
        <v/>
      </c>
      <c r="CA17" s="26" t="str">
        <f t="shared" si="3"/>
        <v/>
      </c>
      <c r="CB17" s="26" t="str">
        <f t="shared" si="4"/>
        <v/>
      </c>
      <c r="CC17" s="26" t="str">
        <f t="shared" si="5"/>
        <v/>
      </c>
      <c r="CD17" s="26" t="str">
        <f t="shared" si="6"/>
        <v/>
      </c>
      <c r="CE17" s="26" t="str">
        <f t="shared" si="7"/>
        <v/>
      </c>
      <c r="CF17" s="27"/>
      <c r="CG17" s="26" t="str">
        <f t="shared" si="8"/>
        <v/>
      </c>
      <c r="CH17" s="26" t="str">
        <f t="shared" si="9"/>
        <v/>
      </c>
      <c r="CI17" s="28"/>
      <c r="CJ17" s="29">
        <f t="shared" si="10"/>
        <v>0</v>
      </c>
      <c r="CK17" s="29">
        <f t="shared" si="11"/>
        <v>0</v>
      </c>
      <c r="CL17" s="29">
        <f t="shared" si="12"/>
        <v>0</v>
      </c>
      <c r="CM17" s="29">
        <f t="shared" si="13"/>
        <v>0</v>
      </c>
      <c r="CN17" s="29">
        <f t="shared" si="13"/>
        <v>0</v>
      </c>
      <c r="CO17" s="30"/>
      <c r="CP17" s="29">
        <f t="shared" si="14"/>
        <v>0</v>
      </c>
      <c r="CQ17" s="29">
        <f t="shared" si="14"/>
        <v>0</v>
      </c>
    </row>
    <row r="18" spans="1:99" x14ac:dyDescent="0.25">
      <c r="A18" s="300"/>
      <c r="B18" s="31" t="s">
        <v>43</v>
      </c>
      <c r="C18" s="32">
        <f t="shared" si="0"/>
        <v>0</v>
      </c>
      <c r="D18" s="33">
        <f t="shared" si="1"/>
        <v>0</v>
      </c>
      <c r="E18" s="34">
        <f t="shared" si="1"/>
        <v>0</v>
      </c>
      <c r="F18" s="35"/>
      <c r="G18" s="36"/>
      <c r="H18" s="35"/>
      <c r="I18" s="36"/>
      <c r="J18" s="35"/>
      <c r="K18" s="37"/>
      <c r="L18" s="35"/>
      <c r="M18" s="37"/>
      <c r="N18" s="35"/>
      <c r="O18" s="37"/>
      <c r="P18" s="35"/>
      <c r="Q18" s="37"/>
      <c r="R18" s="35"/>
      <c r="S18" s="37"/>
      <c r="T18" s="35"/>
      <c r="U18" s="37"/>
      <c r="V18" s="35"/>
      <c r="W18" s="37"/>
      <c r="X18" s="35"/>
      <c r="Y18" s="37"/>
      <c r="Z18" s="35"/>
      <c r="AA18" s="37"/>
      <c r="AB18" s="35"/>
      <c r="AC18" s="37"/>
      <c r="AD18" s="35"/>
      <c r="AE18" s="37"/>
      <c r="AF18" s="35"/>
      <c r="AG18" s="37"/>
      <c r="AH18" s="35"/>
      <c r="AI18" s="37"/>
      <c r="AJ18" s="35"/>
      <c r="AK18" s="37"/>
      <c r="AL18" s="38"/>
      <c r="AM18" s="39"/>
      <c r="AN18" s="40"/>
      <c r="AO18" s="41"/>
      <c r="AP18" s="36"/>
      <c r="AQ18" s="24"/>
      <c r="AR18" s="24"/>
      <c r="AS18" s="42"/>
      <c r="AT18" s="24"/>
      <c r="AU18" s="24"/>
      <c r="AV18" s="25" t="str">
        <f t="shared" si="2"/>
        <v/>
      </c>
      <c r="CA18" s="26" t="str">
        <f t="shared" si="3"/>
        <v/>
      </c>
      <c r="CB18" s="26" t="str">
        <f t="shared" si="4"/>
        <v/>
      </c>
      <c r="CC18" s="26" t="str">
        <f t="shared" si="5"/>
        <v/>
      </c>
      <c r="CD18" s="26" t="str">
        <f t="shared" si="6"/>
        <v/>
      </c>
      <c r="CE18" s="26" t="str">
        <f t="shared" si="7"/>
        <v/>
      </c>
      <c r="CF18" s="27"/>
      <c r="CG18" s="26" t="str">
        <f t="shared" si="8"/>
        <v/>
      </c>
      <c r="CH18" s="26" t="str">
        <f t="shared" si="9"/>
        <v/>
      </c>
      <c r="CI18" s="28"/>
      <c r="CJ18" s="29">
        <f t="shared" si="10"/>
        <v>0</v>
      </c>
      <c r="CK18" s="29">
        <f t="shared" si="11"/>
        <v>0</v>
      </c>
      <c r="CL18" s="29">
        <f t="shared" si="12"/>
        <v>0</v>
      </c>
      <c r="CM18" s="29">
        <f t="shared" si="13"/>
        <v>0</v>
      </c>
      <c r="CN18" s="29">
        <f t="shared" si="13"/>
        <v>0</v>
      </c>
      <c r="CO18" s="30"/>
      <c r="CP18" s="29">
        <f t="shared" si="14"/>
        <v>0</v>
      </c>
      <c r="CQ18" s="29">
        <f t="shared" si="14"/>
        <v>0</v>
      </c>
    </row>
    <row r="19" spans="1:99" x14ac:dyDescent="0.25">
      <c r="A19" s="300"/>
      <c r="B19" s="31" t="s">
        <v>44</v>
      </c>
      <c r="C19" s="32">
        <f t="shared" si="0"/>
        <v>0</v>
      </c>
      <c r="D19" s="33">
        <f t="shared" si="1"/>
        <v>0</v>
      </c>
      <c r="E19" s="34">
        <f t="shared" si="1"/>
        <v>0</v>
      </c>
      <c r="F19" s="35"/>
      <c r="G19" s="36"/>
      <c r="H19" s="35"/>
      <c r="I19" s="36"/>
      <c r="J19" s="35"/>
      <c r="K19" s="37"/>
      <c r="L19" s="35"/>
      <c r="M19" s="37"/>
      <c r="N19" s="35"/>
      <c r="O19" s="37"/>
      <c r="P19" s="35"/>
      <c r="Q19" s="37"/>
      <c r="R19" s="35"/>
      <c r="S19" s="37"/>
      <c r="T19" s="35"/>
      <c r="U19" s="37"/>
      <c r="V19" s="35"/>
      <c r="W19" s="37"/>
      <c r="X19" s="35"/>
      <c r="Y19" s="37"/>
      <c r="Z19" s="35"/>
      <c r="AA19" s="37"/>
      <c r="AB19" s="35"/>
      <c r="AC19" s="37"/>
      <c r="AD19" s="35"/>
      <c r="AE19" s="37"/>
      <c r="AF19" s="35"/>
      <c r="AG19" s="37"/>
      <c r="AH19" s="35"/>
      <c r="AI19" s="37"/>
      <c r="AJ19" s="35"/>
      <c r="AK19" s="37"/>
      <c r="AL19" s="38"/>
      <c r="AM19" s="39"/>
      <c r="AN19" s="40"/>
      <c r="AO19" s="41"/>
      <c r="AP19" s="36"/>
      <c r="AQ19" s="24"/>
      <c r="AR19" s="24"/>
      <c r="AS19" s="42"/>
      <c r="AT19" s="24"/>
      <c r="AU19" s="24"/>
      <c r="AV19" s="25" t="str">
        <f t="shared" si="2"/>
        <v/>
      </c>
      <c r="CA19" s="26" t="str">
        <f t="shared" si="3"/>
        <v/>
      </c>
      <c r="CB19" s="26" t="str">
        <f t="shared" si="4"/>
        <v/>
      </c>
      <c r="CC19" s="26" t="str">
        <f t="shared" si="5"/>
        <v/>
      </c>
      <c r="CD19" s="26" t="str">
        <f t="shared" si="6"/>
        <v/>
      </c>
      <c r="CE19" s="26" t="str">
        <f t="shared" si="7"/>
        <v/>
      </c>
      <c r="CF19" s="27"/>
      <c r="CG19" s="26" t="str">
        <f t="shared" si="8"/>
        <v/>
      </c>
      <c r="CH19" s="26" t="str">
        <f t="shared" si="9"/>
        <v/>
      </c>
      <c r="CI19" s="28"/>
      <c r="CJ19" s="29">
        <f t="shared" si="10"/>
        <v>0</v>
      </c>
      <c r="CK19" s="29">
        <f t="shared" si="11"/>
        <v>0</v>
      </c>
      <c r="CL19" s="29">
        <f t="shared" si="12"/>
        <v>0</v>
      </c>
      <c r="CM19" s="29">
        <f t="shared" si="13"/>
        <v>0</v>
      </c>
      <c r="CN19" s="29">
        <f t="shared" si="13"/>
        <v>0</v>
      </c>
      <c r="CO19" s="30"/>
      <c r="CP19" s="29">
        <f t="shared" si="14"/>
        <v>0</v>
      </c>
      <c r="CQ19" s="29">
        <f t="shared" si="14"/>
        <v>0</v>
      </c>
    </row>
    <row r="20" spans="1:99" x14ac:dyDescent="0.25">
      <c r="A20" s="300"/>
      <c r="B20" s="43" t="s">
        <v>45</v>
      </c>
      <c r="C20" s="44">
        <f t="shared" si="0"/>
        <v>0</v>
      </c>
      <c r="D20" s="45">
        <f t="shared" si="1"/>
        <v>0</v>
      </c>
      <c r="E20" s="46">
        <f t="shared" si="1"/>
        <v>0</v>
      </c>
      <c r="F20" s="47"/>
      <c r="G20" s="48"/>
      <c r="H20" s="47"/>
      <c r="I20" s="48"/>
      <c r="J20" s="47"/>
      <c r="K20" s="49"/>
      <c r="L20" s="47"/>
      <c r="M20" s="49"/>
      <c r="N20" s="47"/>
      <c r="O20" s="49"/>
      <c r="P20" s="47"/>
      <c r="Q20" s="49"/>
      <c r="R20" s="47"/>
      <c r="S20" s="49"/>
      <c r="T20" s="47"/>
      <c r="U20" s="49"/>
      <c r="V20" s="47"/>
      <c r="W20" s="49"/>
      <c r="X20" s="47"/>
      <c r="Y20" s="49"/>
      <c r="Z20" s="47"/>
      <c r="AA20" s="49"/>
      <c r="AB20" s="47"/>
      <c r="AC20" s="49"/>
      <c r="AD20" s="47"/>
      <c r="AE20" s="49"/>
      <c r="AF20" s="47"/>
      <c r="AG20" s="49"/>
      <c r="AH20" s="47"/>
      <c r="AI20" s="49"/>
      <c r="AJ20" s="47"/>
      <c r="AK20" s="49"/>
      <c r="AL20" s="50"/>
      <c r="AM20" s="51"/>
      <c r="AN20" s="40"/>
      <c r="AO20" s="52"/>
      <c r="AP20" s="36"/>
      <c r="AQ20" s="24"/>
      <c r="AR20" s="24"/>
      <c r="AS20" s="42"/>
      <c r="AT20" s="24"/>
      <c r="AU20" s="24"/>
      <c r="AV20" s="25" t="str">
        <f t="shared" si="2"/>
        <v/>
      </c>
      <c r="CA20" s="26" t="str">
        <f t="shared" si="3"/>
        <v/>
      </c>
      <c r="CB20" s="26" t="str">
        <f t="shared" si="4"/>
        <v/>
      </c>
      <c r="CC20" s="26" t="str">
        <f t="shared" si="5"/>
        <v/>
      </c>
      <c r="CD20" s="26" t="str">
        <f t="shared" si="6"/>
        <v/>
      </c>
      <c r="CE20" s="26" t="str">
        <f t="shared" si="7"/>
        <v/>
      </c>
      <c r="CF20" s="27"/>
      <c r="CG20" s="26" t="str">
        <f t="shared" si="8"/>
        <v/>
      </c>
      <c r="CH20" s="26" t="str">
        <f t="shared" si="9"/>
        <v/>
      </c>
      <c r="CI20" s="28"/>
      <c r="CJ20" s="29">
        <f t="shared" si="10"/>
        <v>0</v>
      </c>
      <c r="CK20" s="29">
        <f t="shared" si="11"/>
        <v>0</v>
      </c>
      <c r="CL20" s="29">
        <f t="shared" si="12"/>
        <v>0</v>
      </c>
      <c r="CM20" s="29">
        <f t="shared" si="13"/>
        <v>0</v>
      </c>
      <c r="CN20" s="29">
        <f t="shared" si="13"/>
        <v>0</v>
      </c>
      <c r="CO20" s="30"/>
      <c r="CP20" s="29">
        <f t="shared" si="14"/>
        <v>0</v>
      </c>
      <c r="CQ20" s="29">
        <f t="shared" si="14"/>
        <v>0</v>
      </c>
    </row>
    <row r="21" spans="1:99" x14ac:dyDescent="0.25">
      <c r="A21" s="300"/>
      <c r="B21" s="31" t="s">
        <v>46</v>
      </c>
      <c r="C21" s="32">
        <f t="shared" si="0"/>
        <v>0</v>
      </c>
      <c r="D21" s="33">
        <f t="shared" si="1"/>
        <v>0</v>
      </c>
      <c r="E21" s="34">
        <f t="shared" si="1"/>
        <v>0</v>
      </c>
      <c r="F21" s="35"/>
      <c r="G21" s="36"/>
      <c r="H21" s="35"/>
      <c r="I21" s="36"/>
      <c r="J21" s="35"/>
      <c r="K21" s="37"/>
      <c r="L21" s="35"/>
      <c r="M21" s="37"/>
      <c r="N21" s="35"/>
      <c r="O21" s="37"/>
      <c r="P21" s="35"/>
      <c r="Q21" s="37"/>
      <c r="R21" s="35"/>
      <c r="S21" s="37"/>
      <c r="T21" s="35"/>
      <c r="U21" s="37"/>
      <c r="V21" s="35"/>
      <c r="W21" s="37"/>
      <c r="X21" s="35"/>
      <c r="Y21" s="37"/>
      <c r="Z21" s="35"/>
      <c r="AA21" s="37"/>
      <c r="AB21" s="35"/>
      <c r="AC21" s="37"/>
      <c r="AD21" s="35"/>
      <c r="AE21" s="37"/>
      <c r="AF21" s="35"/>
      <c r="AG21" s="37"/>
      <c r="AH21" s="35"/>
      <c r="AI21" s="37"/>
      <c r="AJ21" s="35"/>
      <c r="AK21" s="37"/>
      <c r="AL21" s="38"/>
      <c r="AM21" s="39"/>
      <c r="AN21" s="40"/>
      <c r="AO21" s="41"/>
      <c r="AP21" s="36"/>
      <c r="AQ21" s="24"/>
      <c r="AR21" s="24"/>
      <c r="AS21" s="42"/>
      <c r="AT21" s="24"/>
      <c r="AU21" s="24"/>
      <c r="AV21" s="25" t="str">
        <f t="shared" si="2"/>
        <v/>
      </c>
      <c r="CA21" s="26" t="str">
        <f t="shared" si="3"/>
        <v/>
      </c>
      <c r="CB21" s="26" t="str">
        <f t="shared" si="4"/>
        <v/>
      </c>
      <c r="CC21" s="26" t="str">
        <f t="shared" si="5"/>
        <v/>
      </c>
      <c r="CD21" s="26" t="str">
        <f t="shared" si="6"/>
        <v/>
      </c>
      <c r="CE21" s="26" t="str">
        <f t="shared" si="7"/>
        <v/>
      </c>
      <c r="CF21" s="27"/>
      <c r="CG21" s="26" t="str">
        <f t="shared" si="8"/>
        <v/>
      </c>
      <c r="CH21" s="26" t="str">
        <f t="shared" si="9"/>
        <v/>
      </c>
      <c r="CI21" s="28"/>
      <c r="CJ21" s="29">
        <f t="shared" si="10"/>
        <v>0</v>
      </c>
      <c r="CK21" s="29">
        <f t="shared" si="11"/>
        <v>0</v>
      </c>
      <c r="CL21" s="29">
        <f t="shared" si="12"/>
        <v>0</v>
      </c>
      <c r="CM21" s="29">
        <f t="shared" si="13"/>
        <v>0</v>
      </c>
      <c r="CN21" s="29">
        <f t="shared" si="13"/>
        <v>0</v>
      </c>
      <c r="CO21" s="30"/>
      <c r="CP21" s="29">
        <f t="shared" si="14"/>
        <v>0</v>
      </c>
      <c r="CQ21" s="29">
        <f t="shared" si="14"/>
        <v>0</v>
      </c>
    </row>
    <row r="22" spans="1:99" x14ac:dyDescent="0.25">
      <c r="A22" s="300"/>
      <c r="B22" s="53" t="s">
        <v>47</v>
      </c>
      <c r="C22" s="32">
        <f t="shared" si="0"/>
        <v>0</v>
      </c>
      <c r="D22" s="54">
        <f t="shared" si="1"/>
        <v>0</v>
      </c>
      <c r="E22" s="55">
        <f t="shared" si="1"/>
        <v>0</v>
      </c>
      <c r="F22" s="35"/>
      <c r="G22" s="36"/>
      <c r="H22" s="35"/>
      <c r="I22" s="36"/>
      <c r="J22" s="35"/>
      <c r="K22" s="37"/>
      <c r="L22" s="35"/>
      <c r="M22" s="37"/>
      <c r="N22" s="35"/>
      <c r="O22" s="37"/>
      <c r="P22" s="35"/>
      <c r="Q22" s="37"/>
      <c r="R22" s="35"/>
      <c r="S22" s="37"/>
      <c r="T22" s="35"/>
      <c r="U22" s="37"/>
      <c r="V22" s="35"/>
      <c r="W22" s="37"/>
      <c r="X22" s="35"/>
      <c r="Y22" s="37"/>
      <c r="Z22" s="35"/>
      <c r="AA22" s="37"/>
      <c r="AB22" s="35"/>
      <c r="AC22" s="37"/>
      <c r="AD22" s="35"/>
      <c r="AE22" s="37"/>
      <c r="AF22" s="35"/>
      <c r="AG22" s="37"/>
      <c r="AH22" s="35"/>
      <c r="AI22" s="37"/>
      <c r="AJ22" s="35"/>
      <c r="AK22" s="37"/>
      <c r="AL22" s="56"/>
      <c r="AM22" s="39"/>
      <c r="AN22" s="40"/>
      <c r="AO22" s="41"/>
      <c r="AP22" s="36"/>
      <c r="AQ22" s="24"/>
      <c r="AR22" s="24"/>
      <c r="AS22" s="42"/>
      <c r="AT22" s="24"/>
      <c r="AU22" s="24"/>
      <c r="AV22" s="25" t="str">
        <f t="shared" si="2"/>
        <v/>
      </c>
      <c r="CA22" s="26" t="str">
        <f t="shared" si="3"/>
        <v/>
      </c>
      <c r="CB22" s="26" t="str">
        <f t="shared" si="4"/>
        <v/>
      </c>
      <c r="CC22" s="26" t="str">
        <f t="shared" si="5"/>
        <v/>
      </c>
      <c r="CD22" s="26" t="str">
        <f t="shared" si="6"/>
        <v/>
      </c>
      <c r="CE22" s="26" t="str">
        <f t="shared" si="7"/>
        <v/>
      </c>
      <c r="CF22" s="27"/>
      <c r="CG22" s="26" t="str">
        <f t="shared" si="8"/>
        <v/>
      </c>
      <c r="CH22" s="26" t="str">
        <f t="shared" si="9"/>
        <v/>
      </c>
      <c r="CI22" s="28"/>
      <c r="CJ22" s="29">
        <f t="shared" si="10"/>
        <v>0</v>
      </c>
      <c r="CK22" s="29">
        <f t="shared" si="11"/>
        <v>0</v>
      </c>
      <c r="CL22" s="29">
        <f t="shared" si="12"/>
        <v>0</v>
      </c>
      <c r="CM22" s="29">
        <f t="shared" si="13"/>
        <v>0</v>
      </c>
      <c r="CN22" s="29">
        <f t="shared" si="13"/>
        <v>0</v>
      </c>
      <c r="CO22" s="30"/>
      <c r="CP22" s="29">
        <f t="shared" si="14"/>
        <v>0</v>
      </c>
      <c r="CQ22" s="29">
        <f t="shared" si="14"/>
        <v>0</v>
      </c>
    </row>
    <row r="23" spans="1:99" x14ac:dyDescent="0.25">
      <c r="A23" s="301"/>
      <c r="B23" s="57" t="s">
        <v>48</v>
      </c>
      <c r="C23" s="58">
        <f t="shared" si="0"/>
        <v>0</v>
      </c>
      <c r="D23" s="59">
        <f t="shared" si="1"/>
        <v>0</v>
      </c>
      <c r="E23" s="60">
        <f t="shared" si="1"/>
        <v>0</v>
      </c>
      <c r="F23" s="61"/>
      <c r="G23" s="62"/>
      <c r="H23" s="61"/>
      <c r="I23" s="62"/>
      <c r="J23" s="61"/>
      <c r="K23" s="63"/>
      <c r="L23" s="61"/>
      <c r="M23" s="63"/>
      <c r="N23" s="61"/>
      <c r="O23" s="63"/>
      <c r="P23" s="61"/>
      <c r="Q23" s="63"/>
      <c r="R23" s="61"/>
      <c r="S23" s="63"/>
      <c r="T23" s="61"/>
      <c r="U23" s="63"/>
      <c r="V23" s="61"/>
      <c r="W23" s="63"/>
      <c r="X23" s="61"/>
      <c r="Y23" s="63"/>
      <c r="Z23" s="61"/>
      <c r="AA23" s="63"/>
      <c r="AB23" s="61"/>
      <c r="AC23" s="63"/>
      <c r="AD23" s="61"/>
      <c r="AE23" s="63"/>
      <c r="AF23" s="61"/>
      <c r="AG23" s="63"/>
      <c r="AH23" s="61"/>
      <c r="AI23" s="63"/>
      <c r="AJ23" s="61"/>
      <c r="AK23" s="63"/>
      <c r="AL23" s="64"/>
      <c r="AM23" s="65"/>
      <c r="AN23" s="66"/>
      <c r="AO23" s="67"/>
      <c r="AP23" s="68"/>
      <c r="AQ23" s="69"/>
      <c r="AR23" s="69"/>
      <c r="AS23" s="70"/>
      <c r="AT23" s="69"/>
      <c r="AU23" s="69"/>
      <c r="AV23" s="25" t="str">
        <f t="shared" si="2"/>
        <v/>
      </c>
      <c r="CA23" s="26" t="str">
        <f t="shared" si="3"/>
        <v/>
      </c>
      <c r="CB23" s="26" t="str">
        <f t="shared" si="4"/>
        <v/>
      </c>
      <c r="CC23" s="26" t="str">
        <f t="shared" si="5"/>
        <v/>
      </c>
      <c r="CD23" s="26" t="str">
        <f t="shared" si="6"/>
        <v/>
      </c>
      <c r="CE23" s="26" t="str">
        <f t="shared" si="7"/>
        <v/>
      </c>
      <c r="CF23" s="27"/>
      <c r="CG23" s="26" t="str">
        <f t="shared" si="8"/>
        <v/>
      </c>
      <c r="CH23" s="26" t="str">
        <f t="shared" si="9"/>
        <v/>
      </c>
      <c r="CI23" s="28"/>
      <c r="CJ23" s="29">
        <f t="shared" si="10"/>
        <v>0</v>
      </c>
      <c r="CK23" s="29">
        <f t="shared" si="11"/>
        <v>0</v>
      </c>
      <c r="CL23" s="29">
        <f t="shared" si="12"/>
        <v>0</v>
      </c>
      <c r="CM23" s="29">
        <f t="shared" si="13"/>
        <v>0</v>
      </c>
      <c r="CN23" s="29">
        <f t="shared" si="13"/>
        <v>0</v>
      </c>
      <c r="CO23" s="30"/>
      <c r="CP23" s="29">
        <f t="shared" si="14"/>
        <v>0</v>
      </c>
      <c r="CQ23" s="29">
        <f t="shared" si="14"/>
        <v>0</v>
      </c>
    </row>
    <row r="24" spans="1:99" x14ac:dyDescent="0.25">
      <c r="A24" s="299" t="s">
        <v>49</v>
      </c>
      <c r="B24" s="10" t="s">
        <v>38</v>
      </c>
      <c r="C24" s="11">
        <f t="shared" ref="C24:C34" si="15">SUM(D24+E24)</f>
        <v>77</v>
      </c>
      <c r="D24" s="12">
        <f>+F24+H24+J24+L24+N24+P24+R24+T24+V24+X24+Z24+AB24+AD24+AF24+AH24+AJ24+AL24</f>
        <v>62</v>
      </c>
      <c r="E24" s="13">
        <f>+G24+I24+K24+M24+O24+Q24+S24+U24+W24+Y24+AA24+AC24+AE24+AG24+AI24+AK24+AM24</f>
        <v>15</v>
      </c>
      <c r="F24" s="14"/>
      <c r="G24" s="15"/>
      <c r="H24" s="14"/>
      <c r="I24" s="15"/>
      <c r="J24" s="14"/>
      <c r="K24" s="16"/>
      <c r="L24" s="14"/>
      <c r="M24" s="16"/>
      <c r="N24" s="14">
        <v>4</v>
      </c>
      <c r="O24" s="16"/>
      <c r="P24" s="14">
        <v>2</v>
      </c>
      <c r="Q24" s="16">
        <v>1</v>
      </c>
      <c r="R24" s="14">
        <v>6</v>
      </c>
      <c r="S24" s="16"/>
      <c r="T24" s="14">
        <v>8</v>
      </c>
      <c r="U24" s="16">
        <v>4</v>
      </c>
      <c r="V24" s="14">
        <v>9</v>
      </c>
      <c r="W24" s="16">
        <v>1</v>
      </c>
      <c r="X24" s="14">
        <v>5</v>
      </c>
      <c r="Y24" s="16"/>
      <c r="Z24" s="14">
        <v>8</v>
      </c>
      <c r="AA24" s="16">
        <v>2</v>
      </c>
      <c r="AB24" s="14">
        <v>3</v>
      </c>
      <c r="AC24" s="16">
        <v>1</v>
      </c>
      <c r="AD24" s="14">
        <v>7</v>
      </c>
      <c r="AE24" s="16">
        <v>2</v>
      </c>
      <c r="AF24" s="14">
        <v>7</v>
      </c>
      <c r="AG24" s="16">
        <v>1</v>
      </c>
      <c r="AH24" s="14">
        <v>3</v>
      </c>
      <c r="AI24" s="16">
        <v>2</v>
      </c>
      <c r="AJ24" s="14"/>
      <c r="AK24" s="16">
        <v>1</v>
      </c>
      <c r="AL24" s="17"/>
      <c r="AM24" s="18"/>
      <c r="AN24" s="19">
        <v>0</v>
      </c>
      <c r="AO24" s="20">
        <v>0</v>
      </c>
      <c r="AP24" s="21">
        <v>0</v>
      </c>
      <c r="AQ24" s="22">
        <v>1</v>
      </c>
      <c r="AR24" s="22">
        <v>6</v>
      </c>
      <c r="AS24" s="23"/>
      <c r="AT24" s="24">
        <v>0</v>
      </c>
      <c r="AU24" s="24">
        <v>0</v>
      </c>
      <c r="AV24" s="25" t="str">
        <f>$CA24&amp;$CB24&amp;CC24&amp;CD24&amp;CE24&amp;CG24&amp;CH24</f>
        <v/>
      </c>
      <c r="CA24" s="26" t="str">
        <f>IF(AND($C24&lt;&gt;0,AN24=""),"* No olvide ingresar la columna Espacios Amigables /adolescentes (Digite CERO si no tiene). ",IF(AN24&gt;$C24,"* El Número de Espacios Amigables no puede superar el Total. ",""))</f>
        <v/>
      </c>
      <c r="CB24" s="26" t="str">
        <f>IF(AND(E24&gt;0,OR(AO24="")),"No olvide digitar los campos *TRANS Masculino (Digite CERO si no tiene).",IF(AO24&gt;E24,"* El Número de TRANS Masculino no puede superar el Total Mujeres. ",""))</f>
        <v/>
      </c>
      <c r="CC24" s="26" t="str">
        <f>IF(AND(D24&gt;0,OR(AP24="")),"No olvide digitar los campos *TRANS Femenino (Digite CERO si no tiene).",IF(AP24&gt;$D24,"* El Número de TRANS Femenino no puede superar el Total Hombres. ",""))</f>
        <v/>
      </c>
      <c r="CD24" s="26" t="str">
        <f>IF(AND($C24&lt;&gt;0,AQ24=""),"* No olvide ingresar la columna Pueblos Originarios (Digite CERO si no tiene).  ",IF(AQ24&gt;$C24,"* El Número de Pueblos Originarios no puede superar el Total. ",""))</f>
        <v/>
      </c>
      <c r="CE24" s="26" t="str">
        <f>IF(AND($C24&lt;&gt;0,AR24=""),"* No olvide ingresar la columna Migrantes (Digite CERO si no tiene).  ",IF(AR24&gt;$C24,"* El Número de Migrantes no puede superar el Total. ",""))</f>
        <v/>
      </c>
      <c r="CF24" s="27"/>
      <c r="CG24" s="26" t="str">
        <f>IF(AND($C24&lt;&gt;0,AT24=""),"* No olvide ingresar la columna Niños, Niñas, Adolescentes y Jóvenes SENAME (Digite CERO si no tiene).  ",IF(AT24&gt;$C24,"* El Número de Niños, Niñas, Adolescentes y Jóvenes SENAME no puede superar el Total. ",""))</f>
        <v/>
      </c>
      <c r="CH24" s="26" t="str">
        <f>IF(AND($C24&lt;&gt;0,AU24=""),"* No olvide ingresar la columna Niños, Niñas, Adolescentes y Jóvenes Mejor Niñez (Digite CERO si no tiene). ",IF(AU24&gt;$C24,"* El Número de Niños, Niñas, Adolescentes y Jóvenes Mejor Niñez no puede superar el Total. ",""))</f>
        <v/>
      </c>
      <c r="CI24" s="28"/>
      <c r="CJ24" s="29">
        <f>IF(AND($C24&lt;&gt;0,AN24=""),1,IF(AN24&gt;$C24,1,0))</f>
        <v>0</v>
      </c>
      <c r="CK24" s="29">
        <f>IF(AND(E24&gt;0,OR(AO24="")),1,IF(AO24&gt;E24,1,0))</f>
        <v>0</v>
      </c>
      <c r="CL24" s="29">
        <f>IF(AND(D24&gt;0,OR(AP24="")),1,IF(AP24&gt;D24,1,0))</f>
        <v>0</v>
      </c>
      <c r="CM24" s="29">
        <f>IF(AND($C24&lt;&gt;0,AQ24=""),1,IF(AQ24&gt;$C24,1,0))</f>
        <v>0</v>
      </c>
      <c r="CN24" s="29">
        <f>IF(AND($C24&lt;&gt;0,AR24=""),1,IF(AR24&gt;$C24,1,0))</f>
        <v>0</v>
      </c>
      <c r="CO24" s="30"/>
      <c r="CP24" s="29">
        <f>IF(AND($C24&lt;&gt;0,AT24=""),1,IF(AT24&gt;$C24,1,0))</f>
        <v>0</v>
      </c>
      <c r="CQ24" s="29">
        <f>IF(AND($C24&lt;&gt;0,AU24=""),1,IF(AU24&gt;$C24,1,0))</f>
        <v>0</v>
      </c>
      <c r="CR24" s="28"/>
      <c r="CS24" s="28"/>
      <c r="CT24" s="28"/>
      <c r="CU24" s="28"/>
    </row>
    <row r="25" spans="1:99" x14ac:dyDescent="0.25">
      <c r="A25" s="300"/>
      <c r="B25" s="31" t="s">
        <v>39</v>
      </c>
      <c r="C25" s="32">
        <f t="shared" si="15"/>
        <v>0</v>
      </c>
      <c r="D25" s="33">
        <f t="shared" ref="D25:E34" si="16">+F25+H25+J25+L25+N25+P25+R25+T25+V25+X25+Z25+AB25+AD25+AF25+AH25+AJ25+AL25</f>
        <v>0</v>
      </c>
      <c r="E25" s="34">
        <f>+G25+I25+K25+M25+O25+Q25+S25+U25+W25+Y25+AA25+AC25+AE25+AG25+AI25+AK25+AM25</f>
        <v>0</v>
      </c>
      <c r="F25" s="35"/>
      <c r="G25" s="36"/>
      <c r="H25" s="35"/>
      <c r="I25" s="36"/>
      <c r="J25" s="35"/>
      <c r="K25" s="37"/>
      <c r="L25" s="35"/>
      <c r="M25" s="37"/>
      <c r="N25" s="35"/>
      <c r="O25" s="37"/>
      <c r="P25" s="35"/>
      <c r="Q25" s="37"/>
      <c r="R25" s="35"/>
      <c r="S25" s="37"/>
      <c r="T25" s="35"/>
      <c r="U25" s="37"/>
      <c r="V25" s="35"/>
      <c r="W25" s="37"/>
      <c r="X25" s="35"/>
      <c r="Y25" s="37"/>
      <c r="Z25" s="35"/>
      <c r="AA25" s="37"/>
      <c r="AB25" s="35"/>
      <c r="AC25" s="37"/>
      <c r="AD25" s="35"/>
      <c r="AE25" s="37"/>
      <c r="AF25" s="35"/>
      <c r="AG25" s="37"/>
      <c r="AH25" s="35"/>
      <c r="AI25" s="37"/>
      <c r="AJ25" s="35"/>
      <c r="AK25" s="37"/>
      <c r="AL25" s="38"/>
      <c r="AM25" s="39"/>
      <c r="AN25" s="40"/>
      <c r="AO25" s="41"/>
      <c r="AP25" s="36"/>
      <c r="AQ25" s="24"/>
      <c r="AR25" s="24"/>
      <c r="AS25" s="42"/>
      <c r="AT25" s="24"/>
      <c r="AU25" s="24"/>
      <c r="AV25" s="25" t="str">
        <f t="shared" ref="AV25:AV34" si="17">$CA25&amp;$CB25&amp;CC25&amp;CD25&amp;CE25&amp;CG25&amp;CH25</f>
        <v/>
      </c>
      <c r="CA25" s="26" t="str">
        <f t="shared" ref="CA25:CA34" si="18">IF(AND($C25&lt;&gt;0,AN25=""),"* No olvide ingresar la columna Espacios Amigables /adolescentes (Digite CERO si no tiene). ",IF(AN25&gt;$C25,"* El Número de Espacios Amigables no puede superar el Total. ",""))</f>
        <v/>
      </c>
      <c r="CB25" s="26" t="str">
        <f t="shared" ref="CB25:CB34" si="19">IF(AND(E25&gt;0,OR(AO25="")),"No olvide digitar los campos *TRANS Masculino (Digite CERO si no tiene).",IF(AO25&gt;E25,"* El Número de TRANS Masculino no puede superar el Total Mujeres. ",""))</f>
        <v/>
      </c>
      <c r="CC25" s="26" t="str">
        <f t="shared" ref="CC25:CC34" si="20">IF(AND(D25&gt;0,OR(AP25="")),"No olvide digitar los campos *TRANS Femenino (Digite CERO si no tiene).",IF(AP25&gt;$D25,"* El Número de TRANS Femenino no puede superar el Total Hombres. ",""))</f>
        <v/>
      </c>
      <c r="CD25" s="26" t="str">
        <f t="shared" ref="CD25:CD34" si="21">IF(AND($C25&lt;&gt;0,AQ25=""),"* No olvide ingresar la columna Pueblos Originarios (Digite CERO si no tiene).  ",IF(AQ25&gt;$C25,"* El Número de Pueblos Originarios no puede superar el Total. ",""))</f>
        <v/>
      </c>
      <c r="CE25" s="26" t="str">
        <f t="shared" ref="CE25:CE34" si="22">IF(AND($C25&lt;&gt;0,AR25=""),"* No olvide ingresar la columna Migrantes (Digite CERO si no tiene).  ",IF(AR25&gt;$C25,"* El Número de Migrantes no puede superar el Total. ",""))</f>
        <v/>
      </c>
      <c r="CF25" s="27"/>
      <c r="CG25" s="26" t="str">
        <f t="shared" ref="CG25:CG34" si="23">IF(AND($C25&lt;&gt;0,AT25=""),"* No olvide ingresar la columna Niños, Niñas, Adolescentes y Jóvenes SENAME (Digite CERO si no tiene).  ",IF(AT25&gt;$C25,"* El Número de Niños, Niñas, Adolescentes y Jóvenes SENAME no puede superar el Total. ",""))</f>
        <v/>
      </c>
      <c r="CH25" s="26" t="str">
        <f t="shared" ref="CH25:CH34" si="24">IF(AND($C25&lt;&gt;0,AU25=""),"* No olvide ingresar la columna Niños, Niñas, Adolescentes y Jóvenes Mejor Niñez (Digite CERO si no tiene). ",IF(AU25&gt;$C25,"* El Número de Niños, Niñas, Adolescentes y Jóvenes Mejor Niñez no puede superar el Total. ",""))</f>
        <v/>
      </c>
      <c r="CI25" s="28"/>
      <c r="CJ25" s="29">
        <f t="shared" ref="CJ25:CJ34" si="25">IF(AND($C25&lt;&gt;0,AN25=""),1,IF(AN25&gt;$C25,1,0))</f>
        <v>0</v>
      </c>
      <c r="CK25" s="29">
        <f t="shared" ref="CK25:CK34" si="26">IF(AND(E25&gt;0,OR(AO25="")),1,IF(AO25&gt;E25,1,0))</f>
        <v>0</v>
      </c>
      <c r="CL25" s="29">
        <f t="shared" ref="CL25:CL34" si="27">IF(AND(D25&gt;0,OR(AP25="")),1,IF(AP25&gt;D25,1,0))</f>
        <v>0</v>
      </c>
      <c r="CM25" s="29">
        <f t="shared" ref="CM25:CN34" si="28">IF(AND($C25&lt;&gt;0,AQ25=""),1,IF(AQ25&gt;$C25,1,0))</f>
        <v>0</v>
      </c>
      <c r="CN25" s="29">
        <f t="shared" si="28"/>
        <v>0</v>
      </c>
      <c r="CO25" s="30"/>
      <c r="CP25" s="29">
        <f t="shared" ref="CP25:CQ34" si="29">IF(AND($C25&lt;&gt;0,AT25=""),1,IF(AT25&gt;$C25,1,0))</f>
        <v>0</v>
      </c>
      <c r="CQ25" s="29">
        <f t="shared" si="29"/>
        <v>0</v>
      </c>
    </row>
    <row r="26" spans="1:99" x14ac:dyDescent="0.25">
      <c r="A26" s="300"/>
      <c r="B26" s="31" t="s">
        <v>40</v>
      </c>
      <c r="C26" s="32">
        <f t="shared" si="15"/>
        <v>179</v>
      </c>
      <c r="D26" s="33">
        <f t="shared" si="16"/>
        <v>144</v>
      </c>
      <c r="E26" s="34">
        <f t="shared" si="16"/>
        <v>35</v>
      </c>
      <c r="F26" s="35"/>
      <c r="G26" s="36"/>
      <c r="H26" s="35"/>
      <c r="I26" s="36"/>
      <c r="J26" s="35"/>
      <c r="K26" s="37"/>
      <c r="L26" s="35"/>
      <c r="M26" s="37"/>
      <c r="N26" s="35">
        <v>5</v>
      </c>
      <c r="O26" s="37"/>
      <c r="P26" s="35">
        <v>7</v>
      </c>
      <c r="Q26" s="37">
        <v>6</v>
      </c>
      <c r="R26" s="35">
        <v>19</v>
      </c>
      <c r="S26" s="37">
        <v>4</v>
      </c>
      <c r="T26" s="35">
        <v>30</v>
      </c>
      <c r="U26" s="37">
        <v>7</v>
      </c>
      <c r="V26" s="35">
        <v>22</v>
      </c>
      <c r="W26" s="37">
        <v>8</v>
      </c>
      <c r="X26" s="35">
        <v>18</v>
      </c>
      <c r="Y26" s="37">
        <v>3</v>
      </c>
      <c r="Z26" s="35">
        <v>17</v>
      </c>
      <c r="AA26" s="37">
        <v>2</v>
      </c>
      <c r="AB26" s="35">
        <v>8</v>
      </c>
      <c r="AC26" s="37">
        <v>3</v>
      </c>
      <c r="AD26" s="35">
        <v>4</v>
      </c>
      <c r="AE26" s="37"/>
      <c r="AF26" s="35">
        <v>9</v>
      </c>
      <c r="AG26" s="37">
        <v>1</v>
      </c>
      <c r="AH26" s="35">
        <v>4</v>
      </c>
      <c r="AI26" s="37">
        <v>1</v>
      </c>
      <c r="AJ26" s="35"/>
      <c r="AK26" s="37"/>
      <c r="AL26" s="38">
        <v>1</v>
      </c>
      <c r="AM26" s="39"/>
      <c r="AN26" s="40">
        <v>0</v>
      </c>
      <c r="AO26" s="41">
        <v>0</v>
      </c>
      <c r="AP26" s="36">
        <v>2</v>
      </c>
      <c r="AQ26" s="24">
        <v>1</v>
      </c>
      <c r="AR26" s="24">
        <v>10</v>
      </c>
      <c r="AS26" s="42"/>
      <c r="AT26" s="24">
        <v>0</v>
      </c>
      <c r="AU26" s="24">
        <v>0</v>
      </c>
      <c r="AV26" s="25" t="str">
        <f t="shared" si="17"/>
        <v/>
      </c>
      <c r="CA26" s="26" t="str">
        <f t="shared" si="18"/>
        <v/>
      </c>
      <c r="CB26" s="26" t="str">
        <f t="shared" si="19"/>
        <v/>
      </c>
      <c r="CC26" s="26" t="str">
        <f t="shared" si="20"/>
        <v/>
      </c>
      <c r="CD26" s="26" t="str">
        <f t="shared" si="21"/>
        <v/>
      </c>
      <c r="CE26" s="26" t="str">
        <f t="shared" si="22"/>
        <v/>
      </c>
      <c r="CF26" s="27"/>
      <c r="CG26" s="26" t="str">
        <f t="shared" si="23"/>
        <v/>
      </c>
      <c r="CH26" s="26" t="str">
        <f t="shared" si="24"/>
        <v/>
      </c>
      <c r="CI26" s="28"/>
      <c r="CJ26" s="29">
        <f t="shared" si="25"/>
        <v>0</v>
      </c>
      <c r="CK26" s="29">
        <f t="shared" si="26"/>
        <v>0</v>
      </c>
      <c r="CL26" s="29">
        <f t="shared" si="27"/>
        <v>0</v>
      </c>
      <c r="CM26" s="29">
        <f t="shared" si="28"/>
        <v>0</v>
      </c>
      <c r="CN26" s="29">
        <f t="shared" si="28"/>
        <v>0</v>
      </c>
      <c r="CO26" s="30"/>
      <c r="CP26" s="29">
        <f t="shared" si="29"/>
        <v>0</v>
      </c>
      <c r="CQ26" s="29">
        <f t="shared" si="29"/>
        <v>0</v>
      </c>
    </row>
    <row r="27" spans="1:99" x14ac:dyDescent="0.25">
      <c r="A27" s="300"/>
      <c r="B27" s="31" t="s">
        <v>41</v>
      </c>
      <c r="C27" s="32">
        <f t="shared" si="15"/>
        <v>0</v>
      </c>
      <c r="D27" s="33">
        <f t="shared" si="16"/>
        <v>0</v>
      </c>
      <c r="E27" s="34">
        <f t="shared" si="16"/>
        <v>0</v>
      </c>
      <c r="F27" s="35"/>
      <c r="G27" s="36"/>
      <c r="H27" s="35"/>
      <c r="I27" s="36"/>
      <c r="J27" s="35"/>
      <c r="K27" s="37"/>
      <c r="L27" s="35"/>
      <c r="M27" s="37"/>
      <c r="N27" s="35"/>
      <c r="O27" s="37"/>
      <c r="P27" s="35"/>
      <c r="Q27" s="37"/>
      <c r="R27" s="35"/>
      <c r="S27" s="37"/>
      <c r="T27" s="35"/>
      <c r="U27" s="37"/>
      <c r="V27" s="35"/>
      <c r="W27" s="37"/>
      <c r="X27" s="35"/>
      <c r="Y27" s="37"/>
      <c r="Z27" s="35"/>
      <c r="AA27" s="37"/>
      <c r="AB27" s="35"/>
      <c r="AC27" s="37"/>
      <c r="AD27" s="35"/>
      <c r="AE27" s="37"/>
      <c r="AF27" s="35"/>
      <c r="AG27" s="37"/>
      <c r="AH27" s="35"/>
      <c r="AI27" s="37"/>
      <c r="AJ27" s="35"/>
      <c r="AK27" s="37"/>
      <c r="AL27" s="38"/>
      <c r="AM27" s="39"/>
      <c r="AN27" s="40"/>
      <c r="AO27" s="41"/>
      <c r="AP27" s="36"/>
      <c r="AQ27" s="24"/>
      <c r="AR27" s="24"/>
      <c r="AS27" s="42"/>
      <c r="AT27" s="24"/>
      <c r="AU27" s="24"/>
      <c r="AV27" s="25" t="str">
        <f t="shared" si="17"/>
        <v/>
      </c>
      <c r="CA27" s="26" t="str">
        <f t="shared" si="18"/>
        <v/>
      </c>
      <c r="CB27" s="26" t="str">
        <f t="shared" si="19"/>
        <v/>
      </c>
      <c r="CC27" s="26" t="str">
        <f t="shared" si="20"/>
        <v/>
      </c>
      <c r="CD27" s="26" t="str">
        <f t="shared" si="21"/>
        <v/>
      </c>
      <c r="CE27" s="26" t="str">
        <f t="shared" si="22"/>
        <v/>
      </c>
      <c r="CF27" s="27"/>
      <c r="CG27" s="26" t="str">
        <f t="shared" si="23"/>
        <v/>
      </c>
      <c r="CH27" s="26" t="str">
        <f t="shared" si="24"/>
        <v/>
      </c>
      <c r="CI27" s="28"/>
      <c r="CJ27" s="29">
        <f t="shared" si="25"/>
        <v>0</v>
      </c>
      <c r="CK27" s="29">
        <f t="shared" si="26"/>
        <v>0</v>
      </c>
      <c r="CL27" s="29">
        <f t="shared" si="27"/>
        <v>0</v>
      </c>
      <c r="CM27" s="29">
        <f t="shared" si="28"/>
        <v>0</v>
      </c>
      <c r="CN27" s="29">
        <f t="shared" si="28"/>
        <v>0</v>
      </c>
      <c r="CO27" s="30"/>
      <c r="CP27" s="29">
        <f t="shared" si="29"/>
        <v>0</v>
      </c>
      <c r="CQ27" s="29">
        <f t="shared" si="29"/>
        <v>0</v>
      </c>
    </row>
    <row r="28" spans="1:99" x14ac:dyDescent="0.25">
      <c r="A28" s="300"/>
      <c r="B28" s="31" t="s">
        <v>42</v>
      </c>
      <c r="C28" s="32">
        <f t="shared" si="15"/>
        <v>0</v>
      </c>
      <c r="D28" s="33">
        <f t="shared" si="16"/>
        <v>0</v>
      </c>
      <c r="E28" s="34">
        <f t="shared" si="16"/>
        <v>0</v>
      </c>
      <c r="F28" s="35"/>
      <c r="G28" s="36"/>
      <c r="H28" s="35"/>
      <c r="I28" s="36"/>
      <c r="J28" s="35"/>
      <c r="K28" s="37"/>
      <c r="L28" s="35"/>
      <c r="M28" s="37"/>
      <c r="N28" s="35"/>
      <c r="O28" s="37"/>
      <c r="P28" s="35"/>
      <c r="Q28" s="37"/>
      <c r="R28" s="35"/>
      <c r="S28" s="37"/>
      <c r="T28" s="35"/>
      <c r="U28" s="37"/>
      <c r="V28" s="35"/>
      <c r="W28" s="37"/>
      <c r="X28" s="35"/>
      <c r="Y28" s="37"/>
      <c r="Z28" s="35"/>
      <c r="AA28" s="37"/>
      <c r="AB28" s="35"/>
      <c r="AC28" s="37"/>
      <c r="AD28" s="35"/>
      <c r="AE28" s="37"/>
      <c r="AF28" s="35"/>
      <c r="AG28" s="37"/>
      <c r="AH28" s="35"/>
      <c r="AI28" s="37"/>
      <c r="AJ28" s="35"/>
      <c r="AK28" s="37"/>
      <c r="AL28" s="38"/>
      <c r="AM28" s="39"/>
      <c r="AN28" s="40"/>
      <c r="AO28" s="41"/>
      <c r="AP28" s="36"/>
      <c r="AQ28" s="24"/>
      <c r="AR28" s="24"/>
      <c r="AS28" s="42"/>
      <c r="AT28" s="24"/>
      <c r="AU28" s="24"/>
      <c r="AV28" s="25" t="str">
        <f t="shared" si="17"/>
        <v/>
      </c>
      <c r="CA28" s="26" t="str">
        <f t="shared" si="18"/>
        <v/>
      </c>
      <c r="CB28" s="26" t="str">
        <f t="shared" si="19"/>
        <v/>
      </c>
      <c r="CC28" s="26" t="str">
        <f t="shared" si="20"/>
        <v/>
      </c>
      <c r="CD28" s="26" t="str">
        <f t="shared" si="21"/>
        <v/>
      </c>
      <c r="CE28" s="26" t="str">
        <f t="shared" si="22"/>
        <v/>
      </c>
      <c r="CF28" s="27"/>
      <c r="CG28" s="26" t="str">
        <f t="shared" si="23"/>
        <v/>
      </c>
      <c r="CH28" s="26" t="str">
        <f t="shared" si="24"/>
        <v/>
      </c>
      <c r="CI28" s="28"/>
      <c r="CJ28" s="29">
        <f t="shared" si="25"/>
        <v>0</v>
      </c>
      <c r="CK28" s="29">
        <f t="shared" si="26"/>
        <v>0</v>
      </c>
      <c r="CL28" s="29">
        <f t="shared" si="27"/>
        <v>0</v>
      </c>
      <c r="CM28" s="29">
        <f t="shared" si="28"/>
        <v>0</v>
      </c>
      <c r="CN28" s="29">
        <f t="shared" si="28"/>
        <v>0</v>
      </c>
      <c r="CO28" s="30"/>
      <c r="CP28" s="29">
        <f t="shared" si="29"/>
        <v>0</v>
      </c>
      <c r="CQ28" s="29">
        <f t="shared" si="29"/>
        <v>0</v>
      </c>
    </row>
    <row r="29" spans="1:99" x14ac:dyDescent="0.25">
      <c r="A29" s="300"/>
      <c r="B29" s="31" t="s">
        <v>43</v>
      </c>
      <c r="C29" s="32">
        <f t="shared" si="15"/>
        <v>0</v>
      </c>
      <c r="D29" s="33">
        <f t="shared" si="16"/>
        <v>0</v>
      </c>
      <c r="E29" s="34">
        <f t="shared" si="16"/>
        <v>0</v>
      </c>
      <c r="F29" s="35"/>
      <c r="G29" s="36"/>
      <c r="H29" s="35"/>
      <c r="I29" s="36"/>
      <c r="J29" s="35"/>
      <c r="K29" s="37"/>
      <c r="L29" s="35"/>
      <c r="M29" s="37"/>
      <c r="N29" s="35"/>
      <c r="O29" s="37"/>
      <c r="P29" s="35"/>
      <c r="Q29" s="37"/>
      <c r="R29" s="35"/>
      <c r="S29" s="37"/>
      <c r="T29" s="35"/>
      <c r="U29" s="37"/>
      <c r="V29" s="35"/>
      <c r="W29" s="37"/>
      <c r="X29" s="35"/>
      <c r="Y29" s="37"/>
      <c r="Z29" s="35"/>
      <c r="AA29" s="37"/>
      <c r="AB29" s="35"/>
      <c r="AC29" s="37"/>
      <c r="AD29" s="35"/>
      <c r="AE29" s="37"/>
      <c r="AF29" s="35"/>
      <c r="AG29" s="37"/>
      <c r="AH29" s="35"/>
      <c r="AI29" s="37"/>
      <c r="AJ29" s="35"/>
      <c r="AK29" s="37"/>
      <c r="AL29" s="38"/>
      <c r="AM29" s="39"/>
      <c r="AN29" s="40"/>
      <c r="AO29" s="41"/>
      <c r="AP29" s="36"/>
      <c r="AQ29" s="24"/>
      <c r="AR29" s="24"/>
      <c r="AS29" s="42"/>
      <c r="AT29" s="24"/>
      <c r="AU29" s="24"/>
      <c r="AV29" s="25" t="str">
        <f t="shared" si="17"/>
        <v/>
      </c>
      <c r="CA29" s="26" t="str">
        <f t="shared" si="18"/>
        <v/>
      </c>
      <c r="CB29" s="26" t="str">
        <f t="shared" si="19"/>
        <v/>
      </c>
      <c r="CC29" s="26" t="str">
        <f t="shared" si="20"/>
        <v/>
      </c>
      <c r="CD29" s="26" t="str">
        <f t="shared" si="21"/>
        <v/>
      </c>
      <c r="CE29" s="26" t="str">
        <f t="shared" si="22"/>
        <v/>
      </c>
      <c r="CF29" s="27"/>
      <c r="CG29" s="26" t="str">
        <f t="shared" si="23"/>
        <v/>
      </c>
      <c r="CH29" s="26" t="str">
        <f t="shared" si="24"/>
        <v/>
      </c>
      <c r="CI29" s="28"/>
      <c r="CJ29" s="29">
        <f t="shared" si="25"/>
        <v>0</v>
      </c>
      <c r="CK29" s="29">
        <f t="shared" si="26"/>
        <v>0</v>
      </c>
      <c r="CL29" s="29">
        <f t="shared" si="27"/>
        <v>0</v>
      </c>
      <c r="CM29" s="29">
        <f t="shared" si="28"/>
        <v>0</v>
      </c>
      <c r="CN29" s="29">
        <f t="shared" si="28"/>
        <v>0</v>
      </c>
      <c r="CO29" s="30"/>
      <c r="CP29" s="29">
        <f t="shared" si="29"/>
        <v>0</v>
      </c>
      <c r="CQ29" s="29">
        <f t="shared" si="29"/>
        <v>0</v>
      </c>
    </row>
    <row r="30" spans="1:99" x14ac:dyDescent="0.25">
      <c r="A30" s="300"/>
      <c r="B30" s="31" t="s">
        <v>44</v>
      </c>
      <c r="C30" s="32">
        <f t="shared" si="15"/>
        <v>0</v>
      </c>
      <c r="D30" s="33">
        <f t="shared" si="16"/>
        <v>0</v>
      </c>
      <c r="E30" s="34">
        <f t="shared" si="16"/>
        <v>0</v>
      </c>
      <c r="F30" s="35"/>
      <c r="G30" s="36"/>
      <c r="H30" s="35"/>
      <c r="I30" s="36"/>
      <c r="J30" s="35"/>
      <c r="K30" s="37"/>
      <c r="L30" s="35"/>
      <c r="M30" s="37"/>
      <c r="N30" s="35"/>
      <c r="O30" s="37"/>
      <c r="P30" s="35"/>
      <c r="Q30" s="37"/>
      <c r="R30" s="35"/>
      <c r="S30" s="37"/>
      <c r="T30" s="35"/>
      <c r="U30" s="37"/>
      <c r="V30" s="35"/>
      <c r="W30" s="37"/>
      <c r="X30" s="35"/>
      <c r="Y30" s="37"/>
      <c r="Z30" s="35"/>
      <c r="AA30" s="37"/>
      <c r="AB30" s="35"/>
      <c r="AC30" s="37"/>
      <c r="AD30" s="35"/>
      <c r="AE30" s="37"/>
      <c r="AF30" s="35"/>
      <c r="AG30" s="37"/>
      <c r="AH30" s="35"/>
      <c r="AI30" s="37"/>
      <c r="AJ30" s="35"/>
      <c r="AK30" s="37"/>
      <c r="AL30" s="38"/>
      <c r="AM30" s="39"/>
      <c r="AN30" s="40"/>
      <c r="AO30" s="41"/>
      <c r="AP30" s="36"/>
      <c r="AQ30" s="24"/>
      <c r="AR30" s="24"/>
      <c r="AS30" s="42"/>
      <c r="AT30" s="24"/>
      <c r="AU30" s="24"/>
      <c r="AV30" s="25" t="str">
        <f t="shared" si="17"/>
        <v/>
      </c>
      <c r="CA30" s="26" t="str">
        <f t="shared" si="18"/>
        <v/>
      </c>
      <c r="CB30" s="26" t="str">
        <f t="shared" si="19"/>
        <v/>
      </c>
      <c r="CC30" s="26" t="str">
        <f t="shared" si="20"/>
        <v/>
      </c>
      <c r="CD30" s="26" t="str">
        <f t="shared" si="21"/>
        <v/>
      </c>
      <c r="CE30" s="26" t="str">
        <f t="shared" si="22"/>
        <v/>
      </c>
      <c r="CF30" s="27"/>
      <c r="CG30" s="26" t="str">
        <f t="shared" si="23"/>
        <v/>
      </c>
      <c r="CH30" s="26" t="str">
        <f t="shared" si="24"/>
        <v/>
      </c>
      <c r="CI30" s="28"/>
      <c r="CJ30" s="29">
        <f t="shared" si="25"/>
        <v>0</v>
      </c>
      <c r="CK30" s="29">
        <f t="shared" si="26"/>
        <v>0</v>
      </c>
      <c r="CL30" s="29">
        <f t="shared" si="27"/>
        <v>0</v>
      </c>
      <c r="CM30" s="29">
        <f t="shared" si="28"/>
        <v>0</v>
      </c>
      <c r="CN30" s="29">
        <f t="shared" si="28"/>
        <v>0</v>
      </c>
      <c r="CO30" s="30"/>
      <c r="CP30" s="29">
        <f t="shared" si="29"/>
        <v>0</v>
      </c>
      <c r="CQ30" s="29">
        <f t="shared" si="29"/>
        <v>0</v>
      </c>
    </row>
    <row r="31" spans="1:99" x14ac:dyDescent="0.25">
      <c r="A31" s="300"/>
      <c r="B31" s="43" t="s">
        <v>45</v>
      </c>
      <c r="C31" s="44">
        <f t="shared" si="15"/>
        <v>0</v>
      </c>
      <c r="D31" s="45">
        <f t="shared" si="16"/>
        <v>0</v>
      </c>
      <c r="E31" s="46">
        <f t="shared" si="16"/>
        <v>0</v>
      </c>
      <c r="F31" s="47"/>
      <c r="G31" s="48"/>
      <c r="H31" s="47"/>
      <c r="I31" s="48"/>
      <c r="J31" s="47"/>
      <c r="K31" s="49"/>
      <c r="L31" s="47"/>
      <c r="M31" s="49"/>
      <c r="N31" s="47"/>
      <c r="O31" s="49"/>
      <c r="P31" s="47"/>
      <c r="Q31" s="49"/>
      <c r="R31" s="47"/>
      <c r="S31" s="49"/>
      <c r="T31" s="47"/>
      <c r="U31" s="49"/>
      <c r="V31" s="47"/>
      <c r="W31" s="49"/>
      <c r="X31" s="47"/>
      <c r="Y31" s="49"/>
      <c r="Z31" s="47"/>
      <c r="AA31" s="49"/>
      <c r="AB31" s="47"/>
      <c r="AC31" s="49"/>
      <c r="AD31" s="47"/>
      <c r="AE31" s="49"/>
      <c r="AF31" s="47"/>
      <c r="AG31" s="49"/>
      <c r="AH31" s="47"/>
      <c r="AI31" s="49"/>
      <c r="AJ31" s="47"/>
      <c r="AK31" s="49"/>
      <c r="AL31" s="50"/>
      <c r="AM31" s="51"/>
      <c r="AN31" s="40"/>
      <c r="AO31" s="52"/>
      <c r="AP31" s="36"/>
      <c r="AQ31" s="24"/>
      <c r="AR31" s="24"/>
      <c r="AS31" s="42"/>
      <c r="AT31" s="24"/>
      <c r="AU31" s="24"/>
      <c r="AV31" s="25" t="str">
        <f t="shared" si="17"/>
        <v/>
      </c>
      <c r="CA31" s="26" t="str">
        <f t="shared" si="18"/>
        <v/>
      </c>
      <c r="CB31" s="26" t="str">
        <f t="shared" si="19"/>
        <v/>
      </c>
      <c r="CC31" s="26" t="str">
        <f t="shared" si="20"/>
        <v/>
      </c>
      <c r="CD31" s="26" t="str">
        <f t="shared" si="21"/>
        <v/>
      </c>
      <c r="CE31" s="26" t="str">
        <f t="shared" si="22"/>
        <v/>
      </c>
      <c r="CF31" s="27"/>
      <c r="CG31" s="26" t="str">
        <f t="shared" si="23"/>
        <v/>
      </c>
      <c r="CH31" s="26" t="str">
        <f t="shared" si="24"/>
        <v/>
      </c>
      <c r="CI31" s="28"/>
      <c r="CJ31" s="29">
        <f t="shared" si="25"/>
        <v>0</v>
      </c>
      <c r="CK31" s="29">
        <f t="shared" si="26"/>
        <v>0</v>
      </c>
      <c r="CL31" s="29">
        <f t="shared" si="27"/>
        <v>0</v>
      </c>
      <c r="CM31" s="29">
        <f t="shared" si="28"/>
        <v>0</v>
      </c>
      <c r="CN31" s="29">
        <f t="shared" si="28"/>
        <v>0</v>
      </c>
      <c r="CO31" s="30"/>
      <c r="CP31" s="29">
        <f t="shared" si="29"/>
        <v>0</v>
      </c>
      <c r="CQ31" s="29">
        <f t="shared" si="29"/>
        <v>0</v>
      </c>
    </row>
    <row r="32" spans="1:99" x14ac:dyDescent="0.25">
      <c r="A32" s="300"/>
      <c r="B32" s="31" t="s">
        <v>46</v>
      </c>
      <c r="C32" s="32">
        <f t="shared" si="15"/>
        <v>0</v>
      </c>
      <c r="D32" s="33">
        <f t="shared" si="16"/>
        <v>0</v>
      </c>
      <c r="E32" s="34">
        <f t="shared" si="16"/>
        <v>0</v>
      </c>
      <c r="F32" s="35"/>
      <c r="G32" s="36"/>
      <c r="H32" s="35"/>
      <c r="I32" s="36"/>
      <c r="J32" s="35"/>
      <c r="K32" s="37"/>
      <c r="L32" s="35"/>
      <c r="M32" s="37"/>
      <c r="N32" s="35"/>
      <c r="O32" s="37"/>
      <c r="P32" s="35"/>
      <c r="Q32" s="37"/>
      <c r="R32" s="35"/>
      <c r="S32" s="37"/>
      <c r="T32" s="35"/>
      <c r="U32" s="37"/>
      <c r="V32" s="35"/>
      <c r="W32" s="37"/>
      <c r="X32" s="35"/>
      <c r="Y32" s="37"/>
      <c r="Z32" s="35"/>
      <c r="AA32" s="37"/>
      <c r="AB32" s="35"/>
      <c r="AC32" s="37"/>
      <c r="AD32" s="35"/>
      <c r="AE32" s="37"/>
      <c r="AF32" s="35"/>
      <c r="AG32" s="37"/>
      <c r="AH32" s="35"/>
      <c r="AI32" s="37"/>
      <c r="AJ32" s="35"/>
      <c r="AK32" s="37"/>
      <c r="AL32" s="38"/>
      <c r="AM32" s="39"/>
      <c r="AN32" s="40"/>
      <c r="AO32" s="41"/>
      <c r="AP32" s="36"/>
      <c r="AQ32" s="24"/>
      <c r="AR32" s="24"/>
      <c r="AS32" s="42"/>
      <c r="AT32" s="24"/>
      <c r="AU32" s="24"/>
      <c r="AV32" s="25" t="str">
        <f t="shared" si="17"/>
        <v/>
      </c>
      <c r="CA32" s="26" t="str">
        <f t="shared" si="18"/>
        <v/>
      </c>
      <c r="CB32" s="26" t="str">
        <f t="shared" si="19"/>
        <v/>
      </c>
      <c r="CC32" s="26" t="str">
        <f t="shared" si="20"/>
        <v/>
      </c>
      <c r="CD32" s="26" t="str">
        <f t="shared" si="21"/>
        <v/>
      </c>
      <c r="CE32" s="26" t="str">
        <f t="shared" si="22"/>
        <v/>
      </c>
      <c r="CF32" s="27"/>
      <c r="CG32" s="26" t="str">
        <f t="shared" si="23"/>
        <v/>
      </c>
      <c r="CH32" s="26" t="str">
        <f t="shared" si="24"/>
        <v/>
      </c>
      <c r="CI32" s="28"/>
      <c r="CJ32" s="29">
        <f t="shared" si="25"/>
        <v>0</v>
      </c>
      <c r="CK32" s="29">
        <f t="shared" si="26"/>
        <v>0</v>
      </c>
      <c r="CL32" s="29">
        <f t="shared" si="27"/>
        <v>0</v>
      </c>
      <c r="CM32" s="29">
        <f t="shared" si="28"/>
        <v>0</v>
      </c>
      <c r="CN32" s="29">
        <f t="shared" si="28"/>
        <v>0</v>
      </c>
      <c r="CO32" s="30"/>
      <c r="CP32" s="29">
        <f t="shared" si="29"/>
        <v>0</v>
      </c>
      <c r="CQ32" s="29">
        <f t="shared" si="29"/>
        <v>0</v>
      </c>
    </row>
    <row r="33" spans="1:95" x14ac:dyDescent="0.25">
      <c r="A33" s="300"/>
      <c r="B33" s="53" t="s">
        <v>47</v>
      </c>
      <c r="C33" s="32">
        <f t="shared" si="15"/>
        <v>0</v>
      </c>
      <c r="D33" s="54">
        <f t="shared" si="16"/>
        <v>0</v>
      </c>
      <c r="E33" s="55">
        <f t="shared" si="16"/>
        <v>0</v>
      </c>
      <c r="F33" s="35"/>
      <c r="G33" s="36"/>
      <c r="H33" s="35"/>
      <c r="I33" s="36"/>
      <c r="J33" s="35"/>
      <c r="K33" s="37"/>
      <c r="L33" s="35"/>
      <c r="M33" s="37"/>
      <c r="N33" s="35"/>
      <c r="O33" s="37"/>
      <c r="P33" s="35"/>
      <c r="Q33" s="37"/>
      <c r="R33" s="35"/>
      <c r="S33" s="37"/>
      <c r="T33" s="35"/>
      <c r="U33" s="37"/>
      <c r="V33" s="35"/>
      <c r="W33" s="37"/>
      <c r="X33" s="35"/>
      <c r="Y33" s="37"/>
      <c r="Z33" s="35"/>
      <c r="AA33" s="37"/>
      <c r="AB33" s="35"/>
      <c r="AC33" s="37"/>
      <c r="AD33" s="35"/>
      <c r="AE33" s="37"/>
      <c r="AF33" s="35"/>
      <c r="AG33" s="37"/>
      <c r="AH33" s="35"/>
      <c r="AI33" s="37"/>
      <c r="AJ33" s="35"/>
      <c r="AK33" s="37"/>
      <c r="AL33" s="56"/>
      <c r="AM33" s="39"/>
      <c r="AN33" s="40"/>
      <c r="AO33" s="41"/>
      <c r="AP33" s="36"/>
      <c r="AQ33" s="24"/>
      <c r="AR33" s="24"/>
      <c r="AS33" s="42"/>
      <c r="AT33" s="24"/>
      <c r="AU33" s="24"/>
      <c r="AV33" s="25" t="str">
        <f t="shared" si="17"/>
        <v/>
      </c>
      <c r="CA33" s="26" t="str">
        <f t="shared" si="18"/>
        <v/>
      </c>
      <c r="CB33" s="26" t="str">
        <f t="shared" si="19"/>
        <v/>
      </c>
      <c r="CC33" s="26" t="str">
        <f t="shared" si="20"/>
        <v/>
      </c>
      <c r="CD33" s="26" t="str">
        <f t="shared" si="21"/>
        <v/>
      </c>
      <c r="CE33" s="26" t="str">
        <f t="shared" si="22"/>
        <v/>
      </c>
      <c r="CF33" s="27"/>
      <c r="CG33" s="26" t="str">
        <f t="shared" si="23"/>
        <v/>
      </c>
      <c r="CH33" s="26" t="str">
        <f t="shared" si="24"/>
        <v/>
      </c>
      <c r="CI33" s="28"/>
      <c r="CJ33" s="29">
        <f t="shared" si="25"/>
        <v>0</v>
      </c>
      <c r="CK33" s="29">
        <f t="shared" si="26"/>
        <v>0</v>
      </c>
      <c r="CL33" s="29">
        <f t="shared" si="27"/>
        <v>0</v>
      </c>
      <c r="CM33" s="29">
        <f t="shared" si="28"/>
        <v>0</v>
      </c>
      <c r="CN33" s="29">
        <f t="shared" si="28"/>
        <v>0</v>
      </c>
      <c r="CO33" s="30"/>
      <c r="CP33" s="29">
        <f t="shared" si="29"/>
        <v>0</v>
      </c>
      <c r="CQ33" s="29">
        <f t="shared" si="29"/>
        <v>0</v>
      </c>
    </row>
    <row r="34" spans="1:95" x14ac:dyDescent="0.25">
      <c r="A34" s="301"/>
      <c r="B34" s="57" t="s">
        <v>48</v>
      </c>
      <c r="C34" s="58">
        <f t="shared" si="15"/>
        <v>0</v>
      </c>
      <c r="D34" s="59">
        <f t="shared" si="16"/>
        <v>0</v>
      </c>
      <c r="E34" s="60">
        <f t="shared" si="16"/>
        <v>0</v>
      </c>
      <c r="F34" s="61"/>
      <c r="G34" s="62"/>
      <c r="H34" s="61"/>
      <c r="I34" s="62"/>
      <c r="J34" s="61"/>
      <c r="K34" s="63"/>
      <c r="L34" s="61"/>
      <c r="M34" s="63"/>
      <c r="N34" s="61"/>
      <c r="O34" s="63"/>
      <c r="P34" s="61"/>
      <c r="Q34" s="63"/>
      <c r="R34" s="61"/>
      <c r="S34" s="63"/>
      <c r="T34" s="61"/>
      <c r="U34" s="63"/>
      <c r="V34" s="61"/>
      <c r="W34" s="63"/>
      <c r="X34" s="61"/>
      <c r="Y34" s="63"/>
      <c r="Z34" s="61"/>
      <c r="AA34" s="63"/>
      <c r="AB34" s="61"/>
      <c r="AC34" s="63"/>
      <c r="AD34" s="61"/>
      <c r="AE34" s="63"/>
      <c r="AF34" s="61"/>
      <c r="AG34" s="63"/>
      <c r="AH34" s="61"/>
      <c r="AI34" s="63"/>
      <c r="AJ34" s="61"/>
      <c r="AK34" s="63"/>
      <c r="AL34" s="64"/>
      <c r="AM34" s="65"/>
      <c r="AN34" s="66"/>
      <c r="AO34" s="67"/>
      <c r="AP34" s="68"/>
      <c r="AQ34" s="69"/>
      <c r="AR34" s="69"/>
      <c r="AS34" s="70"/>
      <c r="AT34" s="69"/>
      <c r="AU34" s="69"/>
      <c r="AV34" s="25" t="str">
        <f t="shared" si="17"/>
        <v/>
      </c>
      <c r="CA34" s="26" t="str">
        <f t="shared" si="18"/>
        <v/>
      </c>
      <c r="CB34" s="26" t="str">
        <f t="shared" si="19"/>
        <v/>
      </c>
      <c r="CC34" s="26" t="str">
        <f t="shared" si="20"/>
        <v/>
      </c>
      <c r="CD34" s="26" t="str">
        <f t="shared" si="21"/>
        <v/>
      </c>
      <c r="CE34" s="26" t="str">
        <f t="shared" si="22"/>
        <v/>
      </c>
      <c r="CF34" s="27"/>
      <c r="CG34" s="26" t="str">
        <f t="shared" si="23"/>
        <v/>
      </c>
      <c r="CH34" s="26" t="str">
        <f t="shared" si="24"/>
        <v/>
      </c>
      <c r="CI34" s="28"/>
      <c r="CJ34" s="29">
        <f t="shared" si="25"/>
        <v>0</v>
      </c>
      <c r="CK34" s="29">
        <f t="shared" si="26"/>
        <v>0</v>
      </c>
      <c r="CL34" s="29">
        <f t="shared" si="27"/>
        <v>0</v>
      </c>
      <c r="CM34" s="29">
        <f t="shared" si="28"/>
        <v>0</v>
      </c>
      <c r="CN34" s="29">
        <f t="shared" si="28"/>
        <v>0</v>
      </c>
      <c r="CO34" s="30"/>
      <c r="CP34" s="29">
        <f t="shared" si="29"/>
        <v>0</v>
      </c>
      <c r="CQ34" s="29">
        <f t="shared" si="29"/>
        <v>0</v>
      </c>
    </row>
    <row r="35" spans="1:95" x14ac:dyDescent="0.25">
      <c r="A35" s="299" t="s">
        <v>50</v>
      </c>
      <c r="B35" s="10" t="s">
        <v>38</v>
      </c>
      <c r="C35" s="11">
        <f t="shared" si="0"/>
        <v>77</v>
      </c>
      <c r="D35" s="12">
        <f>SUM(H35+J35+L35+N35+P35+R35+T35+V35+X35+Z35+AB35+AD35+AF35+AH35+AJ35+AL35)</f>
        <v>62</v>
      </c>
      <c r="E35" s="13">
        <f>SUM(I35+K35+M35+O35+Q35+S35+U35+W35+Y35+AA35+AC35+AE35+AG35+AI35+AK35+AM35)</f>
        <v>15</v>
      </c>
      <c r="F35" s="71"/>
      <c r="G35" s="72"/>
      <c r="H35" s="14"/>
      <c r="I35" s="15"/>
      <c r="J35" s="14"/>
      <c r="K35" s="16"/>
      <c r="L35" s="14"/>
      <c r="M35" s="16"/>
      <c r="N35" s="14">
        <v>4</v>
      </c>
      <c r="O35" s="16"/>
      <c r="P35" s="14">
        <v>2</v>
      </c>
      <c r="Q35" s="16">
        <v>1</v>
      </c>
      <c r="R35" s="14">
        <v>6</v>
      </c>
      <c r="S35" s="16"/>
      <c r="T35" s="14">
        <v>8</v>
      </c>
      <c r="U35" s="16">
        <v>4</v>
      </c>
      <c r="V35" s="14">
        <v>9</v>
      </c>
      <c r="W35" s="16">
        <v>1</v>
      </c>
      <c r="X35" s="14">
        <v>5</v>
      </c>
      <c r="Y35" s="16"/>
      <c r="Z35" s="14">
        <v>8</v>
      </c>
      <c r="AA35" s="16">
        <v>2</v>
      </c>
      <c r="AB35" s="14">
        <v>3</v>
      </c>
      <c r="AC35" s="16">
        <v>1</v>
      </c>
      <c r="AD35" s="14">
        <v>7</v>
      </c>
      <c r="AE35" s="16">
        <v>2</v>
      </c>
      <c r="AF35" s="14">
        <v>7</v>
      </c>
      <c r="AG35" s="16">
        <v>1</v>
      </c>
      <c r="AH35" s="14">
        <v>3</v>
      </c>
      <c r="AI35" s="16">
        <v>2</v>
      </c>
      <c r="AJ35" s="14"/>
      <c r="AK35" s="16">
        <v>1</v>
      </c>
      <c r="AL35" s="17"/>
      <c r="AM35" s="18"/>
      <c r="AN35" s="73">
        <v>0</v>
      </c>
      <c r="AO35" s="20">
        <v>0</v>
      </c>
      <c r="AP35" s="21">
        <v>0</v>
      </c>
      <c r="AQ35" s="22">
        <v>1</v>
      </c>
      <c r="AR35" s="22">
        <v>6</v>
      </c>
      <c r="AS35" s="23"/>
      <c r="AT35" s="74">
        <v>0</v>
      </c>
      <c r="AU35" s="74">
        <v>0</v>
      </c>
      <c r="AV35" s="25" t="str">
        <f t="shared" si="2"/>
        <v/>
      </c>
      <c r="CA35" s="26" t="str">
        <f t="shared" si="3"/>
        <v/>
      </c>
      <c r="CB35" s="26" t="str">
        <f t="shared" si="4"/>
        <v/>
      </c>
      <c r="CC35" s="26" t="str">
        <f t="shared" si="5"/>
        <v/>
      </c>
      <c r="CD35" s="26" t="str">
        <f t="shared" si="6"/>
        <v/>
      </c>
      <c r="CE35" s="26" t="str">
        <f t="shared" si="7"/>
        <v/>
      </c>
      <c r="CF35" s="27"/>
      <c r="CG35" s="26" t="str">
        <f t="shared" si="8"/>
        <v/>
      </c>
      <c r="CH35" s="26" t="str">
        <f t="shared" si="9"/>
        <v/>
      </c>
      <c r="CI35" s="28"/>
      <c r="CJ35" s="29">
        <f t="shared" si="10"/>
        <v>0</v>
      </c>
      <c r="CK35" s="29">
        <f t="shared" si="11"/>
        <v>0</v>
      </c>
      <c r="CL35" s="29">
        <f t="shared" si="12"/>
        <v>0</v>
      </c>
      <c r="CM35" s="29">
        <f t="shared" si="13"/>
        <v>0</v>
      </c>
      <c r="CN35" s="29">
        <f t="shared" si="13"/>
        <v>0</v>
      </c>
      <c r="CO35" s="30"/>
      <c r="CP35" s="29">
        <f t="shared" si="14"/>
        <v>0</v>
      </c>
      <c r="CQ35" s="29">
        <f t="shared" si="14"/>
        <v>0</v>
      </c>
    </row>
    <row r="36" spans="1:95" x14ac:dyDescent="0.25">
      <c r="A36" s="300"/>
      <c r="B36" s="31" t="s">
        <v>51</v>
      </c>
      <c r="C36" s="32">
        <f t="shared" si="0"/>
        <v>0</v>
      </c>
      <c r="D36" s="33">
        <f t="shared" ref="D36:E51" si="30">SUM(H36+J36+L36+N36+P36+R36+T36+V36+X36+Z36+AB36+AD36+AF36+AH36+AJ36+AL36)</f>
        <v>0</v>
      </c>
      <c r="E36" s="34">
        <f t="shared" si="30"/>
        <v>0</v>
      </c>
      <c r="F36" s="75"/>
      <c r="G36" s="76"/>
      <c r="H36" s="35"/>
      <c r="I36" s="36"/>
      <c r="J36" s="35"/>
      <c r="K36" s="37"/>
      <c r="L36" s="35"/>
      <c r="M36" s="37"/>
      <c r="N36" s="35"/>
      <c r="O36" s="37"/>
      <c r="P36" s="35"/>
      <c r="Q36" s="37"/>
      <c r="R36" s="35"/>
      <c r="S36" s="37"/>
      <c r="T36" s="35"/>
      <c r="U36" s="37"/>
      <c r="V36" s="35"/>
      <c r="W36" s="37"/>
      <c r="X36" s="35"/>
      <c r="Y36" s="37"/>
      <c r="Z36" s="35"/>
      <c r="AA36" s="37"/>
      <c r="AB36" s="35"/>
      <c r="AC36" s="37"/>
      <c r="AD36" s="35"/>
      <c r="AE36" s="37"/>
      <c r="AF36" s="35"/>
      <c r="AG36" s="37"/>
      <c r="AH36" s="35"/>
      <c r="AI36" s="37"/>
      <c r="AJ36" s="35"/>
      <c r="AK36" s="37"/>
      <c r="AL36" s="38"/>
      <c r="AM36" s="39"/>
      <c r="AN36" s="40"/>
      <c r="AO36" s="41"/>
      <c r="AP36" s="36"/>
      <c r="AQ36" s="24"/>
      <c r="AR36" s="24"/>
      <c r="AS36" s="42"/>
      <c r="AT36" s="24"/>
      <c r="AU36" s="24"/>
      <c r="AV36" s="25" t="str">
        <f t="shared" si="2"/>
        <v/>
      </c>
      <c r="CA36" s="26" t="str">
        <f t="shared" si="3"/>
        <v/>
      </c>
      <c r="CB36" s="26" t="str">
        <f t="shared" si="4"/>
        <v/>
      </c>
      <c r="CC36" s="26" t="str">
        <f t="shared" si="5"/>
        <v/>
      </c>
      <c r="CD36" s="26" t="str">
        <f t="shared" si="6"/>
        <v/>
      </c>
      <c r="CE36" s="26" t="str">
        <f t="shared" si="7"/>
        <v/>
      </c>
      <c r="CF36" s="27"/>
      <c r="CG36" s="26" t="str">
        <f t="shared" si="8"/>
        <v/>
      </c>
      <c r="CH36" s="26" t="str">
        <f t="shared" si="9"/>
        <v/>
      </c>
      <c r="CI36" s="28"/>
      <c r="CJ36" s="29">
        <f t="shared" si="10"/>
        <v>0</v>
      </c>
      <c r="CK36" s="29">
        <f t="shared" si="11"/>
        <v>0</v>
      </c>
      <c r="CL36" s="29">
        <f t="shared" si="12"/>
        <v>0</v>
      </c>
      <c r="CM36" s="29">
        <f t="shared" si="13"/>
        <v>0</v>
      </c>
      <c r="CN36" s="29">
        <f t="shared" si="13"/>
        <v>0</v>
      </c>
      <c r="CO36" s="30"/>
      <c r="CP36" s="29">
        <f t="shared" si="14"/>
        <v>0</v>
      </c>
      <c r="CQ36" s="29">
        <f t="shared" si="14"/>
        <v>0</v>
      </c>
    </row>
    <row r="37" spans="1:95" x14ac:dyDescent="0.25">
      <c r="A37" s="300"/>
      <c r="B37" s="31" t="s">
        <v>40</v>
      </c>
      <c r="C37" s="32">
        <f t="shared" si="0"/>
        <v>179</v>
      </c>
      <c r="D37" s="33">
        <f t="shared" si="30"/>
        <v>144</v>
      </c>
      <c r="E37" s="34">
        <f t="shared" si="30"/>
        <v>35</v>
      </c>
      <c r="F37" s="75"/>
      <c r="G37" s="76"/>
      <c r="H37" s="35"/>
      <c r="I37" s="36"/>
      <c r="J37" s="35"/>
      <c r="K37" s="37"/>
      <c r="L37" s="35"/>
      <c r="M37" s="37"/>
      <c r="N37" s="35">
        <v>5</v>
      </c>
      <c r="O37" s="37"/>
      <c r="P37" s="35">
        <v>7</v>
      </c>
      <c r="Q37" s="37">
        <v>6</v>
      </c>
      <c r="R37" s="35">
        <v>19</v>
      </c>
      <c r="S37" s="37">
        <v>4</v>
      </c>
      <c r="T37" s="35">
        <v>30</v>
      </c>
      <c r="U37" s="37">
        <v>7</v>
      </c>
      <c r="V37" s="35">
        <v>22</v>
      </c>
      <c r="W37" s="37">
        <v>8</v>
      </c>
      <c r="X37" s="35">
        <v>18</v>
      </c>
      <c r="Y37" s="37">
        <v>3</v>
      </c>
      <c r="Z37" s="35">
        <v>17</v>
      </c>
      <c r="AA37" s="37">
        <v>2</v>
      </c>
      <c r="AB37" s="35">
        <v>8</v>
      </c>
      <c r="AC37" s="37">
        <v>3</v>
      </c>
      <c r="AD37" s="35">
        <v>4</v>
      </c>
      <c r="AE37" s="37"/>
      <c r="AF37" s="35">
        <v>9</v>
      </c>
      <c r="AG37" s="37">
        <v>1</v>
      </c>
      <c r="AH37" s="35">
        <v>4</v>
      </c>
      <c r="AI37" s="37">
        <v>1</v>
      </c>
      <c r="AJ37" s="35"/>
      <c r="AK37" s="37"/>
      <c r="AL37" s="38">
        <v>1</v>
      </c>
      <c r="AM37" s="39"/>
      <c r="AN37" s="40">
        <v>0</v>
      </c>
      <c r="AO37" s="41">
        <v>0</v>
      </c>
      <c r="AP37" s="36">
        <v>2</v>
      </c>
      <c r="AQ37" s="24">
        <v>1</v>
      </c>
      <c r="AR37" s="24">
        <v>10</v>
      </c>
      <c r="AS37" s="42"/>
      <c r="AT37" s="24">
        <v>0</v>
      </c>
      <c r="AU37" s="24">
        <v>0</v>
      </c>
      <c r="AV37" s="25" t="str">
        <f t="shared" si="2"/>
        <v/>
      </c>
      <c r="CA37" s="26" t="str">
        <f t="shared" si="3"/>
        <v/>
      </c>
      <c r="CB37" s="26" t="str">
        <f t="shared" si="4"/>
        <v/>
      </c>
      <c r="CC37" s="26" t="str">
        <f t="shared" si="5"/>
        <v/>
      </c>
      <c r="CD37" s="26" t="str">
        <f t="shared" si="6"/>
        <v/>
      </c>
      <c r="CE37" s="26" t="str">
        <f t="shared" si="7"/>
        <v/>
      </c>
      <c r="CF37" s="27"/>
      <c r="CG37" s="26" t="str">
        <f t="shared" si="8"/>
        <v/>
      </c>
      <c r="CH37" s="26" t="str">
        <f t="shared" si="9"/>
        <v/>
      </c>
      <c r="CI37" s="28"/>
      <c r="CJ37" s="29">
        <f t="shared" si="10"/>
        <v>0</v>
      </c>
      <c r="CK37" s="29">
        <f t="shared" si="11"/>
        <v>0</v>
      </c>
      <c r="CL37" s="29">
        <f t="shared" si="12"/>
        <v>0</v>
      </c>
      <c r="CM37" s="29">
        <f t="shared" si="13"/>
        <v>0</v>
      </c>
      <c r="CN37" s="29">
        <f t="shared" si="13"/>
        <v>0</v>
      </c>
      <c r="CO37" s="30"/>
      <c r="CP37" s="29">
        <f t="shared" si="14"/>
        <v>0</v>
      </c>
      <c r="CQ37" s="29">
        <f t="shared" si="14"/>
        <v>0</v>
      </c>
    </row>
    <row r="38" spans="1:95" x14ac:dyDescent="0.25">
      <c r="A38" s="300"/>
      <c r="B38" s="31" t="s">
        <v>41</v>
      </c>
      <c r="C38" s="32">
        <f t="shared" si="0"/>
        <v>0</v>
      </c>
      <c r="D38" s="33">
        <f t="shared" si="30"/>
        <v>0</v>
      </c>
      <c r="E38" s="34">
        <f t="shared" si="30"/>
        <v>0</v>
      </c>
      <c r="F38" s="75"/>
      <c r="G38" s="76"/>
      <c r="H38" s="35"/>
      <c r="I38" s="36"/>
      <c r="J38" s="35"/>
      <c r="K38" s="37"/>
      <c r="L38" s="35"/>
      <c r="M38" s="37"/>
      <c r="N38" s="35"/>
      <c r="O38" s="37"/>
      <c r="P38" s="35"/>
      <c r="Q38" s="37"/>
      <c r="R38" s="35"/>
      <c r="S38" s="37"/>
      <c r="T38" s="35"/>
      <c r="U38" s="37"/>
      <c r="V38" s="35"/>
      <c r="W38" s="37"/>
      <c r="X38" s="35"/>
      <c r="Y38" s="37"/>
      <c r="Z38" s="35"/>
      <c r="AA38" s="37"/>
      <c r="AB38" s="35"/>
      <c r="AC38" s="37"/>
      <c r="AD38" s="35"/>
      <c r="AE38" s="37"/>
      <c r="AF38" s="35"/>
      <c r="AG38" s="37"/>
      <c r="AH38" s="35"/>
      <c r="AI38" s="37"/>
      <c r="AJ38" s="35"/>
      <c r="AK38" s="37"/>
      <c r="AL38" s="38"/>
      <c r="AM38" s="39"/>
      <c r="AN38" s="40"/>
      <c r="AO38" s="41"/>
      <c r="AP38" s="36"/>
      <c r="AQ38" s="24"/>
      <c r="AR38" s="24"/>
      <c r="AS38" s="42"/>
      <c r="AT38" s="24"/>
      <c r="AU38" s="24"/>
      <c r="AV38" s="25" t="str">
        <f t="shared" si="2"/>
        <v/>
      </c>
      <c r="CA38" s="26" t="str">
        <f t="shared" si="3"/>
        <v/>
      </c>
      <c r="CB38" s="26" t="str">
        <f t="shared" si="4"/>
        <v/>
      </c>
      <c r="CC38" s="26" t="str">
        <f t="shared" si="5"/>
        <v/>
      </c>
      <c r="CD38" s="26" t="str">
        <f t="shared" si="6"/>
        <v/>
      </c>
      <c r="CE38" s="26" t="str">
        <f t="shared" si="7"/>
        <v/>
      </c>
      <c r="CF38" s="27"/>
      <c r="CG38" s="26" t="str">
        <f t="shared" si="8"/>
        <v/>
      </c>
      <c r="CH38" s="26" t="str">
        <f t="shared" si="9"/>
        <v/>
      </c>
      <c r="CI38" s="28"/>
      <c r="CJ38" s="29">
        <f t="shared" si="10"/>
        <v>0</v>
      </c>
      <c r="CK38" s="29">
        <f t="shared" si="11"/>
        <v>0</v>
      </c>
      <c r="CL38" s="29">
        <f t="shared" si="12"/>
        <v>0</v>
      </c>
      <c r="CM38" s="29">
        <f t="shared" si="13"/>
        <v>0</v>
      </c>
      <c r="CN38" s="29">
        <f t="shared" si="13"/>
        <v>0</v>
      </c>
      <c r="CO38" s="30"/>
      <c r="CP38" s="29">
        <f t="shared" si="14"/>
        <v>0</v>
      </c>
      <c r="CQ38" s="29">
        <f t="shared" si="14"/>
        <v>0</v>
      </c>
    </row>
    <row r="39" spans="1:95" x14ac:dyDescent="0.25">
      <c r="A39" s="300"/>
      <c r="B39" s="31" t="s">
        <v>52</v>
      </c>
      <c r="C39" s="32">
        <f t="shared" si="0"/>
        <v>0</v>
      </c>
      <c r="D39" s="33">
        <f t="shared" si="30"/>
        <v>0</v>
      </c>
      <c r="E39" s="34">
        <f t="shared" si="30"/>
        <v>0</v>
      </c>
      <c r="F39" s="75"/>
      <c r="G39" s="76"/>
      <c r="H39" s="35"/>
      <c r="I39" s="36"/>
      <c r="J39" s="35"/>
      <c r="K39" s="37"/>
      <c r="L39" s="35"/>
      <c r="M39" s="37"/>
      <c r="N39" s="35"/>
      <c r="O39" s="37"/>
      <c r="P39" s="35"/>
      <c r="Q39" s="37"/>
      <c r="R39" s="35"/>
      <c r="S39" s="37"/>
      <c r="T39" s="35"/>
      <c r="U39" s="37"/>
      <c r="V39" s="35"/>
      <c r="W39" s="37"/>
      <c r="X39" s="35"/>
      <c r="Y39" s="37"/>
      <c r="Z39" s="35"/>
      <c r="AA39" s="37"/>
      <c r="AB39" s="35"/>
      <c r="AC39" s="37"/>
      <c r="AD39" s="35"/>
      <c r="AE39" s="37"/>
      <c r="AF39" s="35"/>
      <c r="AG39" s="37"/>
      <c r="AH39" s="35"/>
      <c r="AI39" s="37"/>
      <c r="AJ39" s="35"/>
      <c r="AK39" s="37"/>
      <c r="AL39" s="38"/>
      <c r="AM39" s="39"/>
      <c r="AN39" s="40"/>
      <c r="AO39" s="41"/>
      <c r="AP39" s="36"/>
      <c r="AQ39" s="24"/>
      <c r="AR39" s="24"/>
      <c r="AS39" s="42"/>
      <c r="AT39" s="24"/>
      <c r="AU39" s="24"/>
      <c r="AV39" s="25" t="str">
        <f t="shared" si="2"/>
        <v/>
      </c>
      <c r="CA39" s="26" t="str">
        <f t="shared" si="3"/>
        <v/>
      </c>
      <c r="CB39" s="26" t="str">
        <f t="shared" si="4"/>
        <v/>
      </c>
      <c r="CC39" s="26" t="str">
        <f t="shared" si="5"/>
        <v/>
      </c>
      <c r="CD39" s="26" t="str">
        <f t="shared" si="6"/>
        <v/>
      </c>
      <c r="CE39" s="26" t="str">
        <f t="shared" si="7"/>
        <v/>
      </c>
      <c r="CF39" s="27"/>
      <c r="CG39" s="26" t="str">
        <f t="shared" si="8"/>
        <v/>
      </c>
      <c r="CH39" s="26" t="str">
        <f t="shared" si="9"/>
        <v/>
      </c>
      <c r="CI39" s="28"/>
      <c r="CJ39" s="29">
        <f t="shared" si="10"/>
        <v>0</v>
      </c>
      <c r="CK39" s="29">
        <f t="shared" si="11"/>
        <v>0</v>
      </c>
      <c r="CL39" s="29">
        <f t="shared" si="12"/>
        <v>0</v>
      </c>
      <c r="CM39" s="29">
        <f t="shared" si="13"/>
        <v>0</v>
      </c>
      <c r="CN39" s="29">
        <f t="shared" si="13"/>
        <v>0</v>
      </c>
      <c r="CO39" s="30"/>
      <c r="CP39" s="29">
        <f t="shared" si="14"/>
        <v>0</v>
      </c>
      <c r="CQ39" s="29">
        <f t="shared" si="14"/>
        <v>0</v>
      </c>
    </row>
    <row r="40" spans="1:95" x14ac:dyDescent="0.25">
      <c r="A40" s="300"/>
      <c r="B40" s="31" t="s">
        <v>53</v>
      </c>
      <c r="C40" s="32">
        <f t="shared" si="0"/>
        <v>0</v>
      </c>
      <c r="D40" s="33">
        <f t="shared" si="30"/>
        <v>0</v>
      </c>
      <c r="E40" s="34">
        <f t="shared" si="30"/>
        <v>0</v>
      </c>
      <c r="F40" s="75"/>
      <c r="G40" s="76"/>
      <c r="H40" s="35"/>
      <c r="I40" s="36"/>
      <c r="J40" s="35"/>
      <c r="K40" s="37"/>
      <c r="L40" s="35"/>
      <c r="M40" s="37"/>
      <c r="N40" s="35"/>
      <c r="O40" s="37"/>
      <c r="P40" s="35"/>
      <c r="Q40" s="37"/>
      <c r="R40" s="35"/>
      <c r="S40" s="37"/>
      <c r="T40" s="35"/>
      <c r="U40" s="37"/>
      <c r="V40" s="35"/>
      <c r="W40" s="37"/>
      <c r="X40" s="35"/>
      <c r="Y40" s="37"/>
      <c r="Z40" s="35"/>
      <c r="AA40" s="37"/>
      <c r="AB40" s="35"/>
      <c r="AC40" s="37"/>
      <c r="AD40" s="35"/>
      <c r="AE40" s="37"/>
      <c r="AF40" s="35"/>
      <c r="AG40" s="37"/>
      <c r="AH40" s="35"/>
      <c r="AI40" s="37"/>
      <c r="AJ40" s="35"/>
      <c r="AK40" s="37"/>
      <c r="AL40" s="38"/>
      <c r="AM40" s="39"/>
      <c r="AN40" s="40"/>
      <c r="AO40" s="41"/>
      <c r="AP40" s="36"/>
      <c r="AQ40" s="24"/>
      <c r="AR40" s="24"/>
      <c r="AS40" s="42"/>
      <c r="AT40" s="24"/>
      <c r="AU40" s="24"/>
      <c r="AV40" s="25" t="str">
        <f t="shared" si="2"/>
        <v/>
      </c>
      <c r="CA40" s="26" t="str">
        <f t="shared" si="3"/>
        <v/>
      </c>
      <c r="CB40" s="26" t="str">
        <f t="shared" si="4"/>
        <v/>
      </c>
      <c r="CC40" s="26" t="str">
        <f t="shared" si="5"/>
        <v/>
      </c>
      <c r="CD40" s="26" t="str">
        <f t="shared" si="6"/>
        <v/>
      </c>
      <c r="CE40" s="26" t="str">
        <f t="shared" si="7"/>
        <v/>
      </c>
      <c r="CF40" s="27"/>
      <c r="CG40" s="26" t="str">
        <f t="shared" si="8"/>
        <v/>
      </c>
      <c r="CH40" s="26" t="str">
        <f t="shared" si="9"/>
        <v/>
      </c>
      <c r="CI40" s="28"/>
      <c r="CJ40" s="29">
        <f t="shared" si="10"/>
        <v>0</v>
      </c>
      <c r="CK40" s="29">
        <f t="shared" si="11"/>
        <v>0</v>
      </c>
      <c r="CL40" s="29">
        <f t="shared" si="12"/>
        <v>0</v>
      </c>
      <c r="CM40" s="29">
        <f t="shared" si="13"/>
        <v>0</v>
      </c>
      <c r="CN40" s="29">
        <f t="shared" si="13"/>
        <v>0</v>
      </c>
      <c r="CO40" s="30"/>
      <c r="CP40" s="29">
        <f t="shared" si="14"/>
        <v>0</v>
      </c>
      <c r="CQ40" s="29">
        <f t="shared" si="14"/>
        <v>0</v>
      </c>
    </row>
    <row r="41" spans="1:95" x14ac:dyDescent="0.25">
      <c r="A41" s="300"/>
      <c r="B41" s="31" t="s">
        <v>44</v>
      </c>
      <c r="C41" s="32">
        <f t="shared" si="0"/>
        <v>0</v>
      </c>
      <c r="D41" s="33">
        <f t="shared" si="30"/>
        <v>0</v>
      </c>
      <c r="E41" s="34">
        <f t="shared" si="30"/>
        <v>0</v>
      </c>
      <c r="F41" s="75"/>
      <c r="G41" s="76"/>
      <c r="H41" s="35"/>
      <c r="I41" s="36"/>
      <c r="J41" s="35"/>
      <c r="K41" s="37"/>
      <c r="L41" s="35"/>
      <c r="M41" s="37"/>
      <c r="N41" s="35"/>
      <c r="O41" s="37"/>
      <c r="P41" s="35"/>
      <c r="Q41" s="37"/>
      <c r="R41" s="35"/>
      <c r="S41" s="37"/>
      <c r="T41" s="35"/>
      <c r="U41" s="37"/>
      <c r="V41" s="35"/>
      <c r="W41" s="37"/>
      <c r="X41" s="35"/>
      <c r="Y41" s="37"/>
      <c r="Z41" s="35"/>
      <c r="AA41" s="37"/>
      <c r="AB41" s="35"/>
      <c r="AC41" s="37"/>
      <c r="AD41" s="35"/>
      <c r="AE41" s="37"/>
      <c r="AF41" s="35"/>
      <c r="AG41" s="37"/>
      <c r="AH41" s="35"/>
      <c r="AI41" s="37"/>
      <c r="AJ41" s="35"/>
      <c r="AK41" s="37"/>
      <c r="AL41" s="38"/>
      <c r="AM41" s="39"/>
      <c r="AN41" s="40"/>
      <c r="AO41" s="41"/>
      <c r="AP41" s="36"/>
      <c r="AQ41" s="24"/>
      <c r="AR41" s="24"/>
      <c r="AS41" s="42"/>
      <c r="AT41" s="24"/>
      <c r="AU41" s="24"/>
      <c r="AV41" s="25" t="str">
        <f t="shared" si="2"/>
        <v/>
      </c>
      <c r="CA41" s="26" t="str">
        <f t="shared" si="3"/>
        <v/>
      </c>
      <c r="CB41" s="26" t="str">
        <f t="shared" si="4"/>
        <v/>
      </c>
      <c r="CC41" s="26" t="str">
        <f t="shared" si="5"/>
        <v/>
      </c>
      <c r="CD41" s="26" t="str">
        <f t="shared" si="6"/>
        <v/>
      </c>
      <c r="CE41" s="26" t="str">
        <f t="shared" si="7"/>
        <v/>
      </c>
      <c r="CF41" s="27"/>
      <c r="CG41" s="26" t="str">
        <f t="shared" si="8"/>
        <v/>
      </c>
      <c r="CH41" s="26" t="str">
        <f t="shared" si="9"/>
        <v/>
      </c>
      <c r="CI41" s="28"/>
      <c r="CJ41" s="29">
        <f t="shared" si="10"/>
        <v>0</v>
      </c>
      <c r="CK41" s="29">
        <f t="shared" si="11"/>
        <v>0</v>
      </c>
      <c r="CL41" s="29">
        <f t="shared" si="12"/>
        <v>0</v>
      </c>
      <c r="CM41" s="29">
        <f t="shared" si="13"/>
        <v>0</v>
      </c>
      <c r="CN41" s="29">
        <f t="shared" si="13"/>
        <v>0</v>
      </c>
      <c r="CO41" s="30"/>
      <c r="CP41" s="29">
        <f t="shared" si="14"/>
        <v>0</v>
      </c>
      <c r="CQ41" s="29">
        <f t="shared" si="14"/>
        <v>0</v>
      </c>
    </row>
    <row r="42" spans="1:95" x14ac:dyDescent="0.25">
      <c r="A42" s="300"/>
      <c r="B42" s="43" t="s">
        <v>45</v>
      </c>
      <c r="C42" s="44">
        <f t="shared" si="0"/>
        <v>0</v>
      </c>
      <c r="D42" s="45">
        <f t="shared" si="30"/>
        <v>0</v>
      </c>
      <c r="E42" s="46">
        <f t="shared" si="30"/>
        <v>0</v>
      </c>
      <c r="F42" s="75"/>
      <c r="G42" s="76"/>
      <c r="H42" s="47"/>
      <c r="I42" s="48"/>
      <c r="J42" s="47"/>
      <c r="K42" s="49"/>
      <c r="L42" s="47"/>
      <c r="M42" s="49"/>
      <c r="N42" s="47"/>
      <c r="O42" s="49"/>
      <c r="P42" s="47"/>
      <c r="Q42" s="49"/>
      <c r="R42" s="47"/>
      <c r="S42" s="49"/>
      <c r="T42" s="47"/>
      <c r="U42" s="49"/>
      <c r="V42" s="47"/>
      <c r="W42" s="49"/>
      <c r="X42" s="47"/>
      <c r="Y42" s="49"/>
      <c r="Z42" s="47"/>
      <c r="AA42" s="49"/>
      <c r="AB42" s="47"/>
      <c r="AC42" s="49"/>
      <c r="AD42" s="47"/>
      <c r="AE42" s="49"/>
      <c r="AF42" s="47"/>
      <c r="AG42" s="49"/>
      <c r="AH42" s="47"/>
      <c r="AI42" s="49"/>
      <c r="AJ42" s="47"/>
      <c r="AK42" s="49"/>
      <c r="AL42" s="50"/>
      <c r="AM42" s="51"/>
      <c r="AN42" s="40"/>
      <c r="AO42" s="52"/>
      <c r="AP42" s="36"/>
      <c r="AQ42" s="24"/>
      <c r="AR42" s="24"/>
      <c r="AS42" s="42"/>
      <c r="AT42" s="24"/>
      <c r="AU42" s="24"/>
      <c r="AV42" s="25" t="str">
        <f t="shared" si="2"/>
        <v/>
      </c>
      <c r="CA42" s="26" t="str">
        <f t="shared" si="3"/>
        <v/>
      </c>
      <c r="CB42" s="26" t="str">
        <f t="shared" si="4"/>
        <v/>
      </c>
      <c r="CC42" s="26" t="str">
        <f t="shared" si="5"/>
        <v/>
      </c>
      <c r="CD42" s="26" t="str">
        <f t="shared" si="6"/>
        <v/>
      </c>
      <c r="CE42" s="26" t="str">
        <f t="shared" si="7"/>
        <v/>
      </c>
      <c r="CF42" s="27"/>
      <c r="CG42" s="26" t="str">
        <f t="shared" si="8"/>
        <v/>
      </c>
      <c r="CH42" s="26" t="str">
        <f t="shared" si="9"/>
        <v/>
      </c>
      <c r="CI42" s="28"/>
      <c r="CJ42" s="29">
        <f t="shared" si="10"/>
        <v>0</v>
      </c>
      <c r="CK42" s="29">
        <f t="shared" si="11"/>
        <v>0</v>
      </c>
      <c r="CL42" s="29">
        <f t="shared" si="12"/>
        <v>0</v>
      </c>
      <c r="CM42" s="29">
        <f t="shared" si="13"/>
        <v>0</v>
      </c>
      <c r="CN42" s="29">
        <f t="shared" si="13"/>
        <v>0</v>
      </c>
      <c r="CO42" s="30"/>
      <c r="CP42" s="29">
        <f t="shared" si="14"/>
        <v>0</v>
      </c>
      <c r="CQ42" s="29">
        <f t="shared" si="14"/>
        <v>0</v>
      </c>
    </row>
    <row r="43" spans="1:95" x14ac:dyDescent="0.25">
      <c r="A43" s="300"/>
      <c r="B43" s="31" t="s">
        <v>46</v>
      </c>
      <c r="C43" s="32">
        <f t="shared" si="0"/>
        <v>0</v>
      </c>
      <c r="D43" s="33">
        <f t="shared" si="30"/>
        <v>0</v>
      </c>
      <c r="E43" s="34">
        <f t="shared" si="30"/>
        <v>0</v>
      </c>
      <c r="F43" s="75"/>
      <c r="G43" s="77"/>
      <c r="H43" s="35"/>
      <c r="I43" s="36"/>
      <c r="J43" s="35"/>
      <c r="K43" s="37"/>
      <c r="L43" s="35"/>
      <c r="M43" s="37"/>
      <c r="N43" s="35"/>
      <c r="O43" s="37"/>
      <c r="P43" s="35"/>
      <c r="Q43" s="37"/>
      <c r="R43" s="35"/>
      <c r="S43" s="37"/>
      <c r="T43" s="35"/>
      <c r="U43" s="37"/>
      <c r="V43" s="35"/>
      <c r="W43" s="37"/>
      <c r="X43" s="35"/>
      <c r="Y43" s="37"/>
      <c r="Z43" s="35"/>
      <c r="AA43" s="37"/>
      <c r="AB43" s="35"/>
      <c r="AC43" s="37"/>
      <c r="AD43" s="35"/>
      <c r="AE43" s="37"/>
      <c r="AF43" s="35"/>
      <c r="AG43" s="37"/>
      <c r="AH43" s="35"/>
      <c r="AI43" s="37"/>
      <c r="AJ43" s="35"/>
      <c r="AK43" s="37"/>
      <c r="AL43" s="38"/>
      <c r="AM43" s="39"/>
      <c r="AN43" s="40"/>
      <c r="AO43" s="41"/>
      <c r="AP43" s="36"/>
      <c r="AQ43" s="24"/>
      <c r="AR43" s="24"/>
      <c r="AS43" s="42"/>
      <c r="AT43" s="24"/>
      <c r="AU43" s="24"/>
      <c r="AV43" s="25" t="str">
        <f t="shared" si="2"/>
        <v/>
      </c>
      <c r="CA43" s="26" t="str">
        <f t="shared" si="3"/>
        <v/>
      </c>
      <c r="CB43" s="26" t="str">
        <f t="shared" si="4"/>
        <v/>
      </c>
      <c r="CC43" s="26" t="str">
        <f t="shared" si="5"/>
        <v/>
      </c>
      <c r="CD43" s="26" t="str">
        <f t="shared" si="6"/>
        <v/>
      </c>
      <c r="CE43" s="26" t="str">
        <f t="shared" si="7"/>
        <v/>
      </c>
      <c r="CF43" s="27"/>
      <c r="CG43" s="26" t="str">
        <f t="shared" si="8"/>
        <v/>
      </c>
      <c r="CH43" s="26" t="str">
        <f t="shared" si="9"/>
        <v/>
      </c>
      <c r="CI43" s="28"/>
      <c r="CJ43" s="29">
        <f t="shared" si="10"/>
        <v>0</v>
      </c>
      <c r="CK43" s="29">
        <f t="shared" si="11"/>
        <v>0</v>
      </c>
      <c r="CL43" s="29">
        <f t="shared" si="12"/>
        <v>0</v>
      </c>
      <c r="CM43" s="29">
        <f t="shared" si="13"/>
        <v>0</v>
      </c>
      <c r="CN43" s="29">
        <f t="shared" si="13"/>
        <v>0</v>
      </c>
      <c r="CO43" s="30"/>
      <c r="CP43" s="29">
        <f t="shared" si="14"/>
        <v>0</v>
      </c>
      <c r="CQ43" s="29">
        <f t="shared" si="14"/>
        <v>0</v>
      </c>
    </row>
    <row r="44" spans="1:95" x14ac:dyDescent="0.25">
      <c r="A44" s="300"/>
      <c r="B44" s="53" t="s">
        <v>47</v>
      </c>
      <c r="C44" s="32">
        <f t="shared" si="0"/>
        <v>0</v>
      </c>
      <c r="D44" s="33">
        <f t="shared" si="30"/>
        <v>0</v>
      </c>
      <c r="E44" s="55">
        <f t="shared" si="30"/>
        <v>0</v>
      </c>
      <c r="F44" s="75"/>
      <c r="G44" s="78"/>
      <c r="H44" s="79"/>
      <c r="I44" s="80"/>
      <c r="J44" s="79"/>
      <c r="K44" s="81"/>
      <c r="L44" s="79"/>
      <c r="M44" s="81"/>
      <c r="N44" s="79"/>
      <c r="O44" s="81"/>
      <c r="P44" s="79"/>
      <c r="Q44" s="81"/>
      <c r="R44" s="35"/>
      <c r="S44" s="37"/>
      <c r="T44" s="35"/>
      <c r="U44" s="37"/>
      <c r="V44" s="35"/>
      <c r="W44" s="37"/>
      <c r="X44" s="35"/>
      <c r="Y44" s="37"/>
      <c r="Z44" s="35"/>
      <c r="AA44" s="37"/>
      <c r="AB44" s="35"/>
      <c r="AC44" s="37"/>
      <c r="AD44" s="35"/>
      <c r="AE44" s="37"/>
      <c r="AF44" s="35"/>
      <c r="AG44" s="37"/>
      <c r="AH44" s="35"/>
      <c r="AI44" s="37"/>
      <c r="AJ44" s="35"/>
      <c r="AK44" s="37"/>
      <c r="AL44" s="38"/>
      <c r="AM44" s="39"/>
      <c r="AN44" s="40"/>
      <c r="AO44" s="41"/>
      <c r="AP44" s="36"/>
      <c r="AQ44" s="24"/>
      <c r="AR44" s="24"/>
      <c r="AS44" s="42"/>
      <c r="AT44" s="24"/>
      <c r="AU44" s="24"/>
      <c r="AV44" s="25" t="str">
        <f t="shared" si="2"/>
        <v/>
      </c>
      <c r="CA44" s="26" t="str">
        <f t="shared" si="3"/>
        <v/>
      </c>
      <c r="CB44" s="26" t="str">
        <f t="shared" si="4"/>
        <v/>
      </c>
      <c r="CC44" s="26" t="str">
        <f t="shared" si="5"/>
        <v/>
      </c>
      <c r="CD44" s="26" t="str">
        <f t="shared" si="6"/>
        <v/>
      </c>
      <c r="CE44" s="26" t="str">
        <f t="shared" si="7"/>
        <v/>
      </c>
      <c r="CF44" s="27"/>
      <c r="CG44" s="26" t="str">
        <f t="shared" si="8"/>
        <v/>
      </c>
      <c r="CH44" s="26" t="str">
        <f t="shared" si="9"/>
        <v/>
      </c>
      <c r="CI44" s="28"/>
      <c r="CJ44" s="29">
        <f t="shared" si="10"/>
        <v>0</v>
      </c>
      <c r="CK44" s="29">
        <f t="shared" si="11"/>
        <v>0</v>
      </c>
      <c r="CL44" s="29">
        <f t="shared" si="12"/>
        <v>0</v>
      </c>
      <c r="CM44" s="29">
        <f t="shared" si="13"/>
        <v>0</v>
      </c>
      <c r="CN44" s="29">
        <f t="shared" si="13"/>
        <v>0</v>
      </c>
      <c r="CO44" s="30"/>
      <c r="CP44" s="29">
        <f t="shared" si="14"/>
        <v>0</v>
      </c>
      <c r="CQ44" s="29">
        <f t="shared" si="14"/>
        <v>0</v>
      </c>
    </row>
    <row r="45" spans="1:95" x14ac:dyDescent="0.25">
      <c r="A45" s="301"/>
      <c r="B45" s="57" t="s">
        <v>48</v>
      </c>
      <c r="C45" s="58">
        <f t="shared" si="0"/>
        <v>0</v>
      </c>
      <c r="D45" s="59">
        <f t="shared" si="30"/>
        <v>0</v>
      </c>
      <c r="E45" s="60">
        <f t="shared" si="30"/>
        <v>0</v>
      </c>
      <c r="F45" s="82"/>
      <c r="G45" s="83"/>
      <c r="H45" s="61"/>
      <c r="I45" s="62"/>
      <c r="J45" s="61"/>
      <c r="K45" s="63"/>
      <c r="L45" s="61"/>
      <c r="M45" s="63"/>
      <c r="N45" s="61"/>
      <c r="O45" s="63"/>
      <c r="P45" s="61"/>
      <c r="Q45" s="63"/>
      <c r="R45" s="61"/>
      <c r="S45" s="63"/>
      <c r="T45" s="61"/>
      <c r="U45" s="63"/>
      <c r="V45" s="61"/>
      <c r="W45" s="63"/>
      <c r="X45" s="61"/>
      <c r="Y45" s="63"/>
      <c r="Z45" s="61"/>
      <c r="AA45" s="63"/>
      <c r="AB45" s="61"/>
      <c r="AC45" s="63"/>
      <c r="AD45" s="61"/>
      <c r="AE45" s="63"/>
      <c r="AF45" s="61"/>
      <c r="AG45" s="63"/>
      <c r="AH45" s="61"/>
      <c r="AI45" s="63"/>
      <c r="AJ45" s="61"/>
      <c r="AK45" s="63"/>
      <c r="AL45" s="84"/>
      <c r="AM45" s="65"/>
      <c r="AN45" s="66"/>
      <c r="AO45" s="67"/>
      <c r="AP45" s="68"/>
      <c r="AQ45" s="69"/>
      <c r="AR45" s="69"/>
      <c r="AS45" s="70"/>
      <c r="AT45" s="69"/>
      <c r="AU45" s="69"/>
      <c r="AV45" s="25" t="str">
        <f t="shared" si="2"/>
        <v/>
      </c>
      <c r="CA45" s="26" t="str">
        <f t="shared" si="3"/>
        <v/>
      </c>
      <c r="CB45" s="26" t="str">
        <f t="shared" si="4"/>
        <v/>
      </c>
      <c r="CC45" s="26" t="str">
        <f t="shared" si="5"/>
        <v/>
      </c>
      <c r="CD45" s="26" t="str">
        <f t="shared" si="6"/>
        <v/>
      </c>
      <c r="CE45" s="26" t="str">
        <f t="shared" si="7"/>
        <v/>
      </c>
      <c r="CF45" s="27"/>
      <c r="CG45" s="26" t="str">
        <f t="shared" si="8"/>
        <v/>
      </c>
      <c r="CH45" s="26" t="str">
        <f t="shared" si="9"/>
        <v/>
      </c>
      <c r="CI45" s="28"/>
      <c r="CJ45" s="29">
        <f t="shared" si="10"/>
        <v>0</v>
      </c>
      <c r="CK45" s="29">
        <f t="shared" si="11"/>
        <v>0</v>
      </c>
      <c r="CL45" s="29">
        <f t="shared" si="12"/>
        <v>0</v>
      </c>
      <c r="CM45" s="29">
        <f t="shared" si="13"/>
        <v>0</v>
      </c>
      <c r="CN45" s="29">
        <f t="shared" si="13"/>
        <v>0</v>
      </c>
      <c r="CO45" s="30"/>
      <c r="CP45" s="29">
        <f t="shared" si="14"/>
        <v>0</v>
      </c>
      <c r="CQ45" s="29">
        <f t="shared" si="14"/>
        <v>0</v>
      </c>
    </row>
    <row r="46" spans="1:95" x14ac:dyDescent="0.25">
      <c r="A46" s="299" t="s">
        <v>54</v>
      </c>
      <c r="B46" s="10" t="s">
        <v>38</v>
      </c>
      <c r="C46" s="11">
        <f t="shared" si="0"/>
        <v>77</v>
      </c>
      <c r="D46" s="12">
        <f t="shared" si="30"/>
        <v>62</v>
      </c>
      <c r="E46" s="13">
        <f t="shared" si="30"/>
        <v>15</v>
      </c>
      <c r="F46" s="71"/>
      <c r="G46" s="72"/>
      <c r="H46" s="14"/>
      <c r="I46" s="15"/>
      <c r="J46" s="14"/>
      <c r="K46" s="16"/>
      <c r="L46" s="14"/>
      <c r="M46" s="16"/>
      <c r="N46" s="14">
        <v>4</v>
      </c>
      <c r="O46" s="16"/>
      <c r="P46" s="14">
        <v>2</v>
      </c>
      <c r="Q46" s="16">
        <v>1</v>
      </c>
      <c r="R46" s="14">
        <v>6</v>
      </c>
      <c r="S46" s="16"/>
      <c r="T46" s="14">
        <v>8</v>
      </c>
      <c r="U46" s="16">
        <v>4</v>
      </c>
      <c r="V46" s="14">
        <v>9</v>
      </c>
      <c r="W46" s="16">
        <v>1</v>
      </c>
      <c r="X46" s="14">
        <v>5</v>
      </c>
      <c r="Y46" s="16"/>
      <c r="Z46" s="14">
        <v>8</v>
      </c>
      <c r="AA46" s="16">
        <v>2</v>
      </c>
      <c r="AB46" s="14">
        <v>3</v>
      </c>
      <c r="AC46" s="16">
        <v>1</v>
      </c>
      <c r="AD46" s="14">
        <v>7</v>
      </c>
      <c r="AE46" s="16">
        <v>2</v>
      </c>
      <c r="AF46" s="14">
        <v>7</v>
      </c>
      <c r="AG46" s="16">
        <v>1</v>
      </c>
      <c r="AH46" s="14">
        <v>3</v>
      </c>
      <c r="AI46" s="16">
        <v>2</v>
      </c>
      <c r="AJ46" s="14"/>
      <c r="AK46" s="16">
        <v>1</v>
      </c>
      <c r="AL46" s="17"/>
      <c r="AM46" s="18"/>
      <c r="AN46" s="73">
        <v>0</v>
      </c>
      <c r="AO46" s="20">
        <v>0</v>
      </c>
      <c r="AP46" s="21">
        <v>0</v>
      </c>
      <c r="AQ46" s="74">
        <v>1</v>
      </c>
      <c r="AR46" s="74">
        <v>6</v>
      </c>
      <c r="AS46" s="85"/>
      <c r="AT46" s="74">
        <v>0</v>
      </c>
      <c r="AU46" s="74">
        <v>0</v>
      </c>
      <c r="AV46" s="25" t="str">
        <f t="shared" si="2"/>
        <v/>
      </c>
      <c r="CA46" s="26" t="str">
        <f t="shared" si="3"/>
        <v/>
      </c>
      <c r="CB46" s="26" t="str">
        <f t="shared" si="4"/>
        <v/>
      </c>
      <c r="CC46" s="26" t="str">
        <f t="shared" si="5"/>
        <v/>
      </c>
      <c r="CD46" s="26" t="str">
        <f t="shared" si="6"/>
        <v/>
      </c>
      <c r="CE46" s="26" t="str">
        <f t="shared" si="7"/>
        <v/>
      </c>
      <c r="CF46" s="27"/>
      <c r="CG46" s="26" t="str">
        <f t="shared" si="8"/>
        <v/>
      </c>
      <c r="CH46" s="26" t="str">
        <f t="shared" si="9"/>
        <v/>
      </c>
      <c r="CI46" s="28"/>
      <c r="CJ46" s="29">
        <f t="shared" si="10"/>
        <v>0</v>
      </c>
      <c r="CK46" s="29">
        <f t="shared" si="11"/>
        <v>0</v>
      </c>
      <c r="CL46" s="29">
        <f t="shared" si="12"/>
        <v>0</v>
      </c>
      <c r="CM46" s="29">
        <f t="shared" si="13"/>
        <v>0</v>
      </c>
      <c r="CN46" s="29">
        <f t="shared" si="13"/>
        <v>0</v>
      </c>
      <c r="CO46" s="30"/>
      <c r="CP46" s="29">
        <f t="shared" si="14"/>
        <v>0</v>
      </c>
      <c r="CQ46" s="29">
        <f t="shared" si="14"/>
        <v>0</v>
      </c>
    </row>
    <row r="47" spans="1:95" x14ac:dyDescent="0.25">
      <c r="A47" s="300"/>
      <c r="B47" s="31" t="s">
        <v>39</v>
      </c>
      <c r="C47" s="32">
        <f t="shared" si="0"/>
        <v>0</v>
      </c>
      <c r="D47" s="33">
        <f>SUM(H47+J47+L47+N47+P47+R47+T47+V47+X47+Z47+AB47+AD47+AF47+AH47+AJ47+AL47)</f>
        <v>0</v>
      </c>
      <c r="E47" s="34">
        <f t="shared" si="30"/>
        <v>0</v>
      </c>
      <c r="F47" s="75"/>
      <c r="G47" s="76"/>
      <c r="H47" s="35"/>
      <c r="I47" s="36"/>
      <c r="J47" s="35"/>
      <c r="K47" s="37"/>
      <c r="L47" s="35"/>
      <c r="M47" s="37"/>
      <c r="N47" s="35"/>
      <c r="O47" s="37"/>
      <c r="P47" s="35"/>
      <c r="Q47" s="37"/>
      <c r="R47" s="35"/>
      <c r="S47" s="37"/>
      <c r="T47" s="35"/>
      <c r="U47" s="37"/>
      <c r="V47" s="35"/>
      <c r="W47" s="37"/>
      <c r="X47" s="35"/>
      <c r="Y47" s="37"/>
      <c r="Z47" s="35"/>
      <c r="AA47" s="37"/>
      <c r="AB47" s="35"/>
      <c r="AC47" s="37"/>
      <c r="AD47" s="35"/>
      <c r="AE47" s="37"/>
      <c r="AF47" s="35"/>
      <c r="AG47" s="37"/>
      <c r="AH47" s="35"/>
      <c r="AI47" s="37"/>
      <c r="AJ47" s="35"/>
      <c r="AK47" s="37"/>
      <c r="AL47" s="38"/>
      <c r="AM47" s="39"/>
      <c r="AN47" s="40"/>
      <c r="AO47" s="41"/>
      <c r="AP47" s="36"/>
      <c r="AQ47" s="24"/>
      <c r="AR47" s="24"/>
      <c r="AS47" s="42"/>
      <c r="AT47" s="24"/>
      <c r="AU47" s="24"/>
      <c r="AV47" s="25" t="str">
        <f t="shared" si="2"/>
        <v/>
      </c>
      <c r="CA47" s="26" t="str">
        <f t="shared" si="3"/>
        <v/>
      </c>
      <c r="CB47" s="26" t="str">
        <f t="shared" si="4"/>
        <v/>
      </c>
      <c r="CC47" s="26" t="str">
        <f t="shared" si="5"/>
        <v/>
      </c>
      <c r="CD47" s="26" t="str">
        <f t="shared" si="6"/>
        <v/>
      </c>
      <c r="CE47" s="26" t="str">
        <f t="shared" si="7"/>
        <v/>
      </c>
      <c r="CF47" s="27"/>
      <c r="CG47" s="26" t="str">
        <f t="shared" si="8"/>
        <v/>
      </c>
      <c r="CH47" s="26" t="str">
        <f t="shared" si="9"/>
        <v/>
      </c>
      <c r="CI47" s="28"/>
      <c r="CJ47" s="29">
        <f t="shared" si="10"/>
        <v>0</v>
      </c>
      <c r="CK47" s="29">
        <f t="shared" si="11"/>
        <v>0</v>
      </c>
      <c r="CL47" s="29">
        <f t="shared" si="12"/>
        <v>0</v>
      </c>
      <c r="CM47" s="29">
        <f t="shared" si="13"/>
        <v>0</v>
      </c>
      <c r="CN47" s="29">
        <f t="shared" si="13"/>
        <v>0</v>
      </c>
      <c r="CO47" s="30"/>
      <c r="CP47" s="29">
        <f t="shared" si="14"/>
        <v>0</v>
      </c>
      <c r="CQ47" s="29">
        <f t="shared" si="14"/>
        <v>0</v>
      </c>
    </row>
    <row r="48" spans="1:95" x14ac:dyDescent="0.25">
      <c r="A48" s="300"/>
      <c r="B48" s="31" t="s">
        <v>40</v>
      </c>
      <c r="C48" s="32">
        <f t="shared" si="0"/>
        <v>179</v>
      </c>
      <c r="D48" s="33">
        <f t="shared" si="30"/>
        <v>144</v>
      </c>
      <c r="E48" s="34">
        <f t="shared" si="30"/>
        <v>35</v>
      </c>
      <c r="F48" s="75"/>
      <c r="G48" s="76"/>
      <c r="H48" s="35"/>
      <c r="I48" s="36"/>
      <c r="J48" s="35"/>
      <c r="K48" s="37"/>
      <c r="L48" s="35"/>
      <c r="M48" s="37"/>
      <c r="N48" s="35">
        <v>5</v>
      </c>
      <c r="O48" s="37"/>
      <c r="P48" s="35">
        <v>7</v>
      </c>
      <c r="Q48" s="37">
        <v>6</v>
      </c>
      <c r="R48" s="35">
        <v>19</v>
      </c>
      <c r="S48" s="37">
        <v>4</v>
      </c>
      <c r="T48" s="35">
        <v>30</v>
      </c>
      <c r="U48" s="37">
        <v>7</v>
      </c>
      <c r="V48" s="35">
        <v>22</v>
      </c>
      <c r="W48" s="37">
        <v>8</v>
      </c>
      <c r="X48" s="35">
        <v>18</v>
      </c>
      <c r="Y48" s="37">
        <v>3</v>
      </c>
      <c r="Z48" s="35">
        <v>17</v>
      </c>
      <c r="AA48" s="37">
        <v>2</v>
      </c>
      <c r="AB48" s="35">
        <v>8</v>
      </c>
      <c r="AC48" s="37">
        <v>3</v>
      </c>
      <c r="AD48" s="35">
        <v>4</v>
      </c>
      <c r="AE48" s="37"/>
      <c r="AF48" s="35">
        <v>9</v>
      </c>
      <c r="AG48" s="37">
        <v>1</v>
      </c>
      <c r="AH48" s="35">
        <v>4</v>
      </c>
      <c r="AI48" s="37">
        <v>1</v>
      </c>
      <c r="AJ48" s="35"/>
      <c r="AK48" s="37"/>
      <c r="AL48" s="38">
        <v>1</v>
      </c>
      <c r="AM48" s="39"/>
      <c r="AN48" s="40">
        <v>0</v>
      </c>
      <c r="AO48" s="41">
        <v>0</v>
      </c>
      <c r="AP48" s="36">
        <v>2</v>
      </c>
      <c r="AQ48" s="24">
        <v>1</v>
      </c>
      <c r="AR48" s="24">
        <v>10</v>
      </c>
      <c r="AS48" s="42"/>
      <c r="AT48" s="24">
        <v>0</v>
      </c>
      <c r="AU48" s="24">
        <v>0</v>
      </c>
      <c r="AV48" s="25" t="str">
        <f t="shared" si="2"/>
        <v/>
      </c>
      <c r="CA48" s="26" t="str">
        <f t="shared" si="3"/>
        <v/>
      </c>
      <c r="CB48" s="26" t="str">
        <f t="shared" si="4"/>
        <v/>
      </c>
      <c r="CC48" s="26" t="str">
        <f t="shared" si="5"/>
        <v/>
      </c>
      <c r="CD48" s="26" t="str">
        <f t="shared" si="6"/>
        <v/>
      </c>
      <c r="CE48" s="26" t="str">
        <f t="shared" si="7"/>
        <v/>
      </c>
      <c r="CF48" s="27"/>
      <c r="CG48" s="26" t="str">
        <f t="shared" si="8"/>
        <v/>
      </c>
      <c r="CH48" s="26" t="str">
        <f t="shared" si="9"/>
        <v/>
      </c>
      <c r="CI48" s="28"/>
      <c r="CJ48" s="29">
        <f t="shared" si="10"/>
        <v>0</v>
      </c>
      <c r="CK48" s="29">
        <f t="shared" si="11"/>
        <v>0</v>
      </c>
      <c r="CL48" s="29">
        <f t="shared" si="12"/>
        <v>0</v>
      </c>
      <c r="CM48" s="29">
        <f t="shared" si="13"/>
        <v>0</v>
      </c>
      <c r="CN48" s="29">
        <f t="shared" si="13"/>
        <v>0</v>
      </c>
      <c r="CO48" s="30"/>
      <c r="CP48" s="29">
        <f t="shared" si="14"/>
        <v>0</v>
      </c>
      <c r="CQ48" s="29">
        <f t="shared" si="14"/>
        <v>0</v>
      </c>
    </row>
    <row r="49" spans="1:95" x14ac:dyDescent="0.25">
      <c r="A49" s="300"/>
      <c r="B49" s="31" t="s">
        <v>41</v>
      </c>
      <c r="C49" s="32">
        <f t="shared" si="0"/>
        <v>0</v>
      </c>
      <c r="D49" s="33">
        <f t="shared" si="30"/>
        <v>0</v>
      </c>
      <c r="E49" s="34">
        <f t="shared" si="30"/>
        <v>0</v>
      </c>
      <c r="F49" s="75"/>
      <c r="G49" s="76"/>
      <c r="H49" s="35"/>
      <c r="I49" s="36"/>
      <c r="J49" s="35"/>
      <c r="K49" s="37"/>
      <c r="L49" s="35"/>
      <c r="M49" s="37"/>
      <c r="N49" s="35"/>
      <c r="O49" s="37"/>
      <c r="P49" s="35"/>
      <c r="Q49" s="37"/>
      <c r="R49" s="35"/>
      <c r="S49" s="37"/>
      <c r="T49" s="35"/>
      <c r="U49" s="37"/>
      <c r="V49" s="35"/>
      <c r="W49" s="37"/>
      <c r="X49" s="35"/>
      <c r="Y49" s="37"/>
      <c r="Z49" s="35"/>
      <c r="AA49" s="37"/>
      <c r="AB49" s="35"/>
      <c r="AC49" s="37"/>
      <c r="AD49" s="35"/>
      <c r="AE49" s="37"/>
      <c r="AF49" s="35"/>
      <c r="AG49" s="37"/>
      <c r="AH49" s="35"/>
      <c r="AI49" s="37"/>
      <c r="AJ49" s="35"/>
      <c r="AK49" s="37"/>
      <c r="AL49" s="38"/>
      <c r="AM49" s="39"/>
      <c r="AN49" s="40"/>
      <c r="AO49" s="41"/>
      <c r="AP49" s="36"/>
      <c r="AQ49" s="24"/>
      <c r="AR49" s="24"/>
      <c r="AS49" s="42"/>
      <c r="AT49" s="24"/>
      <c r="AU49" s="24"/>
      <c r="AV49" s="25" t="str">
        <f t="shared" si="2"/>
        <v/>
      </c>
      <c r="CA49" s="26" t="str">
        <f t="shared" si="3"/>
        <v/>
      </c>
      <c r="CB49" s="26" t="str">
        <f t="shared" si="4"/>
        <v/>
      </c>
      <c r="CC49" s="26" t="str">
        <f t="shared" si="5"/>
        <v/>
      </c>
      <c r="CD49" s="26" t="str">
        <f t="shared" si="6"/>
        <v/>
      </c>
      <c r="CE49" s="26" t="str">
        <f t="shared" si="7"/>
        <v/>
      </c>
      <c r="CF49" s="27"/>
      <c r="CG49" s="26" t="str">
        <f t="shared" si="8"/>
        <v/>
      </c>
      <c r="CH49" s="26" t="str">
        <f t="shared" si="9"/>
        <v/>
      </c>
      <c r="CI49" s="28"/>
      <c r="CJ49" s="29">
        <f t="shared" si="10"/>
        <v>0</v>
      </c>
      <c r="CK49" s="29">
        <f t="shared" si="11"/>
        <v>0</v>
      </c>
      <c r="CL49" s="29">
        <f t="shared" si="12"/>
        <v>0</v>
      </c>
      <c r="CM49" s="29">
        <f t="shared" si="13"/>
        <v>0</v>
      </c>
      <c r="CN49" s="29">
        <f t="shared" si="13"/>
        <v>0</v>
      </c>
      <c r="CO49" s="30"/>
      <c r="CP49" s="29">
        <f t="shared" si="14"/>
        <v>0</v>
      </c>
      <c r="CQ49" s="29">
        <f t="shared" si="14"/>
        <v>0</v>
      </c>
    </row>
    <row r="50" spans="1:95" x14ac:dyDescent="0.25">
      <c r="A50" s="300"/>
      <c r="B50" s="31" t="s">
        <v>52</v>
      </c>
      <c r="C50" s="32">
        <f t="shared" si="0"/>
        <v>0</v>
      </c>
      <c r="D50" s="33">
        <f>SUM(H50+J50+L50+N50+P50+R50+T50+V50+X50+Z50+AB50+AD50+AF50+AH50+AJ50+AL50)</f>
        <v>0</v>
      </c>
      <c r="E50" s="34">
        <f t="shared" si="30"/>
        <v>0</v>
      </c>
      <c r="F50" s="75"/>
      <c r="G50" s="76"/>
      <c r="H50" s="35"/>
      <c r="I50" s="36"/>
      <c r="J50" s="35"/>
      <c r="K50" s="37"/>
      <c r="L50" s="35"/>
      <c r="M50" s="37"/>
      <c r="N50" s="35"/>
      <c r="O50" s="37"/>
      <c r="P50" s="35"/>
      <c r="Q50" s="37"/>
      <c r="R50" s="35"/>
      <c r="S50" s="37"/>
      <c r="T50" s="35"/>
      <c r="U50" s="37"/>
      <c r="V50" s="35"/>
      <c r="W50" s="37"/>
      <c r="X50" s="35"/>
      <c r="Y50" s="37"/>
      <c r="Z50" s="35"/>
      <c r="AA50" s="37"/>
      <c r="AB50" s="35"/>
      <c r="AC50" s="37"/>
      <c r="AD50" s="35"/>
      <c r="AE50" s="37"/>
      <c r="AF50" s="35"/>
      <c r="AG50" s="37"/>
      <c r="AH50" s="35"/>
      <c r="AI50" s="37"/>
      <c r="AJ50" s="35"/>
      <c r="AK50" s="37"/>
      <c r="AL50" s="38"/>
      <c r="AM50" s="39"/>
      <c r="AN50" s="40"/>
      <c r="AO50" s="41"/>
      <c r="AP50" s="36"/>
      <c r="AQ50" s="24"/>
      <c r="AR50" s="24"/>
      <c r="AS50" s="42"/>
      <c r="AT50" s="24"/>
      <c r="AU50" s="24"/>
      <c r="AV50" s="25" t="str">
        <f t="shared" si="2"/>
        <v/>
      </c>
      <c r="CA50" s="26" t="str">
        <f t="shared" si="3"/>
        <v/>
      </c>
      <c r="CB50" s="26" t="str">
        <f t="shared" si="4"/>
        <v/>
      </c>
      <c r="CC50" s="26" t="str">
        <f t="shared" si="5"/>
        <v/>
      </c>
      <c r="CD50" s="26" t="str">
        <f t="shared" si="6"/>
        <v/>
      </c>
      <c r="CE50" s="26" t="str">
        <f t="shared" si="7"/>
        <v/>
      </c>
      <c r="CF50" s="27"/>
      <c r="CG50" s="26" t="str">
        <f t="shared" si="8"/>
        <v/>
      </c>
      <c r="CH50" s="26" t="str">
        <f t="shared" si="9"/>
        <v/>
      </c>
      <c r="CI50" s="28"/>
      <c r="CJ50" s="29">
        <f t="shared" si="10"/>
        <v>0</v>
      </c>
      <c r="CK50" s="29">
        <f t="shared" si="11"/>
        <v>0</v>
      </c>
      <c r="CL50" s="29">
        <f t="shared" si="12"/>
        <v>0</v>
      </c>
      <c r="CM50" s="29">
        <f t="shared" si="13"/>
        <v>0</v>
      </c>
      <c r="CN50" s="29">
        <f t="shared" si="13"/>
        <v>0</v>
      </c>
      <c r="CO50" s="30"/>
      <c r="CP50" s="29">
        <f t="shared" si="14"/>
        <v>0</v>
      </c>
      <c r="CQ50" s="29">
        <f t="shared" si="14"/>
        <v>0</v>
      </c>
    </row>
    <row r="51" spans="1:95" x14ac:dyDescent="0.25">
      <c r="A51" s="300"/>
      <c r="B51" s="31" t="s">
        <v>43</v>
      </c>
      <c r="C51" s="32">
        <f t="shared" si="0"/>
        <v>0</v>
      </c>
      <c r="D51" s="33">
        <f t="shared" si="30"/>
        <v>0</v>
      </c>
      <c r="E51" s="34">
        <f t="shared" si="30"/>
        <v>0</v>
      </c>
      <c r="F51" s="75"/>
      <c r="G51" s="76"/>
      <c r="H51" s="35"/>
      <c r="I51" s="36"/>
      <c r="J51" s="35"/>
      <c r="K51" s="37"/>
      <c r="L51" s="35"/>
      <c r="M51" s="37"/>
      <c r="N51" s="35"/>
      <c r="O51" s="37"/>
      <c r="P51" s="35"/>
      <c r="Q51" s="37"/>
      <c r="R51" s="35"/>
      <c r="S51" s="37"/>
      <c r="T51" s="35"/>
      <c r="U51" s="37"/>
      <c r="V51" s="35"/>
      <c r="W51" s="37"/>
      <c r="X51" s="35"/>
      <c r="Y51" s="37"/>
      <c r="Z51" s="35"/>
      <c r="AA51" s="37"/>
      <c r="AB51" s="35"/>
      <c r="AC51" s="37"/>
      <c r="AD51" s="35"/>
      <c r="AE51" s="37"/>
      <c r="AF51" s="35"/>
      <c r="AG51" s="37"/>
      <c r="AH51" s="35"/>
      <c r="AI51" s="37"/>
      <c r="AJ51" s="35"/>
      <c r="AK51" s="37"/>
      <c r="AL51" s="38"/>
      <c r="AM51" s="39"/>
      <c r="AN51" s="40"/>
      <c r="AO51" s="41"/>
      <c r="AP51" s="36"/>
      <c r="AQ51" s="24"/>
      <c r="AR51" s="24"/>
      <c r="AS51" s="42"/>
      <c r="AT51" s="24"/>
      <c r="AU51" s="24"/>
      <c r="AV51" s="25" t="str">
        <f t="shared" si="2"/>
        <v/>
      </c>
      <c r="CA51" s="26" t="str">
        <f t="shared" si="3"/>
        <v/>
      </c>
      <c r="CB51" s="26" t="str">
        <f t="shared" si="4"/>
        <v/>
      </c>
      <c r="CC51" s="26" t="str">
        <f t="shared" si="5"/>
        <v/>
      </c>
      <c r="CD51" s="26" t="str">
        <f t="shared" si="6"/>
        <v/>
      </c>
      <c r="CE51" s="26" t="str">
        <f t="shared" si="7"/>
        <v/>
      </c>
      <c r="CF51" s="27"/>
      <c r="CG51" s="26" t="str">
        <f t="shared" si="8"/>
        <v/>
      </c>
      <c r="CH51" s="26" t="str">
        <f t="shared" si="9"/>
        <v/>
      </c>
      <c r="CI51" s="28"/>
      <c r="CJ51" s="29">
        <f t="shared" si="10"/>
        <v>0</v>
      </c>
      <c r="CK51" s="29">
        <f t="shared" si="11"/>
        <v>0</v>
      </c>
      <c r="CL51" s="29">
        <f t="shared" si="12"/>
        <v>0</v>
      </c>
      <c r="CM51" s="29">
        <f t="shared" si="13"/>
        <v>0</v>
      </c>
      <c r="CN51" s="29">
        <f t="shared" si="13"/>
        <v>0</v>
      </c>
      <c r="CO51" s="30"/>
      <c r="CP51" s="29">
        <f t="shared" si="14"/>
        <v>0</v>
      </c>
      <c r="CQ51" s="29">
        <f t="shared" si="14"/>
        <v>0</v>
      </c>
    </row>
    <row r="52" spans="1:95" x14ac:dyDescent="0.25">
      <c r="A52" s="300"/>
      <c r="B52" s="31" t="s">
        <v>44</v>
      </c>
      <c r="C52" s="32">
        <f t="shared" si="0"/>
        <v>0</v>
      </c>
      <c r="D52" s="33">
        <f t="shared" ref="D52:E56" si="31">SUM(H52+J52+L52+N52+P52+R52+T52+V52+X52+Z52+AB52+AD52+AF52+AH52+AJ52+AL52)</f>
        <v>0</v>
      </c>
      <c r="E52" s="34">
        <f t="shared" si="31"/>
        <v>0</v>
      </c>
      <c r="F52" s="75"/>
      <c r="G52" s="76"/>
      <c r="H52" s="35"/>
      <c r="I52" s="36"/>
      <c r="J52" s="35"/>
      <c r="K52" s="37"/>
      <c r="L52" s="35"/>
      <c r="M52" s="37"/>
      <c r="N52" s="35"/>
      <c r="O52" s="37"/>
      <c r="P52" s="35"/>
      <c r="Q52" s="37"/>
      <c r="R52" s="35"/>
      <c r="S52" s="37"/>
      <c r="T52" s="35"/>
      <c r="U52" s="37"/>
      <c r="V52" s="35"/>
      <c r="W52" s="37"/>
      <c r="X52" s="35"/>
      <c r="Y52" s="37"/>
      <c r="Z52" s="35"/>
      <c r="AA52" s="37"/>
      <c r="AB52" s="35"/>
      <c r="AC52" s="37"/>
      <c r="AD52" s="35"/>
      <c r="AE52" s="37"/>
      <c r="AF52" s="35"/>
      <c r="AG52" s="37"/>
      <c r="AH52" s="35"/>
      <c r="AI52" s="37"/>
      <c r="AJ52" s="35"/>
      <c r="AK52" s="37"/>
      <c r="AL52" s="38"/>
      <c r="AM52" s="39"/>
      <c r="AN52" s="40"/>
      <c r="AO52" s="41"/>
      <c r="AP52" s="36"/>
      <c r="AQ52" s="24"/>
      <c r="AR52" s="24"/>
      <c r="AS52" s="42"/>
      <c r="AT52" s="24"/>
      <c r="AU52" s="24"/>
      <c r="AV52" s="25" t="str">
        <f t="shared" si="2"/>
        <v/>
      </c>
      <c r="CA52" s="26" t="str">
        <f t="shared" si="3"/>
        <v/>
      </c>
      <c r="CB52" s="26" t="str">
        <f t="shared" si="4"/>
        <v/>
      </c>
      <c r="CC52" s="26" t="str">
        <f t="shared" si="5"/>
        <v/>
      </c>
      <c r="CD52" s="26" t="str">
        <f t="shared" si="6"/>
        <v/>
      </c>
      <c r="CE52" s="26" t="str">
        <f t="shared" si="7"/>
        <v/>
      </c>
      <c r="CF52" s="27"/>
      <c r="CG52" s="26" t="str">
        <f t="shared" si="8"/>
        <v/>
      </c>
      <c r="CH52" s="26" t="str">
        <f t="shared" si="9"/>
        <v/>
      </c>
      <c r="CI52" s="28"/>
      <c r="CJ52" s="29">
        <f t="shared" si="10"/>
        <v>0</v>
      </c>
      <c r="CK52" s="29">
        <f t="shared" si="11"/>
        <v>0</v>
      </c>
      <c r="CL52" s="29">
        <f t="shared" si="12"/>
        <v>0</v>
      </c>
      <c r="CM52" s="29">
        <f t="shared" si="13"/>
        <v>0</v>
      </c>
      <c r="CN52" s="29">
        <f t="shared" si="13"/>
        <v>0</v>
      </c>
      <c r="CO52" s="30"/>
      <c r="CP52" s="29">
        <f t="shared" si="14"/>
        <v>0</v>
      </c>
      <c r="CQ52" s="29">
        <f t="shared" si="14"/>
        <v>0</v>
      </c>
    </row>
    <row r="53" spans="1:95" x14ac:dyDescent="0.25">
      <c r="A53" s="300"/>
      <c r="B53" s="43" t="s">
        <v>45</v>
      </c>
      <c r="C53" s="44">
        <f t="shared" si="0"/>
        <v>0</v>
      </c>
      <c r="D53" s="45">
        <f t="shared" si="31"/>
        <v>0</v>
      </c>
      <c r="E53" s="46">
        <f t="shared" si="31"/>
        <v>0</v>
      </c>
      <c r="F53" s="75"/>
      <c r="G53" s="76"/>
      <c r="H53" s="47"/>
      <c r="I53" s="48"/>
      <c r="J53" s="47"/>
      <c r="K53" s="49"/>
      <c r="L53" s="47"/>
      <c r="M53" s="49"/>
      <c r="N53" s="47"/>
      <c r="O53" s="49"/>
      <c r="P53" s="47"/>
      <c r="Q53" s="49"/>
      <c r="R53" s="47"/>
      <c r="S53" s="49"/>
      <c r="T53" s="47"/>
      <c r="U53" s="49"/>
      <c r="V53" s="47"/>
      <c r="W53" s="49"/>
      <c r="X53" s="47"/>
      <c r="Y53" s="49"/>
      <c r="Z53" s="47"/>
      <c r="AA53" s="49"/>
      <c r="AB53" s="47"/>
      <c r="AC53" s="49"/>
      <c r="AD53" s="47"/>
      <c r="AE53" s="49"/>
      <c r="AF53" s="47"/>
      <c r="AG53" s="49"/>
      <c r="AH53" s="47"/>
      <c r="AI53" s="49"/>
      <c r="AJ53" s="47"/>
      <c r="AK53" s="49"/>
      <c r="AL53" s="50"/>
      <c r="AM53" s="51"/>
      <c r="AN53" s="40"/>
      <c r="AO53" s="52"/>
      <c r="AP53" s="36"/>
      <c r="AQ53" s="24"/>
      <c r="AR53" s="24"/>
      <c r="AS53" s="42"/>
      <c r="AT53" s="24"/>
      <c r="AU53" s="24"/>
      <c r="AV53" s="25" t="str">
        <f t="shared" si="2"/>
        <v/>
      </c>
      <c r="CA53" s="26" t="str">
        <f t="shared" si="3"/>
        <v/>
      </c>
      <c r="CB53" s="26" t="str">
        <f t="shared" si="4"/>
        <v/>
      </c>
      <c r="CC53" s="26" t="str">
        <f t="shared" si="5"/>
        <v/>
      </c>
      <c r="CD53" s="26" t="str">
        <f t="shared" si="6"/>
        <v/>
      </c>
      <c r="CE53" s="26" t="str">
        <f t="shared" si="7"/>
        <v/>
      </c>
      <c r="CF53" s="27"/>
      <c r="CG53" s="26" t="str">
        <f t="shared" si="8"/>
        <v/>
      </c>
      <c r="CH53" s="26" t="str">
        <f t="shared" si="9"/>
        <v/>
      </c>
      <c r="CI53" s="28"/>
      <c r="CJ53" s="29">
        <f t="shared" si="10"/>
        <v>0</v>
      </c>
      <c r="CK53" s="29">
        <f t="shared" si="11"/>
        <v>0</v>
      </c>
      <c r="CL53" s="29">
        <f t="shared" si="12"/>
        <v>0</v>
      </c>
      <c r="CM53" s="29">
        <f t="shared" si="13"/>
        <v>0</v>
      </c>
      <c r="CN53" s="29">
        <f t="shared" si="13"/>
        <v>0</v>
      </c>
      <c r="CO53" s="30"/>
      <c r="CP53" s="29">
        <f t="shared" si="14"/>
        <v>0</v>
      </c>
      <c r="CQ53" s="29">
        <f t="shared" si="14"/>
        <v>0</v>
      </c>
    </row>
    <row r="54" spans="1:95" x14ac:dyDescent="0.25">
      <c r="A54" s="300"/>
      <c r="B54" s="31" t="s">
        <v>46</v>
      </c>
      <c r="C54" s="32">
        <f t="shared" si="0"/>
        <v>0</v>
      </c>
      <c r="D54" s="33">
        <f t="shared" si="31"/>
        <v>0</v>
      </c>
      <c r="E54" s="34">
        <f t="shared" si="31"/>
        <v>0</v>
      </c>
      <c r="F54" s="75"/>
      <c r="G54" s="77"/>
      <c r="H54" s="35"/>
      <c r="I54" s="36"/>
      <c r="J54" s="35"/>
      <c r="K54" s="37"/>
      <c r="L54" s="35"/>
      <c r="M54" s="37"/>
      <c r="N54" s="35"/>
      <c r="O54" s="37"/>
      <c r="P54" s="35"/>
      <c r="Q54" s="37"/>
      <c r="R54" s="35"/>
      <c r="S54" s="37"/>
      <c r="T54" s="35"/>
      <c r="U54" s="37"/>
      <c r="V54" s="35"/>
      <c r="W54" s="37"/>
      <c r="X54" s="35"/>
      <c r="Y54" s="37"/>
      <c r="Z54" s="35"/>
      <c r="AA54" s="37"/>
      <c r="AB54" s="35"/>
      <c r="AC54" s="37"/>
      <c r="AD54" s="35"/>
      <c r="AE54" s="37"/>
      <c r="AF54" s="35"/>
      <c r="AG54" s="37"/>
      <c r="AH54" s="35"/>
      <c r="AI54" s="37"/>
      <c r="AJ54" s="35"/>
      <c r="AK54" s="37"/>
      <c r="AL54" s="38"/>
      <c r="AM54" s="39"/>
      <c r="AN54" s="40"/>
      <c r="AO54" s="41"/>
      <c r="AP54" s="36"/>
      <c r="AQ54" s="24"/>
      <c r="AR54" s="24"/>
      <c r="AS54" s="42"/>
      <c r="AT54" s="24"/>
      <c r="AU54" s="24"/>
      <c r="AV54" s="25" t="str">
        <f t="shared" si="2"/>
        <v/>
      </c>
      <c r="CA54" s="26" t="str">
        <f t="shared" si="3"/>
        <v/>
      </c>
      <c r="CB54" s="26" t="str">
        <f t="shared" si="4"/>
        <v/>
      </c>
      <c r="CC54" s="26" t="str">
        <f t="shared" si="5"/>
        <v/>
      </c>
      <c r="CD54" s="26" t="str">
        <f t="shared" si="6"/>
        <v/>
      </c>
      <c r="CE54" s="26" t="str">
        <f t="shared" si="7"/>
        <v/>
      </c>
      <c r="CF54" s="27"/>
      <c r="CG54" s="26" t="str">
        <f t="shared" si="8"/>
        <v/>
      </c>
      <c r="CH54" s="26" t="str">
        <f t="shared" si="9"/>
        <v/>
      </c>
      <c r="CI54" s="28"/>
      <c r="CJ54" s="29">
        <f t="shared" si="10"/>
        <v>0</v>
      </c>
      <c r="CK54" s="29">
        <f t="shared" si="11"/>
        <v>0</v>
      </c>
      <c r="CL54" s="29">
        <f t="shared" si="12"/>
        <v>0</v>
      </c>
      <c r="CM54" s="29">
        <f t="shared" si="13"/>
        <v>0</v>
      </c>
      <c r="CN54" s="29">
        <f t="shared" si="13"/>
        <v>0</v>
      </c>
      <c r="CO54" s="30"/>
      <c r="CP54" s="29">
        <f t="shared" si="14"/>
        <v>0</v>
      </c>
      <c r="CQ54" s="29">
        <f t="shared" si="14"/>
        <v>0</v>
      </c>
    </row>
    <row r="55" spans="1:95" x14ac:dyDescent="0.25">
      <c r="A55" s="300"/>
      <c r="B55" s="53" t="s">
        <v>47</v>
      </c>
      <c r="C55" s="32">
        <f t="shared" si="0"/>
        <v>0</v>
      </c>
      <c r="D55" s="33">
        <f t="shared" si="31"/>
        <v>0</v>
      </c>
      <c r="E55" s="55">
        <f t="shared" si="31"/>
        <v>0</v>
      </c>
      <c r="F55" s="75"/>
      <c r="G55" s="78"/>
      <c r="H55" s="35"/>
      <c r="I55" s="36"/>
      <c r="J55" s="35"/>
      <c r="K55" s="37"/>
      <c r="L55" s="35"/>
      <c r="M55" s="37"/>
      <c r="N55" s="35"/>
      <c r="O55" s="37"/>
      <c r="P55" s="35"/>
      <c r="Q55" s="37"/>
      <c r="R55" s="35"/>
      <c r="S55" s="37"/>
      <c r="T55" s="35"/>
      <c r="U55" s="37"/>
      <c r="V55" s="35"/>
      <c r="W55" s="37"/>
      <c r="X55" s="35"/>
      <c r="Y55" s="37"/>
      <c r="Z55" s="35"/>
      <c r="AA55" s="37"/>
      <c r="AB55" s="35"/>
      <c r="AC55" s="37"/>
      <c r="AD55" s="35"/>
      <c r="AE55" s="37"/>
      <c r="AF55" s="35"/>
      <c r="AG55" s="86"/>
      <c r="AH55" s="35"/>
      <c r="AI55" s="37"/>
      <c r="AJ55" s="35"/>
      <c r="AK55" s="37"/>
      <c r="AL55" s="38"/>
      <c r="AM55" s="39"/>
      <c r="AN55" s="40"/>
      <c r="AO55" s="41"/>
      <c r="AP55" s="36"/>
      <c r="AQ55" s="24"/>
      <c r="AR55" s="24"/>
      <c r="AS55" s="42"/>
      <c r="AT55" s="24"/>
      <c r="AU55" s="24"/>
      <c r="AV55" s="25" t="str">
        <f t="shared" si="2"/>
        <v/>
      </c>
      <c r="CA55" s="26" t="str">
        <f t="shared" si="3"/>
        <v/>
      </c>
      <c r="CB55" s="26" t="str">
        <f t="shared" si="4"/>
        <v/>
      </c>
      <c r="CC55" s="26" t="str">
        <f t="shared" si="5"/>
        <v/>
      </c>
      <c r="CD55" s="26" t="str">
        <f t="shared" si="6"/>
        <v/>
      </c>
      <c r="CE55" s="26" t="str">
        <f t="shared" si="7"/>
        <v/>
      </c>
      <c r="CF55" s="27"/>
      <c r="CG55" s="26" t="str">
        <f t="shared" si="8"/>
        <v/>
      </c>
      <c r="CH55" s="26" t="str">
        <f t="shared" si="9"/>
        <v/>
      </c>
      <c r="CI55" s="28"/>
      <c r="CJ55" s="29">
        <f t="shared" si="10"/>
        <v>0</v>
      </c>
      <c r="CK55" s="29">
        <f t="shared" si="11"/>
        <v>0</v>
      </c>
      <c r="CL55" s="29">
        <f t="shared" si="12"/>
        <v>0</v>
      </c>
      <c r="CM55" s="29">
        <f t="shared" si="13"/>
        <v>0</v>
      </c>
      <c r="CN55" s="29">
        <f t="shared" si="13"/>
        <v>0</v>
      </c>
      <c r="CO55" s="30"/>
      <c r="CP55" s="29">
        <f t="shared" si="14"/>
        <v>0</v>
      </c>
      <c r="CQ55" s="29">
        <f t="shared" si="14"/>
        <v>0</v>
      </c>
    </row>
    <row r="56" spans="1:95" x14ac:dyDescent="0.25">
      <c r="A56" s="301"/>
      <c r="B56" s="57" t="s">
        <v>48</v>
      </c>
      <c r="C56" s="58">
        <f t="shared" si="0"/>
        <v>0</v>
      </c>
      <c r="D56" s="59">
        <f t="shared" si="31"/>
        <v>0</v>
      </c>
      <c r="E56" s="60">
        <f t="shared" si="31"/>
        <v>0</v>
      </c>
      <c r="F56" s="82"/>
      <c r="G56" s="83"/>
      <c r="H56" s="61"/>
      <c r="I56" s="62"/>
      <c r="J56" s="61"/>
      <c r="K56" s="63"/>
      <c r="L56" s="61"/>
      <c r="M56" s="63"/>
      <c r="N56" s="61"/>
      <c r="O56" s="63"/>
      <c r="P56" s="61"/>
      <c r="Q56" s="63"/>
      <c r="R56" s="61"/>
      <c r="S56" s="63"/>
      <c r="T56" s="61"/>
      <c r="U56" s="63"/>
      <c r="V56" s="61"/>
      <c r="W56" s="63"/>
      <c r="X56" s="61"/>
      <c r="Y56" s="63"/>
      <c r="Z56" s="61"/>
      <c r="AA56" s="63"/>
      <c r="AB56" s="61"/>
      <c r="AC56" s="63"/>
      <c r="AD56" s="61"/>
      <c r="AE56" s="63"/>
      <c r="AF56" s="61"/>
      <c r="AG56" s="63"/>
      <c r="AH56" s="61"/>
      <c r="AI56" s="63"/>
      <c r="AJ56" s="61"/>
      <c r="AK56" s="63"/>
      <c r="AL56" s="84"/>
      <c r="AM56" s="65"/>
      <c r="AN56" s="66"/>
      <c r="AO56" s="67"/>
      <c r="AP56" s="68"/>
      <c r="AQ56" s="69"/>
      <c r="AR56" s="69"/>
      <c r="AS56" s="42"/>
      <c r="AT56" s="24"/>
      <c r="AU56" s="24"/>
      <c r="AV56" s="25" t="str">
        <f t="shared" si="2"/>
        <v/>
      </c>
      <c r="CA56" s="26" t="str">
        <f t="shared" si="3"/>
        <v/>
      </c>
      <c r="CB56" s="26" t="str">
        <f t="shared" si="4"/>
        <v/>
      </c>
      <c r="CC56" s="26" t="str">
        <f t="shared" si="5"/>
        <v/>
      </c>
      <c r="CD56" s="26" t="str">
        <f t="shared" si="6"/>
        <v/>
      </c>
      <c r="CE56" s="26" t="str">
        <f t="shared" si="7"/>
        <v/>
      </c>
      <c r="CF56" s="27"/>
      <c r="CG56" s="26" t="str">
        <f t="shared" si="8"/>
        <v/>
      </c>
      <c r="CH56" s="26" t="str">
        <f t="shared" si="9"/>
        <v/>
      </c>
      <c r="CI56" s="28"/>
      <c r="CJ56" s="29">
        <f t="shared" si="10"/>
        <v>0</v>
      </c>
      <c r="CK56" s="29">
        <f t="shared" si="11"/>
        <v>0</v>
      </c>
      <c r="CL56" s="29">
        <f t="shared" si="12"/>
        <v>0</v>
      </c>
      <c r="CM56" s="29">
        <f t="shared" si="13"/>
        <v>0</v>
      </c>
      <c r="CN56" s="29">
        <f t="shared" si="13"/>
        <v>0</v>
      </c>
      <c r="CO56" s="30"/>
      <c r="CP56" s="29">
        <f t="shared" si="14"/>
        <v>0</v>
      </c>
      <c r="CQ56" s="29">
        <f t="shared" si="14"/>
        <v>0</v>
      </c>
    </row>
    <row r="57" spans="1:95" ht="15" customHeight="1" x14ac:dyDescent="0.25">
      <c r="A57" s="299" t="s">
        <v>55</v>
      </c>
      <c r="B57" s="10" t="s">
        <v>38</v>
      </c>
      <c r="C57" s="11">
        <f t="shared" si="0"/>
        <v>77</v>
      </c>
      <c r="D57" s="12">
        <f>SUM(J57+L57+N57+P57+R57+T57+V57+X57+Z57+AB57+AD57+AF57+AH57+AJ57+AL57)</f>
        <v>62</v>
      </c>
      <c r="E57" s="13">
        <f>SUM(K57+M57+O57+Q57+S57+U57+W57+Y57+AA57+AC57+AE57+AG57+AI57+AK57+AM57)</f>
        <v>15</v>
      </c>
      <c r="F57" s="71"/>
      <c r="G57" s="72"/>
      <c r="H57" s="71"/>
      <c r="I57" s="72"/>
      <c r="J57" s="14"/>
      <c r="K57" s="16"/>
      <c r="L57" s="14"/>
      <c r="M57" s="16"/>
      <c r="N57" s="14">
        <v>4</v>
      </c>
      <c r="O57" s="16"/>
      <c r="P57" s="14">
        <v>2</v>
      </c>
      <c r="Q57" s="16">
        <v>1</v>
      </c>
      <c r="R57" s="14">
        <v>6</v>
      </c>
      <c r="S57" s="16"/>
      <c r="T57" s="14">
        <v>8</v>
      </c>
      <c r="U57" s="16">
        <v>4</v>
      </c>
      <c r="V57" s="14">
        <v>9</v>
      </c>
      <c r="W57" s="16">
        <v>1</v>
      </c>
      <c r="X57" s="14">
        <v>5</v>
      </c>
      <c r="Y57" s="16"/>
      <c r="Z57" s="14">
        <v>8</v>
      </c>
      <c r="AA57" s="16">
        <v>2</v>
      </c>
      <c r="AB57" s="14">
        <v>3</v>
      </c>
      <c r="AC57" s="16">
        <v>1</v>
      </c>
      <c r="AD57" s="14">
        <v>7</v>
      </c>
      <c r="AE57" s="16">
        <v>2</v>
      </c>
      <c r="AF57" s="14">
        <v>7</v>
      </c>
      <c r="AG57" s="16">
        <v>1</v>
      </c>
      <c r="AH57" s="14">
        <v>3</v>
      </c>
      <c r="AI57" s="16">
        <v>2</v>
      </c>
      <c r="AJ57" s="14"/>
      <c r="AK57" s="16">
        <v>1</v>
      </c>
      <c r="AL57" s="17"/>
      <c r="AM57" s="18"/>
      <c r="AN57" s="73">
        <v>0</v>
      </c>
      <c r="AO57" s="20">
        <v>0</v>
      </c>
      <c r="AP57" s="15">
        <v>0</v>
      </c>
      <c r="AQ57" s="87">
        <v>1</v>
      </c>
      <c r="AR57" s="87">
        <v>6</v>
      </c>
      <c r="AS57" s="87">
        <v>0</v>
      </c>
      <c r="AT57" s="87">
        <v>0</v>
      </c>
      <c r="AU57" s="87">
        <v>0</v>
      </c>
      <c r="AV57" s="25" t="str">
        <f>$CA57&amp;$CB57&amp;CC57&amp;CD57&amp;CE57&amp;CF57&amp;CG57&amp;CH57</f>
        <v/>
      </c>
      <c r="CA57" s="26" t="str">
        <f t="shared" si="3"/>
        <v/>
      </c>
      <c r="CB57" s="26" t="str">
        <f t="shared" si="4"/>
        <v/>
      </c>
      <c r="CC57" s="26" t="str">
        <f t="shared" si="5"/>
        <v/>
      </c>
      <c r="CD57" s="26" t="str">
        <f t="shared" si="6"/>
        <v/>
      </c>
      <c r="CE57" s="26" t="str">
        <f>IF(AND($C57&lt;&gt;0,AR57=""),"* No olvide ingresar la columna Migrantes (Digite CERO si no tiene).  ",IF(AR57&gt;$C57,"* El Número de Migrantes no puede superar el Total. ",""))</f>
        <v/>
      </c>
      <c r="CF57" s="88" t="str">
        <f>IF(AND(SUM(J57:M57)&gt;0,AS57=""),"* No olvide digitar la variable 14-18 años. Si no tiene digite Cero.",IF(AS57&gt;SUM(J57:M57),"* La variable 14-18 años no puede ser mayor al total por grupo edad de 10 a 19 años. ",""))</f>
        <v/>
      </c>
      <c r="CG57" s="26" t="str">
        <f t="shared" si="8"/>
        <v/>
      </c>
      <c r="CH57" s="26" t="str">
        <f t="shared" si="9"/>
        <v/>
      </c>
      <c r="CI57" s="28"/>
      <c r="CJ57" s="29">
        <f t="shared" si="10"/>
        <v>0</v>
      </c>
      <c r="CK57" s="29">
        <f t="shared" si="11"/>
        <v>0</v>
      </c>
      <c r="CL57" s="29">
        <f t="shared" si="12"/>
        <v>0</v>
      </c>
      <c r="CM57" s="29">
        <f t="shared" si="13"/>
        <v>0</v>
      </c>
      <c r="CN57" s="29">
        <f t="shared" si="13"/>
        <v>0</v>
      </c>
      <c r="CO57" s="89">
        <f>IF(AND(SUM(J57:M57)&gt;0,AS57=""),1,IF(AS57&gt;SUM(J57:M57),1,0))</f>
        <v>0</v>
      </c>
      <c r="CP57" s="29">
        <f t="shared" si="14"/>
        <v>0</v>
      </c>
      <c r="CQ57" s="29">
        <f t="shared" si="14"/>
        <v>0</v>
      </c>
    </row>
    <row r="58" spans="1:95" x14ac:dyDescent="0.25">
      <c r="A58" s="300"/>
      <c r="B58" s="31" t="s">
        <v>39</v>
      </c>
      <c r="C58" s="32">
        <f t="shared" si="0"/>
        <v>0</v>
      </c>
      <c r="D58" s="33">
        <f t="shared" ref="D58:E62" si="32">SUM(J58+L58+N58+P58+R58+T58+V58+X58+Z58+AB58+AD58+AF58+AH58+AJ58+AL58)</f>
        <v>0</v>
      </c>
      <c r="E58" s="34">
        <f>SUM(K58+M58+O58+Q58+S58+U58+W58+Y58+AA58+AC58+AE58+AG58+AI58+AK58+AM58)</f>
        <v>0</v>
      </c>
      <c r="F58" s="75"/>
      <c r="G58" s="76"/>
      <c r="H58" s="75"/>
      <c r="I58" s="76"/>
      <c r="J58" s="35"/>
      <c r="K58" s="37"/>
      <c r="L58" s="35"/>
      <c r="M58" s="37"/>
      <c r="N58" s="35"/>
      <c r="O58" s="37"/>
      <c r="P58" s="35"/>
      <c r="Q58" s="37"/>
      <c r="R58" s="35"/>
      <c r="S58" s="37"/>
      <c r="T58" s="35"/>
      <c r="U58" s="37"/>
      <c r="V58" s="35"/>
      <c r="W58" s="37"/>
      <c r="X58" s="35"/>
      <c r="Y58" s="37"/>
      <c r="Z58" s="35"/>
      <c r="AA58" s="37"/>
      <c r="AB58" s="35"/>
      <c r="AC58" s="37"/>
      <c r="AD58" s="35"/>
      <c r="AE58" s="37"/>
      <c r="AF58" s="35"/>
      <c r="AG58" s="37"/>
      <c r="AH58" s="35"/>
      <c r="AI58" s="37"/>
      <c r="AJ58" s="35"/>
      <c r="AK58" s="37"/>
      <c r="AL58" s="38"/>
      <c r="AM58" s="39"/>
      <c r="AN58" s="40">
        <v>0</v>
      </c>
      <c r="AO58" s="41">
        <v>0</v>
      </c>
      <c r="AP58" s="36"/>
      <c r="AQ58" s="24"/>
      <c r="AR58" s="24"/>
      <c r="AS58" s="24">
        <v>0</v>
      </c>
      <c r="AT58" s="24">
        <v>0</v>
      </c>
      <c r="AU58" s="24">
        <v>0</v>
      </c>
      <c r="AV58" s="25" t="str">
        <f t="shared" ref="AV58:AV89" si="33">$CA58&amp;$CB58&amp;CC58&amp;CD58&amp;CE58&amp;CF58&amp;CG58&amp;CH58</f>
        <v/>
      </c>
      <c r="CA58" s="26" t="str">
        <f t="shared" si="3"/>
        <v/>
      </c>
      <c r="CB58" s="26" t="str">
        <f t="shared" si="4"/>
        <v/>
      </c>
      <c r="CC58" s="26" t="str">
        <f t="shared" si="5"/>
        <v/>
      </c>
      <c r="CD58" s="26" t="str">
        <f t="shared" si="6"/>
        <v/>
      </c>
      <c r="CE58" s="26" t="str">
        <f t="shared" si="7"/>
        <v/>
      </c>
      <c r="CF58" s="88" t="str">
        <f t="shared" ref="CF58:CF89" si="34">IF(AND(SUM(J58:M58)&gt;0,AS58=""),"* No olvide digitar la variable 14-18 años. Si no tiene digite Cero.",IF(AS58&gt;SUM(J58:M58),"* La variable 14-18 años no puede ser mayor al total por grupo edad de 10 a 19 años. ",""))</f>
        <v/>
      </c>
      <c r="CG58" s="26" t="str">
        <f t="shared" si="8"/>
        <v/>
      </c>
      <c r="CH58" s="26" t="str">
        <f t="shared" si="9"/>
        <v/>
      </c>
      <c r="CI58" s="28"/>
      <c r="CJ58" s="29">
        <f t="shared" si="10"/>
        <v>0</v>
      </c>
      <c r="CK58" s="29">
        <f t="shared" si="11"/>
        <v>0</v>
      </c>
      <c r="CL58" s="29">
        <f t="shared" si="12"/>
        <v>0</v>
      </c>
      <c r="CM58" s="29">
        <f t="shared" si="13"/>
        <v>0</v>
      </c>
      <c r="CN58" s="29">
        <f t="shared" si="13"/>
        <v>0</v>
      </c>
      <c r="CO58" s="89">
        <f t="shared" ref="CO58:CO89" si="35">IF(AND(SUM(J58:M58)&gt;0,AS58=""),1,IF(AS58&gt;SUM(J58:M58),1,0))</f>
        <v>0</v>
      </c>
      <c r="CP58" s="29">
        <f t="shared" si="14"/>
        <v>0</v>
      </c>
      <c r="CQ58" s="29">
        <f t="shared" si="14"/>
        <v>0</v>
      </c>
    </row>
    <row r="59" spans="1:95" x14ac:dyDescent="0.25">
      <c r="A59" s="300"/>
      <c r="B59" s="31" t="s">
        <v>40</v>
      </c>
      <c r="C59" s="32">
        <f t="shared" si="0"/>
        <v>179</v>
      </c>
      <c r="D59" s="33">
        <f>SUM(J59+L59+N59+P59+R59+T59+V59+X59+Z59+AB59+AD59+AF59+AH59+AJ59+AL59)</f>
        <v>144</v>
      </c>
      <c r="E59" s="34">
        <f>SUM(K59+M59+O59+Q59+S59+U59+W59+Y59+AA59+AC59+AE59+AG59+AI59+AK59+AM59)</f>
        <v>35</v>
      </c>
      <c r="F59" s="75"/>
      <c r="G59" s="76"/>
      <c r="H59" s="75"/>
      <c r="I59" s="76"/>
      <c r="J59" s="35"/>
      <c r="K59" s="37"/>
      <c r="L59" s="35"/>
      <c r="M59" s="37"/>
      <c r="N59" s="35">
        <v>5</v>
      </c>
      <c r="O59" s="37"/>
      <c r="P59" s="35">
        <v>7</v>
      </c>
      <c r="Q59" s="37">
        <v>6</v>
      </c>
      <c r="R59" s="35">
        <v>19</v>
      </c>
      <c r="S59" s="37">
        <v>4</v>
      </c>
      <c r="T59" s="35">
        <v>30</v>
      </c>
      <c r="U59" s="37">
        <v>7</v>
      </c>
      <c r="V59" s="35">
        <v>22</v>
      </c>
      <c r="W59" s="37">
        <v>8</v>
      </c>
      <c r="X59" s="35">
        <v>18</v>
      </c>
      <c r="Y59" s="37">
        <v>3</v>
      </c>
      <c r="Z59" s="35">
        <v>17</v>
      </c>
      <c r="AA59" s="37">
        <v>2</v>
      </c>
      <c r="AB59" s="35">
        <v>8</v>
      </c>
      <c r="AC59" s="37">
        <v>3</v>
      </c>
      <c r="AD59" s="35">
        <v>4</v>
      </c>
      <c r="AE59" s="37"/>
      <c r="AF59" s="35">
        <v>9</v>
      </c>
      <c r="AG59" s="37">
        <v>1</v>
      </c>
      <c r="AH59" s="35">
        <v>4</v>
      </c>
      <c r="AI59" s="37">
        <v>1</v>
      </c>
      <c r="AJ59" s="35"/>
      <c r="AK59" s="37"/>
      <c r="AL59" s="38">
        <v>1</v>
      </c>
      <c r="AM59" s="39"/>
      <c r="AN59" s="40">
        <v>0</v>
      </c>
      <c r="AO59" s="41">
        <v>0</v>
      </c>
      <c r="AP59" s="36">
        <v>2</v>
      </c>
      <c r="AQ59" s="24">
        <v>1</v>
      </c>
      <c r="AR59" s="24">
        <v>10</v>
      </c>
      <c r="AS59" s="24">
        <v>0</v>
      </c>
      <c r="AT59" s="24">
        <v>0</v>
      </c>
      <c r="AU59" s="24">
        <v>0</v>
      </c>
      <c r="AV59" s="25" t="str">
        <f t="shared" si="33"/>
        <v/>
      </c>
      <c r="CA59" s="26" t="str">
        <f t="shared" si="3"/>
        <v/>
      </c>
      <c r="CB59" s="26" t="str">
        <f t="shared" si="4"/>
        <v/>
      </c>
      <c r="CC59" s="26" t="str">
        <f t="shared" si="5"/>
        <v/>
      </c>
      <c r="CD59" s="26" t="str">
        <f t="shared" si="6"/>
        <v/>
      </c>
      <c r="CE59" s="26" t="str">
        <f t="shared" si="7"/>
        <v/>
      </c>
      <c r="CF59" s="88" t="str">
        <f t="shared" si="34"/>
        <v/>
      </c>
      <c r="CG59" s="26" t="str">
        <f t="shared" si="8"/>
        <v/>
      </c>
      <c r="CH59" s="26" t="str">
        <f t="shared" si="9"/>
        <v/>
      </c>
      <c r="CI59" s="28"/>
      <c r="CJ59" s="29">
        <f t="shared" si="10"/>
        <v>0</v>
      </c>
      <c r="CK59" s="29">
        <f t="shared" si="11"/>
        <v>0</v>
      </c>
      <c r="CL59" s="29">
        <f t="shared" si="12"/>
        <v>0</v>
      </c>
      <c r="CM59" s="29">
        <f t="shared" si="13"/>
        <v>0</v>
      </c>
      <c r="CN59" s="29">
        <f t="shared" si="13"/>
        <v>0</v>
      </c>
      <c r="CO59" s="89">
        <f t="shared" si="35"/>
        <v>0</v>
      </c>
      <c r="CP59" s="29">
        <f t="shared" si="14"/>
        <v>0</v>
      </c>
      <c r="CQ59" s="29">
        <f t="shared" si="14"/>
        <v>0</v>
      </c>
    </row>
    <row r="60" spans="1:95" x14ac:dyDescent="0.25">
      <c r="A60" s="300"/>
      <c r="B60" s="31" t="s">
        <v>43</v>
      </c>
      <c r="C60" s="32">
        <f t="shared" si="0"/>
        <v>0</v>
      </c>
      <c r="D60" s="33">
        <f t="shared" si="32"/>
        <v>0</v>
      </c>
      <c r="E60" s="34">
        <f t="shared" si="32"/>
        <v>0</v>
      </c>
      <c r="F60" s="75"/>
      <c r="G60" s="76"/>
      <c r="H60" s="75"/>
      <c r="I60" s="76"/>
      <c r="J60" s="35"/>
      <c r="K60" s="37"/>
      <c r="L60" s="35"/>
      <c r="M60" s="37"/>
      <c r="N60" s="35"/>
      <c r="O60" s="37"/>
      <c r="P60" s="35"/>
      <c r="Q60" s="37"/>
      <c r="R60" s="35"/>
      <c r="S60" s="37"/>
      <c r="T60" s="35"/>
      <c r="U60" s="37"/>
      <c r="V60" s="35"/>
      <c r="W60" s="37"/>
      <c r="X60" s="35"/>
      <c r="Y60" s="37"/>
      <c r="Z60" s="35"/>
      <c r="AA60" s="37"/>
      <c r="AB60" s="35"/>
      <c r="AC60" s="37"/>
      <c r="AD60" s="35"/>
      <c r="AE60" s="37"/>
      <c r="AF60" s="35"/>
      <c r="AG60" s="37"/>
      <c r="AH60" s="35"/>
      <c r="AI60" s="37"/>
      <c r="AJ60" s="35"/>
      <c r="AK60" s="37"/>
      <c r="AL60" s="38"/>
      <c r="AM60" s="39"/>
      <c r="AN60" s="40">
        <v>0</v>
      </c>
      <c r="AO60" s="41">
        <v>0</v>
      </c>
      <c r="AP60" s="36"/>
      <c r="AQ60" s="24"/>
      <c r="AR60" s="24"/>
      <c r="AS60" s="24">
        <v>0</v>
      </c>
      <c r="AT60" s="24">
        <v>0</v>
      </c>
      <c r="AU60" s="24">
        <v>0</v>
      </c>
      <c r="AV60" s="25" t="str">
        <f t="shared" si="33"/>
        <v/>
      </c>
      <c r="CA60" s="26" t="str">
        <f t="shared" si="3"/>
        <v/>
      </c>
      <c r="CB60" s="26" t="str">
        <f t="shared" si="4"/>
        <v/>
      </c>
      <c r="CC60" s="26" t="str">
        <f t="shared" si="5"/>
        <v/>
      </c>
      <c r="CD60" s="26" t="str">
        <f t="shared" si="6"/>
        <v/>
      </c>
      <c r="CE60" s="26" t="str">
        <f t="shared" si="7"/>
        <v/>
      </c>
      <c r="CF60" s="88" t="str">
        <f t="shared" si="34"/>
        <v/>
      </c>
      <c r="CG60" s="26" t="str">
        <f t="shared" si="8"/>
        <v/>
      </c>
      <c r="CH60" s="26" t="str">
        <f t="shared" si="9"/>
        <v/>
      </c>
      <c r="CI60" s="28"/>
      <c r="CJ60" s="29">
        <f t="shared" si="10"/>
        <v>0</v>
      </c>
      <c r="CK60" s="29">
        <f t="shared" si="11"/>
        <v>0</v>
      </c>
      <c r="CL60" s="29">
        <f t="shared" si="12"/>
        <v>0</v>
      </c>
      <c r="CM60" s="29">
        <f t="shared" si="13"/>
        <v>0</v>
      </c>
      <c r="CN60" s="29">
        <f t="shared" si="13"/>
        <v>0</v>
      </c>
      <c r="CO60" s="89">
        <f t="shared" si="35"/>
        <v>0</v>
      </c>
      <c r="CP60" s="29">
        <f t="shared" si="14"/>
        <v>0</v>
      </c>
      <c r="CQ60" s="29">
        <f t="shared" si="14"/>
        <v>0</v>
      </c>
    </row>
    <row r="61" spans="1:95" x14ac:dyDescent="0.25">
      <c r="A61" s="300"/>
      <c r="B61" s="90" t="s">
        <v>47</v>
      </c>
      <c r="C61" s="91">
        <f t="shared" si="0"/>
        <v>0</v>
      </c>
      <c r="D61" s="33">
        <f>SUM(J61+L61+N61+P61+R61+T61+V61+X61+Z61+AB61+AD61+AF61+AH61+AJ61+AL61)</f>
        <v>0</v>
      </c>
      <c r="E61" s="55">
        <f>SUM(K61+M61+O61+Q61+S61+U61+W61+Y61+AA61+AC61+AE61+AG61+AI61+AK61+AM61)</f>
        <v>0</v>
      </c>
      <c r="F61" s="75"/>
      <c r="G61" s="76"/>
      <c r="H61" s="75"/>
      <c r="I61" s="76"/>
      <c r="J61" s="47"/>
      <c r="K61" s="49"/>
      <c r="L61" s="47"/>
      <c r="M61" s="49"/>
      <c r="N61" s="47"/>
      <c r="O61" s="49"/>
      <c r="P61" s="47"/>
      <c r="Q61" s="49"/>
      <c r="R61" s="47"/>
      <c r="S61" s="49"/>
      <c r="T61" s="47"/>
      <c r="U61" s="49"/>
      <c r="V61" s="47"/>
      <c r="W61" s="49"/>
      <c r="X61" s="47"/>
      <c r="Y61" s="49"/>
      <c r="Z61" s="47"/>
      <c r="AA61" s="49"/>
      <c r="AB61" s="47"/>
      <c r="AC61" s="49"/>
      <c r="AD61" s="47"/>
      <c r="AE61" s="49"/>
      <c r="AF61" s="47"/>
      <c r="AG61" s="49"/>
      <c r="AH61" s="47"/>
      <c r="AI61" s="49"/>
      <c r="AJ61" s="47"/>
      <c r="AK61" s="49"/>
      <c r="AL61" s="50"/>
      <c r="AM61" s="51"/>
      <c r="AN61" s="40">
        <v>0</v>
      </c>
      <c r="AO61" s="52">
        <v>0</v>
      </c>
      <c r="AP61" s="48"/>
      <c r="AQ61" s="92"/>
      <c r="AR61" s="92"/>
      <c r="AS61" s="92">
        <v>0</v>
      </c>
      <c r="AT61" s="92">
        <v>0</v>
      </c>
      <c r="AU61" s="92">
        <v>0</v>
      </c>
      <c r="AV61" s="25" t="str">
        <f t="shared" si="33"/>
        <v/>
      </c>
      <c r="CA61" s="26" t="str">
        <f t="shared" si="3"/>
        <v/>
      </c>
      <c r="CB61" s="26" t="str">
        <f t="shared" si="4"/>
        <v/>
      </c>
      <c r="CC61" s="26" t="str">
        <f t="shared" si="5"/>
        <v/>
      </c>
      <c r="CD61" s="26" t="str">
        <f t="shared" si="6"/>
        <v/>
      </c>
      <c r="CE61" s="26" t="str">
        <f t="shared" si="7"/>
        <v/>
      </c>
      <c r="CF61" s="88" t="str">
        <f t="shared" si="34"/>
        <v/>
      </c>
      <c r="CG61" s="26" t="str">
        <f t="shared" si="8"/>
        <v/>
      </c>
      <c r="CH61" s="26" t="str">
        <f t="shared" si="9"/>
        <v/>
      </c>
      <c r="CI61" s="28"/>
      <c r="CJ61" s="29">
        <f t="shared" si="10"/>
        <v>0</v>
      </c>
      <c r="CK61" s="29">
        <f t="shared" si="11"/>
        <v>0</v>
      </c>
      <c r="CL61" s="29">
        <f t="shared" si="12"/>
        <v>0</v>
      </c>
      <c r="CM61" s="29">
        <f t="shared" si="13"/>
        <v>0</v>
      </c>
      <c r="CN61" s="29">
        <f t="shared" si="13"/>
        <v>0</v>
      </c>
      <c r="CO61" s="89">
        <f t="shared" si="35"/>
        <v>0</v>
      </c>
      <c r="CP61" s="29">
        <f t="shared" si="14"/>
        <v>0</v>
      </c>
      <c r="CQ61" s="29">
        <f t="shared" si="14"/>
        <v>0</v>
      </c>
    </row>
    <row r="62" spans="1:95" x14ac:dyDescent="0.25">
      <c r="A62" s="301"/>
      <c r="B62" s="57" t="s">
        <v>46</v>
      </c>
      <c r="C62" s="58">
        <f t="shared" si="0"/>
        <v>0</v>
      </c>
      <c r="D62" s="59">
        <f t="shared" si="32"/>
        <v>0</v>
      </c>
      <c r="E62" s="60">
        <f t="shared" si="32"/>
        <v>0</v>
      </c>
      <c r="F62" s="82"/>
      <c r="G62" s="93"/>
      <c r="H62" s="82"/>
      <c r="I62" s="93"/>
      <c r="J62" s="64"/>
      <c r="K62" s="94"/>
      <c r="L62" s="64"/>
      <c r="M62" s="94"/>
      <c r="N62" s="64"/>
      <c r="O62" s="94"/>
      <c r="P62" s="64"/>
      <c r="Q62" s="94"/>
      <c r="R62" s="64"/>
      <c r="S62" s="94"/>
      <c r="T62" s="64"/>
      <c r="U62" s="94"/>
      <c r="V62" s="64"/>
      <c r="W62" s="94"/>
      <c r="X62" s="64"/>
      <c r="Y62" s="94"/>
      <c r="Z62" s="64"/>
      <c r="AA62" s="94"/>
      <c r="AB62" s="64"/>
      <c r="AC62" s="94"/>
      <c r="AD62" s="64"/>
      <c r="AE62" s="94"/>
      <c r="AF62" s="64"/>
      <c r="AG62" s="94"/>
      <c r="AH62" s="64"/>
      <c r="AI62" s="94"/>
      <c r="AJ62" s="64"/>
      <c r="AK62" s="94"/>
      <c r="AL62" s="95"/>
      <c r="AM62" s="96"/>
      <c r="AN62" s="66">
        <v>0</v>
      </c>
      <c r="AO62" s="97">
        <v>0</v>
      </c>
      <c r="AP62" s="68"/>
      <c r="AQ62" s="69"/>
      <c r="AR62" s="69"/>
      <c r="AS62" s="69">
        <v>0</v>
      </c>
      <c r="AT62" s="69">
        <v>0</v>
      </c>
      <c r="AU62" s="69">
        <v>0</v>
      </c>
      <c r="AV62" s="25" t="str">
        <f t="shared" si="33"/>
        <v/>
      </c>
      <c r="CA62" s="26" t="str">
        <f t="shared" si="3"/>
        <v/>
      </c>
      <c r="CB62" s="26" t="str">
        <f t="shared" si="4"/>
        <v/>
      </c>
      <c r="CC62" s="26" t="str">
        <f t="shared" si="5"/>
        <v/>
      </c>
      <c r="CD62" s="26" t="str">
        <f t="shared" si="6"/>
        <v/>
      </c>
      <c r="CE62" s="26" t="str">
        <f t="shared" si="7"/>
        <v/>
      </c>
      <c r="CF62" s="88" t="str">
        <f t="shared" si="34"/>
        <v/>
      </c>
      <c r="CG62" s="26" t="str">
        <f t="shared" si="8"/>
        <v/>
      </c>
      <c r="CH62" s="26" t="str">
        <f t="shared" si="9"/>
        <v/>
      </c>
      <c r="CI62" s="28"/>
      <c r="CJ62" s="29">
        <f t="shared" si="10"/>
        <v>0</v>
      </c>
      <c r="CK62" s="29">
        <f t="shared" si="11"/>
        <v>0</v>
      </c>
      <c r="CL62" s="29">
        <f t="shared" si="12"/>
        <v>0</v>
      </c>
      <c r="CM62" s="29">
        <f t="shared" si="13"/>
        <v>0</v>
      </c>
      <c r="CN62" s="29">
        <f t="shared" si="13"/>
        <v>0</v>
      </c>
      <c r="CO62" s="89">
        <f t="shared" si="35"/>
        <v>0</v>
      </c>
      <c r="CP62" s="29">
        <f t="shared" si="14"/>
        <v>0</v>
      </c>
      <c r="CQ62" s="29">
        <f t="shared" si="14"/>
        <v>0</v>
      </c>
    </row>
    <row r="63" spans="1:95" ht="15" customHeight="1" x14ac:dyDescent="0.25">
      <c r="A63" s="299" t="s">
        <v>56</v>
      </c>
      <c r="B63" s="10" t="s">
        <v>38</v>
      </c>
      <c r="C63" s="11">
        <f t="shared" si="0"/>
        <v>54</v>
      </c>
      <c r="D63" s="12">
        <f t="shared" ref="D63:E66" si="36">SUM(J63+L63+N63+P63+R63+T63+V63+X63+Z63+AB63)</f>
        <v>45</v>
      </c>
      <c r="E63" s="13">
        <f t="shared" si="36"/>
        <v>9</v>
      </c>
      <c r="F63" s="71"/>
      <c r="G63" s="72"/>
      <c r="H63" s="71"/>
      <c r="I63" s="72"/>
      <c r="J63" s="14"/>
      <c r="K63" s="16"/>
      <c r="L63" s="14"/>
      <c r="M63" s="16"/>
      <c r="N63" s="14">
        <v>4</v>
      </c>
      <c r="O63" s="16"/>
      <c r="P63" s="14">
        <v>2</v>
      </c>
      <c r="Q63" s="16">
        <v>1</v>
      </c>
      <c r="R63" s="14">
        <v>6</v>
      </c>
      <c r="S63" s="16"/>
      <c r="T63" s="14">
        <v>8</v>
      </c>
      <c r="U63" s="16">
        <v>4</v>
      </c>
      <c r="V63" s="14">
        <v>9</v>
      </c>
      <c r="W63" s="16">
        <v>1</v>
      </c>
      <c r="X63" s="14">
        <v>5</v>
      </c>
      <c r="Y63" s="16"/>
      <c r="Z63" s="14">
        <v>8</v>
      </c>
      <c r="AA63" s="16">
        <v>2</v>
      </c>
      <c r="AB63" s="35">
        <v>3</v>
      </c>
      <c r="AC63" s="37">
        <v>1</v>
      </c>
      <c r="AD63" s="98"/>
      <c r="AE63" s="99"/>
      <c r="AF63" s="100"/>
      <c r="AG63" s="101"/>
      <c r="AH63" s="100"/>
      <c r="AI63" s="101"/>
      <c r="AJ63" s="100"/>
      <c r="AK63" s="101"/>
      <c r="AL63" s="102"/>
      <c r="AM63" s="103"/>
      <c r="AN63" s="73">
        <v>0</v>
      </c>
      <c r="AO63" s="104">
        <v>0</v>
      </c>
      <c r="AP63" s="21">
        <v>0</v>
      </c>
      <c r="AQ63" s="22">
        <v>1</v>
      </c>
      <c r="AR63" s="22">
        <v>6</v>
      </c>
      <c r="AS63" s="22">
        <v>0</v>
      </c>
      <c r="AT63" s="22">
        <v>0</v>
      </c>
      <c r="AU63" s="22">
        <v>0</v>
      </c>
      <c r="AV63" s="25" t="str">
        <f t="shared" si="33"/>
        <v/>
      </c>
      <c r="CA63" s="26" t="str">
        <f t="shared" si="3"/>
        <v/>
      </c>
      <c r="CB63" s="26" t="str">
        <f t="shared" si="4"/>
        <v/>
      </c>
      <c r="CC63" s="26" t="str">
        <f t="shared" si="5"/>
        <v/>
      </c>
      <c r="CD63" s="26" t="str">
        <f t="shared" si="6"/>
        <v/>
      </c>
      <c r="CE63" s="26" t="str">
        <f t="shared" si="7"/>
        <v/>
      </c>
      <c r="CF63" s="88" t="str">
        <f t="shared" si="34"/>
        <v/>
      </c>
      <c r="CG63" s="26" t="str">
        <f t="shared" si="8"/>
        <v/>
      </c>
      <c r="CH63" s="26" t="str">
        <f t="shared" si="9"/>
        <v/>
      </c>
      <c r="CI63" s="28"/>
      <c r="CJ63" s="29">
        <f t="shared" si="10"/>
        <v>0</v>
      </c>
      <c r="CK63" s="29">
        <f t="shared" si="11"/>
        <v>0</v>
      </c>
      <c r="CL63" s="29">
        <f t="shared" si="12"/>
        <v>0</v>
      </c>
      <c r="CM63" s="29">
        <f t="shared" si="13"/>
        <v>0</v>
      </c>
      <c r="CN63" s="29">
        <f t="shared" si="13"/>
        <v>0</v>
      </c>
      <c r="CO63" s="89">
        <f t="shared" si="35"/>
        <v>0</v>
      </c>
      <c r="CP63" s="29">
        <f t="shared" si="14"/>
        <v>0</v>
      </c>
      <c r="CQ63" s="29">
        <f t="shared" si="14"/>
        <v>0</v>
      </c>
    </row>
    <row r="64" spans="1:95" x14ac:dyDescent="0.25">
      <c r="A64" s="300"/>
      <c r="B64" s="31" t="s">
        <v>40</v>
      </c>
      <c r="C64" s="32">
        <f t="shared" si="0"/>
        <v>159</v>
      </c>
      <c r="D64" s="33">
        <f t="shared" si="36"/>
        <v>126</v>
      </c>
      <c r="E64" s="34">
        <f t="shared" si="36"/>
        <v>33</v>
      </c>
      <c r="F64" s="75"/>
      <c r="G64" s="76"/>
      <c r="H64" s="75"/>
      <c r="I64" s="76"/>
      <c r="J64" s="35"/>
      <c r="K64" s="37"/>
      <c r="L64" s="35"/>
      <c r="M64" s="37"/>
      <c r="N64" s="35">
        <v>5</v>
      </c>
      <c r="O64" s="37"/>
      <c r="P64" s="35">
        <v>7</v>
      </c>
      <c r="Q64" s="37">
        <v>6</v>
      </c>
      <c r="R64" s="35">
        <v>19</v>
      </c>
      <c r="S64" s="37">
        <v>4</v>
      </c>
      <c r="T64" s="35">
        <v>30</v>
      </c>
      <c r="U64" s="37">
        <v>7</v>
      </c>
      <c r="V64" s="35">
        <v>22</v>
      </c>
      <c r="W64" s="37">
        <v>8</v>
      </c>
      <c r="X64" s="35">
        <v>18</v>
      </c>
      <c r="Y64" s="37">
        <v>3</v>
      </c>
      <c r="Z64" s="35">
        <v>17</v>
      </c>
      <c r="AA64" s="37">
        <v>2</v>
      </c>
      <c r="AB64" s="35">
        <v>8</v>
      </c>
      <c r="AC64" s="37">
        <v>3</v>
      </c>
      <c r="AD64" s="98"/>
      <c r="AE64" s="99"/>
      <c r="AF64" s="105"/>
      <c r="AG64" s="77"/>
      <c r="AH64" s="105"/>
      <c r="AI64" s="77"/>
      <c r="AJ64" s="105"/>
      <c r="AK64" s="77"/>
      <c r="AL64" s="106"/>
      <c r="AM64" s="107"/>
      <c r="AN64" s="40">
        <v>0</v>
      </c>
      <c r="AO64" s="41">
        <v>0</v>
      </c>
      <c r="AP64" s="36">
        <v>2</v>
      </c>
      <c r="AQ64" s="24">
        <v>1</v>
      </c>
      <c r="AR64" s="24">
        <v>10</v>
      </c>
      <c r="AS64" s="24">
        <v>0</v>
      </c>
      <c r="AT64" s="24">
        <v>0</v>
      </c>
      <c r="AU64" s="24">
        <v>0</v>
      </c>
      <c r="AV64" s="25" t="str">
        <f t="shared" si="33"/>
        <v/>
      </c>
      <c r="CA64" s="26" t="str">
        <f t="shared" si="3"/>
        <v/>
      </c>
      <c r="CB64" s="26" t="str">
        <f t="shared" si="4"/>
        <v/>
      </c>
      <c r="CC64" s="26" t="str">
        <f t="shared" si="5"/>
        <v/>
      </c>
      <c r="CD64" s="26" t="str">
        <f t="shared" si="6"/>
        <v/>
      </c>
      <c r="CE64" s="26" t="str">
        <f t="shared" si="7"/>
        <v/>
      </c>
      <c r="CF64" s="88" t="str">
        <f t="shared" si="34"/>
        <v/>
      </c>
      <c r="CG64" s="26" t="str">
        <f t="shared" si="8"/>
        <v/>
      </c>
      <c r="CH64" s="26" t="str">
        <f t="shared" si="9"/>
        <v/>
      </c>
      <c r="CI64" s="28"/>
      <c r="CJ64" s="29">
        <f t="shared" si="10"/>
        <v>0</v>
      </c>
      <c r="CK64" s="29">
        <f t="shared" si="11"/>
        <v>0</v>
      </c>
      <c r="CL64" s="29">
        <f t="shared" si="12"/>
        <v>0</v>
      </c>
      <c r="CM64" s="29">
        <f t="shared" si="13"/>
        <v>0</v>
      </c>
      <c r="CN64" s="29">
        <f t="shared" si="13"/>
        <v>0</v>
      </c>
      <c r="CO64" s="89">
        <f t="shared" si="35"/>
        <v>0</v>
      </c>
      <c r="CP64" s="29">
        <f t="shared" si="14"/>
        <v>0</v>
      </c>
      <c r="CQ64" s="29">
        <f t="shared" si="14"/>
        <v>0</v>
      </c>
    </row>
    <row r="65" spans="1:95" x14ac:dyDescent="0.25">
      <c r="A65" s="300"/>
      <c r="B65" s="53" t="s">
        <v>47</v>
      </c>
      <c r="C65" s="32">
        <f t="shared" si="0"/>
        <v>0</v>
      </c>
      <c r="D65" s="33">
        <f t="shared" si="36"/>
        <v>0</v>
      </c>
      <c r="E65" s="55">
        <f t="shared" si="36"/>
        <v>0</v>
      </c>
      <c r="F65" s="75"/>
      <c r="G65" s="76"/>
      <c r="H65" s="75"/>
      <c r="I65" s="76"/>
      <c r="J65" s="47"/>
      <c r="K65" s="49"/>
      <c r="L65" s="47"/>
      <c r="M65" s="49"/>
      <c r="N65" s="47"/>
      <c r="O65" s="49"/>
      <c r="P65" s="47"/>
      <c r="Q65" s="49"/>
      <c r="R65" s="47"/>
      <c r="S65" s="49"/>
      <c r="T65" s="47"/>
      <c r="U65" s="49"/>
      <c r="V65" s="47"/>
      <c r="W65" s="49"/>
      <c r="X65" s="47"/>
      <c r="Y65" s="49"/>
      <c r="Z65" s="47"/>
      <c r="AA65" s="49"/>
      <c r="AB65" s="35"/>
      <c r="AC65" s="37"/>
      <c r="AD65" s="98"/>
      <c r="AE65" s="99"/>
      <c r="AF65" s="75"/>
      <c r="AG65" s="108"/>
      <c r="AH65" s="75"/>
      <c r="AI65" s="108"/>
      <c r="AJ65" s="75"/>
      <c r="AK65" s="108"/>
      <c r="AL65" s="109"/>
      <c r="AM65" s="110"/>
      <c r="AN65" s="40">
        <v>0</v>
      </c>
      <c r="AO65" s="52">
        <v>0</v>
      </c>
      <c r="AP65" s="48"/>
      <c r="AQ65" s="92"/>
      <c r="AR65" s="92"/>
      <c r="AS65" s="92">
        <v>0</v>
      </c>
      <c r="AT65" s="92">
        <v>0</v>
      </c>
      <c r="AU65" s="92">
        <v>0</v>
      </c>
      <c r="AV65" s="25" t="str">
        <f t="shared" si="33"/>
        <v/>
      </c>
      <c r="CA65" s="26" t="str">
        <f t="shared" si="3"/>
        <v/>
      </c>
      <c r="CB65" s="26" t="str">
        <f t="shared" si="4"/>
        <v/>
      </c>
      <c r="CC65" s="26" t="str">
        <f t="shared" si="5"/>
        <v/>
      </c>
      <c r="CD65" s="26" t="str">
        <f t="shared" si="6"/>
        <v/>
      </c>
      <c r="CE65" s="26" t="str">
        <f t="shared" si="7"/>
        <v/>
      </c>
      <c r="CF65" s="88" t="str">
        <f t="shared" si="34"/>
        <v/>
      </c>
      <c r="CG65" s="26" t="str">
        <f t="shared" si="8"/>
        <v/>
      </c>
      <c r="CH65" s="26" t="str">
        <f t="shared" si="9"/>
        <v/>
      </c>
      <c r="CI65" s="28"/>
      <c r="CJ65" s="29">
        <f t="shared" si="10"/>
        <v>0</v>
      </c>
      <c r="CK65" s="29">
        <f t="shared" si="11"/>
        <v>0</v>
      </c>
      <c r="CL65" s="29">
        <f t="shared" si="12"/>
        <v>0</v>
      </c>
      <c r="CM65" s="29">
        <f t="shared" si="13"/>
        <v>0</v>
      </c>
      <c r="CN65" s="29">
        <f t="shared" si="13"/>
        <v>0</v>
      </c>
      <c r="CO65" s="89">
        <f t="shared" si="35"/>
        <v>0</v>
      </c>
      <c r="CP65" s="29">
        <f t="shared" si="14"/>
        <v>0</v>
      </c>
      <c r="CQ65" s="29">
        <f t="shared" si="14"/>
        <v>0</v>
      </c>
    </row>
    <row r="66" spans="1:95" x14ac:dyDescent="0.25">
      <c r="A66" s="301"/>
      <c r="B66" s="57" t="s">
        <v>46</v>
      </c>
      <c r="C66" s="58">
        <f t="shared" si="0"/>
        <v>0</v>
      </c>
      <c r="D66" s="59">
        <f t="shared" si="36"/>
        <v>0</v>
      </c>
      <c r="E66" s="60">
        <f t="shared" si="36"/>
        <v>0</v>
      </c>
      <c r="F66" s="82"/>
      <c r="G66" s="93"/>
      <c r="H66" s="82"/>
      <c r="I66" s="93"/>
      <c r="J66" s="64"/>
      <c r="K66" s="94"/>
      <c r="L66" s="64"/>
      <c r="M66" s="94"/>
      <c r="N66" s="64"/>
      <c r="O66" s="94"/>
      <c r="P66" s="64"/>
      <c r="Q66" s="94"/>
      <c r="R66" s="64"/>
      <c r="S66" s="94"/>
      <c r="T66" s="64"/>
      <c r="U66" s="94"/>
      <c r="V66" s="64"/>
      <c r="W66" s="94"/>
      <c r="X66" s="64"/>
      <c r="Y66" s="94"/>
      <c r="Z66" s="64"/>
      <c r="AA66" s="94"/>
      <c r="AB66" s="35"/>
      <c r="AC66" s="37"/>
      <c r="AD66" s="98"/>
      <c r="AE66" s="99"/>
      <c r="AF66" s="82"/>
      <c r="AG66" s="111"/>
      <c r="AH66" s="82"/>
      <c r="AI66" s="111"/>
      <c r="AJ66" s="82"/>
      <c r="AK66" s="111"/>
      <c r="AL66" s="112"/>
      <c r="AM66" s="113"/>
      <c r="AN66" s="66">
        <v>0</v>
      </c>
      <c r="AO66" s="97">
        <v>0</v>
      </c>
      <c r="AP66" s="68"/>
      <c r="AQ66" s="69"/>
      <c r="AR66" s="69"/>
      <c r="AS66" s="69">
        <v>0</v>
      </c>
      <c r="AT66" s="69">
        <v>0</v>
      </c>
      <c r="AU66" s="69">
        <v>0</v>
      </c>
      <c r="AV66" s="25" t="str">
        <f t="shared" si="33"/>
        <v/>
      </c>
      <c r="CA66" s="26" t="str">
        <f t="shared" si="3"/>
        <v/>
      </c>
      <c r="CB66" s="26" t="str">
        <f t="shared" si="4"/>
        <v/>
      </c>
      <c r="CC66" s="26" t="str">
        <f t="shared" si="5"/>
        <v/>
      </c>
      <c r="CD66" s="26" t="str">
        <f t="shared" si="6"/>
        <v/>
      </c>
      <c r="CE66" s="26" t="str">
        <f t="shared" si="7"/>
        <v/>
      </c>
      <c r="CF66" s="88" t="str">
        <f t="shared" si="34"/>
        <v/>
      </c>
      <c r="CG66" s="26" t="str">
        <f t="shared" si="8"/>
        <v/>
      </c>
      <c r="CH66" s="26" t="str">
        <f t="shared" si="9"/>
        <v/>
      </c>
      <c r="CI66" s="28"/>
      <c r="CJ66" s="29">
        <f t="shared" si="10"/>
        <v>0</v>
      </c>
      <c r="CK66" s="29">
        <f t="shared" si="11"/>
        <v>0</v>
      </c>
      <c r="CL66" s="29">
        <f t="shared" si="12"/>
        <v>0</v>
      </c>
      <c r="CM66" s="29">
        <f t="shared" si="13"/>
        <v>0</v>
      </c>
      <c r="CN66" s="29">
        <f t="shared" si="13"/>
        <v>0</v>
      </c>
      <c r="CO66" s="89">
        <f t="shared" si="35"/>
        <v>0</v>
      </c>
      <c r="CP66" s="29">
        <f t="shared" si="14"/>
        <v>0</v>
      </c>
      <c r="CQ66" s="29">
        <f t="shared" si="14"/>
        <v>0</v>
      </c>
    </row>
    <row r="67" spans="1:95" ht="15" customHeight="1" x14ac:dyDescent="0.25">
      <c r="A67" s="299" t="s">
        <v>57</v>
      </c>
      <c r="B67" s="10" t="s">
        <v>38</v>
      </c>
      <c r="C67" s="11">
        <f t="shared" si="0"/>
        <v>77</v>
      </c>
      <c r="D67" s="12">
        <f>SUM(J67+L67+N67+P67+R67+T67+V67+X67+Z67+AB67+AD67+AF67+AH67+AJ67+AL67)</f>
        <v>62</v>
      </c>
      <c r="E67" s="13">
        <f>SUM(K67+M67+O67+Q67+S67+U67+W67+Y67+AA67+AC67+AE67+AG67+AI67+AK67+AM67)</f>
        <v>15</v>
      </c>
      <c r="F67" s="71"/>
      <c r="G67" s="72"/>
      <c r="H67" s="71"/>
      <c r="I67" s="72"/>
      <c r="J67" s="14"/>
      <c r="K67" s="16"/>
      <c r="L67" s="14"/>
      <c r="M67" s="16"/>
      <c r="N67" s="14">
        <v>4</v>
      </c>
      <c r="O67" s="16"/>
      <c r="P67" s="14">
        <v>2</v>
      </c>
      <c r="Q67" s="16">
        <v>1</v>
      </c>
      <c r="R67" s="14">
        <v>6</v>
      </c>
      <c r="S67" s="16"/>
      <c r="T67" s="14">
        <v>8</v>
      </c>
      <c r="U67" s="16">
        <v>4</v>
      </c>
      <c r="V67" s="14">
        <v>9</v>
      </c>
      <c r="W67" s="16">
        <v>1</v>
      </c>
      <c r="X67" s="14">
        <v>5</v>
      </c>
      <c r="Y67" s="16"/>
      <c r="Z67" s="14">
        <v>8</v>
      </c>
      <c r="AA67" s="16">
        <v>2</v>
      </c>
      <c r="AB67" s="14">
        <v>3</v>
      </c>
      <c r="AC67" s="16">
        <v>1</v>
      </c>
      <c r="AD67" s="14">
        <v>7</v>
      </c>
      <c r="AE67" s="16">
        <v>2</v>
      </c>
      <c r="AF67" s="14">
        <v>7</v>
      </c>
      <c r="AG67" s="16">
        <v>1</v>
      </c>
      <c r="AH67" s="14">
        <v>3</v>
      </c>
      <c r="AI67" s="16">
        <v>2</v>
      </c>
      <c r="AJ67" s="14"/>
      <c r="AK67" s="16">
        <v>1</v>
      </c>
      <c r="AL67" s="17"/>
      <c r="AM67" s="18"/>
      <c r="AN67" s="73">
        <v>0</v>
      </c>
      <c r="AO67" s="104">
        <v>0</v>
      </c>
      <c r="AP67" s="21">
        <v>0</v>
      </c>
      <c r="AQ67" s="22">
        <v>1</v>
      </c>
      <c r="AR67" s="22">
        <v>6</v>
      </c>
      <c r="AS67" s="22">
        <v>0</v>
      </c>
      <c r="AT67" s="22">
        <v>0</v>
      </c>
      <c r="AU67" s="22">
        <v>0</v>
      </c>
      <c r="AV67" s="25" t="str">
        <f t="shared" si="33"/>
        <v/>
      </c>
      <c r="CA67" s="26" t="str">
        <f t="shared" si="3"/>
        <v/>
      </c>
      <c r="CB67" s="26" t="str">
        <f t="shared" si="4"/>
        <v/>
      </c>
      <c r="CC67" s="26" t="str">
        <f t="shared" si="5"/>
        <v/>
      </c>
      <c r="CD67" s="26" t="str">
        <f t="shared" si="6"/>
        <v/>
      </c>
      <c r="CE67" s="26" t="str">
        <f t="shared" si="7"/>
        <v/>
      </c>
      <c r="CF67" s="88" t="str">
        <f t="shared" si="34"/>
        <v/>
      </c>
      <c r="CG67" s="26" t="str">
        <f t="shared" si="8"/>
        <v/>
      </c>
      <c r="CH67" s="26" t="str">
        <f t="shared" si="9"/>
        <v/>
      </c>
      <c r="CI67" s="28"/>
      <c r="CJ67" s="29">
        <f t="shared" si="10"/>
        <v>0</v>
      </c>
      <c r="CK67" s="29">
        <f t="shared" si="11"/>
        <v>0</v>
      </c>
      <c r="CL67" s="29">
        <f t="shared" si="12"/>
        <v>0</v>
      </c>
      <c r="CM67" s="29">
        <f t="shared" si="13"/>
        <v>0</v>
      </c>
      <c r="CN67" s="29">
        <f t="shared" si="13"/>
        <v>0</v>
      </c>
      <c r="CO67" s="89">
        <f t="shared" si="35"/>
        <v>0</v>
      </c>
      <c r="CP67" s="29">
        <f t="shared" si="14"/>
        <v>0</v>
      </c>
      <c r="CQ67" s="29">
        <f t="shared" si="14"/>
        <v>0</v>
      </c>
    </row>
    <row r="68" spans="1:95" x14ac:dyDescent="0.25">
      <c r="A68" s="300"/>
      <c r="B68" s="31" t="s">
        <v>51</v>
      </c>
      <c r="C68" s="32">
        <f t="shared" si="0"/>
        <v>0</v>
      </c>
      <c r="D68" s="33">
        <f t="shared" ref="D68:E73" si="37">SUM(J68+L68+N68+P68+R68+T68+V68+X68+Z68+AB68+AD68+AF68+AH68+AJ68+AL68)</f>
        <v>0</v>
      </c>
      <c r="E68" s="34">
        <f t="shared" si="37"/>
        <v>0</v>
      </c>
      <c r="F68" s="75"/>
      <c r="G68" s="76"/>
      <c r="H68" s="75"/>
      <c r="I68" s="76"/>
      <c r="J68" s="35"/>
      <c r="K68" s="37"/>
      <c r="L68" s="35"/>
      <c r="M68" s="37"/>
      <c r="N68" s="35"/>
      <c r="O68" s="37"/>
      <c r="P68" s="35"/>
      <c r="Q68" s="37"/>
      <c r="R68" s="35"/>
      <c r="S68" s="37"/>
      <c r="T68" s="35"/>
      <c r="U68" s="37"/>
      <c r="V68" s="35"/>
      <c r="W68" s="37"/>
      <c r="X68" s="35"/>
      <c r="Y68" s="37"/>
      <c r="Z68" s="35"/>
      <c r="AA68" s="37"/>
      <c r="AB68" s="35"/>
      <c r="AC68" s="37"/>
      <c r="AD68" s="35"/>
      <c r="AE68" s="37"/>
      <c r="AF68" s="35"/>
      <c r="AG68" s="37"/>
      <c r="AH68" s="35"/>
      <c r="AI68" s="37"/>
      <c r="AJ68" s="35"/>
      <c r="AK68" s="37"/>
      <c r="AL68" s="38"/>
      <c r="AM68" s="39"/>
      <c r="AN68" s="40">
        <v>0</v>
      </c>
      <c r="AO68" s="114">
        <v>0</v>
      </c>
      <c r="AP68" s="115"/>
      <c r="AQ68" s="116"/>
      <c r="AR68" s="116"/>
      <c r="AS68" s="116">
        <v>0</v>
      </c>
      <c r="AT68" s="116">
        <v>0</v>
      </c>
      <c r="AU68" s="116">
        <v>0</v>
      </c>
      <c r="AV68" s="25" t="str">
        <f t="shared" si="33"/>
        <v/>
      </c>
      <c r="CA68" s="26" t="str">
        <f t="shared" si="3"/>
        <v/>
      </c>
      <c r="CB68" s="26" t="str">
        <f t="shared" si="4"/>
        <v/>
      </c>
      <c r="CC68" s="26" t="str">
        <f t="shared" si="5"/>
        <v/>
      </c>
      <c r="CD68" s="26" t="str">
        <f t="shared" si="6"/>
        <v/>
      </c>
      <c r="CE68" s="26" t="str">
        <f t="shared" si="7"/>
        <v/>
      </c>
      <c r="CF68" s="88" t="str">
        <f t="shared" si="34"/>
        <v/>
      </c>
      <c r="CG68" s="26" t="str">
        <f t="shared" si="8"/>
        <v/>
      </c>
      <c r="CH68" s="26" t="str">
        <f t="shared" si="9"/>
        <v/>
      </c>
      <c r="CI68" s="28"/>
      <c r="CJ68" s="29">
        <f t="shared" si="10"/>
        <v>0</v>
      </c>
      <c r="CK68" s="29">
        <f t="shared" si="11"/>
        <v>0</v>
      </c>
      <c r="CL68" s="29">
        <f t="shared" si="12"/>
        <v>0</v>
      </c>
      <c r="CM68" s="29">
        <f t="shared" si="13"/>
        <v>0</v>
      </c>
      <c r="CN68" s="29">
        <f t="shared" si="13"/>
        <v>0</v>
      </c>
      <c r="CO68" s="89">
        <f t="shared" si="35"/>
        <v>0</v>
      </c>
      <c r="CP68" s="29">
        <f t="shared" si="14"/>
        <v>0</v>
      </c>
      <c r="CQ68" s="29">
        <f t="shared" si="14"/>
        <v>0</v>
      </c>
    </row>
    <row r="69" spans="1:95" x14ac:dyDescent="0.25">
      <c r="A69" s="300"/>
      <c r="B69" s="31" t="s">
        <v>40</v>
      </c>
      <c r="C69" s="32">
        <f t="shared" si="0"/>
        <v>180</v>
      </c>
      <c r="D69" s="33">
        <f t="shared" si="37"/>
        <v>144</v>
      </c>
      <c r="E69" s="34">
        <f t="shared" si="37"/>
        <v>36</v>
      </c>
      <c r="F69" s="75"/>
      <c r="G69" s="76"/>
      <c r="H69" s="75"/>
      <c r="I69" s="76"/>
      <c r="J69" s="35"/>
      <c r="K69" s="37"/>
      <c r="L69" s="35"/>
      <c r="M69" s="37"/>
      <c r="N69" s="35">
        <v>5</v>
      </c>
      <c r="O69" s="37"/>
      <c r="P69" s="35">
        <v>7</v>
      </c>
      <c r="Q69" s="37">
        <v>6</v>
      </c>
      <c r="R69" s="35">
        <v>19</v>
      </c>
      <c r="S69" s="37">
        <v>4</v>
      </c>
      <c r="T69" s="35">
        <v>30</v>
      </c>
      <c r="U69" s="37">
        <v>7</v>
      </c>
      <c r="V69" s="35">
        <v>22</v>
      </c>
      <c r="W69" s="37">
        <v>8</v>
      </c>
      <c r="X69" s="35">
        <v>18</v>
      </c>
      <c r="Y69" s="37">
        <v>3</v>
      </c>
      <c r="Z69" s="35">
        <v>17</v>
      </c>
      <c r="AA69" s="37">
        <v>2</v>
      </c>
      <c r="AB69" s="35">
        <v>8</v>
      </c>
      <c r="AC69" s="37">
        <v>3</v>
      </c>
      <c r="AD69" s="35">
        <v>4</v>
      </c>
      <c r="AE69" s="37"/>
      <c r="AF69" s="35">
        <v>9</v>
      </c>
      <c r="AG69" s="37">
        <v>1</v>
      </c>
      <c r="AH69" s="35">
        <v>4</v>
      </c>
      <c r="AI69" s="37">
        <v>1</v>
      </c>
      <c r="AJ69" s="35"/>
      <c r="AK69" s="37"/>
      <c r="AL69" s="38">
        <v>1</v>
      </c>
      <c r="AM69" s="39">
        <v>1</v>
      </c>
      <c r="AN69" s="40">
        <v>0</v>
      </c>
      <c r="AO69" s="41">
        <v>0</v>
      </c>
      <c r="AP69" s="36">
        <v>2</v>
      </c>
      <c r="AQ69" s="24">
        <v>1</v>
      </c>
      <c r="AR69" s="24">
        <v>10</v>
      </c>
      <c r="AS69" s="24">
        <v>0</v>
      </c>
      <c r="AT69" s="24">
        <v>0</v>
      </c>
      <c r="AU69" s="24">
        <v>0</v>
      </c>
      <c r="AV69" s="25" t="str">
        <f t="shared" si="33"/>
        <v/>
      </c>
      <c r="CA69" s="26" t="str">
        <f t="shared" si="3"/>
        <v/>
      </c>
      <c r="CB69" s="26" t="str">
        <f t="shared" si="4"/>
        <v/>
      </c>
      <c r="CC69" s="26" t="str">
        <f t="shared" si="5"/>
        <v/>
      </c>
      <c r="CD69" s="26" t="str">
        <f t="shared" si="6"/>
        <v/>
      </c>
      <c r="CE69" s="26" t="str">
        <f t="shared" si="7"/>
        <v/>
      </c>
      <c r="CF69" s="88" t="str">
        <f t="shared" si="34"/>
        <v/>
      </c>
      <c r="CG69" s="26" t="str">
        <f t="shared" si="8"/>
        <v/>
      </c>
      <c r="CH69" s="26" t="str">
        <f t="shared" si="9"/>
        <v/>
      </c>
      <c r="CI69" s="28"/>
      <c r="CJ69" s="29">
        <f t="shared" si="10"/>
        <v>0</v>
      </c>
      <c r="CK69" s="29">
        <f t="shared" si="11"/>
        <v>0</v>
      </c>
      <c r="CL69" s="29">
        <f t="shared" si="12"/>
        <v>0</v>
      </c>
      <c r="CM69" s="29">
        <f t="shared" si="13"/>
        <v>0</v>
      </c>
      <c r="CN69" s="29">
        <f t="shared" si="13"/>
        <v>0</v>
      </c>
      <c r="CO69" s="89">
        <f t="shared" si="35"/>
        <v>0</v>
      </c>
      <c r="CP69" s="29">
        <f t="shared" si="14"/>
        <v>0</v>
      </c>
      <c r="CQ69" s="29">
        <f t="shared" si="14"/>
        <v>0</v>
      </c>
    </row>
    <row r="70" spans="1:95" x14ac:dyDescent="0.25">
      <c r="A70" s="300"/>
      <c r="B70" s="31" t="s">
        <v>52</v>
      </c>
      <c r="C70" s="32">
        <f t="shared" si="0"/>
        <v>0</v>
      </c>
      <c r="D70" s="33">
        <f t="shared" si="37"/>
        <v>0</v>
      </c>
      <c r="E70" s="34">
        <f t="shared" si="37"/>
        <v>0</v>
      </c>
      <c r="F70" s="75"/>
      <c r="G70" s="76"/>
      <c r="H70" s="75"/>
      <c r="I70" s="76"/>
      <c r="J70" s="35"/>
      <c r="K70" s="37"/>
      <c r="L70" s="35"/>
      <c r="M70" s="37"/>
      <c r="N70" s="35"/>
      <c r="O70" s="37"/>
      <c r="P70" s="35"/>
      <c r="Q70" s="37"/>
      <c r="R70" s="35"/>
      <c r="S70" s="37"/>
      <c r="T70" s="35"/>
      <c r="U70" s="37"/>
      <c r="V70" s="35"/>
      <c r="W70" s="37"/>
      <c r="X70" s="35"/>
      <c r="Y70" s="37"/>
      <c r="Z70" s="35"/>
      <c r="AA70" s="37"/>
      <c r="AB70" s="35"/>
      <c r="AC70" s="37"/>
      <c r="AD70" s="35"/>
      <c r="AE70" s="37"/>
      <c r="AF70" s="35"/>
      <c r="AG70" s="37"/>
      <c r="AH70" s="35"/>
      <c r="AI70" s="37"/>
      <c r="AJ70" s="35"/>
      <c r="AK70" s="37"/>
      <c r="AL70" s="38"/>
      <c r="AM70" s="39"/>
      <c r="AN70" s="40"/>
      <c r="AO70" s="41"/>
      <c r="AP70" s="36"/>
      <c r="AQ70" s="24"/>
      <c r="AR70" s="24"/>
      <c r="AS70" s="24"/>
      <c r="AT70" s="24"/>
      <c r="AU70" s="24"/>
      <c r="AV70" s="25" t="str">
        <f t="shared" si="33"/>
        <v/>
      </c>
      <c r="CA70" s="26" t="str">
        <f t="shared" si="3"/>
        <v/>
      </c>
      <c r="CB70" s="26" t="str">
        <f t="shared" si="4"/>
        <v/>
      </c>
      <c r="CC70" s="26" t="str">
        <f t="shared" si="5"/>
        <v/>
      </c>
      <c r="CD70" s="26" t="str">
        <f t="shared" si="6"/>
        <v/>
      </c>
      <c r="CE70" s="26" t="str">
        <f t="shared" si="7"/>
        <v/>
      </c>
      <c r="CF70" s="88" t="str">
        <f t="shared" si="34"/>
        <v/>
      </c>
      <c r="CG70" s="26" t="str">
        <f t="shared" si="8"/>
        <v/>
      </c>
      <c r="CH70" s="26" t="str">
        <f t="shared" si="9"/>
        <v/>
      </c>
      <c r="CI70" s="28"/>
      <c r="CJ70" s="29">
        <f t="shared" si="10"/>
        <v>0</v>
      </c>
      <c r="CK70" s="29">
        <f t="shared" si="11"/>
        <v>0</v>
      </c>
      <c r="CL70" s="29">
        <f t="shared" si="12"/>
        <v>0</v>
      </c>
      <c r="CM70" s="29">
        <f t="shared" si="13"/>
        <v>0</v>
      </c>
      <c r="CN70" s="29">
        <f t="shared" si="13"/>
        <v>0</v>
      </c>
      <c r="CO70" s="89">
        <f t="shared" si="35"/>
        <v>0</v>
      </c>
      <c r="CP70" s="29">
        <f t="shared" si="14"/>
        <v>0</v>
      </c>
      <c r="CQ70" s="29">
        <f t="shared" si="14"/>
        <v>0</v>
      </c>
    </row>
    <row r="71" spans="1:95" x14ac:dyDescent="0.25">
      <c r="A71" s="300"/>
      <c r="B71" s="31" t="s">
        <v>58</v>
      </c>
      <c r="C71" s="32">
        <f t="shared" si="0"/>
        <v>0</v>
      </c>
      <c r="D71" s="33">
        <f t="shared" si="37"/>
        <v>0</v>
      </c>
      <c r="E71" s="34">
        <f t="shared" si="37"/>
        <v>0</v>
      </c>
      <c r="F71" s="75"/>
      <c r="G71" s="76"/>
      <c r="H71" s="75"/>
      <c r="I71" s="76"/>
      <c r="J71" s="35"/>
      <c r="K71" s="37"/>
      <c r="L71" s="35"/>
      <c r="M71" s="37"/>
      <c r="N71" s="35"/>
      <c r="O71" s="37"/>
      <c r="P71" s="35"/>
      <c r="Q71" s="37"/>
      <c r="R71" s="35"/>
      <c r="S71" s="37"/>
      <c r="T71" s="35"/>
      <c r="U71" s="37"/>
      <c r="V71" s="35"/>
      <c r="W71" s="37"/>
      <c r="X71" s="35"/>
      <c r="Y71" s="37"/>
      <c r="Z71" s="35"/>
      <c r="AA71" s="37"/>
      <c r="AB71" s="35"/>
      <c r="AC71" s="37"/>
      <c r="AD71" s="35"/>
      <c r="AE71" s="37"/>
      <c r="AF71" s="35"/>
      <c r="AG71" s="37"/>
      <c r="AH71" s="35"/>
      <c r="AI71" s="37"/>
      <c r="AJ71" s="35"/>
      <c r="AK71" s="37"/>
      <c r="AL71" s="38"/>
      <c r="AM71" s="39"/>
      <c r="AN71" s="40"/>
      <c r="AO71" s="41"/>
      <c r="AP71" s="36"/>
      <c r="AQ71" s="24"/>
      <c r="AR71" s="24"/>
      <c r="AS71" s="24"/>
      <c r="AT71" s="24"/>
      <c r="AU71" s="24"/>
      <c r="AV71" s="25" t="str">
        <f t="shared" si="33"/>
        <v/>
      </c>
      <c r="CA71" s="26" t="str">
        <f t="shared" si="3"/>
        <v/>
      </c>
      <c r="CB71" s="26" t="str">
        <f t="shared" si="4"/>
        <v/>
      </c>
      <c r="CC71" s="26" t="str">
        <f t="shared" si="5"/>
        <v/>
      </c>
      <c r="CD71" s="26" t="str">
        <f t="shared" si="6"/>
        <v/>
      </c>
      <c r="CE71" s="26" t="str">
        <f t="shared" si="7"/>
        <v/>
      </c>
      <c r="CF71" s="88" t="str">
        <f t="shared" si="34"/>
        <v/>
      </c>
      <c r="CG71" s="26" t="str">
        <f t="shared" si="8"/>
        <v/>
      </c>
      <c r="CH71" s="26" t="str">
        <f t="shared" si="9"/>
        <v/>
      </c>
      <c r="CI71" s="28"/>
      <c r="CJ71" s="29">
        <f t="shared" si="10"/>
        <v>0</v>
      </c>
      <c r="CK71" s="29">
        <f t="shared" si="11"/>
        <v>0</v>
      </c>
      <c r="CL71" s="29">
        <f t="shared" si="12"/>
        <v>0</v>
      </c>
      <c r="CM71" s="29">
        <f t="shared" si="13"/>
        <v>0</v>
      </c>
      <c r="CN71" s="29">
        <f t="shared" si="13"/>
        <v>0</v>
      </c>
      <c r="CO71" s="89">
        <f t="shared" si="35"/>
        <v>0</v>
      </c>
      <c r="CP71" s="29">
        <f t="shared" si="14"/>
        <v>0</v>
      </c>
      <c r="CQ71" s="29">
        <f t="shared" si="14"/>
        <v>0</v>
      </c>
    </row>
    <row r="72" spans="1:95" x14ac:dyDescent="0.25">
      <c r="A72" s="300"/>
      <c r="B72" s="90" t="s">
        <v>47</v>
      </c>
      <c r="C72" s="91">
        <f t="shared" si="0"/>
        <v>0</v>
      </c>
      <c r="D72" s="33">
        <f t="shared" si="37"/>
        <v>0</v>
      </c>
      <c r="E72" s="55">
        <f t="shared" si="37"/>
        <v>0</v>
      </c>
      <c r="F72" s="75"/>
      <c r="G72" s="76"/>
      <c r="H72" s="75"/>
      <c r="I72" s="76"/>
      <c r="J72" s="47"/>
      <c r="K72" s="49"/>
      <c r="L72" s="47"/>
      <c r="M72" s="49"/>
      <c r="N72" s="47"/>
      <c r="O72" s="49"/>
      <c r="P72" s="47"/>
      <c r="Q72" s="49"/>
      <c r="R72" s="47"/>
      <c r="S72" s="49"/>
      <c r="T72" s="47"/>
      <c r="U72" s="49"/>
      <c r="V72" s="47"/>
      <c r="W72" s="49"/>
      <c r="X72" s="47"/>
      <c r="Y72" s="49"/>
      <c r="Z72" s="47"/>
      <c r="AA72" s="49"/>
      <c r="AB72" s="47"/>
      <c r="AC72" s="49"/>
      <c r="AD72" s="47"/>
      <c r="AE72" s="49"/>
      <c r="AF72" s="47"/>
      <c r="AG72" s="49"/>
      <c r="AH72" s="47"/>
      <c r="AI72" s="49"/>
      <c r="AJ72" s="47"/>
      <c r="AK72" s="49"/>
      <c r="AL72" s="50"/>
      <c r="AM72" s="51"/>
      <c r="AN72" s="40"/>
      <c r="AO72" s="52"/>
      <c r="AP72" s="48"/>
      <c r="AQ72" s="92"/>
      <c r="AR72" s="92"/>
      <c r="AS72" s="92"/>
      <c r="AT72" s="92"/>
      <c r="AU72" s="92"/>
      <c r="AV72" s="25" t="str">
        <f t="shared" si="33"/>
        <v/>
      </c>
      <c r="CA72" s="26" t="str">
        <f t="shared" si="3"/>
        <v/>
      </c>
      <c r="CB72" s="26" t="str">
        <f t="shared" si="4"/>
        <v/>
      </c>
      <c r="CC72" s="26" t="str">
        <f t="shared" si="5"/>
        <v/>
      </c>
      <c r="CD72" s="26" t="str">
        <f t="shared" si="6"/>
        <v/>
      </c>
      <c r="CE72" s="26" t="str">
        <f t="shared" si="7"/>
        <v/>
      </c>
      <c r="CF72" s="88" t="str">
        <f t="shared" si="34"/>
        <v/>
      </c>
      <c r="CG72" s="26" t="str">
        <f t="shared" si="8"/>
        <v/>
      </c>
      <c r="CH72" s="26" t="str">
        <f t="shared" si="9"/>
        <v/>
      </c>
      <c r="CI72" s="28"/>
      <c r="CJ72" s="29">
        <f t="shared" si="10"/>
        <v>0</v>
      </c>
      <c r="CK72" s="29">
        <f t="shared" si="11"/>
        <v>0</v>
      </c>
      <c r="CL72" s="29">
        <f t="shared" si="12"/>
        <v>0</v>
      </c>
      <c r="CM72" s="29">
        <f t="shared" si="13"/>
        <v>0</v>
      </c>
      <c r="CN72" s="29">
        <f t="shared" si="13"/>
        <v>0</v>
      </c>
      <c r="CO72" s="89">
        <f t="shared" si="35"/>
        <v>0</v>
      </c>
      <c r="CP72" s="29">
        <f t="shared" si="14"/>
        <v>0</v>
      </c>
      <c r="CQ72" s="29">
        <f t="shared" si="14"/>
        <v>0</v>
      </c>
    </row>
    <row r="73" spans="1:95" x14ac:dyDescent="0.25">
      <c r="A73" s="301"/>
      <c r="B73" s="57" t="s">
        <v>46</v>
      </c>
      <c r="C73" s="58">
        <f t="shared" si="0"/>
        <v>0</v>
      </c>
      <c r="D73" s="59">
        <f t="shared" si="37"/>
        <v>0</v>
      </c>
      <c r="E73" s="60">
        <f t="shared" si="37"/>
        <v>0</v>
      </c>
      <c r="F73" s="82"/>
      <c r="G73" s="93"/>
      <c r="H73" s="82"/>
      <c r="I73" s="93"/>
      <c r="J73" s="64"/>
      <c r="K73" s="94"/>
      <c r="L73" s="64"/>
      <c r="M73" s="94"/>
      <c r="N73" s="64"/>
      <c r="O73" s="94"/>
      <c r="P73" s="64"/>
      <c r="Q73" s="94"/>
      <c r="R73" s="64"/>
      <c r="S73" s="94"/>
      <c r="T73" s="64"/>
      <c r="U73" s="94"/>
      <c r="V73" s="64"/>
      <c r="W73" s="94"/>
      <c r="X73" s="64"/>
      <c r="Y73" s="94"/>
      <c r="Z73" s="64"/>
      <c r="AA73" s="94"/>
      <c r="AB73" s="64"/>
      <c r="AC73" s="94"/>
      <c r="AD73" s="64"/>
      <c r="AE73" s="94"/>
      <c r="AF73" s="64"/>
      <c r="AG73" s="94"/>
      <c r="AH73" s="64"/>
      <c r="AI73" s="94"/>
      <c r="AJ73" s="64"/>
      <c r="AK73" s="94"/>
      <c r="AL73" s="95"/>
      <c r="AM73" s="96"/>
      <c r="AN73" s="66"/>
      <c r="AO73" s="97"/>
      <c r="AP73" s="68"/>
      <c r="AQ73" s="69"/>
      <c r="AR73" s="69"/>
      <c r="AS73" s="69"/>
      <c r="AT73" s="69"/>
      <c r="AU73" s="69"/>
      <c r="AV73" s="25" t="str">
        <f t="shared" si="33"/>
        <v/>
      </c>
      <c r="CA73" s="26" t="str">
        <f t="shared" si="3"/>
        <v/>
      </c>
      <c r="CB73" s="26" t="str">
        <f t="shared" si="4"/>
        <v/>
      </c>
      <c r="CC73" s="26" t="str">
        <f t="shared" si="5"/>
        <v/>
      </c>
      <c r="CD73" s="26" t="str">
        <f t="shared" si="6"/>
        <v/>
      </c>
      <c r="CE73" s="26" t="str">
        <f t="shared" si="7"/>
        <v/>
      </c>
      <c r="CF73" s="88" t="str">
        <f t="shared" si="34"/>
        <v/>
      </c>
      <c r="CG73" s="26" t="str">
        <f t="shared" si="8"/>
        <v/>
      </c>
      <c r="CH73" s="26" t="str">
        <f t="shared" si="9"/>
        <v/>
      </c>
      <c r="CI73" s="28"/>
      <c r="CJ73" s="29">
        <f t="shared" si="10"/>
        <v>0</v>
      </c>
      <c r="CK73" s="29">
        <f t="shared" si="11"/>
        <v>0</v>
      </c>
      <c r="CL73" s="29">
        <f t="shared" si="12"/>
        <v>0</v>
      </c>
      <c r="CM73" s="29">
        <f t="shared" si="13"/>
        <v>0</v>
      </c>
      <c r="CN73" s="29">
        <f t="shared" si="13"/>
        <v>0</v>
      </c>
      <c r="CO73" s="89">
        <f t="shared" si="35"/>
        <v>0</v>
      </c>
      <c r="CP73" s="29">
        <f t="shared" si="14"/>
        <v>0</v>
      </c>
      <c r="CQ73" s="29">
        <f t="shared" si="14"/>
        <v>0</v>
      </c>
    </row>
    <row r="74" spans="1:95" ht="15" customHeight="1" x14ac:dyDescent="0.25">
      <c r="A74" s="299" t="s">
        <v>59</v>
      </c>
      <c r="B74" s="10" t="s">
        <v>60</v>
      </c>
      <c r="C74" s="11">
        <f>SUM(D74+E74)</f>
        <v>0</v>
      </c>
      <c r="D74" s="117"/>
      <c r="E74" s="13">
        <f>SUM(K74+M74+O74+Q74+S74+U74+W74+Y74+AA74+AC74)</f>
        <v>0</v>
      </c>
      <c r="F74" s="71"/>
      <c r="G74" s="72"/>
      <c r="H74" s="71"/>
      <c r="I74" s="72"/>
      <c r="J74" s="71"/>
      <c r="K74" s="16"/>
      <c r="L74" s="71"/>
      <c r="M74" s="16"/>
      <c r="N74" s="71"/>
      <c r="O74" s="16"/>
      <c r="P74" s="71"/>
      <c r="Q74" s="16"/>
      <c r="R74" s="71"/>
      <c r="S74" s="16"/>
      <c r="T74" s="71"/>
      <c r="U74" s="16"/>
      <c r="V74" s="71"/>
      <c r="W74" s="16"/>
      <c r="X74" s="71"/>
      <c r="Y74" s="16"/>
      <c r="Z74" s="71"/>
      <c r="AA74" s="16"/>
      <c r="AB74" s="71"/>
      <c r="AC74" s="49"/>
      <c r="AD74" s="118"/>
      <c r="AE74" s="119"/>
      <c r="AF74" s="100"/>
      <c r="AG74" s="101"/>
      <c r="AH74" s="100"/>
      <c r="AI74" s="101"/>
      <c r="AJ74" s="100"/>
      <c r="AK74" s="101"/>
      <c r="AL74" s="102"/>
      <c r="AM74" s="103"/>
      <c r="AN74" s="73"/>
      <c r="AO74" s="104"/>
      <c r="AP74" s="21"/>
      <c r="AQ74" s="22"/>
      <c r="AR74" s="22"/>
      <c r="AS74" s="22"/>
      <c r="AT74" s="22"/>
      <c r="AU74" s="22"/>
      <c r="AV74" s="25" t="str">
        <f t="shared" si="33"/>
        <v/>
      </c>
      <c r="CA74" s="26" t="str">
        <f t="shared" si="3"/>
        <v/>
      </c>
      <c r="CB74" s="26" t="str">
        <f t="shared" si="4"/>
        <v/>
      </c>
      <c r="CC74" s="120"/>
      <c r="CD74" s="26" t="str">
        <f t="shared" si="6"/>
        <v/>
      </c>
      <c r="CE74" s="26" t="str">
        <f t="shared" si="7"/>
        <v/>
      </c>
      <c r="CF74" s="88" t="str">
        <f t="shared" si="34"/>
        <v/>
      </c>
      <c r="CG74" s="26" t="str">
        <f t="shared" si="8"/>
        <v/>
      </c>
      <c r="CH74" s="26" t="str">
        <f t="shared" si="9"/>
        <v/>
      </c>
      <c r="CI74" s="28"/>
      <c r="CJ74" s="29">
        <f t="shared" si="10"/>
        <v>0</v>
      </c>
      <c r="CK74" s="29">
        <f t="shared" si="11"/>
        <v>0</v>
      </c>
      <c r="CL74" s="121"/>
      <c r="CM74" s="29">
        <f t="shared" si="13"/>
        <v>0</v>
      </c>
      <c r="CN74" s="29">
        <f t="shared" si="13"/>
        <v>0</v>
      </c>
      <c r="CO74" s="89">
        <f t="shared" si="35"/>
        <v>0</v>
      </c>
      <c r="CP74" s="29">
        <f t="shared" si="14"/>
        <v>0</v>
      </c>
      <c r="CQ74" s="29">
        <f t="shared" si="14"/>
        <v>0</v>
      </c>
    </row>
    <row r="75" spans="1:95" x14ac:dyDescent="0.25">
      <c r="A75" s="300"/>
      <c r="B75" s="31" t="s">
        <v>61</v>
      </c>
      <c r="C75" s="122">
        <f t="shared" si="0"/>
        <v>17</v>
      </c>
      <c r="D75" s="123"/>
      <c r="E75" s="55">
        <f>SUM(K75+M75+O75+Q75+S75+U75+W75+Y75+AA75+AC75)</f>
        <v>17</v>
      </c>
      <c r="F75" s="75"/>
      <c r="G75" s="76"/>
      <c r="H75" s="75"/>
      <c r="I75" s="76"/>
      <c r="J75" s="75"/>
      <c r="K75" s="37"/>
      <c r="L75" s="75"/>
      <c r="M75" s="37">
        <v>3</v>
      </c>
      <c r="N75" s="75"/>
      <c r="O75" s="37">
        <v>4</v>
      </c>
      <c r="P75" s="75"/>
      <c r="Q75" s="37">
        <v>3</v>
      </c>
      <c r="R75" s="75"/>
      <c r="S75" s="37">
        <v>4</v>
      </c>
      <c r="T75" s="75"/>
      <c r="U75" s="37">
        <v>2</v>
      </c>
      <c r="V75" s="75"/>
      <c r="W75" s="37">
        <v>1</v>
      </c>
      <c r="X75" s="75"/>
      <c r="Y75" s="37"/>
      <c r="Z75" s="75"/>
      <c r="AA75" s="37"/>
      <c r="AB75" s="75"/>
      <c r="AC75" s="49"/>
      <c r="AD75" s="118"/>
      <c r="AE75" s="119"/>
      <c r="AF75" s="105"/>
      <c r="AG75" s="77"/>
      <c r="AH75" s="105"/>
      <c r="AI75" s="77"/>
      <c r="AJ75" s="105"/>
      <c r="AK75" s="77"/>
      <c r="AL75" s="106"/>
      <c r="AM75" s="107"/>
      <c r="AN75" s="40">
        <v>0</v>
      </c>
      <c r="AO75" s="41">
        <v>0</v>
      </c>
      <c r="AP75" s="36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5" t="str">
        <f t="shared" si="33"/>
        <v/>
      </c>
      <c r="CA75" s="26" t="str">
        <f t="shared" si="3"/>
        <v/>
      </c>
      <c r="CB75" s="26" t="str">
        <f t="shared" si="4"/>
        <v/>
      </c>
      <c r="CC75" s="120"/>
      <c r="CD75" s="26" t="str">
        <f t="shared" si="6"/>
        <v/>
      </c>
      <c r="CE75" s="26" t="str">
        <f t="shared" si="7"/>
        <v/>
      </c>
      <c r="CF75" s="88" t="str">
        <f t="shared" si="34"/>
        <v/>
      </c>
      <c r="CG75" s="26" t="str">
        <f t="shared" si="8"/>
        <v/>
      </c>
      <c r="CH75" s="26" t="str">
        <f t="shared" si="9"/>
        <v/>
      </c>
      <c r="CI75" s="28"/>
      <c r="CJ75" s="29">
        <f t="shared" si="10"/>
        <v>0</v>
      </c>
      <c r="CK75" s="29">
        <f t="shared" si="11"/>
        <v>0</v>
      </c>
      <c r="CL75" s="121"/>
      <c r="CM75" s="29">
        <f t="shared" si="13"/>
        <v>0</v>
      </c>
      <c r="CN75" s="29">
        <f t="shared" si="13"/>
        <v>0</v>
      </c>
      <c r="CO75" s="89">
        <f t="shared" si="35"/>
        <v>0</v>
      </c>
      <c r="CP75" s="29">
        <f t="shared" si="14"/>
        <v>0</v>
      </c>
      <c r="CQ75" s="29">
        <f t="shared" si="14"/>
        <v>0</v>
      </c>
    </row>
    <row r="76" spans="1:95" x14ac:dyDescent="0.25">
      <c r="A76" s="300"/>
      <c r="B76" s="124" t="s">
        <v>62</v>
      </c>
      <c r="C76" s="122">
        <f>SUM(D76+E76)</f>
        <v>0</v>
      </c>
      <c r="D76" s="125"/>
      <c r="E76" s="55">
        <f>SUM(K76+M76+O76+Q76+S76+U76+W76+Y76+AA76+AC76)</f>
        <v>0</v>
      </c>
      <c r="F76" s="105"/>
      <c r="G76" s="126"/>
      <c r="H76" s="105"/>
      <c r="I76" s="126"/>
      <c r="J76" s="105"/>
      <c r="K76" s="37"/>
      <c r="L76" s="105"/>
      <c r="M76" s="37"/>
      <c r="N76" s="105"/>
      <c r="O76" s="37"/>
      <c r="P76" s="105"/>
      <c r="Q76" s="37"/>
      <c r="R76" s="105"/>
      <c r="S76" s="37"/>
      <c r="T76" s="105"/>
      <c r="U76" s="37"/>
      <c r="V76" s="105"/>
      <c r="W76" s="37"/>
      <c r="X76" s="105"/>
      <c r="Y76" s="37"/>
      <c r="Z76" s="105"/>
      <c r="AA76" s="37"/>
      <c r="AB76" s="105"/>
      <c r="AC76" s="49"/>
      <c r="AD76" s="118"/>
      <c r="AE76" s="119"/>
      <c r="AF76" s="105"/>
      <c r="AG76" s="77"/>
      <c r="AH76" s="105"/>
      <c r="AI76" s="77"/>
      <c r="AJ76" s="105"/>
      <c r="AK76" s="77"/>
      <c r="AL76" s="106"/>
      <c r="AM76" s="107"/>
      <c r="AN76" s="40">
        <v>0</v>
      </c>
      <c r="AO76" s="52">
        <v>0</v>
      </c>
      <c r="AP76" s="48">
        <v>0</v>
      </c>
      <c r="AQ76" s="92">
        <v>0</v>
      </c>
      <c r="AR76" s="92">
        <v>0</v>
      </c>
      <c r="AS76" s="92">
        <v>0</v>
      </c>
      <c r="AT76" s="92">
        <v>0</v>
      </c>
      <c r="AU76" s="92">
        <v>0</v>
      </c>
      <c r="AV76" s="25" t="str">
        <f t="shared" si="33"/>
        <v/>
      </c>
      <c r="CA76" s="26" t="str">
        <f t="shared" si="3"/>
        <v/>
      </c>
      <c r="CB76" s="26" t="str">
        <f t="shared" si="4"/>
        <v/>
      </c>
      <c r="CC76" s="120"/>
      <c r="CD76" s="26" t="str">
        <f t="shared" si="6"/>
        <v/>
      </c>
      <c r="CE76" s="26" t="str">
        <f t="shared" si="7"/>
        <v/>
      </c>
      <c r="CF76" s="88" t="str">
        <f t="shared" si="34"/>
        <v/>
      </c>
      <c r="CG76" s="26" t="str">
        <f t="shared" si="8"/>
        <v/>
      </c>
      <c r="CH76" s="26" t="str">
        <f t="shared" si="9"/>
        <v/>
      </c>
      <c r="CI76" s="28"/>
      <c r="CJ76" s="29">
        <f t="shared" si="10"/>
        <v>0</v>
      </c>
      <c r="CK76" s="29">
        <f t="shared" si="11"/>
        <v>0</v>
      </c>
      <c r="CL76" s="121"/>
      <c r="CM76" s="29">
        <f t="shared" si="13"/>
        <v>0</v>
      </c>
      <c r="CN76" s="29">
        <f t="shared" si="13"/>
        <v>0</v>
      </c>
      <c r="CO76" s="89">
        <f t="shared" si="35"/>
        <v>0</v>
      </c>
      <c r="CP76" s="29">
        <f t="shared" si="14"/>
        <v>0</v>
      </c>
      <c r="CQ76" s="29">
        <f t="shared" si="14"/>
        <v>0</v>
      </c>
    </row>
    <row r="77" spans="1:95" x14ac:dyDescent="0.25">
      <c r="A77" s="300"/>
      <c r="B77" s="90" t="s">
        <v>63</v>
      </c>
      <c r="C77" s="32">
        <f>SUM(D77+E77)</f>
        <v>17</v>
      </c>
      <c r="D77" s="123"/>
      <c r="E77" s="55">
        <f>SUM(K77+M77+O77+Q77+S77+U77+W77+Y77+AA77+AC77)</f>
        <v>17</v>
      </c>
      <c r="F77" s="75"/>
      <c r="G77" s="76"/>
      <c r="H77" s="75"/>
      <c r="I77" s="76"/>
      <c r="J77" s="75"/>
      <c r="K77" s="49"/>
      <c r="L77" s="75"/>
      <c r="M77" s="49">
        <v>3</v>
      </c>
      <c r="N77" s="75"/>
      <c r="O77" s="49">
        <v>4</v>
      </c>
      <c r="P77" s="75"/>
      <c r="Q77" s="49">
        <v>3</v>
      </c>
      <c r="R77" s="75"/>
      <c r="S77" s="49">
        <v>4</v>
      </c>
      <c r="T77" s="75"/>
      <c r="U77" s="49">
        <v>2</v>
      </c>
      <c r="V77" s="75"/>
      <c r="W77" s="49">
        <v>1</v>
      </c>
      <c r="X77" s="75"/>
      <c r="Y77" s="49"/>
      <c r="Z77" s="75"/>
      <c r="AA77" s="49"/>
      <c r="AB77" s="75"/>
      <c r="AC77" s="49"/>
      <c r="AD77" s="118"/>
      <c r="AE77" s="119"/>
      <c r="AF77" s="105"/>
      <c r="AG77" s="77"/>
      <c r="AH77" s="105"/>
      <c r="AI77" s="77"/>
      <c r="AJ77" s="105"/>
      <c r="AK77" s="77"/>
      <c r="AL77" s="106"/>
      <c r="AM77" s="107"/>
      <c r="AN77" s="40">
        <v>0</v>
      </c>
      <c r="AO77" s="52">
        <v>0</v>
      </c>
      <c r="AP77" s="48">
        <v>0</v>
      </c>
      <c r="AQ77" s="92">
        <v>0</v>
      </c>
      <c r="AR77" s="92">
        <v>0</v>
      </c>
      <c r="AS77" s="92">
        <v>0</v>
      </c>
      <c r="AT77" s="92">
        <v>0</v>
      </c>
      <c r="AU77" s="92">
        <v>0</v>
      </c>
      <c r="AV77" s="25" t="str">
        <f t="shared" si="33"/>
        <v/>
      </c>
      <c r="CA77" s="26" t="str">
        <f t="shared" si="3"/>
        <v/>
      </c>
      <c r="CB77" s="26" t="str">
        <f t="shared" si="4"/>
        <v/>
      </c>
      <c r="CC77" s="120"/>
      <c r="CD77" s="26" t="str">
        <f t="shared" si="6"/>
        <v/>
      </c>
      <c r="CE77" s="26" t="str">
        <f t="shared" si="7"/>
        <v/>
      </c>
      <c r="CF77" s="88" t="str">
        <f t="shared" si="34"/>
        <v/>
      </c>
      <c r="CG77" s="26" t="str">
        <f t="shared" si="8"/>
        <v/>
      </c>
      <c r="CH77" s="26" t="str">
        <f t="shared" si="9"/>
        <v/>
      </c>
      <c r="CI77" s="28"/>
      <c r="CJ77" s="29">
        <f t="shared" si="10"/>
        <v>0</v>
      </c>
      <c r="CK77" s="29">
        <f t="shared" si="11"/>
        <v>0</v>
      </c>
      <c r="CL77" s="121"/>
      <c r="CM77" s="29">
        <f t="shared" si="13"/>
        <v>0</v>
      </c>
      <c r="CN77" s="29">
        <f t="shared" si="13"/>
        <v>0</v>
      </c>
      <c r="CO77" s="89">
        <f t="shared" si="35"/>
        <v>0</v>
      </c>
      <c r="CP77" s="29">
        <f t="shared" si="14"/>
        <v>0</v>
      </c>
      <c r="CQ77" s="29">
        <f t="shared" si="14"/>
        <v>0</v>
      </c>
    </row>
    <row r="78" spans="1:95" x14ac:dyDescent="0.25">
      <c r="A78" s="301"/>
      <c r="B78" s="127" t="s">
        <v>47</v>
      </c>
      <c r="C78" s="128">
        <f>SUM(D78+E78)</f>
        <v>0</v>
      </c>
      <c r="D78" s="129"/>
      <c r="E78" s="60">
        <f>SUM(K78+M78+O78+Q78+S78+U78+W78+Y78+AA78+AC78)</f>
        <v>0</v>
      </c>
      <c r="F78" s="82"/>
      <c r="G78" s="93"/>
      <c r="H78" s="82"/>
      <c r="I78" s="93"/>
      <c r="J78" s="82"/>
      <c r="K78" s="94"/>
      <c r="L78" s="82"/>
      <c r="M78" s="94"/>
      <c r="N78" s="82"/>
      <c r="O78" s="94"/>
      <c r="P78" s="82"/>
      <c r="Q78" s="94"/>
      <c r="R78" s="82"/>
      <c r="S78" s="94"/>
      <c r="T78" s="82"/>
      <c r="U78" s="94"/>
      <c r="V78" s="82"/>
      <c r="W78" s="94"/>
      <c r="X78" s="82"/>
      <c r="Y78" s="94"/>
      <c r="Z78" s="82"/>
      <c r="AA78" s="94"/>
      <c r="AB78" s="82"/>
      <c r="AC78" s="94"/>
      <c r="AD78" s="130"/>
      <c r="AE78" s="131"/>
      <c r="AF78" s="82"/>
      <c r="AG78" s="111"/>
      <c r="AH78" s="82"/>
      <c r="AI78" s="111"/>
      <c r="AJ78" s="82"/>
      <c r="AK78" s="111"/>
      <c r="AL78" s="112"/>
      <c r="AM78" s="113"/>
      <c r="AN78" s="66"/>
      <c r="AO78" s="97"/>
      <c r="AP78" s="68"/>
      <c r="AQ78" s="69"/>
      <c r="AR78" s="69"/>
      <c r="AS78" s="69"/>
      <c r="AT78" s="69"/>
      <c r="AU78" s="69"/>
      <c r="AV78" s="25" t="str">
        <f t="shared" si="33"/>
        <v/>
      </c>
      <c r="CA78" s="26" t="str">
        <f t="shared" si="3"/>
        <v/>
      </c>
      <c r="CB78" s="26" t="str">
        <f t="shared" si="4"/>
        <v/>
      </c>
      <c r="CC78" s="120"/>
      <c r="CD78" s="26" t="str">
        <f t="shared" si="6"/>
        <v/>
      </c>
      <c r="CE78" s="26" t="str">
        <f t="shared" si="7"/>
        <v/>
      </c>
      <c r="CF78" s="88" t="str">
        <f t="shared" si="34"/>
        <v/>
      </c>
      <c r="CG78" s="26" t="str">
        <f t="shared" si="8"/>
        <v/>
      </c>
      <c r="CH78" s="26" t="str">
        <f t="shared" si="9"/>
        <v/>
      </c>
      <c r="CI78" s="28"/>
      <c r="CJ78" s="29">
        <f t="shared" si="10"/>
        <v>0</v>
      </c>
      <c r="CK78" s="29">
        <f t="shared" si="11"/>
        <v>0</v>
      </c>
      <c r="CL78" s="121"/>
      <c r="CM78" s="29">
        <f t="shared" si="13"/>
        <v>0</v>
      </c>
      <c r="CN78" s="29">
        <f t="shared" si="13"/>
        <v>0</v>
      </c>
      <c r="CO78" s="89">
        <f t="shared" si="35"/>
        <v>0</v>
      </c>
      <c r="CP78" s="29">
        <f t="shared" si="14"/>
        <v>0</v>
      </c>
      <c r="CQ78" s="29">
        <f t="shared" si="14"/>
        <v>0</v>
      </c>
    </row>
    <row r="79" spans="1:95" x14ac:dyDescent="0.25">
      <c r="A79" s="300" t="s">
        <v>64</v>
      </c>
      <c r="B79" s="10" t="s">
        <v>38</v>
      </c>
      <c r="C79" s="132">
        <f t="shared" ref="C79:C89" si="38">SUM(D79+E79)</f>
        <v>0</v>
      </c>
      <c r="D79" s="133">
        <f>+F79+H79+J79+L79+N79+P79+R79+T79+V79+X79+Z79+AB79+AD79+AF79+AH79+AJ79+AL79</f>
        <v>0</v>
      </c>
      <c r="E79" s="134">
        <f>+G79+I79+K79+M79+O79+Q79+S79+U79+W79+Y79+AA79+AC79+AE79+AG79+AI79+AK79+AM79</f>
        <v>0</v>
      </c>
      <c r="F79" s="135"/>
      <c r="G79" s="136"/>
      <c r="H79" s="135"/>
      <c r="I79" s="136"/>
      <c r="J79" s="135"/>
      <c r="K79" s="136"/>
      <c r="L79" s="135"/>
      <c r="M79" s="136"/>
      <c r="N79" s="135"/>
      <c r="O79" s="136"/>
      <c r="P79" s="135"/>
      <c r="Q79" s="136"/>
      <c r="R79" s="135"/>
      <c r="S79" s="136"/>
      <c r="T79" s="135"/>
      <c r="U79" s="136"/>
      <c r="V79" s="135"/>
      <c r="W79" s="136"/>
      <c r="X79" s="135"/>
      <c r="Y79" s="136"/>
      <c r="Z79" s="135"/>
      <c r="AA79" s="136"/>
      <c r="AB79" s="135"/>
      <c r="AC79" s="136"/>
      <c r="AD79" s="135"/>
      <c r="AE79" s="136"/>
      <c r="AF79" s="135"/>
      <c r="AG79" s="136"/>
      <c r="AH79" s="135"/>
      <c r="AI79" s="136"/>
      <c r="AJ79" s="135"/>
      <c r="AK79" s="136"/>
      <c r="AL79" s="135"/>
      <c r="AM79" s="136"/>
      <c r="AN79" s="40"/>
      <c r="AO79" s="52"/>
      <c r="AP79" s="48"/>
      <c r="AQ79" s="92"/>
      <c r="AR79" s="92"/>
      <c r="AS79" s="92"/>
      <c r="AT79" s="92"/>
      <c r="AU79" s="92"/>
      <c r="AV79" s="25" t="str">
        <f t="shared" si="33"/>
        <v/>
      </c>
      <c r="CA79" s="26" t="str">
        <f>IF(AND($C79&lt;&gt;0,AN79=""),"* No olvide ingresar la columna Espacios Amigables /adolescentes (Digite CERO si no tiene). ",IF(AN79&gt;$C79,"* El Número de Espacios Amigables no puede superar el Total. ",""))</f>
        <v/>
      </c>
      <c r="CB79" s="26" t="str">
        <f t="shared" si="4"/>
        <v/>
      </c>
      <c r="CC79" s="26" t="str">
        <f t="shared" si="5"/>
        <v/>
      </c>
      <c r="CD79" s="26" t="str">
        <f t="shared" si="6"/>
        <v/>
      </c>
      <c r="CE79" s="26" t="str">
        <f t="shared" si="7"/>
        <v/>
      </c>
      <c r="CF79" s="88" t="str">
        <f t="shared" si="34"/>
        <v/>
      </c>
      <c r="CG79" s="26" t="str">
        <f t="shared" si="8"/>
        <v/>
      </c>
      <c r="CH79" s="26" t="str">
        <f t="shared" si="9"/>
        <v/>
      </c>
      <c r="CI79" s="28"/>
      <c r="CJ79" s="29">
        <f t="shared" si="10"/>
        <v>0</v>
      </c>
      <c r="CK79" s="29">
        <f t="shared" si="11"/>
        <v>0</v>
      </c>
      <c r="CL79" s="29">
        <f t="shared" si="12"/>
        <v>0</v>
      </c>
      <c r="CM79" s="29">
        <f t="shared" si="13"/>
        <v>0</v>
      </c>
      <c r="CN79" s="29">
        <f t="shared" si="13"/>
        <v>0</v>
      </c>
      <c r="CO79" s="89">
        <f t="shared" si="35"/>
        <v>0</v>
      </c>
      <c r="CP79" s="29">
        <f t="shared" si="14"/>
        <v>0</v>
      </c>
      <c r="CQ79" s="29">
        <f t="shared" si="14"/>
        <v>0</v>
      </c>
    </row>
    <row r="80" spans="1:95" x14ac:dyDescent="0.25">
      <c r="A80" s="300"/>
      <c r="B80" s="31" t="s">
        <v>39</v>
      </c>
      <c r="C80" s="137">
        <f t="shared" si="38"/>
        <v>0</v>
      </c>
      <c r="D80" s="138">
        <f t="shared" ref="D80:E89" si="39">+F80+H80+J80+L80+N80+P80+R80+T80+V80+X80+Z80+AB80+AD80+AF80+AH80+AJ80+AL80</f>
        <v>0</v>
      </c>
      <c r="E80" s="139">
        <f t="shared" si="39"/>
        <v>0</v>
      </c>
      <c r="F80" s="140"/>
      <c r="G80" s="141"/>
      <c r="H80" s="140"/>
      <c r="I80" s="141"/>
      <c r="J80" s="140"/>
      <c r="K80" s="141"/>
      <c r="L80" s="140"/>
      <c r="M80" s="141"/>
      <c r="N80" s="140"/>
      <c r="O80" s="141"/>
      <c r="P80" s="140"/>
      <c r="Q80" s="141"/>
      <c r="R80" s="140"/>
      <c r="S80" s="141"/>
      <c r="T80" s="140"/>
      <c r="U80" s="141"/>
      <c r="V80" s="140"/>
      <c r="W80" s="141"/>
      <c r="X80" s="140"/>
      <c r="Y80" s="141"/>
      <c r="Z80" s="140"/>
      <c r="AA80" s="141"/>
      <c r="AB80" s="140"/>
      <c r="AC80" s="141"/>
      <c r="AD80" s="140"/>
      <c r="AE80" s="141"/>
      <c r="AF80" s="140"/>
      <c r="AG80" s="141"/>
      <c r="AH80" s="140"/>
      <c r="AI80" s="141"/>
      <c r="AJ80" s="140"/>
      <c r="AK80" s="141"/>
      <c r="AL80" s="140"/>
      <c r="AM80" s="141"/>
      <c r="AN80" s="40"/>
      <c r="AO80" s="52"/>
      <c r="AP80" s="48"/>
      <c r="AQ80" s="92"/>
      <c r="AR80" s="92"/>
      <c r="AS80" s="92"/>
      <c r="AT80" s="92"/>
      <c r="AU80" s="92"/>
      <c r="AV80" s="25" t="str">
        <f t="shared" si="33"/>
        <v/>
      </c>
      <c r="CA80" s="26" t="str">
        <f t="shared" si="3"/>
        <v/>
      </c>
      <c r="CB80" s="26" t="str">
        <f t="shared" si="4"/>
        <v/>
      </c>
      <c r="CC80" s="26" t="str">
        <f t="shared" si="5"/>
        <v/>
      </c>
      <c r="CD80" s="26" t="str">
        <f t="shared" si="6"/>
        <v/>
      </c>
      <c r="CE80" s="26" t="str">
        <f t="shared" si="7"/>
        <v/>
      </c>
      <c r="CF80" s="88" t="str">
        <f t="shared" si="34"/>
        <v/>
      </c>
      <c r="CG80" s="26" t="str">
        <f t="shared" si="8"/>
        <v/>
      </c>
      <c r="CH80" s="26" t="str">
        <f t="shared" si="9"/>
        <v/>
      </c>
      <c r="CI80" s="28"/>
      <c r="CJ80" s="29">
        <f t="shared" si="10"/>
        <v>0</v>
      </c>
      <c r="CK80" s="29">
        <f t="shared" si="11"/>
        <v>0</v>
      </c>
      <c r="CL80" s="29">
        <f t="shared" si="12"/>
        <v>0</v>
      </c>
      <c r="CM80" s="29">
        <f t="shared" si="13"/>
        <v>0</v>
      </c>
      <c r="CN80" s="29">
        <f t="shared" si="13"/>
        <v>0</v>
      </c>
      <c r="CO80" s="89">
        <f t="shared" si="35"/>
        <v>0</v>
      </c>
      <c r="CP80" s="29">
        <f t="shared" si="14"/>
        <v>0</v>
      </c>
      <c r="CQ80" s="29">
        <f t="shared" si="14"/>
        <v>0</v>
      </c>
    </row>
    <row r="81" spans="1:95" x14ac:dyDescent="0.25">
      <c r="A81" s="300"/>
      <c r="B81" s="31" t="s">
        <v>40</v>
      </c>
      <c r="C81" s="137">
        <f t="shared" si="38"/>
        <v>0</v>
      </c>
      <c r="D81" s="138">
        <f t="shared" si="39"/>
        <v>0</v>
      </c>
      <c r="E81" s="139">
        <f t="shared" si="39"/>
        <v>0</v>
      </c>
      <c r="F81" s="140"/>
      <c r="G81" s="141"/>
      <c r="H81" s="140"/>
      <c r="I81" s="141"/>
      <c r="J81" s="140"/>
      <c r="K81" s="141"/>
      <c r="L81" s="140"/>
      <c r="M81" s="141"/>
      <c r="N81" s="140"/>
      <c r="O81" s="141"/>
      <c r="P81" s="140"/>
      <c r="Q81" s="141"/>
      <c r="R81" s="140"/>
      <c r="S81" s="141"/>
      <c r="T81" s="140"/>
      <c r="U81" s="141"/>
      <c r="V81" s="140"/>
      <c r="W81" s="141"/>
      <c r="X81" s="140"/>
      <c r="Y81" s="141"/>
      <c r="Z81" s="140"/>
      <c r="AA81" s="141"/>
      <c r="AB81" s="140"/>
      <c r="AC81" s="141"/>
      <c r="AD81" s="140"/>
      <c r="AE81" s="141"/>
      <c r="AF81" s="140"/>
      <c r="AG81" s="141"/>
      <c r="AH81" s="140"/>
      <c r="AI81" s="141"/>
      <c r="AJ81" s="140"/>
      <c r="AK81" s="141"/>
      <c r="AL81" s="140"/>
      <c r="AM81" s="141"/>
      <c r="AN81" s="40"/>
      <c r="AO81" s="52"/>
      <c r="AP81" s="48"/>
      <c r="AQ81" s="92"/>
      <c r="AR81" s="92"/>
      <c r="AS81" s="92"/>
      <c r="AT81" s="92"/>
      <c r="AU81" s="92"/>
      <c r="AV81" s="25" t="str">
        <f t="shared" si="33"/>
        <v/>
      </c>
      <c r="CA81" s="26" t="str">
        <f t="shared" si="3"/>
        <v/>
      </c>
      <c r="CB81" s="26" t="str">
        <f t="shared" si="4"/>
        <v/>
      </c>
      <c r="CC81" s="26" t="str">
        <f t="shared" si="5"/>
        <v/>
      </c>
      <c r="CD81" s="26" t="str">
        <f t="shared" si="6"/>
        <v/>
      </c>
      <c r="CE81" s="26" t="str">
        <f t="shared" si="7"/>
        <v/>
      </c>
      <c r="CF81" s="88" t="str">
        <f t="shared" si="34"/>
        <v/>
      </c>
      <c r="CG81" s="26" t="str">
        <f t="shared" si="8"/>
        <v/>
      </c>
      <c r="CH81" s="26" t="str">
        <f t="shared" si="9"/>
        <v/>
      </c>
      <c r="CI81" s="28"/>
      <c r="CJ81" s="29">
        <f t="shared" si="10"/>
        <v>0</v>
      </c>
      <c r="CK81" s="29">
        <f t="shared" si="11"/>
        <v>0</v>
      </c>
      <c r="CL81" s="29">
        <f t="shared" si="12"/>
        <v>0</v>
      </c>
      <c r="CM81" s="29">
        <f t="shared" si="13"/>
        <v>0</v>
      </c>
      <c r="CN81" s="29">
        <f t="shared" si="13"/>
        <v>0</v>
      </c>
      <c r="CO81" s="89">
        <f t="shared" si="35"/>
        <v>0</v>
      </c>
      <c r="CP81" s="29">
        <f t="shared" si="14"/>
        <v>0</v>
      </c>
      <c r="CQ81" s="29">
        <f t="shared" si="14"/>
        <v>0</v>
      </c>
    </row>
    <row r="82" spans="1:95" x14ac:dyDescent="0.25">
      <c r="A82" s="300"/>
      <c r="B82" s="31" t="s">
        <v>41</v>
      </c>
      <c r="C82" s="137">
        <f t="shared" si="38"/>
        <v>0</v>
      </c>
      <c r="D82" s="138">
        <f t="shared" si="39"/>
        <v>0</v>
      </c>
      <c r="E82" s="139">
        <f t="shared" si="39"/>
        <v>0</v>
      </c>
      <c r="F82" s="140"/>
      <c r="G82" s="141"/>
      <c r="H82" s="140"/>
      <c r="I82" s="141"/>
      <c r="J82" s="140"/>
      <c r="K82" s="141"/>
      <c r="L82" s="140"/>
      <c r="M82" s="141"/>
      <c r="N82" s="140"/>
      <c r="O82" s="141"/>
      <c r="P82" s="140"/>
      <c r="Q82" s="141"/>
      <c r="R82" s="140"/>
      <c r="S82" s="141"/>
      <c r="T82" s="140"/>
      <c r="U82" s="141"/>
      <c r="V82" s="140"/>
      <c r="W82" s="141"/>
      <c r="X82" s="140"/>
      <c r="Y82" s="141"/>
      <c r="Z82" s="140"/>
      <c r="AA82" s="141"/>
      <c r="AB82" s="140"/>
      <c r="AC82" s="141"/>
      <c r="AD82" s="140"/>
      <c r="AE82" s="141"/>
      <c r="AF82" s="140"/>
      <c r="AG82" s="141"/>
      <c r="AH82" s="140"/>
      <c r="AI82" s="141"/>
      <c r="AJ82" s="140"/>
      <c r="AK82" s="141"/>
      <c r="AL82" s="140"/>
      <c r="AM82" s="141"/>
      <c r="AN82" s="40"/>
      <c r="AO82" s="52"/>
      <c r="AP82" s="48"/>
      <c r="AQ82" s="92"/>
      <c r="AR82" s="92"/>
      <c r="AS82" s="92"/>
      <c r="AT82" s="92"/>
      <c r="AU82" s="92"/>
      <c r="AV82" s="25" t="str">
        <f t="shared" si="33"/>
        <v/>
      </c>
      <c r="CA82" s="26" t="str">
        <f t="shared" si="3"/>
        <v/>
      </c>
      <c r="CB82" s="26" t="str">
        <f t="shared" si="4"/>
        <v/>
      </c>
      <c r="CC82" s="26" t="str">
        <f t="shared" si="5"/>
        <v/>
      </c>
      <c r="CD82" s="26" t="str">
        <f t="shared" si="6"/>
        <v/>
      </c>
      <c r="CE82" s="26" t="str">
        <f t="shared" si="7"/>
        <v/>
      </c>
      <c r="CF82" s="88" t="str">
        <f t="shared" si="34"/>
        <v/>
      </c>
      <c r="CG82" s="26" t="str">
        <f t="shared" si="8"/>
        <v/>
      </c>
      <c r="CH82" s="26" t="str">
        <f t="shared" si="9"/>
        <v/>
      </c>
      <c r="CI82" s="28"/>
      <c r="CJ82" s="29">
        <f t="shared" si="10"/>
        <v>0</v>
      </c>
      <c r="CK82" s="29">
        <f t="shared" si="11"/>
        <v>0</v>
      </c>
      <c r="CL82" s="29">
        <f t="shared" si="12"/>
        <v>0</v>
      </c>
      <c r="CM82" s="29">
        <f t="shared" si="13"/>
        <v>0</v>
      </c>
      <c r="CN82" s="29">
        <f t="shared" si="13"/>
        <v>0</v>
      </c>
      <c r="CO82" s="89">
        <f t="shared" ref="CO82:CO84" si="40">IF(AND(SUM(J82:M82)&gt;0,AS82=""),1,IF(AS82&gt;SUM(J82:M82),1,0))</f>
        <v>0</v>
      </c>
      <c r="CP82" s="29">
        <f t="shared" si="14"/>
        <v>0</v>
      </c>
      <c r="CQ82" s="29">
        <f t="shared" si="14"/>
        <v>0</v>
      </c>
    </row>
    <row r="83" spans="1:95" x14ac:dyDescent="0.25">
      <c r="A83" s="300"/>
      <c r="B83" s="31" t="s">
        <v>42</v>
      </c>
      <c r="C83" s="137">
        <f t="shared" si="38"/>
        <v>0</v>
      </c>
      <c r="D83" s="138">
        <f t="shared" si="39"/>
        <v>0</v>
      </c>
      <c r="E83" s="139">
        <f t="shared" si="39"/>
        <v>0</v>
      </c>
      <c r="F83" s="140"/>
      <c r="G83" s="141"/>
      <c r="H83" s="140"/>
      <c r="I83" s="141"/>
      <c r="J83" s="140"/>
      <c r="K83" s="141"/>
      <c r="L83" s="140"/>
      <c r="M83" s="141"/>
      <c r="N83" s="140"/>
      <c r="O83" s="141"/>
      <c r="P83" s="140"/>
      <c r="Q83" s="141"/>
      <c r="R83" s="140"/>
      <c r="S83" s="141"/>
      <c r="T83" s="140"/>
      <c r="U83" s="141"/>
      <c r="V83" s="140"/>
      <c r="W83" s="141"/>
      <c r="X83" s="140"/>
      <c r="Y83" s="141"/>
      <c r="Z83" s="140"/>
      <c r="AA83" s="141"/>
      <c r="AB83" s="140"/>
      <c r="AC83" s="141"/>
      <c r="AD83" s="140"/>
      <c r="AE83" s="141"/>
      <c r="AF83" s="140"/>
      <c r="AG83" s="141"/>
      <c r="AH83" s="140"/>
      <c r="AI83" s="141"/>
      <c r="AJ83" s="140"/>
      <c r="AK83" s="141"/>
      <c r="AL83" s="140"/>
      <c r="AM83" s="141"/>
      <c r="AN83" s="40"/>
      <c r="AO83" s="52"/>
      <c r="AP83" s="48"/>
      <c r="AQ83" s="92"/>
      <c r="AR83" s="92"/>
      <c r="AS83" s="92"/>
      <c r="AT83" s="92"/>
      <c r="AU83" s="92"/>
      <c r="AV83" s="25" t="str">
        <f t="shared" si="33"/>
        <v/>
      </c>
      <c r="CA83" s="26" t="str">
        <f t="shared" si="3"/>
        <v/>
      </c>
      <c r="CB83" s="26" t="str">
        <f t="shared" si="4"/>
        <v/>
      </c>
      <c r="CC83" s="26" t="str">
        <f t="shared" si="5"/>
        <v/>
      </c>
      <c r="CD83" s="26" t="str">
        <f t="shared" si="6"/>
        <v/>
      </c>
      <c r="CE83" s="26" t="str">
        <f t="shared" si="7"/>
        <v/>
      </c>
      <c r="CF83" s="88" t="str">
        <f t="shared" si="34"/>
        <v/>
      </c>
      <c r="CG83" s="26" t="str">
        <f t="shared" si="8"/>
        <v/>
      </c>
      <c r="CH83" s="26" t="str">
        <f t="shared" si="9"/>
        <v/>
      </c>
      <c r="CI83" s="28"/>
      <c r="CJ83" s="29">
        <f t="shared" si="10"/>
        <v>0</v>
      </c>
      <c r="CK83" s="29">
        <f t="shared" si="11"/>
        <v>0</v>
      </c>
      <c r="CL83" s="29">
        <f t="shared" si="12"/>
        <v>0</v>
      </c>
      <c r="CM83" s="29">
        <f t="shared" si="13"/>
        <v>0</v>
      </c>
      <c r="CN83" s="29">
        <f t="shared" si="13"/>
        <v>0</v>
      </c>
      <c r="CO83" s="89">
        <f t="shared" si="40"/>
        <v>0</v>
      </c>
      <c r="CP83" s="29">
        <f t="shared" si="14"/>
        <v>0</v>
      </c>
      <c r="CQ83" s="29">
        <f t="shared" si="14"/>
        <v>0</v>
      </c>
    </row>
    <row r="84" spans="1:95" x14ac:dyDescent="0.25">
      <c r="A84" s="300"/>
      <c r="B84" s="31" t="s">
        <v>43</v>
      </c>
      <c r="C84" s="137">
        <f t="shared" si="38"/>
        <v>0</v>
      </c>
      <c r="D84" s="138">
        <f t="shared" si="39"/>
        <v>0</v>
      </c>
      <c r="E84" s="139">
        <f t="shared" si="39"/>
        <v>0</v>
      </c>
      <c r="F84" s="140"/>
      <c r="G84" s="141"/>
      <c r="H84" s="140"/>
      <c r="I84" s="141"/>
      <c r="J84" s="140"/>
      <c r="K84" s="141"/>
      <c r="L84" s="140"/>
      <c r="M84" s="141"/>
      <c r="N84" s="140"/>
      <c r="O84" s="141"/>
      <c r="P84" s="140"/>
      <c r="Q84" s="141"/>
      <c r="R84" s="140"/>
      <c r="S84" s="141"/>
      <c r="T84" s="140"/>
      <c r="U84" s="141"/>
      <c r="V84" s="140"/>
      <c r="W84" s="141"/>
      <c r="X84" s="140"/>
      <c r="Y84" s="141"/>
      <c r="Z84" s="140"/>
      <c r="AA84" s="141"/>
      <c r="AB84" s="140"/>
      <c r="AC84" s="141"/>
      <c r="AD84" s="140"/>
      <c r="AE84" s="141"/>
      <c r="AF84" s="140"/>
      <c r="AG84" s="141"/>
      <c r="AH84" s="140"/>
      <c r="AI84" s="141"/>
      <c r="AJ84" s="140"/>
      <c r="AK84" s="141"/>
      <c r="AL84" s="140"/>
      <c r="AM84" s="141"/>
      <c r="AN84" s="40"/>
      <c r="AO84" s="52"/>
      <c r="AP84" s="48"/>
      <c r="AQ84" s="92"/>
      <c r="AR84" s="92"/>
      <c r="AS84" s="92"/>
      <c r="AT84" s="92"/>
      <c r="AU84" s="92"/>
      <c r="AV84" s="25" t="str">
        <f t="shared" si="33"/>
        <v/>
      </c>
      <c r="CA84" s="26" t="str">
        <f t="shared" si="3"/>
        <v/>
      </c>
      <c r="CB84" s="26" t="str">
        <f t="shared" si="4"/>
        <v/>
      </c>
      <c r="CC84" s="26" t="str">
        <f t="shared" si="5"/>
        <v/>
      </c>
      <c r="CD84" s="26" t="str">
        <f t="shared" si="6"/>
        <v/>
      </c>
      <c r="CE84" s="26" t="str">
        <f t="shared" si="7"/>
        <v/>
      </c>
      <c r="CF84" s="88" t="str">
        <f t="shared" si="34"/>
        <v/>
      </c>
      <c r="CG84" s="26" t="str">
        <f t="shared" si="8"/>
        <v/>
      </c>
      <c r="CH84" s="26" t="str">
        <f t="shared" si="9"/>
        <v/>
      </c>
      <c r="CI84" s="28"/>
      <c r="CJ84" s="29">
        <f t="shared" si="10"/>
        <v>0</v>
      </c>
      <c r="CK84" s="29">
        <f t="shared" si="11"/>
        <v>0</v>
      </c>
      <c r="CL84" s="29">
        <f t="shared" si="12"/>
        <v>0</v>
      </c>
      <c r="CM84" s="29">
        <f t="shared" si="13"/>
        <v>0</v>
      </c>
      <c r="CN84" s="29">
        <f t="shared" si="13"/>
        <v>0</v>
      </c>
      <c r="CO84" s="89">
        <f t="shared" si="40"/>
        <v>0</v>
      </c>
      <c r="CP84" s="29">
        <f t="shared" si="14"/>
        <v>0</v>
      </c>
      <c r="CQ84" s="29">
        <f t="shared" si="14"/>
        <v>0</v>
      </c>
    </row>
    <row r="85" spans="1:95" x14ac:dyDescent="0.25">
      <c r="A85" s="300"/>
      <c r="B85" s="31" t="s">
        <v>44</v>
      </c>
      <c r="C85" s="137">
        <f t="shared" si="38"/>
        <v>0</v>
      </c>
      <c r="D85" s="138">
        <f t="shared" si="39"/>
        <v>0</v>
      </c>
      <c r="E85" s="139">
        <f t="shared" si="39"/>
        <v>0</v>
      </c>
      <c r="F85" s="140"/>
      <c r="G85" s="141"/>
      <c r="H85" s="140"/>
      <c r="I85" s="141"/>
      <c r="J85" s="140"/>
      <c r="K85" s="141"/>
      <c r="L85" s="140"/>
      <c r="M85" s="141"/>
      <c r="N85" s="140"/>
      <c r="O85" s="141"/>
      <c r="P85" s="140"/>
      <c r="Q85" s="141"/>
      <c r="R85" s="140"/>
      <c r="S85" s="141"/>
      <c r="T85" s="140"/>
      <c r="U85" s="141"/>
      <c r="V85" s="140"/>
      <c r="W85" s="141"/>
      <c r="X85" s="140"/>
      <c r="Y85" s="141"/>
      <c r="Z85" s="140"/>
      <c r="AA85" s="141"/>
      <c r="AB85" s="140"/>
      <c r="AC85" s="141"/>
      <c r="AD85" s="140"/>
      <c r="AE85" s="141"/>
      <c r="AF85" s="140"/>
      <c r="AG85" s="141"/>
      <c r="AH85" s="140"/>
      <c r="AI85" s="141"/>
      <c r="AJ85" s="140"/>
      <c r="AK85" s="141"/>
      <c r="AL85" s="140"/>
      <c r="AM85" s="141"/>
      <c r="AN85" s="40"/>
      <c r="AO85" s="52"/>
      <c r="AP85" s="48"/>
      <c r="AQ85" s="92"/>
      <c r="AR85" s="92"/>
      <c r="AS85" s="92"/>
      <c r="AT85" s="92"/>
      <c r="AU85" s="92"/>
      <c r="AV85" s="25" t="str">
        <f t="shared" si="33"/>
        <v/>
      </c>
      <c r="CA85" s="26" t="str">
        <f t="shared" si="3"/>
        <v/>
      </c>
      <c r="CB85" s="26" t="str">
        <f t="shared" si="4"/>
        <v/>
      </c>
      <c r="CC85" s="26" t="str">
        <f t="shared" si="5"/>
        <v/>
      </c>
      <c r="CD85" s="26" t="str">
        <f t="shared" si="6"/>
        <v/>
      </c>
      <c r="CE85" s="26" t="str">
        <f t="shared" si="7"/>
        <v/>
      </c>
      <c r="CF85" s="88" t="str">
        <f t="shared" si="34"/>
        <v/>
      </c>
      <c r="CG85" s="26" t="str">
        <f t="shared" si="8"/>
        <v/>
      </c>
      <c r="CH85" s="26" t="str">
        <f t="shared" si="9"/>
        <v/>
      </c>
      <c r="CI85" s="28"/>
      <c r="CJ85" s="29">
        <f t="shared" si="10"/>
        <v>0</v>
      </c>
      <c r="CK85" s="29">
        <f t="shared" si="11"/>
        <v>0</v>
      </c>
      <c r="CL85" s="29">
        <f t="shared" si="12"/>
        <v>0</v>
      </c>
      <c r="CM85" s="29">
        <f t="shared" si="13"/>
        <v>0</v>
      </c>
      <c r="CN85" s="29">
        <f t="shared" si="13"/>
        <v>0</v>
      </c>
      <c r="CO85" s="89">
        <f t="shared" si="35"/>
        <v>0</v>
      </c>
      <c r="CP85" s="29">
        <f t="shared" si="14"/>
        <v>0</v>
      </c>
      <c r="CQ85" s="29">
        <f t="shared" si="14"/>
        <v>0</v>
      </c>
    </row>
    <row r="86" spans="1:95" x14ac:dyDescent="0.25">
      <c r="A86" s="300"/>
      <c r="B86" s="43" t="s">
        <v>45</v>
      </c>
      <c r="C86" s="137">
        <f t="shared" si="38"/>
        <v>0</v>
      </c>
      <c r="D86" s="138">
        <f t="shared" si="39"/>
        <v>0</v>
      </c>
      <c r="E86" s="139">
        <f t="shared" si="39"/>
        <v>0</v>
      </c>
      <c r="F86" s="140"/>
      <c r="G86" s="141"/>
      <c r="H86" s="140"/>
      <c r="I86" s="141"/>
      <c r="J86" s="140"/>
      <c r="K86" s="141"/>
      <c r="L86" s="140"/>
      <c r="M86" s="141"/>
      <c r="N86" s="140"/>
      <c r="O86" s="141"/>
      <c r="P86" s="140"/>
      <c r="Q86" s="141"/>
      <c r="R86" s="140"/>
      <c r="S86" s="141"/>
      <c r="T86" s="140"/>
      <c r="U86" s="141"/>
      <c r="V86" s="140"/>
      <c r="W86" s="141"/>
      <c r="X86" s="140"/>
      <c r="Y86" s="141"/>
      <c r="Z86" s="140"/>
      <c r="AA86" s="141"/>
      <c r="AB86" s="140"/>
      <c r="AC86" s="141"/>
      <c r="AD86" s="140"/>
      <c r="AE86" s="141"/>
      <c r="AF86" s="140"/>
      <c r="AG86" s="141"/>
      <c r="AH86" s="140"/>
      <c r="AI86" s="141"/>
      <c r="AJ86" s="140"/>
      <c r="AK86" s="141"/>
      <c r="AL86" s="140"/>
      <c r="AM86" s="141"/>
      <c r="AN86" s="40"/>
      <c r="AO86" s="52"/>
      <c r="AP86" s="48"/>
      <c r="AQ86" s="92"/>
      <c r="AR86" s="92"/>
      <c r="AS86" s="92"/>
      <c r="AT86" s="92"/>
      <c r="AU86" s="92"/>
      <c r="AV86" s="25" t="str">
        <f t="shared" si="33"/>
        <v/>
      </c>
      <c r="CA86" s="26" t="str">
        <f t="shared" si="3"/>
        <v/>
      </c>
      <c r="CB86" s="26" t="str">
        <f t="shared" si="4"/>
        <v/>
      </c>
      <c r="CC86" s="26" t="str">
        <f t="shared" si="5"/>
        <v/>
      </c>
      <c r="CD86" s="26" t="str">
        <f t="shared" si="6"/>
        <v/>
      </c>
      <c r="CE86" s="26" t="str">
        <f t="shared" si="7"/>
        <v/>
      </c>
      <c r="CF86" s="88" t="str">
        <f t="shared" si="34"/>
        <v/>
      </c>
      <c r="CG86" s="26" t="str">
        <f t="shared" si="8"/>
        <v/>
      </c>
      <c r="CH86" s="26" t="str">
        <f t="shared" si="9"/>
        <v/>
      </c>
      <c r="CI86" s="28"/>
      <c r="CJ86" s="29">
        <f t="shared" si="10"/>
        <v>0</v>
      </c>
      <c r="CK86" s="29">
        <f t="shared" si="11"/>
        <v>0</v>
      </c>
      <c r="CL86" s="29">
        <f t="shared" si="12"/>
        <v>0</v>
      </c>
      <c r="CM86" s="29">
        <f t="shared" si="13"/>
        <v>0</v>
      </c>
      <c r="CN86" s="29">
        <f t="shared" si="13"/>
        <v>0</v>
      </c>
      <c r="CO86" s="89">
        <f t="shared" si="35"/>
        <v>0</v>
      </c>
      <c r="CP86" s="29">
        <f t="shared" si="14"/>
        <v>0</v>
      </c>
      <c r="CQ86" s="29">
        <f t="shared" si="14"/>
        <v>0</v>
      </c>
    </row>
    <row r="87" spans="1:95" x14ac:dyDescent="0.25">
      <c r="A87" s="300"/>
      <c r="B87" s="31" t="s">
        <v>46</v>
      </c>
      <c r="C87" s="137">
        <f t="shared" si="38"/>
        <v>0</v>
      </c>
      <c r="D87" s="138">
        <f t="shared" si="39"/>
        <v>0</v>
      </c>
      <c r="E87" s="139">
        <f t="shared" si="39"/>
        <v>0</v>
      </c>
      <c r="F87" s="140"/>
      <c r="G87" s="141"/>
      <c r="H87" s="140"/>
      <c r="I87" s="141"/>
      <c r="J87" s="140"/>
      <c r="K87" s="141"/>
      <c r="L87" s="140"/>
      <c r="M87" s="141"/>
      <c r="N87" s="140"/>
      <c r="O87" s="141"/>
      <c r="P87" s="140"/>
      <c r="Q87" s="141"/>
      <c r="R87" s="140"/>
      <c r="S87" s="141"/>
      <c r="T87" s="140"/>
      <c r="U87" s="141"/>
      <c r="V87" s="140"/>
      <c r="W87" s="141"/>
      <c r="X87" s="140"/>
      <c r="Y87" s="141"/>
      <c r="Z87" s="140"/>
      <c r="AA87" s="141"/>
      <c r="AB87" s="140"/>
      <c r="AC87" s="141"/>
      <c r="AD87" s="140"/>
      <c r="AE87" s="141"/>
      <c r="AF87" s="140"/>
      <c r="AG87" s="141"/>
      <c r="AH87" s="140"/>
      <c r="AI87" s="141"/>
      <c r="AJ87" s="140"/>
      <c r="AK87" s="141"/>
      <c r="AL87" s="140"/>
      <c r="AM87" s="141"/>
      <c r="AN87" s="40"/>
      <c r="AO87" s="52"/>
      <c r="AP87" s="48"/>
      <c r="AQ87" s="92"/>
      <c r="AR87" s="92"/>
      <c r="AS87" s="92"/>
      <c r="AT87" s="92"/>
      <c r="AU87" s="92"/>
      <c r="AV87" s="25" t="str">
        <f t="shared" si="33"/>
        <v/>
      </c>
      <c r="CA87" s="26" t="str">
        <f t="shared" si="3"/>
        <v/>
      </c>
      <c r="CB87" s="26" t="str">
        <f t="shared" si="4"/>
        <v/>
      </c>
      <c r="CC87" s="26" t="str">
        <f t="shared" si="5"/>
        <v/>
      </c>
      <c r="CD87" s="26" t="str">
        <f t="shared" si="6"/>
        <v/>
      </c>
      <c r="CE87" s="26" t="str">
        <f t="shared" si="7"/>
        <v/>
      </c>
      <c r="CF87" s="88" t="str">
        <f t="shared" si="34"/>
        <v/>
      </c>
      <c r="CG87" s="26" t="str">
        <f t="shared" si="8"/>
        <v/>
      </c>
      <c r="CH87" s="26" t="str">
        <f t="shared" si="9"/>
        <v/>
      </c>
      <c r="CI87" s="28"/>
      <c r="CJ87" s="29">
        <f t="shared" si="10"/>
        <v>0</v>
      </c>
      <c r="CK87" s="29">
        <f t="shared" si="11"/>
        <v>0</v>
      </c>
      <c r="CL87" s="29">
        <f t="shared" si="12"/>
        <v>0</v>
      </c>
      <c r="CM87" s="29">
        <f t="shared" si="13"/>
        <v>0</v>
      </c>
      <c r="CN87" s="29">
        <f t="shared" si="13"/>
        <v>0</v>
      </c>
      <c r="CO87" s="89">
        <f t="shared" si="35"/>
        <v>0</v>
      </c>
      <c r="CP87" s="29">
        <f t="shared" si="14"/>
        <v>0</v>
      </c>
      <c r="CQ87" s="29">
        <f t="shared" si="14"/>
        <v>0</v>
      </c>
    </row>
    <row r="88" spans="1:95" x14ac:dyDescent="0.25">
      <c r="A88" s="300"/>
      <c r="B88" s="53" t="s">
        <v>47</v>
      </c>
      <c r="C88" s="137">
        <f t="shared" si="38"/>
        <v>0</v>
      </c>
      <c r="D88" s="138">
        <f t="shared" si="39"/>
        <v>0</v>
      </c>
      <c r="E88" s="142">
        <f t="shared" si="39"/>
        <v>0</v>
      </c>
      <c r="F88" s="140"/>
      <c r="G88" s="141"/>
      <c r="H88" s="140"/>
      <c r="I88" s="141"/>
      <c r="J88" s="140"/>
      <c r="K88" s="141"/>
      <c r="L88" s="140"/>
      <c r="M88" s="141"/>
      <c r="N88" s="140"/>
      <c r="O88" s="141"/>
      <c r="P88" s="140"/>
      <c r="Q88" s="141"/>
      <c r="R88" s="140"/>
      <c r="S88" s="141"/>
      <c r="T88" s="140"/>
      <c r="U88" s="141"/>
      <c r="V88" s="140"/>
      <c r="W88" s="141"/>
      <c r="X88" s="140"/>
      <c r="Y88" s="141"/>
      <c r="Z88" s="140"/>
      <c r="AA88" s="141"/>
      <c r="AB88" s="140"/>
      <c r="AC88" s="141"/>
      <c r="AD88" s="140"/>
      <c r="AE88" s="141"/>
      <c r="AF88" s="140"/>
      <c r="AG88" s="141"/>
      <c r="AH88" s="140"/>
      <c r="AI88" s="141"/>
      <c r="AJ88" s="140"/>
      <c r="AK88" s="141"/>
      <c r="AL88" s="140"/>
      <c r="AM88" s="141"/>
      <c r="AN88" s="40"/>
      <c r="AO88" s="52"/>
      <c r="AP88" s="48"/>
      <c r="AQ88" s="92"/>
      <c r="AR88" s="92"/>
      <c r="AS88" s="92"/>
      <c r="AT88" s="92"/>
      <c r="AU88" s="92"/>
      <c r="AV88" s="25" t="str">
        <f t="shared" si="33"/>
        <v/>
      </c>
      <c r="CA88" s="26" t="str">
        <f t="shared" si="3"/>
        <v/>
      </c>
      <c r="CB88" s="26" t="str">
        <f t="shared" si="4"/>
        <v/>
      </c>
      <c r="CC88" s="26" t="str">
        <f t="shared" si="5"/>
        <v/>
      </c>
      <c r="CD88" s="26" t="str">
        <f t="shared" si="6"/>
        <v/>
      </c>
      <c r="CE88" s="26" t="str">
        <f t="shared" si="7"/>
        <v/>
      </c>
      <c r="CF88" s="88" t="str">
        <f t="shared" si="34"/>
        <v/>
      </c>
      <c r="CG88" s="26" t="str">
        <f t="shared" si="8"/>
        <v/>
      </c>
      <c r="CH88" s="26" t="str">
        <f t="shared" si="9"/>
        <v/>
      </c>
      <c r="CI88" s="28"/>
      <c r="CJ88" s="29">
        <f t="shared" si="10"/>
        <v>0</v>
      </c>
      <c r="CK88" s="29">
        <f t="shared" si="11"/>
        <v>0</v>
      </c>
      <c r="CL88" s="29">
        <f t="shared" si="12"/>
        <v>0</v>
      </c>
      <c r="CM88" s="29">
        <f t="shared" si="13"/>
        <v>0</v>
      </c>
      <c r="CN88" s="29">
        <f t="shared" si="13"/>
        <v>0</v>
      </c>
      <c r="CO88" s="89">
        <f t="shared" si="35"/>
        <v>0</v>
      </c>
      <c r="CP88" s="29">
        <f t="shared" si="14"/>
        <v>0</v>
      </c>
      <c r="CQ88" s="29">
        <f t="shared" si="14"/>
        <v>0</v>
      </c>
    </row>
    <row r="89" spans="1:95" x14ac:dyDescent="0.25">
      <c r="A89" s="301"/>
      <c r="B89" s="57" t="s">
        <v>48</v>
      </c>
      <c r="C89" s="143">
        <f t="shared" si="38"/>
        <v>0</v>
      </c>
      <c r="D89" s="144">
        <f t="shared" si="39"/>
        <v>0</v>
      </c>
      <c r="E89" s="145">
        <f t="shared" si="39"/>
        <v>0</v>
      </c>
      <c r="F89" s="146"/>
      <c r="G89" s="147"/>
      <c r="H89" s="146"/>
      <c r="I89" s="147"/>
      <c r="J89" s="146"/>
      <c r="K89" s="147"/>
      <c r="L89" s="146"/>
      <c r="M89" s="147"/>
      <c r="N89" s="146"/>
      <c r="O89" s="147"/>
      <c r="P89" s="146"/>
      <c r="Q89" s="147"/>
      <c r="R89" s="146"/>
      <c r="S89" s="147"/>
      <c r="T89" s="146"/>
      <c r="U89" s="147"/>
      <c r="V89" s="146"/>
      <c r="W89" s="147"/>
      <c r="X89" s="146"/>
      <c r="Y89" s="147"/>
      <c r="Z89" s="146"/>
      <c r="AA89" s="147"/>
      <c r="AB89" s="146"/>
      <c r="AC89" s="147"/>
      <c r="AD89" s="146"/>
      <c r="AE89" s="147"/>
      <c r="AF89" s="146"/>
      <c r="AG89" s="147"/>
      <c r="AH89" s="146"/>
      <c r="AI89" s="147"/>
      <c r="AJ89" s="146"/>
      <c r="AK89" s="147"/>
      <c r="AL89" s="146"/>
      <c r="AM89" s="147"/>
      <c r="AN89" s="66"/>
      <c r="AO89" s="97"/>
      <c r="AP89" s="68"/>
      <c r="AQ89" s="69"/>
      <c r="AR89" s="69"/>
      <c r="AS89" s="69"/>
      <c r="AT89" s="69"/>
      <c r="AU89" s="69"/>
      <c r="AV89" s="25" t="str">
        <f t="shared" si="33"/>
        <v/>
      </c>
      <c r="CA89" s="26" t="str">
        <f t="shared" si="3"/>
        <v/>
      </c>
      <c r="CB89" s="26" t="str">
        <f t="shared" si="4"/>
        <v/>
      </c>
      <c r="CC89" s="26" t="str">
        <f t="shared" si="5"/>
        <v/>
      </c>
      <c r="CD89" s="26" t="str">
        <f t="shared" si="6"/>
        <v/>
      </c>
      <c r="CE89" s="26" t="str">
        <f t="shared" si="7"/>
        <v/>
      </c>
      <c r="CF89" s="88" t="str">
        <f t="shared" si="34"/>
        <v/>
      </c>
      <c r="CG89" s="26" t="str">
        <f t="shared" si="8"/>
        <v/>
      </c>
      <c r="CH89" s="26" t="str">
        <f t="shared" si="9"/>
        <v/>
      </c>
      <c r="CI89" s="28"/>
      <c r="CJ89" s="29">
        <f t="shared" si="10"/>
        <v>0</v>
      </c>
      <c r="CK89" s="29">
        <f t="shared" si="11"/>
        <v>0</v>
      </c>
      <c r="CL89" s="29">
        <f t="shared" si="12"/>
        <v>0</v>
      </c>
      <c r="CM89" s="29">
        <f t="shared" si="13"/>
        <v>0</v>
      </c>
      <c r="CN89" s="29">
        <f t="shared" si="13"/>
        <v>0</v>
      </c>
      <c r="CO89" s="89">
        <f t="shared" si="35"/>
        <v>0</v>
      </c>
      <c r="CP89" s="29">
        <f t="shared" si="14"/>
        <v>0</v>
      </c>
      <c r="CQ89" s="29">
        <f t="shared" si="14"/>
        <v>0</v>
      </c>
    </row>
    <row r="90" spans="1:95" x14ac:dyDescent="0.25">
      <c r="A90" s="303" t="s">
        <v>65</v>
      </c>
      <c r="B90" s="303"/>
      <c r="C90" s="303"/>
      <c r="D90" s="303"/>
      <c r="E90" s="303"/>
      <c r="F90" s="303"/>
      <c r="G90" s="303"/>
      <c r="H90" s="303"/>
      <c r="I90" s="303"/>
      <c r="J90" s="303"/>
      <c r="K90" s="303"/>
      <c r="L90" s="303"/>
      <c r="M90" s="303"/>
      <c r="N90" s="303"/>
      <c r="O90" s="303"/>
      <c r="P90" s="303"/>
      <c r="Q90" s="303"/>
      <c r="R90" s="303"/>
      <c r="S90" s="303"/>
      <c r="T90" s="303"/>
      <c r="U90" s="303"/>
      <c r="V90" s="303"/>
      <c r="W90" s="303"/>
      <c r="X90" s="303"/>
      <c r="Y90" s="303"/>
      <c r="Z90" s="303"/>
      <c r="AA90" s="303"/>
      <c r="AB90" s="303"/>
      <c r="AC90" s="303"/>
      <c r="AD90" s="303"/>
      <c r="AE90" s="303"/>
      <c r="AF90" s="303"/>
      <c r="AG90" s="303"/>
      <c r="AH90" s="303"/>
      <c r="AI90" s="303"/>
      <c r="AJ90" s="303"/>
      <c r="AK90" s="303"/>
      <c r="AL90" s="303"/>
      <c r="AM90" s="303"/>
    </row>
    <row r="91" spans="1:95" ht="15" customHeight="1" x14ac:dyDescent="0.25">
      <c r="A91" s="324" t="s">
        <v>66</v>
      </c>
      <c r="B91" s="327" t="s">
        <v>67</v>
      </c>
      <c r="C91" s="287" t="s">
        <v>6</v>
      </c>
      <c r="D91" s="288"/>
      <c r="E91" s="284"/>
      <c r="F91" s="297" t="s">
        <v>7</v>
      </c>
      <c r="G91" s="302"/>
      <c r="H91" s="302"/>
      <c r="I91" s="302"/>
      <c r="J91" s="302"/>
      <c r="K91" s="302"/>
      <c r="L91" s="302"/>
      <c r="M91" s="302"/>
      <c r="N91" s="302"/>
      <c r="O91" s="302"/>
      <c r="P91" s="302"/>
      <c r="Q91" s="302"/>
      <c r="R91" s="302"/>
      <c r="S91" s="302"/>
      <c r="T91" s="302"/>
      <c r="U91" s="302"/>
      <c r="V91" s="302"/>
      <c r="W91" s="302"/>
      <c r="X91" s="302"/>
      <c r="Y91" s="302"/>
      <c r="Z91" s="302"/>
      <c r="AA91" s="302"/>
      <c r="AB91" s="302"/>
      <c r="AC91" s="302"/>
      <c r="AD91" s="302"/>
      <c r="AE91" s="302"/>
      <c r="AF91" s="302"/>
      <c r="AG91" s="302"/>
      <c r="AH91" s="302"/>
      <c r="AI91" s="302"/>
      <c r="AJ91" s="302"/>
      <c r="AK91" s="302"/>
      <c r="AL91" s="302"/>
      <c r="AM91" s="323"/>
      <c r="AN91" s="288" t="s">
        <v>9</v>
      </c>
      <c r="AO91" s="284"/>
      <c r="AP91" s="317" t="s">
        <v>10</v>
      </c>
      <c r="AQ91" s="320" t="s">
        <v>11</v>
      </c>
      <c r="AR91" s="320" t="s">
        <v>13</v>
      </c>
      <c r="AS91" s="284" t="s">
        <v>14</v>
      </c>
    </row>
    <row r="92" spans="1:95" x14ac:dyDescent="0.25">
      <c r="A92" s="325"/>
      <c r="B92" s="328"/>
      <c r="C92" s="289"/>
      <c r="D92" s="290"/>
      <c r="E92" s="286"/>
      <c r="F92" s="295" t="s">
        <v>15</v>
      </c>
      <c r="G92" s="296"/>
      <c r="H92" s="295" t="s">
        <v>16</v>
      </c>
      <c r="I92" s="296"/>
      <c r="J92" s="295" t="s">
        <v>17</v>
      </c>
      <c r="K92" s="296"/>
      <c r="L92" s="295" t="s">
        <v>18</v>
      </c>
      <c r="M92" s="296"/>
      <c r="N92" s="295" t="s">
        <v>19</v>
      </c>
      <c r="O92" s="296"/>
      <c r="P92" s="295" t="s">
        <v>20</v>
      </c>
      <c r="Q92" s="296"/>
      <c r="R92" s="295" t="s">
        <v>21</v>
      </c>
      <c r="S92" s="296"/>
      <c r="T92" s="295" t="s">
        <v>22</v>
      </c>
      <c r="U92" s="296"/>
      <c r="V92" s="295" t="s">
        <v>23</v>
      </c>
      <c r="W92" s="296"/>
      <c r="X92" s="295" t="s">
        <v>24</v>
      </c>
      <c r="Y92" s="296"/>
      <c r="Z92" s="295" t="s">
        <v>25</v>
      </c>
      <c r="AA92" s="296"/>
      <c r="AB92" s="295" t="s">
        <v>26</v>
      </c>
      <c r="AC92" s="296"/>
      <c r="AD92" s="295" t="s">
        <v>27</v>
      </c>
      <c r="AE92" s="296"/>
      <c r="AF92" s="295" t="s">
        <v>28</v>
      </c>
      <c r="AG92" s="296"/>
      <c r="AH92" s="295" t="s">
        <v>29</v>
      </c>
      <c r="AI92" s="296"/>
      <c r="AJ92" s="295" t="s">
        <v>30</v>
      </c>
      <c r="AK92" s="296"/>
      <c r="AL92" s="297" t="s">
        <v>31</v>
      </c>
      <c r="AM92" s="323"/>
      <c r="AN92" s="290"/>
      <c r="AO92" s="286"/>
      <c r="AP92" s="318"/>
      <c r="AQ92" s="321"/>
      <c r="AR92" s="321"/>
      <c r="AS92" s="285"/>
    </row>
    <row r="93" spans="1:95" x14ac:dyDescent="0.25">
      <c r="A93" s="326"/>
      <c r="B93" s="329"/>
      <c r="C93" s="5" t="s">
        <v>32</v>
      </c>
      <c r="D93" s="6" t="s">
        <v>33</v>
      </c>
      <c r="E93" s="7" t="s">
        <v>34</v>
      </c>
      <c r="F93" s="5" t="s">
        <v>33</v>
      </c>
      <c r="G93" s="7" t="s">
        <v>34</v>
      </c>
      <c r="H93" s="5" t="s">
        <v>33</v>
      </c>
      <c r="I93" s="7" t="s">
        <v>34</v>
      </c>
      <c r="J93" s="5" t="s">
        <v>33</v>
      </c>
      <c r="K93" s="7" t="s">
        <v>34</v>
      </c>
      <c r="L93" s="5" t="s">
        <v>33</v>
      </c>
      <c r="M93" s="7" t="s">
        <v>34</v>
      </c>
      <c r="N93" s="5" t="s">
        <v>33</v>
      </c>
      <c r="O93" s="7" t="s">
        <v>34</v>
      </c>
      <c r="P93" s="5" t="s">
        <v>33</v>
      </c>
      <c r="Q93" s="7" t="s">
        <v>34</v>
      </c>
      <c r="R93" s="5" t="s">
        <v>33</v>
      </c>
      <c r="S93" s="7" t="s">
        <v>34</v>
      </c>
      <c r="T93" s="5" t="s">
        <v>33</v>
      </c>
      <c r="U93" s="7" t="s">
        <v>34</v>
      </c>
      <c r="V93" s="5" t="s">
        <v>33</v>
      </c>
      <c r="W93" s="7" t="s">
        <v>34</v>
      </c>
      <c r="X93" s="5" t="s">
        <v>33</v>
      </c>
      <c r="Y93" s="7" t="s">
        <v>34</v>
      </c>
      <c r="Z93" s="5" t="s">
        <v>33</v>
      </c>
      <c r="AA93" s="7" t="s">
        <v>34</v>
      </c>
      <c r="AB93" s="5" t="s">
        <v>33</v>
      </c>
      <c r="AC93" s="7" t="s">
        <v>34</v>
      </c>
      <c r="AD93" s="5" t="s">
        <v>33</v>
      </c>
      <c r="AE93" s="7" t="s">
        <v>34</v>
      </c>
      <c r="AF93" s="5" t="s">
        <v>33</v>
      </c>
      <c r="AG93" s="7" t="s">
        <v>34</v>
      </c>
      <c r="AH93" s="5" t="s">
        <v>33</v>
      </c>
      <c r="AI93" s="7" t="s">
        <v>34</v>
      </c>
      <c r="AJ93" s="5" t="s">
        <v>33</v>
      </c>
      <c r="AK93" s="7" t="s">
        <v>34</v>
      </c>
      <c r="AL93" s="5" t="s">
        <v>33</v>
      </c>
      <c r="AM93" s="148" t="s">
        <v>34</v>
      </c>
      <c r="AN93" s="149" t="s">
        <v>35</v>
      </c>
      <c r="AO93" s="150" t="s">
        <v>68</v>
      </c>
      <c r="AP93" s="319"/>
      <c r="AQ93" s="322"/>
      <c r="AR93" s="322"/>
      <c r="AS93" s="286"/>
    </row>
    <row r="94" spans="1:95" ht="21" x14ac:dyDescent="0.25">
      <c r="A94" s="299" t="s">
        <v>69</v>
      </c>
      <c r="B94" s="151" t="s">
        <v>70</v>
      </c>
      <c r="C94" s="11">
        <f t="shared" ref="C94:C105" si="41">SUM(D94+E94)</f>
        <v>323</v>
      </c>
      <c r="D94" s="12">
        <f>+L94+N94+P94+R94+T94+V94+X94+Z94+AB94+AD94+AF94+AH94</f>
        <v>159</v>
      </c>
      <c r="E94" s="152">
        <f>+M94+O94+Q94+S94+U94+W94+Y94+AA94+AC94+AE94+AG94+AI94</f>
        <v>164</v>
      </c>
      <c r="F94" s="153"/>
      <c r="G94" s="154"/>
      <c r="H94" s="153"/>
      <c r="I94" s="155"/>
      <c r="J94" s="153"/>
      <c r="K94" s="155"/>
      <c r="L94" s="156">
        <v>5</v>
      </c>
      <c r="M94" s="157">
        <v>13</v>
      </c>
      <c r="N94" s="104">
        <v>15</v>
      </c>
      <c r="O94" s="158">
        <v>15</v>
      </c>
      <c r="P94" s="159">
        <v>12</v>
      </c>
      <c r="Q94" s="157">
        <v>23</v>
      </c>
      <c r="R94" s="160">
        <v>18</v>
      </c>
      <c r="S94" s="158">
        <v>17</v>
      </c>
      <c r="T94" s="156">
        <v>23</v>
      </c>
      <c r="U94" s="21">
        <v>21</v>
      </c>
      <c r="V94" s="104">
        <v>17</v>
      </c>
      <c r="W94" s="160">
        <v>19</v>
      </c>
      <c r="X94" s="156">
        <v>18</v>
      </c>
      <c r="Y94" s="21">
        <v>25</v>
      </c>
      <c r="Z94" s="104">
        <v>18</v>
      </c>
      <c r="AA94" s="160">
        <v>17</v>
      </c>
      <c r="AB94" s="156">
        <v>24</v>
      </c>
      <c r="AC94" s="21">
        <v>9</v>
      </c>
      <c r="AD94" s="156">
        <v>9</v>
      </c>
      <c r="AE94" s="157">
        <v>5</v>
      </c>
      <c r="AF94" s="156"/>
      <c r="AG94" s="157"/>
      <c r="AH94" s="156"/>
      <c r="AI94" s="157"/>
      <c r="AJ94" s="153"/>
      <c r="AK94" s="155"/>
      <c r="AL94" s="154"/>
      <c r="AM94" s="161"/>
      <c r="AN94" s="41">
        <v>0</v>
      </c>
      <c r="AO94" s="157">
        <v>0</v>
      </c>
      <c r="AP94" s="156">
        <v>0</v>
      </c>
      <c r="AQ94" s="162">
        <v>0</v>
      </c>
      <c r="AR94" s="162">
        <v>0</v>
      </c>
      <c r="AS94" s="21">
        <v>0</v>
      </c>
      <c r="AT94" s="25" t="str">
        <f>$CA94&amp;CB94&amp;$CC94&amp;CD94&amp;CE94&amp;CF94</f>
        <v/>
      </c>
      <c r="CA94" s="26" t="str">
        <f>IF(AND(E94&gt;0,OR(AN94="")),"No olvide digitar los campos *TRANS Masculino (Digite CERO si no tiene).",IF(AN94&gt;$E94,"* El Número de TRANS Masculino no puede superar el Total Mujeres. ",""))</f>
        <v/>
      </c>
      <c r="CB94" s="26" t="str">
        <f>IF(AND(D94&gt;0,OR(AO94="")),"No olvide digitar los campos *TRANS Femenino (Digite CERO si no tiene).",IF(AO94&gt;D94,"* El Número de TRANS Femenino no puede superar el Total Hombres. ",""))</f>
        <v/>
      </c>
      <c r="CC94" s="26" t="str">
        <f>IF(AND($C94&lt;&gt;0,AP94=""),"* No olvide ingresar la columna Pueblos Originarios (Digite CERO si no tiene).  ",IF(AP94&gt;$C94,"* El Número de Pueblos Originarios no puede superar el Total. ",""))</f>
        <v/>
      </c>
      <c r="CD94" s="26" t="str">
        <f>IF(AND($C94&lt;&gt;0,AQ94=""),"* No olvide ingresar la columna Migrantes (Digite CERO si no tiene).  ",IF(AQ94&gt;$C94,"* El Número de Migrantes no puede superar el Total. ",""))</f>
        <v/>
      </c>
      <c r="CE94" s="26" t="str">
        <f>IF(AND($C94&lt;&gt;0,AR94=""),"* No olvide ingresar la columna Niños, Niñas, Adolescentes y Jóvenes SENAME (Digite CERO si no tiene).  ",IF(AR94&gt;$C94,"* El Número de Niños, Niñas, Adolescentes y Jóvenes SENAME no puede superar el Total. ",""))</f>
        <v/>
      </c>
      <c r="CF94" s="26" t="str">
        <f>IF(AND($C94&lt;&gt;0,AS94=""),"* No olvide ingresar la columna Niños, Niñas, Adolescentes y Jóvenes Mejor Niñez (Digite CERO si no tiene). ",IF(AS94&gt;$C94,"* El Número de Niños, Niñas, Adolescentes y Jóvenes Mejor Niñez no puede superar el Total. ",""))</f>
        <v/>
      </c>
      <c r="CJ94" s="29">
        <f>IF(AND($E94&lt;&gt;0,AN94=""),1,IF(AN94&gt;$E94,1,0))</f>
        <v>0</v>
      </c>
      <c r="CK94" s="29">
        <f>IF(AND($D94&lt;&gt;0,AO94=""),1,IF(AO94&gt;$D94,1,0))</f>
        <v>0</v>
      </c>
      <c r="CL94" s="29">
        <f>IF(AND($C94&lt;&gt;0,AP94=""),1,IF(AP94&gt;$C94,1,0))</f>
        <v>0</v>
      </c>
      <c r="CM94" s="29">
        <f>IF(AND($C94&lt;&gt;0,AQ94=""),1,IF(AQ94&gt;$C94,1,0))</f>
        <v>0</v>
      </c>
      <c r="CN94" s="29">
        <f>IF(AND($C94&lt;&gt;0,AR94=""),1,IF(AR94&gt;$C94,1,0))</f>
        <v>0</v>
      </c>
      <c r="CO94" s="29">
        <f>IF(AND($C94&lt;&gt;0,AS94=""),1,IF(AS94&gt;$C94,1,0))</f>
        <v>0</v>
      </c>
    </row>
    <row r="95" spans="1:95" x14ac:dyDescent="0.25">
      <c r="A95" s="300"/>
      <c r="B95" s="31" t="s">
        <v>71</v>
      </c>
      <c r="C95" s="32">
        <f t="shared" si="41"/>
        <v>31</v>
      </c>
      <c r="D95" s="33">
        <f t="shared" ref="D95:E97" si="42">SUM(F95+H95+J95+L95+N95+P95+R95+T95+V95+X95+Z95+AB95+AD95+AF95+AH95+AJ95+AL95)</f>
        <v>20</v>
      </c>
      <c r="E95" s="163">
        <f t="shared" si="42"/>
        <v>11</v>
      </c>
      <c r="F95" s="35"/>
      <c r="G95" s="164"/>
      <c r="H95" s="35"/>
      <c r="I95" s="36"/>
      <c r="J95" s="41"/>
      <c r="K95" s="86"/>
      <c r="L95" s="35"/>
      <c r="M95" s="37">
        <v>1</v>
      </c>
      <c r="N95" s="41">
        <v>1</v>
      </c>
      <c r="O95" s="86"/>
      <c r="P95" s="38">
        <v>3</v>
      </c>
      <c r="Q95" s="37"/>
      <c r="R95" s="164"/>
      <c r="S95" s="86">
        <v>1</v>
      </c>
      <c r="T95" s="35"/>
      <c r="U95" s="36">
        <v>1</v>
      </c>
      <c r="V95" s="41"/>
      <c r="W95" s="164"/>
      <c r="X95" s="35"/>
      <c r="Y95" s="36">
        <v>1</v>
      </c>
      <c r="Z95" s="41"/>
      <c r="AA95" s="164">
        <v>2</v>
      </c>
      <c r="AB95" s="35">
        <v>4</v>
      </c>
      <c r="AC95" s="36"/>
      <c r="AD95" s="35">
        <v>5</v>
      </c>
      <c r="AE95" s="37"/>
      <c r="AF95" s="35">
        <v>4</v>
      </c>
      <c r="AG95" s="36"/>
      <c r="AH95" s="35">
        <v>2</v>
      </c>
      <c r="AI95" s="36">
        <v>2</v>
      </c>
      <c r="AJ95" s="35"/>
      <c r="AK95" s="36">
        <v>3</v>
      </c>
      <c r="AL95" s="41">
        <v>1</v>
      </c>
      <c r="AM95" s="165"/>
      <c r="AN95" s="41">
        <v>0</v>
      </c>
      <c r="AO95" s="37">
        <v>0</v>
      </c>
      <c r="AP95" s="35">
        <v>0</v>
      </c>
      <c r="AQ95" s="166">
        <v>0</v>
      </c>
      <c r="AR95" s="166">
        <v>0</v>
      </c>
      <c r="AS95" s="36">
        <v>0</v>
      </c>
      <c r="AT95" s="25" t="str">
        <f t="shared" ref="AT95:AT105" si="43">$CA95&amp;CB95&amp;$CC95&amp;CD95&amp;CE95&amp;CF95</f>
        <v/>
      </c>
      <c r="CA95" s="26" t="str">
        <f t="shared" ref="CA95:CA105" si="44">IF(AND(E95&gt;0,OR(AN95="")),"No olvide digitar los campos *TRANS Masculino (Digite CERO si no tiene).",IF(AN95&gt;$E95,"* El Número de TRANS Masculino no puede superar el Total Mujeres. ",""))</f>
        <v/>
      </c>
      <c r="CB95" s="26" t="str">
        <f t="shared" ref="CB95:CB105" si="45">IF(AND(D95&gt;0,OR(AO95="")),"No olvide digitar los campos *TRANS Femenino (Digite CERO si no tiene).",IF(AO95&gt;D95,"* El Número de TRANS Femenino no puede superar el Total Hombres. ",""))</f>
        <v/>
      </c>
      <c r="CC95" s="26" t="str">
        <f t="shared" ref="CC95:CC105" si="46">IF(AND($C95&lt;&gt;0,AP95=""),"* No olvide ingresar la columna Pueblos Originarios (Digite CERO si no tiene).  ",IF(AP95&gt;$C95,"* El Número de Pueblos Originarios no puede superar el Total. ",""))</f>
        <v/>
      </c>
      <c r="CD95" s="26" t="str">
        <f t="shared" ref="CD95:CD105" si="47">IF(AND($C95&lt;&gt;0,AQ95=""),"* No olvide ingresar la columna Migrantes (Digite CERO si no tiene).  ",IF(AQ95&gt;$C95,"* El Número de Migrantes no puede superar el Total. ",""))</f>
        <v/>
      </c>
      <c r="CE95" s="26" t="str">
        <f t="shared" ref="CE95:CE105" si="48">IF(AND($C95&lt;&gt;0,AR95=""),"* No olvide ingresar la columna Niños, Niñas, Adolescentes y Jóvenes SENAME (Digite CERO si no tiene).  ",IF(AR95&gt;$C95,"* El Número de Niños, Niñas, Adolescentes y Jóvenes SENAME no puede superar el Total. ",""))</f>
        <v/>
      </c>
      <c r="CF95" s="26" t="str">
        <f t="shared" ref="CF95:CF105" si="49">IF(AND($C95&lt;&gt;0,AS95=""),"* No olvide ingresar la columna Niños, Niñas, Adolescentes y Jóvenes Mejor Niñez (Digite CERO si no tiene). ",IF(AS95&gt;$C95,"* El Número de Niños, Niñas, Adolescentes y Jóvenes Mejor Niñez no puede superar el Total. ",""))</f>
        <v/>
      </c>
      <c r="CJ95" s="29">
        <f t="shared" ref="CJ95:CJ105" si="50">IF(AND($E95&lt;&gt;0,AN95=""),1,IF(AN95&gt;$E95,1,0))</f>
        <v>0</v>
      </c>
      <c r="CK95" s="29">
        <f t="shared" ref="CK95:CK105" si="51">IF(AND($D95&lt;&gt;0,AO95=""),1,IF(AO95&gt;$D95,1,0))</f>
        <v>0</v>
      </c>
      <c r="CL95" s="29">
        <f t="shared" ref="CL95:CO105" si="52">IF(AND($C95&lt;&gt;0,AP95=""),1,IF(AP95&gt;$C95,1,0))</f>
        <v>0</v>
      </c>
      <c r="CM95" s="29">
        <f t="shared" si="52"/>
        <v>0</v>
      </c>
      <c r="CN95" s="29">
        <f t="shared" si="52"/>
        <v>0</v>
      </c>
      <c r="CO95" s="29">
        <f t="shared" si="52"/>
        <v>0</v>
      </c>
    </row>
    <row r="96" spans="1:95" x14ac:dyDescent="0.25">
      <c r="A96" s="300"/>
      <c r="B96" s="31" t="s">
        <v>72</v>
      </c>
      <c r="C96" s="32">
        <f t="shared" si="41"/>
        <v>3</v>
      </c>
      <c r="D96" s="33">
        <f t="shared" si="42"/>
        <v>3</v>
      </c>
      <c r="E96" s="163">
        <f t="shared" si="42"/>
        <v>0</v>
      </c>
      <c r="F96" s="35"/>
      <c r="G96" s="164"/>
      <c r="H96" s="35"/>
      <c r="I96" s="36"/>
      <c r="J96" s="41"/>
      <c r="K96" s="86"/>
      <c r="L96" s="35">
        <v>1</v>
      </c>
      <c r="M96" s="37"/>
      <c r="N96" s="41"/>
      <c r="O96" s="86"/>
      <c r="P96" s="38">
        <v>2</v>
      </c>
      <c r="Q96" s="37"/>
      <c r="R96" s="164"/>
      <c r="S96" s="86"/>
      <c r="T96" s="35"/>
      <c r="U96" s="36"/>
      <c r="V96" s="41"/>
      <c r="W96" s="164"/>
      <c r="X96" s="35"/>
      <c r="Y96" s="36"/>
      <c r="Z96" s="41"/>
      <c r="AA96" s="164"/>
      <c r="AB96" s="35"/>
      <c r="AC96" s="36"/>
      <c r="AD96" s="35"/>
      <c r="AE96" s="37"/>
      <c r="AF96" s="35"/>
      <c r="AG96" s="36"/>
      <c r="AH96" s="35"/>
      <c r="AI96" s="36"/>
      <c r="AJ96" s="35"/>
      <c r="AK96" s="36"/>
      <c r="AL96" s="41"/>
      <c r="AM96" s="165"/>
      <c r="AN96" s="41">
        <v>0</v>
      </c>
      <c r="AO96" s="37">
        <v>0</v>
      </c>
      <c r="AP96" s="35">
        <v>0</v>
      </c>
      <c r="AQ96" s="166">
        <v>0</v>
      </c>
      <c r="AR96" s="166">
        <v>0</v>
      </c>
      <c r="AS96" s="36">
        <v>0</v>
      </c>
      <c r="AT96" s="25" t="str">
        <f t="shared" si="43"/>
        <v/>
      </c>
      <c r="CA96" s="26" t="str">
        <f t="shared" si="44"/>
        <v/>
      </c>
      <c r="CB96" s="26" t="str">
        <f t="shared" si="45"/>
        <v/>
      </c>
      <c r="CC96" s="26" t="str">
        <f t="shared" si="46"/>
        <v/>
      </c>
      <c r="CD96" s="26" t="str">
        <f t="shared" si="47"/>
        <v/>
      </c>
      <c r="CE96" s="26" t="str">
        <f t="shared" si="48"/>
        <v/>
      </c>
      <c r="CF96" s="26" t="str">
        <f t="shared" si="49"/>
        <v/>
      </c>
      <c r="CJ96" s="29">
        <f t="shared" si="50"/>
        <v>0</v>
      </c>
      <c r="CK96" s="29">
        <f t="shared" si="51"/>
        <v>0</v>
      </c>
      <c r="CL96" s="29">
        <f t="shared" si="52"/>
        <v>0</v>
      </c>
      <c r="CM96" s="29">
        <f t="shared" si="52"/>
        <v>0</v>
      </c>
      <c r="CN96" s="29">
        <f t="shared" si="52"/>
        <v>0</v>
      </c>
      <c r="CO96" s="29">
        <f t="shared" si="52"/>
        <v>0</v>
      </c>
    </row>
    <row r="97" spans="1:93" x14ac:dyDescent="0.25">
      <c r="A97" s="300"/>
      <c r="B97" s="31" t="s">
        <v>73</v>
      </c>
      <c r="C97" s="32">
        <f t="shared" si="41"/>
        <v>0</v>
      </c>
      <c r="D97" s="33">
        <f t="shared" si="42"/>
        <v>0</v>
      </c>
      <c r="E97" s="163">
        <f t="shared" si="42"/>
        <v>0</v>
      </c>
      <c r="F97" s="35"/>
      <c r="G97" s="164"/>
      <c r="H97" s="35"/>
      <c r="I97" s="36"/>
      <c r="J97" s="41"/>
      <c r="K97" s="86"/>
      <c r="L97" s="35"/>
      <c r="M97" s="37"/>
      <c r="N97" s="41"/>
      <c r="O97" s="86"/>
      <c r="P97" s="38"/>
      <c r="Q97" s="37"/>
      <c r="R97" s="164"/>
      <c r="S97" s="86"/>
      <c r="T97" s="35"/>
      <c r="U97" s="36"/>
      <c r="V97" s="41"/>
      <c r="W97" s="164"/>
      <c r="X97" s="35"/>
      <c r="Y97" s="36"/>
      <c r="Z97" s="41"/>
      <c r="AA97" s="164"/>
      <c r="AB97" s="35"/>
      <c r="AC97" s="36"/>
      <c r="AD97" s="35"/>
      <c r="AE97" s="37"/>
      <c r="AF97" s="35"/>
      <c r="AG97" s="36"/>
      <c r="AH97" s="35"/>
      <c r="AI97" s="36"/>
      <c r="AJ97" s="35"/>
      <c r="AK97" s="36"/>
      <c r="AL97" s="41"/>
      <c r="AM97" s="165"/>
      <c r="AN97" s="41">
        <v>0</v>
      </c>
      <c r="AO97" s="37">
        <v>0</v>
      </c>
      <c r="AP97" s="35">
        <v>0</v>
      </c>
      <c r="AQ97" s="166">
        <v>0</v>
      </c>
      <c r="AR97" s="166">
        <v>0</v>
      </c>
      <c r="AS97" s="36">
        <v>0</v>
      </c>
      <c r="AT97" s="25" t="str">
        <f t="shared" si="43"/>
        <v/>
      </c>
      <c r="CA97" s="26" t="str">
        <f t="shared" si="44"/>
        <v/>
      </c>
      <c r="CB97" s="26" t="str">
        <f t="shared" si="45"/>
        <v/>
      </c>
      <c r="CC97" s="26" t="str">
        <f t="shared" si="46"/>
        <v/>
      </c>
      <c r="CD97" s="26" t="str">
        <f t="shared" si="47"/>
        <v/>
      </c>
      <c r="CE97" s="26" t="str">
        <f t="shared" si="48"/>
        <v/>
      </c>
      <c r="CF97" s="26" t="str">
        <f t="shared" si="49"/>
        <v/>
      </c>
      <c r="CJ97" s="29">
        <f t="shared" si="50"/>
        <v>0</v>
      </c>
      <c r="CK97" s="29">
        <f t="shared" si="51"/>
        <v>0</v>
      </c>
      <c r="CL97" s="29">
        <f t="shared" si="52"/>
        <v>0</v>
      </c>
      <c r="CM97" s="29">
        <f t="shared" si="52"/>
        <v>0</v>
      </c>
      <c r="CN97" s="29">
        <f t="shared" si="52"/>
        <v>0</v>
      </c>
      <c r="CO97" s="29">
        <f t="shared" si="52"/>
        <v>0</v>
      </c>
    </row>
    <row r="98" spans="1:93" x14ac:dyDescent="0.25">
      <c r="A98" s="300"/>
      <c r="B98" s="124" t="s">
        <v>74</v>
      </c>
      <c r="C98" s="122">
        <f t="shared" si="41"/>
        <v>0</v>
      </c>
      <c r="D98" s="167">
        <f>+J98+L98+N98</f>
        <v>0</v>
      </c>
      <c r="E98" s="168">
        <f>+K98+M98+O98</f>
        <v>0</v>
      </c>
      <c r="F98" s="75"/>
      <c r="G98" s="169"/>
      <c r="H98" s="75"/>
      <c r="I98" s="76"/>
      <c r="J98" s="41"/>
      <c r="K98" s="86"/>
      <c r="L98" s="47"/>
      <c r="M98" s="49"/>
      <c r="N98" s="52"/>
      <c r="O98" s="170"/>
      <c r="P98" s="109"/>
      <c r="Q98" s="108"/>
      <c r="R98" s="169"/>
      <c r="S98" s="171"/>
      <c r="T98" s="75"/>
      <c r="U98" s="76"/>
      <c r="V98" s="123"/>
      <c r="W98" s="169"/>
      <c r="X98" s="75"/>
      <c r="Y98" s="76"/>
      <c r="Z98" s="123"/>
      <c r="AA98" s="169"/>
      <c r="AB98" s="75"/>
      <c r="AC98" s="76"/>
      <c r="AD98" s="75"/>
      <c r="AE98" s="108"/>
      <c r="AF98" s="75"/>
      <c r="AG98" s="76"/>
      <c r="AH98" s="75"/>
      <c r="AI98" s="76"/>
      <c r="AJ98" s="75"/>
      <c r="AK98" s="76"/>
      <c r="AL98" s="169"/>
      <c r="AM98" s="110"/>
      <c r="AN98" s="41">
        <v>0</v>
      </c>
      <c r="AO98" s="37">
        <v>0</v>
      </c>
      <c r="AP98" s="35">
        <v>0</v>
      </c>
      <c r="AQ98" s="172">
        <v>0</v>
      </c>
      <c r="AR98" s="172">
        <v>0</v>
      </c>
      <c r="AS98" s="48">
        <v>0</v>
      </c>
      <c r="AT98" s="25" t="str">
        <f t="shared" si="43"/>
        <v/>
      </c>
      <c r="CA98" s="26" t="str">
        <f t="shared" si="44"/>
        <v/>
      </c>
      <c r="CB98" s="26" t="str">
        <f t="shared" si="45"/>
        <v/>
      </c>
      <c r="CC98" s="26" t="str">
        <f t="shared" si="46"/>
        <v/>
      </c>
      <c r="CD98" s="26" t="str">
        <f t="shared" si="47"/>
        <v/>
      </c>
      <c r="CE98" s="26" t="str">
        <f t="shared" si="48"/>
        <v/>
      </c>
      <c r="CF98" s="26" t="str">
        <f t="shared" si="49"/>
        <v/>
      </c>
      <c r="CJ98" s="29">
        <f t="shared" si="50"/>
        <v>0</v>
      </c>
      <c r="CK98" s="29">
        <f t="shared" si="51"/>
        <v>0</v>
      </c>
      <c r="CL98" s="29">
        <f t="shared" si="52"/>
        <v>0</v>
      </c>
      <c r="CM98" s="29">
        <f t="shared" si="52"/>
        <v>0</v>
      </c>
      <c r="CN98" s="29">
        <f t="shared" si="52"/>
        <v>0</v>
      </c>
      <c r="CO98" s="29">
        <f t="shared" si="52"/>
        <v>0</v>
      </c>
    </row>
    <row r="99" spans="1:93" x14ac:dyDescent="0.25">
      <c r="A99" s="301"/>
      <c r="B99" s="57" t="s">
        <v>75</v>
      </c>
      <c r="C99" s="58">
        <f t="shared" si="41"/>
        <v>0</v>
      </c>
      <c r="D99" s="59">
        <f>SUM(F99+H99+J99+L99+N99+P99+R99+T99+V99+X99+Z99+AB99+AD99+AF99+AH99+AJ99+AL99)</f>
        <v>0</v>
      </c>
      <c r="E99" s="173">
        <f>SUM(G99+I99+K99+M99+O99+Q99+S99+U99+W99+Y99+AA99+AC99+AE99+AG99+AI99+AK99+AM99)</f>
        <v>0</v>
      </c>
      <c r="F99" s="64"/>
      <c r="G99" s="174"/>
      <c r="H99" s="64"/>
      <c r="I99" s="68"/>
      <c r="J99" s="97"/>
      <c r="K99" s="175"/>
      <c r="L99" s="64"/>
      <c r="M99" s="94"/>
      <c r="N99" s="97"/>
      <c r="O99" s="175"/>
      <c r="P99" s="95"/>
      <c r="Q99" s="94"/>
      <c r="R99" s="174"/>
      <c r="S99" s="175"/>
      <c r="T99" s="64"/>
      <c r="U99" s="68"/>
      <c r="V99" s="97"/>
      <c r="W99" s="174"/>
      <c r="X99" s="64"/>
      <c r="Y99" s="68"/>
      <c r="Z99" s="97"/>
      <c r="AA99" s="174"/>
      <c r="AB99" s="64"/>
      <c r="AC99" s="68"/>
      <c r="AD99" s="64"/>
      <c r="AE99" s="94"/>
      <c r="AF99" s="64"/>
      <c r="AG99" s="68"/>
      <c r="AH99" s="64"/>
      <c r="AI99" s="68"/>
      <c r="AJ99" s="64"/>
      <c r="AK99" s="68"/>
      <c r="AL99" s="64"/>
      <c r="AM99" s="96"/>
      <c r="AN99" s="41">
        <v>0</v>
      </c>
      <c r="AO99" s="37">
        <v>0</v>
      </c>
      <c r="AP99" s="35">
        <v>0</v>
      </c>
      <c r="AQ99" s="166">
        <v>0</v>
      </c>
      <c r="AR99" s="166">
        <v>0</v>
      </c>
      <c r="AS99" s="36">
        <v>0</v>
      </c>
      <c r="AT99" s="25" t="str">
        <f t="shared" si="43"/>
        <v/>
      </c>
      <c r="CA99" s="26" t="str">
        <f t="shared" si="44"/>
        <v/>
      </c>
      <c r="CB99" s="26" t="str">
        <f t="shared" si="45"/>
        <v/>
      </c>
      <c r="CC99" s="26" t="str">
        <f t="shared" si="46"/>
        <v/>
      </c>
      <c r="CD99" s="26" t="str">
        <f t="shared" si="47"/>
        <v/>
      </c>
      <c r="CE99" s="26" t="str">
        <f t="shared" si="48"/>
        <v/>
      </c>
      <c r="CF99" s="26" t="str">
        <f t="shared" si="49"/>
        <v/>
      </c>
      <c r="CJ99" s="29">
        <f t="shared" si="50"/>
        <v>0</v>
      </c>
      <c r="CK99" s="29">
        <f t="shared" si="51"/>
        <v>0</v>
      </c>
      <c r="CL99" s="29">
        <f t="shared" si="52"/>
        <v>0</v>
      </c>
      <c r="CM99" s="29">
        <f t="shared" si="52"/>
        <v>0</v>
      </c>
      <c r="CN99" s="29">
        <f t="shared" si="52"/>
        <v>0</v>
      </c>
      <c r="CO99" s="29">
        <f t="shared" si="52"/>
        <v>0</v>
      </c>
    </row>
    <row r="100" spans="1:93" ht="21" x14ac:dyDescent="0.25">
      <c r="A100" s="299" t="s">
        <v>76</v>
      </c>
      <c r="B100" s="151" t="s">
        <v>70</v>
      </c>
      <c r="C100" s="11">
        <f t="shared" si="41"/>
        <v>0</v>
      </c>
      <c r="D100" s="12">
        <f>+L100+N100+P100+R100+T100+V100+X100+Z100+AB100+AD100+AF100+AH100</f>
        <v>0</v>
      </c>
      <c r="E100" s="152">
        <f>+M100+O100+Q100+S100+U100+W100+Y100+AA100+AC100+AE100+AG100+AI100</f>
        <v>0</v>
      </c>
      <c r="F100" s="153"/>
      <c r="G100" s="154"/>
      <c r="H100" s="153"/>
      <c r="I100" s="155"/>
      <c r="J100" s="153"/>
      <c r="K100" s="155"/>
      <c r="L100" s="156"/>
      <c r="M100" s="157"/>
      <c r="N100" s="104"/>
      <c r="O100" s="158"/>
      <c r="P100" s="159"/>
      <c r="Q100" s="157"/>
      <c r="R100" s="160"/>
      <c r="S100" s="158"/>
      <c r="T100" s="156"/>
      <c r="U100" s="21"/>
      <c r="V100" s="104"/>
      <c r="W100" s="160"/>
      <c r="X100" s="156"/>
      <c r="Y100" s="21"/>
      <c r="Z100" s="104"/>
      <c r="AA100" s="160"/>
      <c r="AB100" s="156"/>
      <c r="AC100" s="21"/>
      <c r="AD100" s="156"/>
      <c r="AE100" s="157"/>
      <c r="AF100" s="156"/>
      <c r="AG100" s="157"/>
      <c r="AH100" s="156"/>
      <c r="AI100" s="157"/>
      <c r="AJ100" s="98"/>
      <c r="AK100" s="176"/>
      <c r="AL100" s="177"/>
      <c r="AM100" s="178"/>
      <c r="AN100" s="41">
        <v>0</v>
      </c>
      <c r="AO100" s="37">
        <v>0</v>
      </c>
      <c r="AP100" s="35">
        <v>0</v>
      </c>
      <c r="AQ100" s="179">
        <v>0</v>
      </c>
      <c r="AR100" s="179">
        <v>0</v>
      </c>
      <c r="AS100" s="80">
        <v>0</v>
      </c>
      <c r="AT100" s="25" t="str">
        <f t="shared" si="43"/>
        <v/>
      </c>
      <c r="CA100" s="26" t="str">
        <f t="shared" si="44"/>
        <v/>
      </c>
      <c r="CB100" s="26" t="str">
        <f t="shared" si="45"/>
        <v/>
      </c>
      <c r="CC100" s="26" t="str">
        <f t="shared" si="46"/>
        <v/>
      </c>
      <c r="CD100" s="26" t="str">
        <f t="shared" si="47"/>
        <v/>
      </c>
      <c r="CE100" s="26" t="str">
        <f t="shared" si="48"/>
        <v/>
      </c>
      <c r="CF100" s="26" t="str">
        <f t="shared" si="49"/>
        <v/>
      </c>
      <c r="CJ100" s="29">
        <f t="shared" si="50"/>
        <v>0</v>
      </c>
      <c r="CK100" s="29">
        <f t="shared" si="51"/>
        <v>0</v>
      </c>
      <c r="CL100" s="29">
        <f t="shared" si="52"/>
        <v>0</v>
      </c>
      <c r="CM100" s="29">
        <f t="shared" si="52"/>
        <v>0</v>
      </c>
      <c r="CN100" s="29">
        <f t="shared" si="52"/>
        <v>0</v>
      </c>
      <c r="CO100" s="29">
        <f t="shared" si="52"/>
        <v>0</v>
      </c>
    </row>
    <row r="101" spans="1:93" x14ac:dyDescent="0.25">
      <c r="A101" s="300"/>
      <c r="B101" s="31" t="s">
        <v>71</v>
      </c>
      <c r="C101" s="32">
        <f t="shared" si="41"/>
        <v>31</v>
      </c>
      <c r="D101" s="33">
        <f t="shared" ref="D101:E103" si="53">SUM(F101+H101+J101+L101+N101+P101+R101+T101+V101+X101+Z101+AB101+AD101+AF101+AH101+AJ101+AL101)</f>
        <v>20</v>
      </c>
      <c r="E101" s="163">
        <f t="shared" si="53"/>
        <v>11</v>
      </c>
      <c r="F101" s="79"/>
      <c r="G101" s="180"/>
      <c r="H101" s="79"/>
      <c r="I101" s="80"/>
      <c r="J101" s="79"/>
      <c r="K101" s="180"/>
      <c r="L101" s="35"/>
      <c r="M101" s="80">
        <v>1</v>
      </c>
      <c r="N101" s="41">
        <v>1</v>
      </c>
      <c r="O101" s="180"/>
      <c r="P101" s="35">
        <v>3</v>
      </c>
      <c r="Q101" s="80"/>
      <c r="R101" s="41"/>
      <c r="S101" s="180">
        <v>1</v>
      </c>
      <c r="T101" s="35"/>
      <c r="U101" s="80">
        <v>1</v>
      </c>
      <c r="V101" s="41"/>
      <c r="W101" s="180"/>
      <c r="X101" s="35"/>
      <c r="Y101" s="80">
        <v>1</v>
      </c>
      <c r="Z101" s="41"/>
      <c r="AA101" s="180">
        <v>2</v>
      </c>
      <c r="AB101" s="35">
        <v>4</v>
      </c>
      <c r="AC101" s="80"/>
      <c r="AD101" s="35">
        <v>5</v>
      </c>
      <c r="AE101" s="81"/>
      <c r="AF101" s="35">
        <v>4</v>
      </c>
      <c r="AG101" s="36"/>
      <c r="AH101" s="35">
        <v>2</v>
      </c>
      <c r="AI101" s="36">
        <v>2</v>
      </c>
      <c r="AJ101" s="35"/>
      <c r="AK101" s="36">
        <v>3</v>
      </c>
      <c r="AL101" s="41">
        <v>1</v>
      </c>
      <c r="AM101" s="165"/>
      <c r="AN101" s="41">
        <v>0</v>
      </c>
      <c r="AO101" s="37">
        <v>0</v>
      </c>
      <c r="AP101" s="35">
        <v>0</v>
      </c>
      <c r="AQ101" s="179">
        <v>0</v>
      </c>
      <c r="AR101" s="179">
        <v>0</v>
      </c>
      <c r="AS101" s="80">
        <v>0</v>
      </c>
      <c r="AT101" s="25" t="str">
        <f t="shared" si="43"/>
        <v/>
      </c>
      <c r="CA101" s="26" t="str">
        <f t="shared" si="44"/>
        <v/>
      </c>
      <c r="CB101" s="26" t="str">
        <f t="shared" si="45"/>
        <v/>
      </c>
      <c r="CC101" s="26" t="str">
        <f t="shared" si="46"/>
        <v/>
      </c>
      <c r="CD101" s="26" t="str">
        <f t="shared" si="47"/>
        <v/>
      </c>
      <c r="CE101" s="26" t="str">
        <f t="shared" si="48"/>
        <v/>
      </c>
      <c r="CF101" s="26" t="str">
        <f t="shared" si="49"/>
        <v/>
      </c>
      <c r="CJ101" s="29">
        <f t="shared" si="50"/>
        <v>0</v>
      </c>
      <c r="CK101" s="29">
        <f t="shared" si="51"/>
        <v>0</v>
      </c>
      <c r="CL101" s="29">
        <f t="shared" si="52"/>
        <v>0</v>
      </c>
      <c r="CM101" s="29">
        <f t="shared" si="52"/>
        <v>0</v>
      </c>
      <c r="CN101" s="29">
        <f t="shared" si="52"/>
        <v>0</v>
      </c>
      <c r="CO101" s="29">
        <f t="shared" si="52"/>
        <v>0</v>
      </c>
    </row>
    <row r="102" spans="1:93" x14ac:dyDescent="0.25">
      <c r="A102" s="300"/>
      <c r="B102" s="31" t="s">
        <v>72</v>
      </c>
      <c r="C102" s="32">
        <f t="shared" si="41"/>
        <v>3</v>
      </c>
      <c r="D102" s="33">
        <f t="shared" si="53"/>
        <v>3</v>
      </c>
      <c r="E102" s="163">
        <f t="shared" si="53"/>
        <v>0</v>
      </c>
      <c r="F102" s="35"/>
      <c r="G102" s="164"/>
      <c r="H102" s="35"/>
      <c r="I102" s="36"/>
      <c r="J102" s="35"/>
      <c r="K102" s="164"/>
      <c r="L102" s="35">
        <v>1</v>
      </c>
      <c r="M102" s="36"/>
      <c r="N102" s="41"/>
      <c r="O102" s="164"/>
      <c r="P102" s="35">
        <v>2</v>
      </c>
      <c r="Q102" s="36"/>
      <c r="R102" s="41"/>
      <c r="S102" s="164"/>
      <c r="T102" s="35"/>
      <c r="U102" s="36"/>
      <c r="V102" s="41"/>
      <c r="W102" s="164"/>
      <c r="X102" s="35"/>
      <c r="Y102" s="36"/>
      <c r="Z102" s="41"/>
      <c r="AA102" s="164"/>
      <c r="AB102" s="35"/>
      <c r="AC102" s="36"/>
      <c r="AD102" s="35"/>
      <c r="AE102" s="37"/>
      <c r="AF102" s="35"/>
      <c r="AG102" s="36"/>
      <c r="AH102" s="35"/>
      <c r="AI102" s="36"/>
      <c r="AJ102" s="35"/>
      <c r="AK102" s="36"/>
      <c r="AL102" s="41"/>
      <c r="AM102" s="165"/>
      <c r="AN102" s="41">
        <v>0</v>
      </c>
      <c r="AO102" s="37">
        <v>0</v>
      </c>
      <c r="AP102" s="35">
        <v>0</v>
      </c>
      <c r="AQ102" s="166">
        <v>0</v>
      </c>
      <c r="AR102" s="166">
        <v>0</v>
      </c>
      <c r="AS102" s="36">
        <v>0</v>
      </c>
      <c r="AT102" s="25" t="str">
        <f t="shared" si="43"/>
        <v/>
      </c>
      <c r="CA102" s="26" t="str">
        <f t="shared" si="44"/>
        <v/>
      </c>
      <c r="CB102" s="26" t="str">
        <f t="shared" si="45"/>
        <v/>
      </c>
      <c r="CC102" s="26" t="str">
        <f t="shared" si="46"/>
        <v/>
      </c>
      <c r="CD102" s="26" t="str">
        <f t="shared" si="47"/>
        <v/>
      </c>
      <c r="CE102" s="26" t="str">
        <f t="shared" si="48"/>
        <v/>
      </c>
      <c r="CF102" s="26" t="str">
        <f t="shared" si="49"/>
        <v/>
      </c>
      <c r="CJ102" s="29">
        <f t="shared" si="50"/>
        <v>0</v>
      </c>
      <c r="CK102" s="29">
        <f t="shared" si="51"/>
        <v>0</v>
      </c>
      <c r="CL102" s="29">
        <f t="shared" si="52"/>
        <v>0</v>
      </c>
      <c r="CM102" s="29">
        <f t="shared" si="52"/>
        <v>0</v>
      </c>
      <c r="CN102" s="29">
        <f t="shared" si="52"/>
        <v>0</v>
      </c>
      <c r="CO102" s="29">
        <f t="shared" si="52"/>
        <v>0</v>
      </c>
    </row>
    <row r="103" spans="1:93" x14ac:dyDescent="0.25">
      <c r="A103" s="300"/>
      <c r="B103" s="31" t="s">
        <v>73</v>
      </c>
      <c r="C103" s="32">
        <f t="shared" si="41"/>
        <v>0</v>
      </c>
      <c r="D103" s="33">
        <f t="shared" si="53"/>
        <v>0</v>
      </c>
      <c r="E103" s="163">
        <f t="shared" si="53"/>
        <v>0</v>
      </c>
      <c r="F103" s="35"/>
      <c r="G103" s="164"/>
      <c r="H103" s="35"/>
      <c r="I103" s="36"/>
      <c r="J103" s="35"/>
      <c r="K103" s="164"/>
      <c r="L103" s="35"/>
      <c r="M103" s="36"/>
      <c r="N103" s="41"/>
      <c r="O103" s="164"/>
      <c r="P103" s="35"/>
      <c r="Q103" s="36"/>
      <c r="R103" s="41"/>
      <c r="S103" s="164"/>
      <c r="T103" s="35"/>
      <c r="U103" s="36"/>
      <c r="V103" s="41"/>
      <c r="W103" s="164"/>
      <c r="X103" s="35"/>
      <c r="Y103" s="36"/>
      <c r="Z103" s="41"/>
      <c r="AA103" s="164"/>
      <c r="AB103" s="35"/>
      <c r="AC103" s="36"/>
      <c r="AD103" s="35"/>
      <c r="AE103" s="37"/>
      <c r="AF103" s="35"/>
      <c r="AG103" s="36"/>
      <c r="AH103" s="35"/>
      <c r="AI103" s="36"/>
      <c r="AJ103" s="35"/>
      <c r="AK103" s="36"/>
      <c r="AL103" s="41"/>
      <c r="AM103" s="165"/>
      <c r="AN103" s="41">
        <v>0</v>
      </c>
      <c r="AO103" s="37">
        <v>0</v>
      </c>
      <c r="AP103" s="35">
        <v>0</v>
      </c>
      <c r="AQ103" s="166">
        <v>0</v>
      </c>
      <c r="AR103" s="166">
        <v>0</v>
      </c>
      <c r="AS103" s="36">
        <v>0</v>
      </c>
      <c r="AT103" s="25" t="str">
        <f t="shared" si="43"/>
        <v/>
      </c>
      <c r="CA103" s="26" t="str">
        <f t="shared" si="44"/>
        <v/>
      </c>
      <c r="CB103" s="26" t="str">
        <f t="shared" si="45"/>
        <v/>
      </c>
      <c r="CC103" s="26" t="str">
        <f t="shared" si="46"/>
        <v/>
      </c>
      <c r="CD103" s="26" t="str">
        <f t="shared" si="47"/>
        <v/>
      </c>
      <c r="CE103" s="26" t="str">
        <f t="shared" si="48"/>
        <v/>
      </c>
      <c r="CF103" s="26" t="str">
        <f t="shared" si="49"/>
        <v/>
      </c>
      <c r="CJ103" s="29">
        <f t="shared" si="50"/>
        <v>0</v>
      </c>
      <c r="CK103" s="29">
        <f t="shared" si="51"/>
        <v>0</v>
      </c>
      <c r="CL103" s="29">
        <f t="shared" si="52"/>
        <v>0</v>
      </c>
      <c r="CM103" s="29">
        <f t="shared" si="52"/>
        <v>0</v>
      </c>
      <c r="CN103" s="29">
        <f t="shared" si="52"/>
        <v>0</v>
      </c>
      <c r="CO103" s="29">
        <f t="shared" si="52"/>
        <v>0</v>
      </c>
    </row>
    <row r="104" spans="1:93" x14ac:dyDescent="0.25">
      <c r="A104" s="300"/>
      <c r="B104" s="124" t="s">
        <v>74</v>
      </c>
      <c r="C104" s="122">
        <f t="shared" si="41"/>
        <v>0</v>
      </c>
      <c r="D104" s="167">
        <f>+J104+L104+N104</f>
        <v>0</v>
      </c>
      <c r="E104" s="168">
        <f>+K104+M104+O104</f>
        <v>0</v>
      </c>
      <c r="F104" s="75"/>
      <c r="G104" s="169"/>
      <c r="H104" s="118"/>
      <c r="I104" s="181"/>
      <c r="J104" s="35"/>
      <c r="K104" s="164"/>
      <c r="L104" s="35"/>
      <c r="M104" s="36"/>
      <c r="N104" s="41"/>
      <c r="O104" s="164"/>
      <c r="P104" s="182"/>
      <c r="Q104" s="119"/>
      <c r="R104" s="183"/>
      <c r="S104" s="184"/>
      <c r="T104" s="118"/>
      <c r="U104" s="181"/>
      <c r="V104" s="185"/>
      <c r="W104" s="183"/>
      <c r="X104" s="118"/>
      <c r="Y104" s="181"/>
      <c r="Z104" s="185"/>
      <c r="AA104" s="183"/>
      <c r="AB104" s="118"/>
      <c r="AC104" s="181"/>
      <c r="AD104" s="118"/>
      <c r="AE104" s="119"/>
      <c r="AF104" s="118"/>
      <c r="AG104" s="181"/>
      <c r="AH104" s="118"/>
      <c r="AI104" s="181"/>
      <c r="AJ104" s="118"/>
      <c r="AK104" s="181"/>
      <c r="AL104" s="183"/>
      <c r="AM104" s="186"/>
      <c r="AN104" s="41">
        <v>0</v>
      </c>
      <c r="AO104" s="37">
        <v>0</v>
      </c>
      <c r="AP104" s="35">
        <v>0</v>
      </c>
      <c r="AQ104" s="166">
        <v>0</v>
      </c>
      <c r="AR104" s="166">
        <v>0</v>
      </c>
      <c r="AS104" s="36">
        <v>0</v>
      </c>
      <c r="AT104" s="25" t="str">
        <f t="shared" si="43"/>
        <v/>
      </c>
      <c r="CA104" s="26" t="str">
        <f t="shared" si="44"/>
        <v/>
      </c>
      <c r="CB104" s="26" t="str">
        <f t="shared" si="45"/>
        <v/>
      </c>
      <c r="CC104" s="26" t="str">
        <f t="shared" si="46"/>
        <v/>
      </c>
      <c r="CD104" s="26" t="str">
        <f t="shared" si="47"/>
        <v/>
      </c>
      <c r="CE104" s="26" t="str">
        <f t="shared" si="48"/>
        <v/>
      </c>
      <c r="CF104" s="26" t="str">
        <f t="shared" si="49"/>
        <v/>
      </c>
      <c r="CJ104" s="29">
        <f t="shared" si="50"/>
        <v>0</v>
      </c>
      <c r="CK104" s="29">
        <f t="shared" si="51"/>
        <v>0</v>
      </c>
      <c r="CL104" s="29">
        <f t="shared" si="52"/>
        <v>0</v>
      </c>
      <c r="CM104" s="29">
        <f t="shared" si="52"/>
        <v>0</v>
      </c>
      <c r="CN104" s="29">
        <f t="shared" si="52"/>
        <v>0</v>
      </c>
      <c r="CO104" s="29">
        <f t="shared" si="52"/>
        <v>0</v>
      </c>
    </row>
    <row r="105" spans="1:93" x14ac:dyDescent="0.25">
      <c r="A105" s="301"/>
      <c r="B105" s="57" t="s">
        <v>75</v>
      </c>
      <c r="C105" s="58">
        <f t="shared" si="41"/>
        <v>0</v>
      </c>
      <c r="D105" s="59">
        <f>SUM(F105+H105+J105+L105+N105+P105+R105+T105+V105+X105+Z105+AB105+AD105+AF105+AH105+AJ105+AL105)</f>
        <v>0</v>
      </c>
      <c r="E105" s="173">
        <f>SUM(G105+I105+K105+M105+O105+Q105+S105+U105+W105+Y105+AA105+AC105+AE105+AG105+AI105+AK105+AM105)</f>
        <v>0</v>
      </c>
      <c r="F105" s="64"/>
      <c r="G105" s="174"/>
      <c r="H105" s="64"/>
      <c r="I105" s="68"/>
      <c r="J105" s="97"/>
      <c r="K105" s="175"/>
      <c r="L105" s="64"/>
      <c r="M105" s="94"/>
      <c r="N105" s="97"/>
      <c r="O105" s="175"/>
      <c r="P105" s="95"/>
      <c r="Q105" s="94"/>
      <c r="R105" s="174"/>
      <c r="S105" s="175"/>
      <c r="T105" s="64"/>
      <c r="U105" s="68"/>
      <c r="V105" s="97"/>
      <c r="W105" s="174"/>
      <c r="X105" s="64"/>
      <c r="Y105" s="68"/>
      <c r="Z105" s="97"/>
      <c r="AA105" s="174"/>
      <c r="AB105" s="64"/>
      <c r="AC105" s="68"/>
      <c r="AD105" s="64"/>
      <c r="AE105" s="94"/>
      <c r="AF105" s="64"/>
      <c r="AG105" s="68"/>
      <c r="AH105" s="64"/>
      <c r="AI105" s="68"/>
      <c r="AJ105" s="64"/>
      <c r="AK105" s="68"/>
      <c r="AL105" s="174"/>
      <c r="AM105" s="96"/>
      <c r="AN105" s="97">
        <v>0</v>
      </c>
      <c r="AO105" s="94">
        <v>0</v>
      </c>
      <c r="AP105" s="64">
        <v>0</v>
      </c>
      <c r="AQ105" s="187">
        <v>0</v>
      </c>
      <c r="AR105" s="187">
        <v>0</v>
      </c>
      <c r="AS105" s="68">
        <v>0</v>
      </c>
      <c r="AT105" s="25" t="str">
        <f t="shared" si="43"/>
        <v/>
      </c>
      <c r="CA105" s="26" t="str">
        <f t="shared" si="44"/>
        <v/>
      </c>
      <c r="CB105" s="26" t="str">
        <f t="shared" si="45"/>
        <v/>
      </c>
      <c r="CC105" s="26" t="str">
        <f t="shared" si="46"/>
        <v/>
      </c>
      <c r="CD105" s="26" t="str">
        <f t="shared" si="47"/>
        <v/>
      </c>
      <c r="CE105" s="26" t="str">
        <f t="shared" si="48"/>
        <v/>
      </c>
      <c r="CF105" s="26" t="str">
        <f t="shared" si="49"/>
        <v/>
      </c>
      <c r="CJ105" s="29">
        <f t="shared" si="50"/>
        <v>0</v>
      </c>
      <c r="CK105" s="29">
        <f t="shared" si="51"/>
        <v>0</v>
      </c>
      <c r="CL105" s="29">
        <f t="shared" si="52"/>
        <v>0</v>
      </c>
      <c r="CM105" s="29">
        <f t="shared" si="52"/>
        <v>0</v>
      </c>
      <c r="CN105" s="29">
        <f t="shared" si="52"/>
        <v>0</v>
      </c>
      <c r="CO105" s="29">
        <f t="shared" si="52"/>
        <v>0</v>
      </c>
    </row>
    <row r="106" spans="1:93" x14ac:dyDescent="0.25">
      <c r="A106" s="282" t="s">
        <v>77</v>
      </c>
      <c r="B106" s="282"/>
      <c r="C106" s="282"/>
      <c r="D106" s="282"/>
    </row>
    <row r="107" spans="1:93" x14ac:dyDescent="0.25">
      <c r="A107" s="299" t="s">
        <v>78</v>
      </c>
      <c r="B107" s="188" t="s">
        <v>79</v>
      </c>
      <c r="C107" s="7" t="s">
        <v>80</v>
      </c>
      <c r="D107" s="7" t="s">
        <v>81</v>
      </c>
    </row>
    <row r="108" spans="1:93" x14ac:dyDescent="0.25">
      <c r="A108" s="300"/>
      <c r="B108" s="189" t="s">
        <v>82</v>
      </c>
      <c r="C108" s="22"/>
      <c r="D108" s="22"/>
      <c r="E108" s="25" t="str">
        <f>$CA108</f>
        <v/>
      </c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  <c r="P108" s="190"/>
      <c r="Q108" s="191"/>
      <c r="R108" s="191"/>
      <c r="S108" s="191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3"/>
      <c r="BY108" s="3"/>
      <c r="BZ108" s="3"/>
      <c r="CA108" s="192" t="str">
        <f>IF(D108&lt;=C108,"","* Las consejerías realizadas en Espacios Amigables NO DEBEN ser mayor al Total de Actividades. ")</f>
        <v/>
      </c>
      <c r="CB108" s="4"/>
      <c r="CC108" s="4"/>
      <c r="CD108" s="4"/>
      <c r="CE108" s="4"/>
      <c r="CF108" s="4"/>
      <c r="CJ108" s="193">
        <f>IF(D108&lt;=C108,0,1)</f>
        <v>0</v>
      </c>
    </row>
    <row r="109" spans="1:93" x14ac:dyDescent="0.25">
      <c r="A109" s="300"/>
      <c r="B109" s="194" t="s">
        <v>83</v>
      </c>
      <c r="C109" s="24"/>
      <c r="D109" s="24"/>
      <c r="E109" s="25" t="str">
        <f t="shared" ref="E109:E110" si="54">$CA109</f>
        <v/>
      </c>
      <c r="F109" s="190"/>
      <c r="G109" s="190"/>
      <c r="H109" s="190"/>
      <c r="I109" s="190"/>
      <c r="J109" s="190"/>
      <c r="K109" s="190"/>
      <c r="L109" s="190"/>
      <c r="M109" s="190"/>
      <c r="N109" s="190"/>
      <c r="O109" s="190"/>
      <c r="P109" s="190"/>
      <c r="Q109" s="191"/>
      <c r="R109" s="191"/>
      <c r="S109" s="191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3"/>
      <c r="BY109" s="3"/>
      <c r="BZ109" s="3"/>
      <c r="CA109" s="192" t="str">
        <f t="shared" ref="CA109:CA110" si="55">IF(D109&lt;=C109,"","* Las consejerías realizadas en Espacios Amigables NO DEBEN ser mayor al Total de Actividades. ")</f>
        <v/>
      </c>
      <c r="CB109" s="4"/>
      <c r="CC109" s="4"/>
      <c r="CD109" s="4"/>
      <c r="CE109" s="4"/>
      <c r="CF109" s="4"/>
      <c r="CJ109" s="193">
        <f>IF(D109&lt;=C109,0,1)</f>
        <v>0</v>
      </c>
    </row>
    <row r="110" spans="1:93" ht="21" x14ac:dyDescent="0.25">
      <c r="A110" s="300"/>
      <c r="B110" s="194" t="s">
        <v>84</v>
      </c>
      <c r="C110" s="24"/>
      <c r="D110" s="24"/>
      <c r="E110" s="25" t="str">
        <f t="shared" si="54"/>
        <v/>
      </c>
      <c r="F110" s="190"/>
      <c r="G110" s="190"/>
      <c r="H110" s="190"/>
      <c r="I110" s="190"/>
      <c r="J110" s="190"/>
      <c r="K110" s="190"/>
      <c r="L110" s="190"/>
      <c r="M110" s="190"/>
      <c r="N110" s="190"/>
      <c r="O110" s="190"/>
      <c r="P110" s="190"/>
      <c r="Q110" s="191"/>
      <c r="R110" s="191"/>
      <c r="S110" s="191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3"/>
      <c r="BY110" s="3"/>
      <c r="BZ110" s="3"/>
      <c r="CA110" s="192" t="str">
        <f t="shared" si="55"/>
        <v/>
      </c>
      <c r="CB110" s="4"/>
      <c r="CC110" s="4"/>
      <c r="CD110" s="4"/>
      <c r="CE110" s="4"/>
      <c r="CF110" s="4"/>
      <c r="CJ110" s="193">
        <f>IF(D110&lt;=C110,0,1)</f>
        <v>0</v>
      </c>
    </row>
    <row r="111" spans="1:93" x14ac:dyDescent="0.25">
      <c r="A111" s="300"/>
      <c r="B111" s="194" t="s">
        <v>85</v>
      </c>
      <c r="C111" s="24"/>
      <c r="D111" s="195"/>
    </row>
    <row r="112" spans="1:93" x14ac:dyDescent="0.25">
      <c r="A112" s="300"/>
      <c r="B112" s="196" t="s">
        <v>86</v>
      </c>
      <c r="C112" s="36"/>
      <c r="D112" s="195"/>
    </row>
    <row r="113" spans="1:111" ht="21" x14ac:dyDescent="0.25">
      <c r="A113" s="300"/>
      <c r="B113" s="196" t="s">
        <v>87</v>
      </c>
      <c r="C113" s="36"/>
      <c r="D113" s="24"/>
      <c r="E113" s="25" t="str">
        <f t="shared" ref="E113:E117" si="56">$CA113</f>
        <v/>
      </c>
      <c r="F113" s="190"/>
      <c r="G113" s="190"/>
      <c r="H113" s="190"/>
      <c r="I113" s="190"/>
      <c r="J113" s="190"/>
      <c r="K113" s="190"/>
      <c r="L113" s="190"/>
      <c r="M113" s="190"/>
      <c r="N113" s="190"/>
      <c r="O113" s="190"/>
      <c r="P113" s="190"/>
      <c r="Q113" s="191"/>
      <c r="R113" s="191"/>
      <c r="S113" s="191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3"/>
      <c r="BY113" s="3"/>
      <c r="BZ113" s="3"/>
      <c r="CA113" s="192" t="str">
        <f>IF(D113&lt;=C113,"","* Las consejerías realizadas en Espacios Amigables NO DEBEN ser mayor al Total de Actividades. ")</f>
        <v/>
      </c>
      <c r="CB113" s="4"/>
      <c r="CC113" s="4"/>
      <c r="CD113" s="4"/>
      <c r="CE113" s="4"/>
      <c r="CF113" s="4"/>
      <c r="CJ113" s="193">
        <f>IF(D113&lt;=C113,0,1)</f>
        <v>0</v>
      </c>
    </row>
    <row r="114" spans="1:111" x14ac:dyDescent="0.25">
      <c r="A114" s="300"/>
      <c r="B114" s="196" t="s">
        <v>88</v>
      </c>
      <c r="C114" s="36"/>
      <c r="D114" s="24"/>
      <c r="E114" s="25" t="str">
        <f t="shared" si="56"/>
        <v/>
      </c>
      <c r="F114" s="190"/>
      <c r="G114" s="190"/>
      <c r="H114" s="190"/>
      <c r="I114" s="190"/>
      <c r="J114" s="190"/>
      <c r="K114" s="190"/>
      <c r="L114" s="190"/>
      <c r="M114" s="190"/>
      <c r="N114" s="190"/>
      <c r="O114" s="190"/>
      <c r="P114" s="190"/>
      <c r="Q114" s="191"/>
      <c r="R114" s="191"/>
      <c r="S114" s="191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3"/>
      <c r="BY114" s="3"/>
      <c r="BZ114" s="3"/>
      <c r="CA114" s="192" t="str">
        <f t="shared" ref="CA114:CA117" si="57">IF(D114&lt;=C114,"","* Las consejerías realizadas en Espacios Amigables NO DEBEN ser mayor al Total de Actividades. ")</f>
        <v/>
      </c>
      <c r="CB114" s="4"/>
      <c r="CC114" s="4"/>
      <c r="CD114" s="4"/>
      <c r="CE114" s="4"/>
      <c r="CF114" s="4"/>
      <c r="CJ114" s="193">
        <f>IF(D114&lt;=C114,0,1)</f>
        <v>0</v>
      </c>
    </row>
    <row r="115" spans="1:111" x14ac:dyDescent="0.25">
      <c r="A115" s="300"/>
      <c r="B115" s="196" t="s">
        <v>89</v>
      </c>
      <c r="C115" s="24"/>
      <c r="D115" s="24"/>
      <c r="E115" s="25" t="str">
        <f t="shared" si="56"/>
        <v/>
      </c>
      <c r="F115" s="190"/>
      <c r="G115" s="190"/>
      <c r="H115" s="190"/>
      <c r="I115" s="190"/>
      <c r="J115" s="190"/>
      <c r="K115" s="190"/>
      <c r="L115" s="190"/>
      <c r="M115" s="190"/>
      <c r="N115" s="190"/>
      <c r="O115" s="190"/>
      <c r="P115" s="190"/>
      <c r="Q115" s="191"/>
      <c r="R115" s="191"/>
      <c r="S115" s="191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3"/>
      <c r="BY115" s="3"/>
      <c r="BZ115" s="3"/>
      <c r="CA115" s="192" t="str">
        <f t="shared" si="57"/>
        <v/>
      </c>
      <c r="CB115" s="4"/>
      <c r="CC115" s="4"/>
      <c r="CD115" s="4"/>
      <c r="CE115" s="4"/>
      <c r="CF115" s="4"/>
      <c r="CJ115" s="193">
        <f>IF(D115&lt;=C115,0,1)</f>
        <v>0</v>
      </c>
    </row>
    <row r="116" spans="1:111" x14ac:dyDescent="0.25">
      <c r="A116" s="300"/>
      <c r="B116" s="197" t="s">
        <v>90</v>
      </c>
      <c r="C116" s="24"/>
      <c r="D116" s="24"/>
      <c r="E116" s="25"/>
      <c r="F116" s="190"/>
      <c r="G116" s="190"/>
      <c r="H116" s="190"/>
      <c r="I116" s="190"/>
      <c r="J116" s="190"/>
      <c r="K116" s="190"/>
      <c r="L116" s="190"/>
      <c r="M116" s="190"/>
      <c r="N116" s="190"/>
      <c r="O116" s="190"/>
      <c r="P116" s="190"/>
      <c r="Q116" s="191"/>
      <c r="R116" s="191"/>
      <c r="S116" s="191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3"/>
      <c r="BY116" s="3"/>
      <c r="BZ116" s="3"/>
      <c r="CA116" s="192"/>
      <c r="CB116" s="4"/>
      <c r="CC116" s="4"/>
      <c r="CD116" s="4"/>
      <c r="CE116" s="4"/>
      <c r="CF116" s="4"/>
      <c r="CJ116" s="193"/>
    </row>
    <row r="117" spans="1:111" x14ac:dyDescent="0.25">
      <c r="A117" s="301"/>
      <c r="B117" s="198" t="s">
        <v>91</v>
      </c>
      <c r="C117" s="199"/>
      <c r="D117" s="199"/>
      <c r="E117" s="25" t="str">
        <f t="shared" si="56"/>
        <v/>
      </c>
      <c r="F117" s="190"/>
      <c r="G117" s="190"/>
      <c r="H117" s="190"/>
      <c r="I117" s="190"/>
      <c r="J117" s="190"/>
      <c r="K117" s="190"/>
      <c r="L117" s="190"/>
      <c r="M117" s="190"/>
      <c r="N117" s="190"/>
      <c r="O117" s="190"/>
      <c r="P117" s="190"/>
      <c r="Q117" s="191"/>
      <c r="R117" s="191"/>
      <c r="S117" s="191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3"/>
      <c r="BY117" s="3"/>
      <c r="BZ117" s="3"/>
      <c r="CA117" s="192" t="str">
        <f t="shared" si="57"/>
        <v/>
      </c>
      <c r="CB117" s="4"/>
      <c r="CC117" s="4"/>
      <c r="CD117" s="4"/>
      <c r="CE117" s="4"/>
      <c r="CF117" s="4"/>
      <c r="CJ117" s="193">
        <f>IF(D117&lt;=C117,0,1)</f>
        <v>0</v>
      </c>
    </row>
    <row r="118" spans="1:111" ht="18" customHeight="1" x14ac:dyDescent="0.25">
      <c r="A118" s="304" t="s">
        <v>92</v>
      </c>
      <c r="B118" s="304"/>
      <c r="C118" s="304"/>
      <c r="D118" s="304"/>
      <c r="E118" s="304"/>
      <c r="F118" s="304"/>
      <c r="G118" s="304"/>
      <c r="H118" s="304"/>
      <c r="I118" s="304"/>
      <c r="J118" s="304"/>
      <c r="K118" s="304"/>
      <c r="L118" s="304"/>
      <c r="M118" s="304"/>
      <c r="N118" s="304"/>
      <c r="O118" s="304"/>
      <c r="P118" s="304"/>
      <c r="Q118" s="304"/>
      <c r="R118" s="304"/>
      <c r="S118" s="304"/>
      <c r="T118" s="304"/>
      <c r="U118" s="304"/>
      <c r="V118" s="304"/>
      <c r="W118" s="304"/>
      <c r="X118" s="304"/>
      <c r="Y118" s="304"/>
      <c r="Z118" s="304"/>
      <c r="AA118" s="304"/>
      <c r="AB118" s="304"/>
      <c r="AC118" s="304"/>
      <c r="AD118" s="304"/>
      <c r="AE118" s="304"/>
      <c r="AF118" s="304"/>
      <c r="AG118" s="304"/>
      <c r="AH118" s="304"/>
      <c r="AI118" s="304"/>
      <c r="AJ118" s="304"/>
      <c r="AK118" s="304"/>
    </row>
    <row r="119" spans="1:111" ht="15" customHeight="1" x14ac:dyDescent="0.25">
      <c r="A119" s="287" t="s">
        <v>93</v>
      </c>
      <c r="B119" s="284"/>
      <c r="C119" s="287" t="s">
        <v>94</v>
      </c>
      <c r="D119" s="288"/>
      <c r="E119" s="284"/>
      <c r="F119" s="291" t="s">
        <v>7</v>
      </c>
      <c r="G119" s="292"/>
      <c r="H119" s="292"/>
      <c r="I119" s="292"/>
      <c r="J119" s="292"/>
      <c r="K119" s="292"/>
      <c r="L119" s="292"/>
      <c r="M119" s="292"/>
      <c r="N119" s="292"/>
      <c r="O119" s="292"/>
      <c r="P119" s="292"/>
      <c r="Q119" s="292"/>
      <c r="R119" s="292"/>
      <c r="S119" s="292"/>
      <c r="T119" s="292"/>
      <c r="U119" s="292"/>
      <c r="V119" s="292"/>
      <c r="W119" s="292"/>
      <c r="X119" s="292"/>
      <c r="Y119" s="292"/>
      <c r="Z119" s="292"/>
      <c r="AA119" s="292"/>
      <c r="AB119" s="292"/>
      <c r="AC119" s="292"/>
      <c r="AD119" s="292"/>
      <c r="AE119" s="292"/>
      <c r="AF119" s="292"/>
      <c r="AG119" s="292"/>
      <c r="AH119" s="292"/>
      <c r="AI119" s="292"/>
      <c r="AJ119" s="313" t="s">
        <v>95</v>
      </c>
      <c r="AK119" s="314"/>
      <c r="AL119" s="309" t="s">
        <v>96</v>
      </c>
    </row>
    <row r="120" spans="1:111" x14ac:dyDescent="0.25">
      <c r="A120" s="312"/>
      <c r="B120" s="285"/>
      <c r="C120" s="289"/>
      <c r="D120" s="290"/>
      <c r="E120" s="286"/>
      <c r="F120" s="295" t="s">
        <v>17</v>
      </c>
      <c r="G120" s="296"/>
      <c r="H120" s="295" t="s">
        <v>97</v>
      </c>
      <c r="I120" s="296"/>
      <c r="J120" s="295" t="s">
        <v>19</v>
      </c>
      <c r="K120" s="296"/>
      <c r="L120" s="295" t="s">
        <v>20</v>
      </c>
      <c r="M120" s="296"/>
      <c r="N120" s="295" t="s">
        <v>21</v>
      </c>
      <c r="O120" s="296"/>
      <c r="P120" s="295" t="s">
        <v>22</v>
      </c>
      <c r="Q120" s="296"/>
      <c r="R120" s="295" t="s">
        <v>23</v>
      </c>
      <c r="S120" s="296"/>
      <c r="T120" s="295" t="s">
        <v>24</v>
      </c>
      <c r="U120" s="296"/>
      <c r="V120" s="295" t="s">
        <v>25</v>
      </c>
      <c r="W120" s="296"/>
      <c r="X120" s="295" t="s">
        <v>26</v>
      </c>
      <c r="Y120" s="296"/>
      <c r="Z120" s="295" t="s">
        <v>27</v>
      </c>
      <c r="AA120" s="296"/>
      <c r="AB120" s="295" t="s">
        <v>28</v>
      </c>
      <c r="AC120" s="296"/>
      <c r="AD120" s="295" t="s">
        <v>29</v>
      </c>
      <c r="AE120" s="296"/>
      <c r="AF120" s="295" t="s">
        <v>30</v>
      </c>
      <c r="AG120" s="296"/>
      <c r="AH120" s="297" t="s">
        <v>31</v>
      </c>
      <c r="AI120" s="302"/>
      <c r="AJ120" s="315"/>
      <c r="AK120" s="316"/>
      <c r="AL120" s="310"/>
    </row>
    <row r="121" spans="1:111" x14ac:dyDescent="0.25">
      <c r="A121" s="289"/>
      <c r="B121" s="286"/>
      <c r="C121" s="5" t="s">
        <v>32</v>
      </c>
      <c r="D121" s="6" t="s">
        <v>33</v>
      </c>
      <c r="E121" s="7" t="s">
        <v>34</v>
      </c>
      <c r="F121" s="5" t="s">
        <v>33</v>
      </c>
      <c r="G121" s="7" t="s">
        <v>34</v>
      </c>
      <c r="H121" s="5" t="s">
        <v>33</v>
      </c>
      <c r="I121" s="7" t="s">
        <v>34</v>
      </c>
      <c r="J121" s="5" t="s">
        <v>33</v>
      </c>
      <c r="K121" s="7" t="s">
        <v>34</v>
      </c>
      <c r="L121" s="5" t="s">
        <v>33</v>
      </c>
      <c r="M121" s="7" t="s">
        <v>34</v>
      </c>
      <c r="N121" s="5" t="s">
        <v>33</v>
      </c>
      <c r="O121" s="7" t="s">
        <v>34</v>
      </c>
      <c r="P121" s="5" t="s">
        <v>33</v>
      </c>
      <c r="Q121" s="7" t="s">
        <v>34</v>
      </c>
      <c r="R121" s="5" t="s">
        <v>33</v>
      </c>
      <c r="S121" s="7" t="s">
        <v>34</v>
      </c>
      <c r="T121" s="5" t="s">
        <v>33</v>
      </c>
      <c r="U121" s="7" t="s">
        <v>34</v>
      </c>
      <c r="V121" s="5" t="s">
        <v>33</v>
      </c>
      <c r="W121" s="7" t="s">
        <v>34</v>
      </c>
      <c r="X121" s="5" t="s">
        <v>33</v>
      </c>
      <c r="Y121" s="7" t="s">
        <v>34</v>
      </c>
      <c r="Z121" s="5" t="s">
        <v>33</v>
      </c>
      <c r="AA121" s="7" t="s">
        <v>34</v>
      </c>
      <c r="AB121" s="5" t="s">
        <v>33</v>
      </c>
      <c r="AC121" s="7" t="s">
        <v>34</v>
      </c>
      <c r="AD121" s="5" t="s">
        <v>33</v>
      </c>
      <c r="AE121" s="7" t="s">
        <v>34</v>
      </c>
      <c r="AF121" s="5" t="s">
        <v>33</v>
      </c>
      <c r="AG121" s="7" t="s">
        <v>34</v>
      </c>
      <c r="AH121" s="5" t="s">
        <v>33</v>
      </c>
      <c r="AI121" s="148" t="s">
        <v>34</v>
      </c>
      <c r="AJ121" s="6" t="s">
        <v>33</v>
      </c>
      <c r="AK121" s="200" t="s">
        <v>34</v>
      </c>
      <c r="AL121" s="311"/>
    </row>
    <row r="122" spans="1:111" x14ac:dyDescent="0.25">
      <c r="A122" s="299" t="s">
        <v>98</v>
      </c>
      <c r="B122" s="10" t="s">
        <v>99</v>
      </c>
      <c r="C122" s="11">
        <f>SUM(D122:E122)</f>
        <v>0</v>
      </c>
      <c r="D122" s="12">
        <f>+F122+H122+J122+L122+N122+P122+R122+T122+V122+X122+Z122+AB122+AD122+AF122+AH122</f>
        <v>0</v>
      </c>
      <c r="E122" s="13">
        <f>+G122+I122+K122+M122+O122+Q122+S122+U122+W122+Y122+AA122+AC122+AE122+AG122+AI122</f>
        <v>0</v>
      </c>
      <c r="F122" s="14"/>
      <c r="G122" s="16"/>
      <c r="H122" s="14"/>
      <c r="I122" s="16"/>
      <c r="J122" s="14"/>
      <c r="K122" s="16"/>
      <c r="L122" s="14"/>
      <c r="M122" s="16"/>
      <c r="N122" s="14"/>
      <c r="O122" s="16"/>
      <c r="P122" s="14"/>
      <c r="Q122" s="16"/>
      <c r="R122" s="14"/>
      <c r="S122" s="16"/>
      <c r="T122" s="14"/>
      <c r="U122" s="16"/>
      <c r="V122" s="14"/>
      <c r="W122" s="16"/>
      <c r="X122" s="14"/>
      <c r="Y122" s="16"/>
      <c r="Z122" s="14"/>
      <c r="AA122" s="16"/>
      <c r="AB122" s="14"/>
      <c r="AC122" s="16"/>
      <c r="AD122" s="14"/>
      <c r="AE122" s="16"/>
      <c r="AF122" s="14"/>
      <c r="AG122" s="16"/>
      <c r="AH122" s="17"/>
      <c r="AI122" s="18"/>
      <c r="AJ122" s="201"/>
      <c r="AK122" s="202"/>
      <c r="AL122" s="19"/>
      <c r="AM122" s="25" t="str">
        <f>CA122&amp;CB122&amp;CC122</f>
        <v/>
      </c>
      <c r="AN122" s="190"/>
      <c r="AO122" s="190"/>
      <c r="AP122" s="190"/>
      <c r="AQ122" s="190"/>
      <c r="AR122" s="190"/>
      <c r="AS122" s="190"/>
      <c r="AT122" s="190"/>
      <c r="AU122" s="190"/>
      <c r="AV122" s="190"/>
      <c r="AW122" s="190"/>
      <c r="AX122" s="190"/>
      <c r="AY122" s="191"/>
      <c r="AZ122" s="191"/>
      <c r="BA122" s="191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CA122" s="26" t="str">
        <f>IF(AND(SUM(F122+H122)&gt;0,(AJ122=""))," * No olvide digitar la variable 14-18 años Hombres. Si no tiene Digite CERO .",IF(AJ122&gt;F122+H122,"* La suma del grupo de 14 a 18 años Hombres no puede superar el Total Hombres Grupo Etario de 10 a 19 años. ",""))</f>
        <v/>
      </c>
      <c r="CB122" s="26" t="str">
        <f>IF(AND(SUM(G122+I122)&gt;0,(AK122="")),"* No olvide digitar la variable 14-18 años Mujeres. Si no tiene Digite CERO.",IF(AK122&gt;(G122+I122),"* La suma del grupo de 14 a 18 años Mujeres no puede superar el Total Mujeres Grupo Etario de 10 a 19 años. ",""))</f>
        <v/>
      </c>
      <c r="CC122" s="26" t="str">
        <f>IF(AND($C122&lt;&gt;0,AL122=""),"* No olvide ingresar la columna Espacios Amigables/Adolescentes (Digite CERO si no tiene).  ",IF(AL122&gt;$C122,"* El Número de Espacios Amigables/Adolescentes no puede superar el Total. ",""))</f>
        <v/>
      </c>
      <c r="CD122" s="4"/>
      <c r="CE122" s="4"/>
      <c r="CF122" s="4"/>
      <c r="CJ122" s="29">
        <f>IF(AND(SUM(F122+H122)&gt;0,(AJ122="")),1,IF(AJ122&gt;F122+H122,1,0))</f>
        <v>0</v>
      </c>
      <c r="CK122" s="29">
        <f>IF(AND(SUM(G122+I122)&gt;0,(AK122="")),1,IF(AK122&gt;(G122+I122),1,0))</f>
        <v>0</v>
      </c>
      <c r="CL122" s="29">
        <f>IF(AND($C122&lt;&gt;0,AL122=""),1,IF(AL122&gt;$C122,1,0))</f>
        <v>0</v>
      </c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3"/>
      <c r="DF122" s="3"/>
      <c r="DG122" s="3"/>
    </row>
    <row r="123" spans="1:111" x14ac:dyDescent="0.25">
      <c r="A123" s="300"/>
      <c r="B123" s="31" t="s">
        <v>100</v>
      </c>
      <c r="C123" s="32">
        <f>SUM(D123:E123)</f>
        <v>0</v>
      </c>
      <c r="D123" s="33">
        <f t="shared" ref="D123:E124" si="58">+F123+H123+J123+L123+N123+P123+R123+T123+V123+X123+Z123+AB123+AD123+AF123+AH123</f>
        <v>0</v>
      </c>
      <c r="E123" s="34">
        <f t="shared" si="58"/>
        <v>0</v>
      </c>
      <c r="F123" s="35"/>
      <c r="G123" s="37"/>
      <c r="H123" s="35"/>
      <c r="I123" s="37"/>
      <c r="J123" s="35"/>
      <c r="K123" s="37"/>
      <c r="L123" s="35"/>
      <c r="M123" s="37"/>
      <c r="N123" s="35"/>
      <c r="O123" s="37"/>
      <c r="P123" s="35"/>
      <c r="Q123" s="37"/>
      <c r="R123" s="35"/>
      <c r="S123" s="37"/>
      <c r="T123" s="35"/>
      <c r="U123" s="37"/>
      <c r="V123" s="35"/>
      <c r="W123" s="37"/>
      <c r="X123" s="35"/>
      <c r="Y123" s="37"/>
      <c r="Z123" s="35"/>
      <c r="AA123" s="37"/>
      <c r="AB123" s="35"/>
      <c r="AC123" s="37"/>
      <c r="AD123" s="35"/>
      <c r="AE123" s="37"/>
      <c r="AF123" s="35"/>
      <c r="AG123" s="37"/>
      <c r="AH123" s="38"/>
      <c r="AI123" s="39"/>
      <c r="AJ123" s="164"/>
      <c r="AK123" s="86"/>
      <c r="AL123" s="40"/>
      <c r="AM123" s="25" t="str">
        <f>CA123&amp;CB123&amp;CC123</f>
        <v/>
      </c>
      <c r="AN123" s="190"/>
      <c r="AO123" s="190"/>
      <c r="AP123" s="190"/>
      <c r="AQ123" s="190"/>
      <c r="AR123" s="190"/>
      <c r="AS123" s="190"/>
      <c r="AT123" s="190"/>
      <c r="AU123" s="190"/>
      <c r="AV123" s="190"/>
      <c r="AW123" s="190"/>
      <c r="AX123" s="190"/>
      <c r="AY123" s="191"/>
      <c r="AZ123" s="191"/>
      <c r="BA123" s="191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CA123" s="26" t="str">
        <f>IF(AND(SUM(F123+H123)&gt;0,(AJ123=""))," * No olvide digitar la variable 14-18 años Hombres. Si no tiene Digite CERO .",IF(AJ123&gt;F123+H123,"* La suma del grupo de 14 a 18 años Hombres no puede superar el Total Hombres Grupo Etario de 10 a 19 años. ",""))</f>
        <v/>
      </c>
      <c r="CB123" s="26" t="str">
        <f>IF(AND(SUM(G123+I123)&gt;0,(AK123="")),"* No olvide digitar la variable 14-18 años Mujeres. Si no tiene Digite CERO.",IF(AK123&gt;(G123+I123),"* La suma del grupo de 14 a 18 años Mujeres no puede superar el Total Mujeres Grupo Etario de 10 a 19 años. ",""))</f>
        <v/>
      </c>
      <c r="CC123" s="26" t="str">
        <f>IF(AND($C123&lt;&gt;0,AL123=""),"* No olvide ingresar la columna Espacios Amigables/Adolescentes (Digite CERO si no tiene).  ",IF(AL123&gt;$C123,"* El Número de Espacios Amigables/Adolescentes no puede superar el Total. ",""))</f>
        <v/>
      </c>
      <c r="CD123" s="4"/>
      <c r="CE123" s="4"/>
      <c r="CF123" s="4"/>
      <c r="CJ123" s="29">
        <f>IF(AND(SUM(F123+H123)&gt;0,(AJ123="")),1,IF(AJ123&gt;F123+H123,1,0))</f>
        <v>0</v>
      </c>
      <c r="CK123" s="29">
        <f>IF(AND(SUM(G123+I123)&gt;0,(AK123="")),1,IF(AK123&gt;(G123+I123),1,0))</f>
        <v>0</v>
      </c>
      <c r="CL123" s="29">
        <f>IF(AND($C123&lt;&gt;0,AL123=""),1,IF(AL123&gt;$C123,1,0))</f>
        <v>0</v>
      </c>
    </row>
    <row r="124" spans="1:111" x14ac:dyDescent="0.25">
      <c r="A124" s="301"/>
      <c r="B124" s="57" t="s">
        <v>101</v>
      </c>
      <c r="C124" s="58">
        <f>SUM(D124:E124)</f>
        <v>0</v>
      </c>
      <c r="D124" s="59">
        <f t="shared" si="58"/>
        <v>0</v>
      </c>
      <c r="E124" s="60">
        <f t="shared" si="58"/>
        <v>0</v>
      </c>
      <c r="F124" s="64"/>
      <c r="G124" s="94"/>
      <c r="H124" s="64"/>
      <c r="I124" s="94"/>
      <c r="J124" s="64"/>
      <c r="K124" s="94"/>
      <c r="L124" s="64"/>
      <c r="M124" s="94"/>
      <c r="N124" s="64"/>
      <c r="O124" s="94"/>
      <c r="P124" s="64"/>
      <c r="Q124" s="94"/>
      <c r="R124" s="64"/>
      <c r="S124" s="94"/>
      <c r="T124" s="64"/>
      <c r="U124" s="94"/>
      <c r="V124" s="64"/>
      <c r="W124" s="94"/>
      <c r="X124" s="64"/>
      <c r="Y124" s="94"/>
      <c r="Z124" s="64"/>
      <c r="AA124" s="94"/>
      <c r="AB124" s="64"/>
      <c r="AC124" s="94"/>
      <c r="AD124" s="64"/>
      <c r="AE124" s="94"/>
      <c r="AF124" s="64"/>
      <c r="AG124" s="94"/>
      <c r="AH124" s="95"/>
      <c r="AI124" s="96"/>
      <c r="AJ124" s="174"/>
      <c r="AK124" s="175"/>
      <c r="AL124" s="66"/>
      <c r="AM124" s="25" t="str">
        <f>CA124&amp;CB124&amp;CC124</f>
        <v/>
      </c>
      <c r="AN124" s="190"/>
      <c r="AO124" s="190"/>
      <c r="AP124" s="190"/>
      <c r="AQ124" s="190"/>
      <c r="AR124" s="190"/>
      <c r="AS124" s="190"/>
      <c r="AT124" s="190"/>
      <c r="AU124" s="190"/>
      <c r="AV124" s="190"/>
      <c r="AW124" s="190"/>
      <c r="AX124" s="190"/>
      <c r="AY124" s="191"/>
      <c r="AZ124" s="191"/>
      <c r="BA124" s="191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CA124" s="26" t="str">
        <f>IF(AND(SUM(F124+H124)&gt;0,(AJ124=""))," * No olvide digitar la variable 14-18 años Hombres. Si no tiene Digite CERO .",IF(AJ124&gt;F124+H124,"* La suma del grupo de 14 a 18 años Hombres no puede superar el Total Hombres Grupo Etario de 10 a 19 años. ",""))</f>
        <v/>
      </c>
      <c r="CB124" s="26" t="str">
        <f>IF(AND(SUM(G124+I124)&gt;0,(AK124="")),"* No olvide digitar la variable 14-18 años Mujeres. Si no tiene Digite CERO.",IF(AK124&gt;(G124+I124),"* La suma del grupo de 14 a 18 años Mujeres no puede superar el Total Mujeres Grupo Etario de 10 a 19 años. ",""))</f>
        <v/>
      </c>
      <c r="CC124" s="26" t="str">
        <f>IF(AND($C124&lt;&gt;0,AL124=""),"* No olvide ingresar la columna Espacios Amigables/Adolescentes (Digite CERO si no tiene).  ",IF(AL124&gt;$C124,"* El Número de Espacios Amigables/Adolescentes no puede superar el Total. ",""))</f>
        <v/>
      </c>
      <c r="CD124" s="4"/>
      <c r="CE124" s="4"/>
      <c r="CF124" s="4"/>
      <c r="CJ124" s="29">
        <f>IF(AND(SUM(F124+H124)&gt;0,(AJ124="")),1,IF(AJ124&gt;F124+H124,1,0))</f>
        <v>0</v>
      </c>
      <c r="CK124" s="29">
        <f>IF(AND(SUM(G124+I124)&gt;0,(AK124="")),1,IF(AK124&gt;(G124+I124),1,0))</f>
        <v>0</v>
      </c>
      <c r="CL124" s="29">
        <f>IF(AND($C124&lt;&gt;0,AL124=""),1,IF(AL124&gt;$C124,1,0))</f>
        <v>0</v>
      </c>
    </row>
    <row r="125" spans="1:111" ht="18" customHeight="1" x14ac:dyDescent="0.25">
      <c r="A125" s="283" t="s">
        <v>102</v>
      </c>
      <c r="B125" s="283"/>
      <c r="C125" s="283"/>
      <c r="D125" s="283"/>
      <c r="E125" s="283"/>
      <c r="F125" s="283"/>
      <c r="G125" s="283"/>
      <c r="H125" s="283"/>
      <c r="I125" s="283"/>
      <c r="J125" s="283"/>
    </row>
    <row r="126" spans="1:111" ht="18" customHeight="1" x14ac:dyDescent="0.25">
      <c r="A126" s="303" t="s">
        <v>103</v>
      </c>
      <c r="B126" s="303"/>
      <c r="C126" s="303"/>
      <c r="D126" s="304"/>
      <c r="E126" s="304"/>
      <c r="F126" s="304"/>
      <c r="G126" s="304"/>
      <c r="H126" s="304"/>
      <c r="I126" s="304"/>
      <c r="J126" s="304"/>
    </row>
    <row r="127" spans="1:111" ht="15" customHeight="1" x14ac:dyDescent="0.25">
      <c r="A127" s="294" t="s">
        <v>104</v>
      </c>
      <c r="B127" s="294" t="s">
        <v>105</v>
      </c>
      <c r="C127" s="295" t="s">
        <v>106</v>
      </c>
      <c r="D127" s="295" t="s">
        <v>107</v>
      </c>
      <c r="E127" s="305"/>
      <c r="F127" s="305"/>
      <c r="G127" s="305"/>
      <c r="H127" s="305"/>
      <c r="I127" s="305"/>
      <c r="J127" s="305"/>
      <c r="K127" s="305"/>
      <c r="L127" s="305"/>
      <c r="M127" s="306"/>
      <c r="N127" s="307" t="s">
        <v>108</v>
      </c>
      <c r="O127" s="284" t="s">
        <v>109</v>
      </c>
    </row>
    <row r="128" spans="1:111" ht="50.1" customHeight="1" x14ac:dyDescent="0.25">
      <c r="A128" s="294"/>
      <c r="B128" s="294"/>
      <c r="C128" s="294"/>
      <c r="D128" s="203" t="s">
        <v>37</v>
      </c>
      <c r="E128" s="204" t="s">
        <v>110</v>
      </c>
      <c r="F128" s="204" t="s">
        <v>111</v>
      </c>
      <c r="G128" s="204" t="s">
        <v>112</v>
      </c>
      <c r="H128" s="204" t="s">
        <v>113</v>
      </c>
      <c r="I128" s="205" t="s">
        <v>114</v>
      </c>
      <c r="J128" s="205" t="s">
        <v>115</v>
      </c>
      <c r="K128" s="206" t="s">
        <v>116</v>
      </c>
      <c r="L128" s="207" t="s">
        <v>117</v>
      </c>
      <c r="M128" s="208" t="s">
        <v>118</v>
      </c>
      <c r="N128" s="308"/>
      <c r="O128" s="286"/>
    </row>
    <row r="129" spans="1:88" x14ac:dyDescent="0.25">
      <c r="A129" s="299" t="s">
        <v>119</v>
      </c>
      <c r="B129" s="209" t="s">
        <v>120</v>
      </c>
      <c r="C129" s="210">
        <f>SUM(D129:M129)</f>
        <v>0</v>
      </c>
      <c r="D129" s="14"/>
      <c r="E129" s="211"/>
      <c r="F129" s="211"/>
      <c r="G129" s="211"/>
      <c r="H129" s="211"/>
      <c r="I129" s="202"/>
      <c r="J129" s="16"/>
      <c r="K129" s="15"/>
      <c r="L129" s="87"/>
      <c r="M129" s="212"/>
      <c r="N129" s="20"/>
      <c r="O129" s="87"/>
      <c r="P129" s="28" t="str">
        <f>CA129</f>
        <v/>
      </c>
      <c r="CA129" s="26" t="str">
        <f>IF(AND(C129&gt;0,O129="")," * No olvide digitar la variable Total Participantes. Digite CERO si no tiene. ","")</f>
        <v/>
      </c>
      <c r="CJ129" s="213">
        <f t="shared" ref="CJ129:CJ148" si="59">IF(AND(C129&gt;0,O129=""),1,0)</f>
        <v>0</v>
      </c>
    </row>
    <row r="130" spans="1:88" x14ac:dyDescent="0.25">
      <c r="A130" s="300"/>
      <c r="B130" s="196" t="s">
        <v>121</v>
      </c>
      <c r="C130" s="214">
        <f t="shared" ref="C130:C148" si="60">SUM(D130:M130)</f>
        <v>0</v>
      </c>
      <c r="D130" s="35"/>
      <c r="E130" s="166"/>
      <c r="F130" s="166"/>
      <c r="G130" s="166"/>
      <c r="H130" s="166"/>
      <c r="I130" s="86"/>
      <c r="J130" s="37"/>
      <c r="K130" s="36"/>
      <c r="L130" s="24"/>
      <c r="M130" s="215"/>
      <c r="N130" s="41"/>
      <c r="O130" s="24"/>
      <c r="P130" s="28" t="str">
        <f t="shared" ref="P130:P148" si="61">CA130</f>
        <v/>
      </c>
      <c r="CA130" s="26" t="str">
        <f t="shared" ref="CA130:CA148" si="62">IF(AND(C130&gt;0,O130="")," * No olvide digitar la variable Total Participantes. Digite CERO si no tiene. ","")</f>
        <v/>
      </c>
      <c r="CJ130" s="213">
        <f t="shared" si="59"/>
        <v>0</v>
      </c>
    </row>
    <row r="131" spans="1:88" x14ac:dyDescent="0.25">
      <c r="A131" s="300"/>
      <c r="B131" s="196" t="s">
        <v>122</v>
      </c>
      <c r="C131" s="214">
        <f t="shared" si="60"/>
        <v>0</v>
      </c>
      <c r="D131" s="35"/>
      <c r="E131" s="166"/>
      <c r="F131" s="166"/>
      <c r="G131" s="166"/>
      <c r="H131" s="166"/>
      <c r="I131" s="86"/>
      <c r="J131" s="37"/>
      <c r="K131" s="36"/>
      <c r="L131" s="24"/>
      <c r="M131" s="215"/>
      <c r="N131" s="41"/>
      <c r="O131" s="24"/>
      <c r="P131" s="28" t="str">
        <f t="shared" si="61"/>
        <v/>
      </c>
      <c r="CA131" s="26" t="str">
        <f t="shared" si="62"/>
        <v/>
      </c>
      <c r="CJ131" s="213">
        <f t="shared" si="59"/>
        <v>0</v>
      </c>
    </row>
    <row r="132" spans="1:88" x14ac:dyDescent="0.25">
      <c r="A132" s="300"/>
      <c r="B132" s="196" t="s">
        <v>123</v>
      </c>
      <c r="C132" s="216">
        <f t="shared" si="60"/>
        <v>0</v>
      </c>
      <c r="D132" s="217"/>
      <c r="E132" s="166"/>
      <c r="F132" s="166"/>
      <c r="G132" s="166"/>
      <c r="H132" s="218"/>
      <c r="I132" s="166"/>
      <c r="J132" s="37"/>
      <c r="K132" s="36"/>
      <c r="L132" s="116"/>
      <c r="M132" s="215"/>
      <c r="N132" s="36"/>
      <c r="O132" s="116"/>
      <c r="P132" s="28" t="str">
        <f t="shared" si="61"/>
        <v/>
      </c>
      <c r="CA132" s="26" t="str">
        <f t="shared" si="62"/>
        <v/>
      </c>
      <c r="CJ132" s="213">
        <f t="shared" si="59"/>
        <v>0</v>
      </c>
    </row>
    <row r="133" spans="1:88" x14ac:dyDescent="0.25">
      <c r="A133" s="301"/>
      <c r="B133" s="219" t="s">
        <v>124</v>
      </c>
      <c r="C133" s="220">
        <f t="shared" si="60"/>
        <v>0</v>
      </c>
      <c r="D133" s="64"/>
      <c r="E133" s="221"/>
      <c r="F133" s="221"/>
      <c r="G133" s="221"/>
      <c r="H133" s="187"/>
      <c r="I133" s="222"/>
      <c r="J133" s="63"/>
      <c r="K133" s="62"/>
      <c r="L133" s="69"/>
      <c r="M133" s="223"/>
      <c r="N133" s="67"/>
      <c r="O133" s="69"/>
      <c r="P133" s="28" t="str">
        <f t="shared" si="61"/>
        <v/>
      </c>
      <c r="CA133" s="26" t="str">
        <f t="shared" si="62"/>
        <v/>
      </c>
      <c r="CJ133" s="213">
        <f t="shared" si="59"/>
        <v>0</v>
      </c>
    </row>
    <row r="134" spans="1:88" x14ac:dyDescent="0.25">
      <c r="A134" s="299" t="s">
        <v>125</v>
      </c>
      <c r="B134" s="209" t="s">
        <v>120</v>
      </c>
      <c r="C134" s="210">
        <f t="shared" si="60"/>
        <v>0</v>
      </c>
      <c r="D134" s="156"/>
      <c r="E134" s="162"/>
      <c r="F134" s="162"/>
      <c r="G134" s="162"/>
      <c r="H134" s="162"/>
      <c r="I134" s="158"/>
      <c r="J134" s="157"/>
      <c r="K134" s="21"/>
      <c r="L134" s="22"/>
      <c r="M134" s="224"/>
      <c r="N134" s="104"/>
      <c r="O134" s="22"/>
      <c r="P134" s="28" t="str">
        <f t="shared" si="61"/>
        <v/>
      </c>
      <c r="CA134" s="26" t="str">
        <f t="shared" si="62"/>
        <v/>
      </c>
      <c r="CJ134" s="213">
        <f t="shared" si="59"/>
        <v>0</v>
      </c>
    </row>
    <row r="135" spans="1:88" x14ac:dyDescent="0.25">
      <c r="A135" s="300"/>
      <c r="B135" s="196" t="s">
        <v>121</v>
      </c>
      <c r="C135" s="216">
        <f t="shared" si="60"/>
        <v>0</v>
      </c>
      <c r="D135" s="217"/>
      <c r="E135" s="218"/>
      <c r="F135" s="218"/>
      <c r="G135" s="218"/>
      <c r="H135" s="218"/>
      <c r="I135" s="225"/>
      <c r="J135" s="226"/>
      <c r="K135" s="115"/>
      <c r="L135" s="116"/>
      <c r="M135" s="227"/>
      <c r="N135" s="114"/>
      <c r="O135" s="116"/>
      <c r="P135" s="28" t="str">
        <f t="shared" si="61"/>
        <v/>
      </c>
      <c r="CA135" s="26" t="str">
        <f t="shared" si="62"/>
        <v/>
      </c>
      <c r="CJ135" s="213">
        <f t="shared" si="59"/>
        <v>0</v>
      </c>
    </row>
    <row r="136" spans="1:88" x14ac:dyDescent="0.25">
      <c r="A136" s="300"/>
      <c r="B136" s="196" t="s">
        <v>122</v>
      </c>
      <c r="C136" s="220">
        <f t="shared" si="60"/>
        <v>0</v>
      </c>
      <c r="D136" s="35"/>
      <c r="E136" s="166"/>
      <c r="F136" s="166"/>
      <c r="G136" s="166"/>
      <c r="H136" s="166"/>
      <c r="I136" s="86"/>
      <c r="J136" s="37"/>
      <c r="K136" s="36"/>
      <c r="L136" s="24"/>
      <c r="M136" s="215"/>
      <c r="N136" s="41"/>
      <c r="O136" s="24"/>
      <c r="P136" s="28" t="str">
        <f t="shared" si="61"/>
        <v/>
      </c>
      <c r="CA136" s="26" t="str">
        <f t="shared" si="62"/>
        <v/>
      </c>
      <c r="CJ136" s="213">
        <f t="shared" si="59"/>
        <v>0</v>
      </c>
    </row>
    <row r="137" spans="1:88" x14ac:dyDescent="0.25">
      <c r="A137" s="300"/>
      <c r="B137" s="196" t="s">
        <v>123</v>
      </c>
      <c r="C137" s="216">
        <f t="shared" si="60"/>
        <v>0</v>
      </c>
      <c r="D137" s="217"/>
      <c r="E137" s="166"/>
      <c r="F137" s="166"/>
      <c r="G137" s="166"/>
      <c r="H137" s="218"/>
      <c r="I137" s="166"/>
      <c r="J137" s="37"/>
      <c r="K137" s="36"/>
      <c r="L137" s="116"/>
      <c r="M137" s="215"/>
      <c r="N137" s="36"/>
      <c r="O137" s="116"/>
      <c r="P137" s="28" t="str">
        <f t="shared" si="61"/>
        <v/>
      </c>
      <c r="CA137" s="26" t="str">
        <f t="shared" si="62"/>
        <v/>
      </c>
      <c r="CJ137" s="213">
        <f t="shared" si="59"/>
        <v>0</v>
      </c>
    </row>
    <row r="138" spans="1:88" x14ac:dyDescent="0.25">
      <c r="A138" s="301"/>
      <c r="B138" s="219" t="s">
        <v>124</v>
      </c>
      <c r="C138" s="220">
        <f t="shared" si="60"/>
        <v>0</v>
      </c>
      <c r="D138" s="64"/>
      <c r="E138" s="221"/>
      <c r="F138" s="221"/>
      <c r="G138" s="221"/>
      <c r="H138" s="187"/>
      <c r="I138" s="222"/>
      <c r="J138" s="63"/>
      <c r="K138" s="62"/>
      <c r="L138" s="69"/>
      <c r="M138" s="223"/>
      <c r="N138" s="67"/>
      <c r="O138" s="69"/>
      <c r="P138" s="28" t="str">
        <f t="shared" si="61"/>
        <v/>
      </c>
      <c r="CA138" s="26" t="str">
        <f t="shared" si="62"/>
        <v/>
      </c>
      <c r="CJ138" s="213">
        <f t="shared" si="59"/>
        <v>0</v>
      </c>
    </row>
    <row r="139" spans="1:88" x14ac:dyDescent="0.25">
      <c r="A139" s="299" t="s">
        <v>126</v>
      </c>
      <c r="B139" s="209" t="s">
        <v>120</v>
      </c>
      <c r="C139" s="228">
        <f t="shared" si="60"/>
        <v>0</v>
      </c>
      <c r="D139" s="156"/>
      <c r="E139" s="162"/>
      <c r="F139" s="162"/>
      <c r="G139" s="162"/>
      <c r="H139" s="162"/>
      <c r="I139" s="158"/>
      <c r="J139" s="157"/>
      <c r="K139" s="21"/>
      <c r="L139" s="22"/>
      <c r="M139" s="224"/>
      <c r="N139" s="104"/>
      <c r="O139" s="22"/>
      <c r="P139" s="28" t="str">
        <f t="shared" si="61"/>
        <v/>
      </c>
      <c r="CA139" s="26" t="str">
        <f t="shared" si="62"/>
        <v/>
      </c>
      <c r="CJ139" s="213">
        <f t="shared" si="59"/>
        <v>0</v>
      </c>
    </row>
    <row r="140" spans="1:88" x14ac:dyDescent="0.25">
      <c r="A140" s="300"/>
      <c r="B140" s="196" t="s">
        <v>121</v>
      </c>
      <c r="C140" s="220">
        <f t="shared" si="60"/>
        <v>0</v>
      </c>
      <c r="D140" s="217"/>
      <c r="E140" s="218"/>
      <c r="F140" s="218"/>
      <c r="G140" s="218"/>
      <c r="H140" s="218"/>
      <c r="I140" s="225"/>
      <c r="J140" s="226"/>
      <c r="K140" s="115"/>
      <c r="L140" s="116"/>
      <c r="M140" s="227"/>
      <c r="N140" s="114"/>
      <c r="O140" s="116"/>
      <c r="P140" s="28" t="str">
        <f t="shared" si="61"/>
        <v/>
      </c>
      <c r="CA140" s="26" t="str">
        <f t="shared" si="62"/>
        <v/>
      </c>
      <c r="CJ140" s="213">
        <f t="shared" si="59"/>
        <v>0</v>
      </c>
    </row>
    <row r="141" spans="1:88" x14ac:dyDescent="0.25">
      <c r="A141" s="300"/>
      <c r="B141" s="196" t="s">
        <v>122</v>
      </c>
      <c r="C141" s="214">
        <f t="shared" si="60"/>
        <v>0</v>
      </c>
      <c r="D141" s="35"/>
      <c r="E141" s="166"/>
      <c r="F141" s="166"/>
      <c r="G141" s="166"/>
      <c r="H141" s="166"/>
      <c r="I141" s="86"/>
      <c r="J141" s="37"/>
      <c r="K141" s="36"/>
      <c r="L141" s="24"/>
      <c r="M141" s="215"/>
      <c r="N141" s="41"/>
      <c r="O141" s="24"/>
      <c r="P141" s="28" t="str">
        <f t="shared" si="61"/>
        <v/>
      </c>
      <c r="CA141" s="26" t="str">
        <f t="shared" si="62"/>
        <v/>
      </c>
      <c r="CJ141" s="213">
        <f t="shared" si="59"/>
        <v>0</v>
      </c>
    </row>
    <row r="142" spans="1:88" x14ac:dyDescent="0.25">
      <c r="A142" s="300"/>
      <c r="B142" s="196" t="s">
        <v>123</v>
      </c>
      <c r="C142" s="216">
        <f t="shared" si="60"/>
        <v>0</v>
      </c>
      <c r="D142" s="47"/>
      <c r="E142" s="172"/>
      <c r="F142" s="172"/>
      <c r="G142" s="172"/>
      <c r="H142" s="172"/>
      <c r="I142" s="170"/>
      <c r="J142" s="49"/>
      <c r="K142" s="48"/>
      <c r="L142" s="92"/>
      <c r="M142" s="229"/>
      <c r="N142" s="52"/>
      <c r="O142" s="92"/>
      <c r="P142" s="28" t="str">
        <f t="shared" si="61"/>
        <v/>
      </c>
      <c r="CA142" s="26" t="str">
        <f t="shared" si="62"/>
        <v/>
      </c>
      <c r="CJ142" s="213">
        <f t="shared" si="59"/>
        <v>0</v>
      </c>
    </row>
    <row r="143" spans="1:88" x14ac:dyDescent="0.25">
      <c r="A143" s="301"/>
      <c r="B143" s="219" t="s">
        <v>124</v>
      </c>
      <c r="C143" s="220">
        <f t="shared" si="60"/>
        <v>0</v>
      </c>
      <c r="D143" s="64"/>
      <c r="E143" s="187"/>
      <c r="F143" s="187"/>
      <c r="G143" s="187"/>
      <c r="H143" s="187"/>
      <c r="I143" s="175"/>
      <c r="J143" s="94"/>
      <c r="K143" s="68"/>
      <c r="L143" s="69"/>
      <c r="M143" s="230"/>
      <c r="N143" s="97"/>
      <c r="O143" s="69"/>
      <c r="P143" s="28" t="str">
        <f t="shared" si="61"/>
        <v/>
      </c>
      <c r="CA143" s="26" t="str">
        <f t="shared" si="62"/>
        <v/>
      </c>
      <c r="CJ143" s="213">
        <f t="shared" si="59"/>
        <v>0</v>
      </c>
    </row>
    <row r="144" spans="1:88" x14ac:dyDescent="0.25">
      <c r="A144" s="299" t="s">
        <v>127</v>
      </c>
      <c r="B144" s="209" t="s">
        <v>120</v>
      </c>
      <c r="C144" s="210">
        <f t="shared" si="60"/>
        <v>0</v>
      </c>
      <c r="D144" s="156"/>
      <c r="E144" s="162"/>
      <c r="F144" s="162"/>
      <c r="G144" s="162"/>
      <c r="H144" s="162"/>
      <c r="I144" s="158"/>
      <c r="J144" s="157"/>
      <c r="K144" s="21"/>
      <c r="L144" s="22"/>
      <c r="M144" s="224"/>
      <c r="N144" s="104"/>
      <c r="O144" s="22"/>
      <c r="P144" s="28" t="str">
        <f t="shared" si="61"/>
        <v/>
      </c>
      <c r="CA144" s="26" t="str">
        <f t="shared" si="62"/>
        <v/>
      </c>
      <c r="CJ144" s="213">
        <f t="shared" si="59"/>
        <v>0</v>
      </c>
    </row>
    <row r="145" spans="1:88" x14ac:dyDescent="0.25">
      <c r="A145" s="300"/>
      <c r="B145" s="196" t="s">
        <v>121</v>
      </c>
      <c r="C145" s="214">
        <f t="shared" si="60"/>
        <v>0</v>
      </c>
      <c r="D145" s="217"/>
      <c r="E145" s="218"/>
      <c r="F145" s="218"/>
      <c r="G145" s="218"/>
      <c r="H145" s="218"/>
      <c r="I145" s="225"/>
      <c r="J145" s="226"/>
      <c r="K145" s="115"/>
      <c r="L145" s="116"/>
      <c r="M145" s="227"/>
      <c r="N145" s="114"/>
      <c r="O145" s="116"/>
      <c r="P145" s="28" t="str">
        <f t="shared" si="61"/>
        <v/>
      </c>
      <c r="CA145" s="26" t="str">
        <f t="shared" si="62"/>
        <v/>
      </c>
      <c r="CJ145" s="213">
        <f t="shared" si="59"/>
        <v>0</v>
      </c>
    </row>
    <row r="146" spans="1:88" x14ac:dyDescent="0.25">
      <c r="A146" s="300"/>
      <c r="B146" s="196" t="s">
        <v>122</v>
      </c>
      <c r="C146" s="214">
        <f t="shared" si="60"/>
        <v>0</v>
      </c>
      <c r="D146" s="35"/>
      <c r="E146" s="166"/>
      <c r="F146" s="166"/>
      <c r="G146" s="166"/>
      <c r="H146" s="166"/>
      <c r="I146" s="86"/>
      <c r="J146" s="37"/>
      <c r="K146" s="36"/>
      <c r="L146" s="24"/>
      <c r="M146" s="215"/>
      <c r="N146" s="41"/>
      <c r="O146" s="24"/>
      <c r="P146" s="28" t="str">
        <f t="shared" si="61"/>
        <v/>
      </c>
      <c r="CA146" s="26" t="str">
        <f t="shared" si="62"/>
        <v/>
      </c>
      <c r="CJ146" s="213">
        <f t="shared" si="59"/>
        <v>0</v>
      </c>
    </row>
    <row r="147" spans="1:88" x14ac:dyDescent="0.25">
      <c r="A147" s="300"/>
      <c r="B147" s="196" t="s">
        <v>123</v>
      </c>
      <c r="C147" s="214">
        <f t="shared" si="60"/>
        <v>0</v>
      </c>
      <c r="D147" s="47"/>
      <c r="E147" s="172"/>
      <c r="F147" s="172"/>
      <c r="G147" s="172"/>
      <c r="H147" s="172"/>
      <c r="I147" s="170"/>
      <c r="J147" s="49"/>
      <c r="K147" s="48"/>
      <c r="L147" s="92"/>
      <c r="M147" s="229"/>
      <c r="N147" s="52"/>
      <c r="O147" s="92"/>
      <c r="P147" s="28" t="str">
        <f t="shared" si="61"/>
        <v/>
      </c>
      <c r="CA147" s="26" t="str">
        <f t="shared" si="62"/>
        <v/>
      </c>
      <c r="CJ147" s="213">
        <f t="shared" si="59"/>
        <v>0</v>
      </c>
    </row>
    <row r="148" spans="1:88" x14ac:dyDescent="0.25">
      <c r="A148" s="301"/>
      <c r="B148" s="219" t="s">
        <v>124</v>
      </c>
      <c r="C148" s="231">
        <f t="shared" si="60"/>
        <v>0</v>
      </c>
      <c r="D148" s="64"/>
      <c r="E148" s="187"/>
      <c r="F148" s="187"/>
      <c r="G148" s="187"/>
      <c r="H148" s="187"/>
      <c r="I148" s="175"/>
      <c r="J148" s="94"/>
      <c r="K148" s="68"/>
      <c r="L148" s="69"/>
      <c r="M148" s="230"/>
      <c r="N148" s="97"/>
      <c r="O148" s="69"/>
      <c r="P148" s="28" t="str">
        <f t="shared" si="61"/>
        <v/>
      </c>
      <c r="CA148" s="26" t="str">
        <f t="shared" si="62"/>
        <v/>
      </c>
      <c r="CJ148" s="213">
        <f t="shared" si="59"/>
        <v>0</v>
      </c>
    </row>
    <row r="149" spans="1:88" x14ac:dyDescent="0.25">
      <c r="A149" s="282" t="s">
        <v>128</v>
      </c>
      <c r="B149" s="282"/>
      <c r="C149" s="282"/>
      <c r="D149" s="282"/>
      <c r="E149" s="282"/>
      <c r="F149" s="282"/>
      <c r="G149" s="282"/>
      <c r="H149" s="282"/>
    </row>
    <row r="150" spans="1:88" ht="21" x14ac:dyDescent="0.25">
      <c r="A150" s="188" t="s">
        <v>129</v>
      </c>
      <c r="B150" s="206" t="s">
        <v>130</v>
      </c>
      <c r="C150" s="5" t="s">
        <v>131</v>
      </c>
      <c r="D150" s="232" t="s">
        <v>132</v>
      </c>
      <c r="E150" s="232" t="s">
        <v>133</v>
      </c>
      <c r="F150" s="232" t="s">
        <v>134</v>
      </c>
      <c r="G150" s="232" t="s">
        <v>135</v>
      </c>
      <c r="H150" s="150" t="s">
        <v>136</v>
      </c>
    </row>
    <row r="151" spans="1:88" x14ac:dyDescent="0.25">
      <c r="A151" s="209" t="s">
        <v>120</v>
      </c>
      <c r="B151" s="228">
        <f>SUM(C151:H151)</f>
        <v>0</v>
      </c>
      <c r="C151" s="156"/>
      <c r="D151" s="233"/>
      <c r="E151" s="234"/>
      <c r="F151" s="234"/>
      <c r="G151" s="234"/>
      <c r="H151" s="235"/>
    </row>
    <row r="152" spans="1:88" x14ac:dyDescent="0.25">
      <c r="A152" s="196" t="s">
        <v>121</v>
      </c>
      <c r="B152" s="216">
        <f t="shared" ref="B152:B155" si="63">SUM(C152:H152)</f>
        <v>0</v>
      </c>
      <c r="C152" s="217"/>
      <c r="D152" s="218"/>
      <c r="E152" s="218"/>
      <c r="F152" s="218"/>
      <c r="G152" s="218"/>
      <c r="H152" s="226"/>
    </row>
    <row r="153" spans="1:88" x14ac:dyDescent="0.25">
      <c r="A153" s="196" t="s">
        <v>122</v>
      </c>
      <c r="B153" s="216">
        <f t="shared" si="63"/>
        <v>0</v>
      </c>
      <c r="C153" s="35"/>
      <c r="D153" s="166"/>
      <c r="E153" s="166"/>
      <c r="F153" s="166"/>
      <c r="G153" s="166"/>
      <c r="H153" s="37"/>
    </row>
    <row r="154" spans="1:88" x14ac:dyDescent="0.25">
      <c r="A154" s="196" t="s">
        <v>137</v>
      </c>
      <c r="B154" s="216">
        <f t="shared" si="63"/>
        <v>0</v>
      </c>
      <c r="C154" s="35"/>
      <c r="D154" s="166"/>
      <c r="E154" s="166"/>
      <c r="F154" s="166"/>
      <c r="G154" s="166"/>
      <c r="H154" s="37"/>
    </row>
    <row r="155" spans="1:88" x14ac:dyDescent="0.25">
      <c r="A155" s="198" t="s">
        <v>124</v>
      </c>
      <c r="B155" s="214">
        <f t="shared" si="63"/>
        <v>0</v>
      </c>
      <c r="C155" s="64"/>
      <c r="D155" s="187"/>
      <c r="E155" s="187"/>
      <c r="F155" s="187"/>
      <c r="G155" s="187"/>
      <c r="H155" s="94"/>
    </row>
    <row r="156" spans="1:88" x14ac:dyDescent="0.25">
      <c r="A156" s="282" t="s">
        <v>138</v>
      </c>
      <c r="B156" s="282"/>
      <c r="C156" s="282"/>
      <c r="D156" s="282"/>
      <c r="E156" s="282"/>
      <c r="F156" s="282"/>
      <c r="G156" s="282"/>
      <c r="H156" s="282"/>
    </row>
    <row r="157" spans="1:88" ht="31.5" x14ac:dyDescent="0.25">
      <c r="A157" s="188" t="s">
        <v>129</v>
      </c>
      <c r="B157" s="206" t="s">
        <v>106</v>
      </c>
      <c r="C157" s="5" t="s">
        <v>139</v>
      </c>
      <c r="D157" s="232" t="s">
        <v>140</v>
      </c>
      <c r="E157" s="232" t="s">
        <v>141</v>
      </c>
      <c r="F157" s="232" t="s">
        <v>142</v>
      </c>
      <c r="G157" s="232" t="s">
        <v>143</v>
      </c>
      <c r="H157" s="150" t="s">
        <v>144</v>
      </c>
    </row>
    <row r="158" spans="1:88" x14ac:dyDescent="0.25">
      <c r="A158" s="209" t="s">
        <v>120</v>
      </c>
      <c r="B158" s="228">
        <f>SUM(C158:H158)</f>
        <v>0</v>
      </c>
      <c r="C158" s="156"/>
      <c r="D158" s="234"/>
      <c r="E158" s="234"/>
      <c r="F158" s="234"/>
      <c r="G158" s="234"/>
      <c r="H158" s="235"/>
    </row>
    <row r="159" spans="1:88" x14ac:dyDescent="0.25">
      <c r="A159" s="196" t="s">
        <v>121</v>
      </c>
      <c r="B159" s="216">
        <f t="shared" ref="B159:B164" si="64">SUM(C159:H159)</f>
        <v>0</v>
      </c>
      <c r="C159" s="35"/>
      <c r="D159" s="166"/>
      <c r="E159" s="166"/>
      <c r="F159" s="166"/>
      <c r="G159" s="166"/>
      <c r="H159" s="37"/>
    </row>
    <row r="160" spans="1:88" x14ac:dyDescent="0.25">
      <c r="A160" s="196" t="s">
        <v>122</v>
      </c>
      <c r="B160" s="216">
        <f t="shared" si="64"/>
        <v>0</v>
      </c>
      <c r="C160" s="35"/>
      <c r="D160" s="166"/>
      <c r="E160" s="166"/>
      <c r="F160" s="166"/>
      <c r="G160" s="166"/>
      <c r="H160" s="37"/>
    </row>
    <row r="161" spans="1:38" x14ac:dyDescent="0.25">
      <c r="A161" s="236" t="s">
        <v>137</v>
      </c>
      <c r="B161" s="216">
        <f t="shared" si="64"/>
        <v>0</v>
      </c>
      <c r="C161" s="35"/>
      <c r="D161" s="166"/>
      <c r="E161" s="166"/>
      <c r="F161" s="166"/>
      <c r="G161" s="166"/>
      <c r="H161" s="37"/>
    </row>
    <row r="162" spans="1:38" x14ac:dyDescent="0.25">
      <c r="A162" s="237" t="s">
        <v>124</v>
      </c>
      <c r="B162" s="214">
        <f t="shared" si="64"/>
        <v>0</v>
      </c>
      <c r="C162" s="47"/>
      <c r="D162" s="172"/>
      <c r="E162" s="172"/>
      <c r="F162" s="172"/>
      <c r="G162" s="172"/>
      <c r="H162" s="49"/>
    </row>
    <row r="163" spans="1:38" x14ac:dyDescent="0.25">
      <c r="A163" s="237" t="s">
        <v>145</v>
      </c>
      <c r="B163" s="214">
        <f t="shared" si="64"/>
        <v>0</v>
      </c>
      <c r="C163" s="47"/>
      <c r="D163" s="172"/>
      <c r="E163" s="172"/>
      <c r="F163" s="172"/>
      <c r="G163" s="172"/>
      <c r="H163" s="49"/>
    </row>
    <row r="164" spans="1:38" x14ac:dyDescent="0.25">
      <c r="A164" s="238" t="s">
        <v>146</v>
      </c>
      <c r="B164" s="231">
        <f t="shared" si="64"/>
        <v>0</v>
      </c>
      <c r="C164" s="64"/>
      <c r="D164" s="187"/>
      <c r="E164" s="187"/>
      <c r="F164" s="187"/>
      <c r="G164" s="187"/>
      <c r="H164" s="94"/>
    </row>
    <row r="165" spans="1:38" s="242" customFormat="1" ht="12" x14ac:dyDescent="0.2">
      <c r="A165" s="239" t="s">
        <v>147</v>
      </c>
      <c r="B165" s="240"/>
      <c r="C165" s="240"/>
      <c r="D165" s="240"/>
      <c r="E165" s="240"/>
      <c r="F165" s="240"/>
      <c r="G165" s="240"/>
      <c r="H165" s="240"/>
      <c r="I165" s="241"/>
      <c r="J165" s="241"/>
    </row>
    <row r="166" spans="1:38" ht="52.5" x14ac:dyDescent="0.25">
      <c r="A166" s="188" t="s">
        <v>129</v>
      </c>
      <c r="B166" s="188" t="s">
        <v>130</v>
      </c>
      <c r="C166" s="200" t="s">
        <v>109</v>
      </c>
      <c r="D166" s="5" t="s">
        <v>148</v>
      </c>
      <c r="E166" s="232" t="s">
        <v>149</v>
      </c>
      <c r="F166" s="232" t="s">
        <v>150</v>
      </c>
      <c r="G166" s="232" t="s">
        <v>151</v>
      </c>
      <c r="H166" s="232" t="s">
        <v>152</v>
      </c>
      <c r="I166" s="232" t="s">
        <v>153</v>
      </c>
      <c r="J166" s="7" t="s">
        <v>154</v>
      </c>
    </row>
    <row r="167" spans="1:38" x14ac:dyDescent="0.25">
      <c r="A167" s="209" t="s">
        <v>155</v>
      </c>
      <c r="B167" s="228">
        <f>SUM(D167:J167)</f>
        <v>0</v>
      </c>
      <c r="C167" s="243"/>
      <c r="D167" s="244"/>
      <c r="E167" s="245"/>
      <c r="F167" s="245"/>
      <c r="G167" s="245"/>
      <c r="H167" s="245"/>
      <c r="I167" s="245"/>
      <c r="J167" s="246"/>
    </row>
    <row r="168" spans="1:38" x14ac:dyDescent="0.25">
      <c r="A168" s="196" t="s">
        <v>156</v>
      </c>
      <c r="B168" s="216">
        <f>SUM(D168:J168)</f>
        <v>0</v>
      </c>
      <c r="C168" s="247"/>
      <c r="D168" s="140"/>
      <c r="E168" s="248"/>
      <c r="F168" s="248"/>
      <c r="G168" s="248"/>
      <c r="H168" s="248"/>
      <c r="I168" s="248"/>
      <c r="J168" s="141"/>
    </row>
    <row r="169" spans="1:38" x14ac:dyDescent="0.25">
      <c r="A169" s="196" t="s">
        <v>157</v>
      </c>
      <c r="B169" s="216">
        <f>SUM(D169:J169)</f>
        <v>0</v>
      </c>
      <c r="C169" s="247"/>
      <c r="D169" s="140"/>
      <c r="E169" s="248"/>
      <c r="F169" s="248"/>
      <c r="G169" s="248"/>
      <c r="H169" s="248"/>
      <c r="I169" s="248"/>
      <c r="J169" s="141"/>
    </row>
    <row r="170" spans="1:38" x14ac:dyDescent="0.25">
      <c r="A170" s="249" t="s">
        <v>124</v>
      </c>
      <c r="B170" s="216">
        <f>SUM(D170:J170)</f>
        <v>0</v>
      </c>
      <c r="C170" s="250"/>
      <c r="D170" s="146"/>
      <c r="E170" s="251"/>
      <c r="F170" s="251"/>
      <c r="G170" s="251"/>
      <c r="H170" s="251"/>
      <c r="I170" s="251"/>
      <c r="J170" s="147"/>
    </row>
    <row r="171" spans="1:38" x14ac:dyDescent="0.25">
      <c r="A171" s="283" t="s">
        <v>158</v>
      </c>
      <c r="B171" s="283"/>
      <c r="C171" s="283"/>
      <c r="D171" s="283"/>
      <c r="E171" s="283"/>
      <c r="F171" s="283"/>
      <c r="G171" s="283"/>
      <c r="H171" s="283"/>
      <c r="I171" s="283"/>
      <c r="J171" s="283"/>
    </row>
    <row r="172" spans="1:38" ht="15" customHeight="1" x14ac:dyDescent="0.25">
      <c r="A172" s="284" t="s">
        <v>104</v>
      </c>
      <c r="B172" s="287" t="s">
        <v>94</v>
      </c>
      <c r="C172" s="288"/>
      <c r="D172" s="284"/>
      <c r="E172" s="291" t="s">
        <v>7</v>
      </c>
      <c r="F172" s="292"/>
      <c r="G172" s="292"/>
      <c r="H172" s="292"/>
      <c r="I172" s="292"/>
      <c r="J172" s="292"/>
      <c r="K172" s="292"/>
      <c r="L172" s="292"/>
      <c r="M172" s="292"/>
      <c r="N172" s="292"/>
      <c r="O172" s="292"/>
      <c r="P172" s="292"/>
      <c r="Q172" s="292"/>
      <c r="R172" s="292"/>
      <c r="S172" s="292"/>
      <c r="T172" s="292"/>
      <c r="U172" s="292"/>
      <c r="V172" s="292"/>
      <c r="W172" s="292"/>
      <c r="X172" s="292"/>
      <c r="Y172" s="292"/>
      <c r="Z172" s="292"/>
      <c r="AA172" s="292"/>
      <c r="AB172" s="292"/>
      <c r="AC172" s="292"/>
      <c r="AD172" s="292"/>
      <c r="AE172" s="292"/>
      <c r="AF172" s="292"/>
      <c r="AG172" s="292"/>
      <c r="AH172" s="292"/>
      <c r="AI172" s="292"/>
      <c r="AJ172" s="292"/>
      <c r="AK172" s="292"/>
      <c r="AL172" s="293"/>
    </row>
    <row r="173" spans="1:38" x14ac:dyDescent="0.25">
      <c r="A173" s="285"/>
      <c r="B173" s="289"/>
      <c r="C173" s="290"/>
      <c r="D173" s="286"/>
      <c r="E173" s="294" t="s">
        <v>15</v>
      </c>
      <c r="F173" s="294"/>
      <c r="G173" s="295" t="s">
        <v>16</v>
      </c>
      <c r="H173" s="296"/>
      <c r="I173" s="295" t="s">
        <v>17</v>
      </c>
      <c r="J173" s="296"/>
      <c r="K173" s="295" t="s">
        <v>18</v>
      </c>
      <c r="L173" s="296"/>
      <c r="M173" s="295" t="s">
        <v>19</v>
      </c>
      <c r="N173" s="296"/>
      <c r="O173" s="295" t="s">
        <v>20</v>
      </c>
      <c r="P173" s="296"/>
      <c r="Q173" s="295" t="s">
        <v>21</v>
      </c>
      <c r="R173" s="296"/>
      <c r="S173" s="295" t="s">
        <v>22</v>
      </c>
      <c r="T173" s="296"/>
      <c r="U173" s="295" t="s">
        <v>23</v>
      </c>
      <c r="V173" s="296"/>
      <c r="W173" s="295" t="s">
        <v>24</v>
      </c>
      <c r="X173" s="296"/>
      <c r="Y173" s="295" t="s">
        <v>25</v>
      </c>
      <c r="Z173" s="296"/>
      <c r="AA173" s="295" t="s">
        <v>26</v>
      </c>
      <c r="AB173" s="296"/>
      <c r="AC173" s="295" t="s">
        <v>27</v>
      </c>
      <c r="AD173" s="296"/>
      <c r="AE173" s="295" t="s">
        <v>28</v>
      </c>
      <c r="AF173" s="296"/>
      <c r="AG173" s="295" t="s">
        <v>29</v>
      </c>
      <c r="AH173" s="296"/>
      <c r="AI173" s="295" t="s">
        <v>30</v>
      </c>
      <c r="AJ173" s="296"/>
      <c r="AK173" s="297" t="s">
        <v>31</v>
      </c>
      <c r="AL173" s="298"/>
    </row>
    <row r="174" spans="1:38" x14ac:dyDescent="0.25">
      <c r="A174" s="286"/>
      <c r="B174" s="5" t="s">
        <v>32</v>
      </c>
      <c r="C174" s="6" t="s">
        <v>33</v>
      </c>
      <c r="D174" s="7" t="s">
        <v>34</v>
      </c>
      <c r="E174" s="5" t="s">
        <v>33</v>
      </c>
      <c r="F174" s="7" t="s">
        <v>34</v>
      </c>
      <c r="G174" s="5" t="s">
        <v>33</v>
      </c>
      <c r="H174" s="7" t="s">
        <v>34</v>
      </c>
      <c r="I174" s="5" t="s">
        <v>33</v>
      </c>
      <c r="J174" s="7" t="s">
        <v>34</v>
      </c>
      <c r="K174" s="5" t="s">
        <v>33</v>
      </c>
      <c r="L174" s="7" t="s">
        <v>34</v>
      </c>
      <c r="M174" s="5" t="s">
        <v>33</v>
      </c>
      <c r="N174" s="7" t="s">
        <v>34</v>
      </c>
      <c r="O174" s="5" t="s">
        <v>33</v>
      </c>
      <c r="P174" s="7" t="s">
        <v>34</v>
      </c>
      <c r="Q174" s="5" t="s">
        <v>33</v>
      </c>
      <c r="R174" s="7" t="s">
        <v>34</v>
      </c>
      <c r="S174" s="5" t="s">
        <v>33</v>
      </c>
      <c r="T174" s="7" t="s">
        <v>34</v>
      </c>
      <c r="U174" s="5" t="s">
        <v>33</v>
      </c>
      <c r="V174" s="7" t="s">
        <v>34</v>
      </c>
      <c r="W174" s="5" t="s">
        <v>33</v>
      </c>
      <c r="X174" s="7" t="s">
        <v>34</v>
      </c>
      <c r="Y174" s="5" t="s">
        <v>33</v>
      </c>
      <c r="Z174" s="7" t="s">
        <v>34</v>
      </c>
      <c r="AA174" s="5" t="s">
        <v>33</v>
      </c>
      <c r="AB174" s="7" t="s">
        <v>34</v>
      </c>
      <c r="AC174" s="5" t="s">
        <v>33</v>
      </c>
      <c r="AD174" s="7" t="s">
        <v>34</v>
      </c>
      <c r="AE174" s="5" t="s">
        <v>33</v>
      </c>
      <c r="AF174" s="7" t="s">
        <v>34</v>
      </c>
      <c r="AG174" s="5" t="s">
        <v>33</v>
      </c>
      <c r="AH174" s="7" t="s">
        <v>34</v>
      </c>
      <c r="AI174" s="5" t="s">
        <v>33</v>
      </c>
      <c r="AJ174" s="7" t="s">
        <v>34</v>
      </c>
      <c r="AK174" s="5" t="s">
        <v>33</v>
      </c>
      <c r="AL174" s="7" t="s">
        <v>34</v>
      </c>
    </row>
    <row r="175" spans="1:38" x14ac:dyDescent="0.25">
      <c r="A175" s="252" t="s">
        <v>159</v>
      </c>
      <c r="B175" s="11">
        <f>SUM(C175:D175)</f>
        <v>0</v>
      </c>
      <c r="C175" s="12">
        <f>+E175+G175+I175+K175+M175+O175+Q175+S175+U175+W175+Y175+AA175+AC175+AE175+AG175+AI175+AK175</f>
        <v>0</v>
      </c>
      <c r="D175" s="253">
        <f>+F175+H175+J175+L175+N175+P175+R175+T175+V175+X175+Z175+AB175+AD175+AF175+AH175+AJ175+AL175</f>
        <v>0</v>
      </c>
      <c r="E175" s="14"/>
      <c r="F175" s="15"/>
      <c r="G175" s="14"/>
      <c r="H175" s="15"/>
      <c r="I175" s="14"/>
      <c r="J175" s="16"/>
      <c r="K175" s="14"/>
      <c r="L175" s="16"/>
      <c r="M175" s="14"/>
      <c r="N175" s="16"/>
      <c r="O175" s="14"/>
      <c r="P175" s="16"/>
      <c r="Q175" s="14"/>
      <c r="R175" s="16"/>
      <c r="S175" s="14"/>
      <c r="T175" s="16"/>
      <c r="U175" s="14"/>
      <c r="V175" s="16"/>
      <c r="W175" s="14"/>
      <c r="X175" s="16"/>
      <c r="Y175" s="14"/>
      <c r="Z175" s="16"/>
      <c r="AA175" s="14"/>
      <c r="AB175" s="16"/>
      <c r="AC175" s="14"/>
      <c r="AD175" s="16"/>
      <c r="AE175" s="14"/>
      <c r="AF175" s="16"/>
      <c r="AG175" s="14"/>
      <c r="AH175" s="16"/>
      <c r="AI175" s="14"/>
      <c r="AJ175" s="16"/>
      <c r="AK175" s="17"/>
      <c r="AL175" s="16"/>
    </row>
    <row r="176" spans="1:38" x14ac:dyDescent="0.25">
      <c r="A176" s="254" t="s">
        <v>160</v>
      </c>
      <c r="B176" s="32">
        <f>SUM(C176:D176)</f>
        <v>0</v>
      </c>
      <c r="C176" s="33">
        <f t="shared" ref="C176:D179" si="65">+E176+G176+I176+K176+M176+O176+Q176+S176+U176+W176+Y176+AA176+AC176+AE176+AG176+AI176+AK176</f>
        <v>0</v>
      </c>
      <c r="D176" s="255">
        <f t="shared" si="65"/>
        <v>0</v>
      </c>
      <c r="E176" s="35"/>
      <c r="F176" s="36"/>
      <c r="G176" s="35"/>
      <c r="H176" s="36"/>
      <c r="I176" s="35"/>
      <c r="J176" s="37"/>
      <c r="K176" s="35"/>
      <c r="L176" s="37"/>
      <c r="M176" s="35"/>
      <c r="N176" s="37"/>
      <c r="O176" s="35"/>
      <c r="P176" s="37"/>
      <c r="Q176" s="35"/>
      <c r="R176" s="37"/>
      <c r="S176" s="35"/>
      <c r="T176" s="37"/>
      <c r="U176" s="35"/>
      <c r="V176" s="37"/>
      <c r="W176" s="35"/>
      <c r="X176" s="37"/>
      <c r="Y176" s="35"/>
      <c r="Z176" s="37"/>
      <c r="AA176" s="35"/>
      <c r="AB176" s="37"/>
      <c r="AC176" s="35"/>
      <c r="AD176" s="37"/>
      <c r="AE176" s="35"/>
      <c r="AF176" s="37"/>
      <c r="AG176" s="35"/>
      <c r="AH176" s="37"/>
      <c r="AI176" s="35"/>
      <c r="AJ176" s="37"/>
      <c r="AK176" s="38"/>
      <c r="AL176" s="37"/>
    </row>
    <row r="177" spans="1:38" ht="21" x14ac:dyDescent="0.25">
      <c r="A177" s="254" t="s">
        <v>161</v>
      </c>
      <c r="B177" s="32">
        <f>SUM(C177:D177)</f>
        <v>0</v>
      </c>
      <c r="C177" s="33">
        <f t="shared" si="65"/>
        <v>0</v>
      </c>
      <c r="D177" s="256">
        <f t="shared" si="65"/>
        <v>0</v>
      </c>
      <c r="E177" s="47"/>
      <c r="F177" s="48"/>
      <c r="G177" s="47"/>
      <c r="H177" s="48"/>
      <c r="I177" s="35"/>
      <c r="J177" s="49"/>
      <c r="K177" s="35"/>
      <c r="L177" s="37"/>
      <c r="M177" s="35"/>
      <c r="N177" s="37"/>
      <c r="O177" s="35"/>
      <c r="P177" s="37"/>
      <c r="Q177" s="35"/>
      <c r="R177" s="37"/>
      <c r="S177" s="35"/>
      <c r="T177" s="37"/>
      <c r="U177" s="35"/>
      <c r="V177" s="37"/>
      <c r="W177" s="35"/>
      <c r="X177" s="37"/>
      <c r="Y177" s="35"/>
      <c r="Z177" s="37"/>
      <c r="AA177" s="35"/>
      <c r="AB177" s="37"/>
      <c r="AC177" s="35"/>
      <c r="AD177" s="37"/>
      <c r="AE177" s="35"/>
      <c r="AF177" s="37"/>
      <c r="AG177" s="35"/>
      <c r="AH177" s="37"/>
      <c r="AI177" s="35"/>
      <c r="AJ177" s="37"/>
      <c r="AK177" s="38"/>
      <c r="AL177" s="37"/>
    </row>
    <row r="178" spans="1:38" ht="21" x14ac:dyDescent="0.25">
      <c r="A178" s="257" t="s">
        <v>162</v>
      </c>
      <c r="B178" s="91">
        <f>SUM(C178:D178)</f>
        <v>0</v>
      </c>
      <c r="C178" s="54">
        <f t="shared" si="65"/>
        <v>0</v>
      </c>
      <c r="D178" s="256">
        <f t="shared" si="65"/>
        <v>0</v>
      </c>
      <c r="E178" s="35"/>
      <c r="F178" s="37"/>
      <c r="G178" s="47"/>
      <c r="H178" s="37"/>
      <c r="I178" s="217"/>
      <c r="J178" s="37"/>
      <c r="K178" s="79"/>
      <c r="L178" s="81"/>
      <c r="M178" s="79"/>
      <c r="N178" s="81"/>
      <c r="O178" s="79"/>
      <c r="P178" s="37"/>
      <c r="Q178" s="35"/>
      <c r="R178" s="37"/>
      <c r="S178" s="35"/>
      <c r="T178" s="37"/>
      <c r="U178" s="35"/>
      <c r="V178" s="37"/>
      <c r="W178" s="35"/>
      <c r="X178" s="37"/>
      <c r="Y178" s="35"/>
      <c r="Z178" s="37"/>
      <c r="AA178" s="35"/>
      <c r="AB178" s="37"/>
      <c r="AC178" s="35"/>
      <c r="AD178" s="37"/>
      <c r="AE178" s="35"/>
      <c r="AF178" s="37"/>
      <c r="AG178" s="35"/>
      <c r="AH178" s="37"/>
      <c r="AI178" s="35"/>
      <c r="AJ178" s="37"/>
      <c r="AK178" s="38"/>
      <c r="AL178" s="37"/>
    </row>
    <row r="179" spans="1:38" ht="21" x14ac:dyDescent="0.25">
      <c r="A179" s="258" t="s">
        <v>163</v>
      </c>
      <c r="B179" s="58">
        <f>SUM(C179:D179)</f>
        <v>0</v>
      </c>
      <c r="C179" s="59">
        <f t="shared" si="65"/>
        <v>0</v>
      </c>
      <c r="D179" s="173">
        <f t="shared" si="65"/>
        <v>0</v>
      </c>
      <c r="E179" s="64"/>
      <c r="F179" s="62"/>
      <c r="G179" s="64"/>
      <c r="H179" s="62"/>
      <c r="I179" s="64"/>
      <c r="J179" s="63"/>
      <c r="K179" s="61"/>
      <c r="L179" s="63"/>
      <c r="M179" s="61"/>
      <c r="N179" s="63"/>
      <c r="O179" s="61"/>
      <c r="P179" s="63"/>
      <c r="Q179" s="61"/>
      <c r="R179" s="63"/>
      <c r="S179" s="61"/>
      <c r="T179" s="63"/>
      <c r="U179" s="61"/>
      <c r="V179" s="63"/>
      <c r="W179" s="61"/>
      <c r="X179" s="63"/>
      <c r="Y179" s="61"/>
      <c r="Z179" s="63"/>
      <c r="AA179" s="61"/>
      <c r="AB179" s="63"/>
      <c r="AC179" s="61"/>
      <c r="AD179" s="63"/>
      <c r="AE179" s="61"/>
      <c r="AF179" s="63"/>
      <c r="AG179" s="61"/>
      <c r="AH179" s="63"/>
      <c r="AI179" s="61"/>
      <c r="AJ179" s="63"/>
      <c r="AK179" s="84"/>
      <c r="AL179" s="63"/>
    </row>
    <row r="180" spans="1:38" x14ac:dyDescent="0.25">
      <c r="A180" s="259" t="s">
        <v>94</v>
      </c>
      <c r="B180" s="58">
        <f>SUM(B175:B179)</f>
        <v>0</v>
      </c>
      <c r="C180" s="260">
        <f t="shared" ref="C180:AL180" si="66">SUM(C175:C179)</f>
        <v>0</v>
      </c>
      <c r="D180" s="261">
        <f t="shared" si="66"/>
        <v>0</v>
      </c>
      <c r="E180" s="262">
        <f t="shared" si="66"/>
        <v>0</v>
      </c>
      <c r="F180" s="263">
        <f t="shared" si="66"/>
        <v>0</v>
      </c>
      <c r="G180" s="262">
        <f t="shared" si="66"/>
        <v>0</v>
      </c>
      <c r="H180" s="263">
        <f t="shared" si="66"/>
        <v>0</v>
      </c>
      <c r="I180" s="262">
        <f t="shared" si="66"/>
        <v>0</v>
      </c>
      <c r="J180" s="263">
        <f t="shared" si="66"/>
        <v>0</v>
      </c>
      <c r="K180" s="262">
        <f t="shared" si="66"/>
        <v>0</v>
      </c>
      <c r="L180" s="263">
        <f t="shared" si="66"/>
        <v>0</v>
      </c>
      <c r="M180" s="262">
        <f t="shared" si="66"/>
        <v>0</v>
      </c>
      <c r="N180" s="263">
        <f t="shared" si="66"/>
        <v>0</v>
      </c>
      <c r="O180" s="262">
        <f t="shared" si="66"/>
        <v>0</v>
      </c>
      <c r="P180" s="263">
        <f t="shared" si="66"/>
        <v>0</v>
      </c>
      <c r="Q180" s="262">
        <f t="shared" si="66"/>
        <v>0</v>
      </c>
      <c r="R180" s="263">
        <f t="shared" si="66"/>
        <v>0</v>
      </c>
      <c r="S180" s="262">
        <f t="shared" si="66"/>
        <v>0</v>
      </c>
      <c r="T180" s="263">
        <f t="shared" si="66"/>
        <v>0</v>
      </c>
      <c r="U180" s="262">
        <f t="shared" si="66"/>
        <v>0</v>
      </c>
      <c r="V180" s="263">
        <f t="shared" si="66"/>
        <v>0</v>
      </c>
      <c r="W180" s="262">
        <f t="shared" si="66"/>
        <v>0</v>
      </c>
      <c r="X180" s="263">
        <f t="shared" si="66"/>
        <v>0</v>
      </c>
      <c r="Y180" s="262">
        <f t="shared" si="66"/>
        <v>0</v>
      </c>
      <c r="Z180" s="263">
        <f t="shared" si="66"/>
        <v>0</v>
      </c>
      <c r="AA180" s="264">
        <f t="shared" si="66"/>
        <v>0</v>
      </c>
      <c r="AB180" s="173">
        <f t="shared" si="66"/>
        <v>0</v>
      </c>
      <c r="AC180" s="262">
        <f t="shared" si="66"/>
        <v>0</v>
      </c>
      <c r="AD180" s="263">
        <f t="shared" si="66"/>
        <v>0</v>
      </c>
      <c r="AE180" s="262">
        <f t="shared" si="66"/>
        <v>0</v>
      </c>
      <c r="AF180" s="263">
        <f t="shared" si="66"/>
        <v>0</v>
      </c>
      <c r="AG180" s="264">
        <f t="shared" si="66"/>
        <v>0</v>
      </c>
      <c r="AH180" s="173">
        <f t="shared" si="66"/>
        <v>0</v>
      </c>
      <c r="AI180" s="262">
        <f t="shared" si="66"/>
        <v>0</v>
      </c>
      <c r="AJ180" s="263">
        <f t="shared" si="66"/>
        <v>0</v>
      </c>
      <c r="AK180" s="262">
        <f t="shared" si="66"/>
        <v>0</v>
      </c>
      <c r="AL180" s="263">
        <f t="shared" si="66"/>
        <v>0</v>
      </c>
    </row>
    <row r="181" spans="1:38" x14ac:dyDescent="0.25">
      <c r="A181" s="265" t="s">
        <v>164</v>
      </c>
      <c r="B181" s="266"/>
      <c r="C181" s="266"/>
      <c r="D181" s="266"/>
    </row>
    <row r="182" spans="1:38" x14ac:dyDescent="0.25">
      <c r="A182" s="267" t="s">
        <v>165</v>
      </c>
      <c r="B182" s="268" t="s">
        <v>94</v>
      </c>
      <c r="C182" s="269" t="s">
        <v>166</v>
      </c>
      <c r="D182" s="150" t="s">
        <v>167</v>
      </c>
    </row>
    <row r="183" spans="1:38" x14ac:dyDescent="0.25">
      <c r="A183" s="270" t="s">
        <v>168</v>
      </c>
      <c r="B183" s="271">
        <f>SUM(C183:D183)</f>
        <v>0</v>
      </c>
      <c r="C183" s="135"/>
      <c r="D183" s="272"/>
    </row>
    <row r="184" spans="1:38" x14ac:dyDescent="0.25">
      <c r="A184" s="273" t="s">
        <v>169</v>
      </c>
      <c r="B184" s="274">
        <f>SUM(C184:D184)</f>
        <v>0</v>
      </c>
      <c r="C184" s="135"/>
      <c r="D184" s="272"/>
    </row>
    <row r="185" spans="1:38" ht="21" x14ac:dyDescent="0.25">
      <c r="A185" s="275" t="s">
        <v>170</v>
      </c>
      <c r="B185" s="276">
        <f>SUM(C185:D185)</f>
        <v>0</v>
      </c>
      <c r="C185" s="140"/>
      <c r="D185" s="277"/>
    </row>
    <row r="186" spans="1:38" x14ac:dyDescent="0.25">
      <c r="A186" s="278" t="s">
        <v>171</v>
      </c>
      <c r="B186" s="279">
        <f>SUM(C186:D186)</f>
        <v>0</v>
      </c>
      <c r="C186" s="146"/>
      <c r="D186" s="280"/>
    </row>
    <row r="202" spans="1:2" x14ac:dyDescent="0.25">
      <c r="A202" s="281">
        <f>SUM(C13:C89,C94:C105,C108:D117,C122:C124,C129:C148,B151:B155,B158:B164,B167:B170,C167:C170,B175:B179,B183:B186)</f>
        <v>2175</v>
      </c>
      <c r="B202" s="281">
        <f>SUM(CJ13:CQ148)</f>
        <v>0</v>
      </c>
    </row>
  </sheetData>
  <mergeCells count="128">
    <mergeCell ref="A6:T6"/>
    <mergeCell ref="A8:AM8"/>
    <mergeCell ref="A9:AM9"/>
    <mergeCell ref="A10:A12"/>
    <mergeCell ref="B10:B12"/>
    <mergeCell ref="C10:E11"/>
    <mergeCell ref="F10:AM10"/>
    <mergeCell ref="X11:Y11"/>
    <mergeCell ref="Z11:AA11"/>
    <mergeCell ref="AB11:AC11"/>
    <mergeCell ref="AJ11:AK11"/>
    <mergeCell ref="AL11:AM11"/>
    <mergeCell ref="AU10:AU12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AN10:AN12"/>
    <mergeCell ref="AO10:AP11"/>
    <mergeCell ref="AQ10:AQ12"/>
    <mergeCell ref="AR10:AR12"/>
    <mergeCell ref="AS10:AS12"/>
    <mergeCell ref="AT10:AT12"/>
    <mergeCell ref="A24:A34"/>
    <mergeCell ref="A35:A45"/>
    <mergeCell ref="A46:A56"/>
    <mergeCell ref="A57:A62"/>
    <mergeCell ref="A63:A66"/>
    <mergeCell ref="A67:A73"/>
    <mergeCell ref="AD11:AE11"/>
    <mergeCell ref="AF11:AG11"/>
    <mergeCell ref="AH11:AI11"/>
    <mergeCell ref="A13:A23"/>
    <mergeCell ref="A74:A78"/>
    <mergeCell ref="A79:A89"/>
    <mergeCell ref="A90:AM90"/>
    <mergeCell ref="A91:A93"/>
    <mergeCell ref="B91:B93"/>
    <mergeCell ref="C91:E92"/>
    <mergeCell ref="F91:AM91"/>
    <mergeCell ref="P92:Q92"/>
    <mergeCell ref="R92:S92"/>
    <mergeCell ref="T92:U92"/>
    <mergeCell ref="AN91:AO92"/>
    <mergeCell ref="AP91:AP93"/>
    <mergeCell ref="AQ91:AQ93"/>
    <mergeCell ref="AR91:AR93"/>
    <mergeCell ref="AS91:AS93"/>
    <mergeCell ref="F92:G92"/>
    <mergeCell ref="H92:I92"/>
    <mergeCell ref="J92:K92"/>
    <mergeCell ref="L92:M92"/>
    <mergeCell ref="N92:O92"/>
    <mergeCell ref="AH92:AI92"/>
    <mergeCell ref="AJ92:AK92"/>
    <mergeCell ref="AL92:AM92"/>
    <mergeCell ref="A94:A99"/>
    <mergeCell ref="A100:A105"/>
    <mergeCell ref="A106:D106"/>
    <mergeCell ref="V92:W92"/>
    <mergeCell ref="X92:Y92"/>
    <mergeCell ref="Z92:AA92"/>
    <mergeCell ref="AB92:AC92"/>
    <mergeCell ref="AD92:AE92"/>
    <mergeCell ref="AF92:AG92"/>
    <mergeCell ref="A107:A117"/>
    <mergeCell ref="A118:AK118"/>
    <mergeCell ref="A119:B121"/>
    <mergeCell ref="C119:E120"/>
    <mergeCell ref="F119:AI119"/>
    <mergeCell ref="AJ119:AK120"/>
    <mergeCell ref="X120:Y120"/>
    <mergeCell ref="Z120:AA120"/>
    <mergeCell ref="AB120:AC120"/>
    <mergeCell ref="AD120:AE120"/>
    <mergeCell ref="AL119:AL121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V120:W120"/>
    <mergeCell ref="O127:O128"/>
    <mergeCell ref="A129:A133"/>
    <mergeCell ref="A134:A138"/>
    <mergeCell ref="A139:A143"/>
    <mergeCell ref="A144:A148"/>
    <mergeCell ref="A149:H149"/>
    <mergeCell ref="AF120:AG120"/>
    <mergeCell ref="AH120:AI120"/>
    <mergeCell ref="A122:A124"/>
    <mergeCell ref="A125:J125"/>
    <mergeCell ref="A126:J126"/>
    <mergeCell ref="A127:A128"/>
    <mergeCell ref="B127:B128"/>
    <mergeCell ref="C127:C128"/>
    <mergeCell ref="D127:M127"/>
    <mergeCell ref="N127:N128"/>
    <mergeCell ref="A156:H156"/>
    <mergeCell ref="A171:J171"/>
    <mergeCell ref="A172:A174"/>
    <mergeCell ref="B172:D173"/>
    <mergeCell ref="E172:AL172"/>
    <mergeCell ref="E173:F173"/>
    <mergeCell ref="G173:H173"/>
    <mergeCell ref="I173:J173"/>
    <mergeCell ref="K173:L173"/>
    <mergeCell ref="M173:N173"/>
    <mergeCell ref="AA173:AB173"/>
    <mergeCell ref="AC173:AD173"/>
    <mergeCell ref="AE173:AF173"/>
    <mergeCell ref="AG173:AH173"/>
    <mergeCell ref="AI173:AJ173"/>
    <mergeCell ref="AK173:AL173"/>
    <mergeCell ref="O173:P173"/>
    <mergeCell ref="Q173:R173"/>
    <mergeCell ref="S173:T173"/>
    <mergeCell ref="U173:V173"/>
    <mergeCell ref="W173:X173"/>
    <mergeCell ref="Y173:Z173"/>
  </mergeCells>
  <dataValidations count="8">
    <dataValidation type="whole" allowBlank="1" showInputMessage="1" showErrorMessage="1" sqref="C183:D186" xr:uid="{00000000-0002-0000-0600-000000000000}">
      <formula1>0</formula1>
      <formula2>9.99999999999999E+40</formula2>
    </dataValidation>
    <dataValidation type="whole" allowBlank="1" showInputMessage="1" showErrorMessage="1" sqref="F13:AU89" xr:uid="{00000000-0002-0000-0600-000001000000}">
      <formula1>0</formula1>
      <formula2>9.99999999999999E+35</formula2>
    </dataValidation>
    <dataValidation type="whole" allowBlank="1" showInputMessage="1" showErrorMessage="1" sqref="F94:AS105" xr:uid="{00000000-0002-0000-0600-000002000000}">
      <formula1>0</formula1>
      <formula2>9.99999999999999E+36</formula2>
    </dataValidation>
    <dataValidation type="whole" allowBlank="1" showInputMessage="1" showErrorMessage="1" sqref="C108:D117" xr:uid="{00000000-0002-0000-0600-000003000000}">
      <formula1>0</formula1>
      <formula2>9.99999999999999E+34</formula2>
    </dataValidation>
    <dataValidation type="whole" operator="equal" allowBlank="1" showInputMessage="1" showErrorMessage="1" sqref="D74:D78" xr:uid="{00000000-0002-0000-0600-000004000000}">
      <formula1>0</formula1>
    </dataValidation>
    <dataValidation allowBlank="1" showInputMessage="1" showErrorMessage="1" error="Valor no Permitido" sqref="A79:A89" xr:uid="{00000000-0002-0000-0600-000005000000}"/>
    <dataValidation type="whole" allowBlank="1" showInputMessage="1" showErrorMessage="1" error="Valor no Permitido" sqref="B122:E124 A118:A119 A122 C119:E120 B175:D179 B172:D173 C79:E89" xr:uid="{00000000-0002-0000-0600-000006000000}">
      <formula1>0</formula1>
      <formula2>1E+30</formula2>
    </dataValidation>
    <dataValidation type="whole" operator="greaterThanOrEqual" allowBlank="1" showInputMessage="1" showErrorMessage="1" sqref="D129:O148 E175:AL179 C167:J170 C158:H164 F122:AL124 C151:H155" xr:uid="{00000000-0002-0000-0600-000007000000}">
      <formula1>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G202"/>
  <sheetViews>
    <sheetView workbookViewId="0">
      <selection activeCell="A4" sqref="A4"/>
    </sheetView>
  </sheetViews>
  <sheetFormatPr baseColWidth="10" defaultColWidth="11.42578125" defaultRowHeight="15" x14ac:dyDescent="0.25"/>
  <cols>
    <col min="1" max="1" width="43.140625" customWidth="1"/>
    <col min="2" max="2" width="31.7109375" customWidth="1"/>
    <col min="3" max="3" width="18.85546875" bestFit="1" customWidth="1"/>
    <col min="4" max="4" width="17.140625" bestFit="1" customWidth="1"/>
    <col min="5" max="5" width="14" bestFit="1" customWidth="1"/>
    <col min="6" max="6" width="14.5703125" bestFit="1" customWidth="1"/>
    <col min="7" max="7" width="11.5703125" bestFit="1" customWidth="1"/>
    <col min="8" max="8" width="14" bestFit="1" customWidth="1"/>
    <col min="9" max="9" width="13.28515625" customWidth="1"/>
    <col min="10" max="10" width="15.42578125" customWidth="1"/>
    <col min="11" max="11" width="17" customWidth="1"/>
    <col min="12" max="12" width="14.85546875" customWidth="1"/>
    <col min="14" max="14" width="13.5703125" customWidth="1"/>
    <col min="38" max="38" width="13.7109375" customWidth="1"/>
    <col min="40" max="40" width="12.7109375" customWidth="1"/>
    <col min="41" max="41" width="13" customWidth="1"/>
    <col min="42" max="42" width="13.140625" customWidth="1"/>
    <col min="44" max="44" width="12.42578125" customWidth="1"/>
    <col min="75" max="76" width="11.7109375" customWidth="1"/>
    <col min="77" max="77" width="11.42578125" customWidth="1"/>
    <col min="78" max="96" width="11.42578125" hidden="1" customWidth="1"/>
    <col min="97" max="105" width="11.42578125" customWidth="1"/>
  </cols>
  <sheetData>
    <row r="1" spans="1:104" x14ac:dyDescent="0.25">
      <c r="A1" s="1" t="s">
        <v>0</v>
      </c>
    </row>
    <row r="2" spans="1:104" x14ac:dyDescent="0.25">
      <c r="A2" s="1" t="str">
        <f>CONCATENATE("COMUNA: ",[8]NOMBRE!B2, " (",[8]NOMBRE!C2,[8]NOMBRE!D2,[8]NOMBRE!E2,[8]NOMBRE!F2,[8]NOMBRE!G2,")")</f>
        <v>COMUNA: LINARES (07401)</v>
      </c>
    </row>
    <row r="3" spans="1:104" x14ac:dyDescent="0.25">
      <c r="A3" s="1" t="str">
        <f>CONCATENATE("ESTABLECIMIENTO/ESTRATEGIA: ", [8]NOMBRE!B3, " (",[8]NOMBRE!C3,[8]NOMBRE!D3,[8]NOMBRE!E3,[8]NOMBRE!F3,[8]NOMBRE!G3,[8]NOMBRE!H3,")")</f>
        <v>ESTABLECIMIENTO/ESTRATEGIA: HOSPITAL PRESIDENTE CARLOS IBAÑEZ DEL CAMPO (116108)</v>
      </c>
    </row>
    <row r="4" spans="1:104" x14ac:dyDescent="0.25">
      <c r="A4" s="1" t="str">
        <f>CONCATENATE("MES: ",[8]NOMBRE!B6, " (",[8]NOMBRE!C6,[8]NOMBRE!D6,")")</f>
        <v>MES: JULIO (07)</v>
      </c>
    </row>
    <row r="5" spans="1:104" x14ac:dyDescent="0.25">
      <c r="A5" s="1" t="str">
        <f>CONCATENATE("AÑO: ",[8]NOMBRE!B7)</f>
        <v>AÑO: 2025</v>
      </c>
    </row>
    <row r="6" spans="1:104" s="2" customFormat="1" ht="15" customHeight="1" x14ac:dyDescent="0.25">
      <c r="A6" s="330" t="s">
        <v>1</v>
      </c>
      <c r="B6" s="330"/>
      <c r="C6" s="330"/>
      <c r="D6" s="330"/>
      <c r="E6" s="330"/>
      <c r="F6" s="330"/>
      <c r="G6" s="330"/>
      <c r="H6" s="330"/>
      <c r="I6" s="330"/>
      <c r="J6" s="330"/>
      <c r="K6" s="330"/>
      <c r="L6" s="330"/>
      <c r="M6" s="330"/>
      <c r="N6" s="330"/>
      <c r="O6" s="330"/>
      <c r="P6" s="330"/>
      <c r="Q6" s="330"/>
      <c r="R6" s="330"/>
      <c r="S6" s="330"/>
      <c r="T6" s="330"/>
      <c r="BX6" s="3"/>
      <c r="BY6" s="3"/>
      <c r="BZ6" s="3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</row>
    <row r="8" spans="1:104" x14ac:dyDescent="0.25">
      <c r="A8" s="331" t="s">
        <v>2</v>
      </c>
      <c r="B8" s="331"/>
      <c r="C8" s="331"/>
      <c r="D8" s="331"/>
      <c r="E8" s="331"/>
      <c r="F8" s="331"/>
      <c r="G8" s="331"/>
      <c r="H8" s="331"/>
      <c r="I8" s="331"/>
      <c r="J8" s="331"/>
      <c r="K8" s="331"/>
      <c r="L8" s="331"/>
      <c r="M8" s="331"/>
      <c r="N8" s="331"/>
      <c r="O8" s="331"/>
      <c r="P8" s="331"/>
      <c r="Q8" s="331"/>
      <c r="R8" s="331"/>
      <c r="S8" s="331"/>
      <c r="T8" s="331"/>
      <c r="U8" s="331"/>
      <c r="V8" s="331"/>
      <c r="W8" s="331"/>
      <c r="X8" s="331"/>
      <c r="Y8" s="331"/>
      <c r="Z8" s="331"/>
      <c r="AA8" s="331"/>
      <c r="AB8" s="331"/>
      <c r="AC8" s="331"/>
      <c r="AD8" s="331"/>
      <c r="AE8" s="331"/>
      <c r="AF8" s="331"/>
      <c r="AG8" s="331"/>
      <c r="AH8" s="331"/>
      <c r="AI8" s="331"/>
      <c r="AJ8" s="331"/>
      <c r="AK8" s="331"/>
      <c r="AL8" s="331"/>
      <c r="AM8" s="331"/>
    </row>
    <row r="9" spans="1:104" x14ac:dyDescent="0.25">
      <c r="A9" s="303" t="s">
        <v>3</v>
      </c>
      <c r="B9" s="303"/>
      <c r="C9" s="303"/>
      <c r="D9" s="303"/>
      <c r="E9" s="303"/>
      <c r="F9" s="303"/>
      <c r="G9" s="303"/>
      <c r="H9" s="303"/>
      <c r="I9" s="303"/>
      <c r="J9" s="303"/>
      <c r="K9" s="303"/>
      <c r="L9" s="303"/>
      <c r="M9" s="303"/>
      <c r="N9" s="303"/>
      <c r="O9" s="303"/>
      <c r="P9" s="303"/>
      <c r="Q9" s="303"/>
      <c r="R9" s="303"/>
      <c r="S9" s="303"/>
      <c r="T9" s="303"/>
      <c r="U9" s="303"/>
      <c r="V9" s="303"/>
      <c r="W9" s="303"/>
      <c r="X9" s="303"/>
      <c r="Y9" s="303"/>
      <c r="Z9" s="303"/>
      <c r="AA9" s="303"/>
      <c r="AB9" s="303"/>
      <c r="AC9" s="303"/>
      <c r="AD9" s="303"/>
      <c r="AE9" s="303"/>
      <c r="AF9" s="303"/>
      <c r="AG9" s="303"/>
      <c r="AH9" s="303"/>
      <c r="AI9" s="303"/>
      <c r="AJ9" s="303"/>
      <c r="AK9" s="303"/>
      <c r="AL9" s="303"/>
      <c r="AM9" s="303"/>
    </row>
    <row r="10" spans="1:104" ht="15" customHeight="1" x14ac:dyDescent="0.25">
      <c r="A10" s="332" t="s">
        <v>4</v>
      </c>
      <c r="B10" s="327" t="s">
        <v>5</v>
      </c>
      <c r="C10" s="287" t="s">
        <v>6</v>
      </c>
      <c r="D10" s="288"/>
      <c r="E10" s="284"/>
      <c r="F10" s="333" t="s">
        <v>7</v>
      </c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4"/>
      <c r="AF10" s="334"/>
      <c r="AG10" s="334"/>
      <c r="AH10" s="334"/>
      <c r="AI10" s="334"/>
      <c r="AJ10" s="334"/>
      <c r="AK10" s="334"/>
      <c r="AL10" s="334"/>
      <c r="AM10" s="314"/>
      <c r="AN10" s="309" t="s">
        <v>8</v>
      </c>
      <c r="AO10" s="288" t="s">
        <v>9</v>
      </c>
      <c r="AP10" s="284"/>
      <c r="AQ10" s="324" t="s">
        <v>10</v>
      </c>
      <c r="AR10" s="324" t="s">
        <v>11</v>
      </c>
      <c r="AS10" s="324" t="s">
        <v>12</v>
      </c>
      <c r="AT10" s="324" t="s">
        <v>13</v>
      </c>
      <c r="AU10" s="324" t="s">
        <v>14</v>
      </c>
    </row>
    <row r="11" spans="1:104" x14ac:dyDescent="0.25">
      <c r="A11" s="332"/>
      <c r="B11" s="328"/>
      <c r="C11" s="289"/>
      <c r="D11" s="290"/>
      <c r="E11" s="286"/>
      <c r="F11" s="294" t="s">
        <v>15</v>
      </c>
      <c r="G11" s="294"/>
      <c r="H11" s="295" t="s">
        <v>16</v>
      </c>
      <c r="I11" s="296"/>
      <c r="J11" s="295" t="s">
        <v>17</v>
      </c>
      <c r="K11" s="296"/>
      <c r="L11" s="295" t="s">
        <v>18</v>
      </c>
      <c r="M11" s="296"/>
      <c r="N11" s="295" t="s">
        <v>19</v>
      </c>
      <c r="O11" s="296"/>
      <c r="P11" s="295" t="s">
        <v>20</v>
      </c>
      <c r="Q11" s="296"/>
      <c r="R11" s="295" t="s">
        <v>21</v>
      </c>
      <c r="S11" s="296"/>
      <c r="T11" s="295" t="s">
        <v>22</v>
      </c>
      <c r="U11" s="296"/>
      <c r="V11" s="295" t="s">
        <v>23</v>
      </c>
      <c r="W11" s="296"/>
      <c r="X11" s="295" t="s">
        <v>24</v>
      </c>
      <c r="Y11" s="296"/>
      <c r="Z11" s="295" t="s">
        <v>25</v>
      </c>
      <c r="AA11" s="296"/>
      <c r="AB11" s="295" t="s">
        <v>26</v>
      </c>
      <c r="AC11" s="296"/>
      <c r="AD11" s="295" t="s">
        <v>27</v>
      </c>
      <c r="AE11" s="296"/>
      <c r="AF11" s="295" t="s">
        <v>28</v>
      </c>
      <c r="AG11" s="296"/>
      <c r="AH11" s="295" t="s">
        <v>29</v>
      </c>
      <c r="AI11" s="296"/>
      <c r="AJ11" s="295" t="s">
        <v>30</v>
      </c>
      <c r="AK11" s="296"/>
      <c r="AL11" s="297" t="s">
        <v>31</v>
      </c>
      <c r="AM11" s="323"/>
      <c r="AN11" s="310"/>
      <c r="AO11" s="290"/>
      <c r="AP11" s="286"/>
      <c r="AQ11" s="325"/>
      <c r="AR11" s="325"/>
      <c r="AS11" s="325"/>
      <c r="AT11" s="325"/>
      <c r="AU11" s="325"/>
    </row>
    <row r="12" spans="1:104" x14ac:dyDescent="0.25">
      <c r="A12" s="332"/>
      <c r="B12" s="329"/>
      <c r="C12" s="5" t="s">
        <v>32</v>
      </c>
      <c r="D12" s="6" t="s">
        <v>33</v>
      </c>
      <c r="E12" s="7" t="s">
        <v>34</v>
      </c>
      <c r="F12" s="5" t="s">
        <v>33</v>
      </c>
      <c r="G12" s="7" t="s">
        <v>34</v>
      </c>
      <c r="H12" s="5" t="s">
        <v>33</v>
      </c>
      <c r="I12" s="7" t="s">
        <v>34</v>
      </c>
      <c r="J12" s="5" t="s">
        <v>33</v>
      </c>
      <c r="K12" s="7" t="s">
        <v>34</v>
      </c>
      <c r="L12" s="5" t="s">
        <v>33</v>
      </c>
      <c r="M12" s="7" t="s">
        <v>34</v>
      </c>
      <c r="N12" s="5" t="s">
        <v>33</v>
      </c>
      <c r="O12" s="7" t="s">
        <v>34</v>
      </c>
      <c r="P12" s="5" t="s">
        <v>33</v>
      </c>
      <c r="Q12" s="7" t="s">
        <v>34</v>
      </c>
      <c r="R12" s="5" t="s">
        <v>33</v>
      </c>
      <c r="S12" s="7" t="s">
        <v>34</v>
      </c>
      <c r="T12" s="5" t="s">
        <v>33</v>
      </c>
      <c r="U12" s="7" t="s">
        <v>34</v>
      </c>
      <c r="V12" s="5" t="s">
        <v>33</v>
      </c>
      <c r="W12" s="7" t="s">
        <v>34</v>
      </c>
      <c r="X12" s="5" t="s">
        <v>33</v>
      </c>
      <c r="Y12" s="7" t="s">
        <v>34</v>
      </c>
      <c r="Z12" s="5" t="s">
        <v>33</v>
      </c>
      <c r="AA12" s="7" t="s">
        <v>34</v>
      </c>
      <c r="AB12" s="5" t="s">
        <v>33</v>
      </c>
      <c r="AC12" s="7" t="s">
        <v>34</v>
      </c>
      <c r="AD12" s="5" t="s">
        <v>33</v>
      </c>
      <c r="AE12" s="7" t="s">
        <v>34</v>
      </c>
      <c r="AF12" s="5" t="s">
        <v>33</v>
      </c>
      <c r="AG12" s="7" t="s">
        <v>34</v>
      </c>
      <c r="AH12" s="5" t="s">
        <v>33</v>
      </c>
      <c r="AI12" s="7" t="s">
        <v>34</v>
      </c>
      <c r="AJ12" s="5" t="s">
        <v>33</v>
      </c>
      <c r="AK12" s="7" t="s">
        <v>34</v>
      </c>
      <c r="AL12" s="5" t="s">
        <v>33</v>
      </c>
      <c r="AM12" s="7" t="s">
        <v>34</v>
      </c>
      <c r="AN12" s="311"/>
      <c r="AO12" s="8" t="s">
        <v>35</v>
      </c>
      <c r="AP12" s="9" t="s">
        <v>36</v>
      </c>
      <c r="AQ12" s="326"/>
      <c r="AR12" s="326"/>
      <c r="AS12" s="326"/>
      <c r="AT12" s="326"/>
      <c r="AU12" s="326"/>
    </row>
    <row r="13" spans="1:104" x14ac:dyDescent="0.25">
      <c r="A13" s="299" t="s">
        <v>37</v>
      </c>
      <c r="B13" s="10" t="s">
        <v>38</v>
      </c>
      <c r="C13" s="11">
        <f t="shared" ref="C13:C75" si="0">SUM(D13+E13)</f>
        <v>55</v>
      </c>
      <c r="D13" s="12">
        <f>+F13+H13+J13+L13+N13+P13+R13+T13+V13+X13+Z13+AB13+AD13+AF13+AH13+AJ13+AL13</f>
        <v>44</v>
      </c>
      <c r="E13" s="13">
        <f>+G13+I13+K13+M13+O13+Q13+S13+U13+W13+Y13+AA13+AC13+AE13+AG13+AI13+AK13+AM13</f>
        <v>11</v>
      </c>
      <c r="F13" s="14"/>
      <c r="G13" s="15"/>
      <c r="H13" s="14"/>
      <c r="I13" s="15"/>
      <c r="J13" s="14"/>
      <c r="K13" s="16"/>
      <c r="L13" s="14"/>
      <c r="M13" s="16"/>
      <c r="N13" s="14">
        <v>3</v>
      </c>
      <c r="O13" s="16"/>
      <c r="P13" s="14">
        <v>2</v>
      </c>
      <c r="Q13" s="16">
        <v>1</v>
      </c>
      <c r="R13" s="14">
        <v>7</v>
      </c>
      <c r="S13" s="16">
        <v>2</v>
      </c>
      <c r="T13" s="14">
        <v>5</v>
      </c>
      <c r="U13" s="16">
        <v>2</v>
      </c>
      <c r="V13" s="14">
        <v>3</v>
      </c>
      <c r="W13" s="16">
        <v>2</v>
      </c>
      <c r="X13" s="14">
        <v>8</v>
      </c>
      <c r="Y13" s="16">
        <v>1</v>
      </c>
      <c r="Z13" s="14">
        <v>4</v>
      </c>
      <c r="AA13" s="16">
        <v>1</v>
      </c>
      <c r="AB13" s="14">
        <v>3</v>
      </c>
      <c r="AC13" s="16"/>
      <c r="AD13" s="14">
        <v>3</v>
      </c>
      <c r="AE13" s="16">
        <v>1</v>
      </c>
      <c r="AF13" s="14">
        <v>2</v>
      </c>
      <c r="AG13" s="16"/>
      <c r="AH13" s="14">
        <v>1</v>
      </c>
      <c r="AI13" s="16"/>
      <c r="AJ13" s="14">
        <v>2</v>
      </c>
      <c r="AK13" s="16"/>
      <c r="AL13" s="17">
        <v>1</v>
      </c>
      <c r="AM13" s="18">
        <v>1</v>
      </c>
      <c r="AN13" s="19">
        <v>0</v>
      </c>
      <c r="AO13" s="20">
        <v>0</v>
      </c>
      <c r="AP13" s="21">
        <v>0</v>
      </c>
      <c r="AQ13" s="22">
        <v>0</v>
      </c>
      <c r="AR13" s="22">
        <v>3</v>
      </c>
      <c r="AS13" s="23"/>
      <c r="AT13" s="24">
        <v>0</v>
      </c>
      <c r="AU13" s="24">
        <v>0</v>
      </c>
      <c r="AV13" s="25" t="str">
        <f>$CA13&amp;$CB13&amp;CC13&amp;CD13&amp;CE13&amp;CG13&amp;CH13</f>
        <v/>
      </c>
      <c r="CA13" s="26" t="str">
        <f>IF(AND($C13&lt;&gt;0,AN13=""),"* No olvide ingresar la columna Espacios Amigables /adolescentes (Digite CERO si no tiene). ",IF(AN13&gt;$C13,"* El Número de Espacios Amigables no puede superar el Total. ",""))</f>
        <v/>
      </c>
      <c r="CB13" s="26" t="str">
        <f>IF(AND(E13&gt;0,OR(AO13="")),"No olvide digitar los campos *TRANS Masculino (Digite CERO si no tiene).",IF(AO13&gt;E13,"* El Número de TRANS Masculino no puede superar el Total Mujeres. ",""))</f>
        <v/>
      </c>
      <c r="CC13" s="26" t="str">
        <f>IF(AND(D13&gt;0,OR(AP13="")),"No olvide digitar los campos *TRANS Femenino (Digite CERO si no tiene).",IF(AP13&gt;$D13,"* El Número de TRANS Femenino no puede superar el Total Hombres. ",""))</f>
        <v/>
      </c>
      <c r="CD13" s="26" t="str">
        <f>IF(AND($C13&lt;&gt;0,AQ13=""),"* No olvide ingresar la columna Pueblos Originarios (Digite CERO si no tiene).  ",IF(AQ13&gt;$C13,"* El Número de Pueblos Originarios no puede superar el Total. ",""))</f>
        <v/>
      </c>
      <c r="CE13" s="26" t="str">
        <f>IF(AND($C13&lt;&gt;0,AR13=""),"* No olvide ingresar la columna Migrantes (Digite CERO si no tiene).  ",IF(AR13&gt;$C13,"* El Número de Migrantes no puede superar el Total. ",""))</f>
        <v/>
      </c>
      <c r="CF13" s="27"/>
      <c r="CG13" s="26" t="str">
        <f>IF(AND($C13&lt;&gt;0,AT13=""),"* No olvide ingresar la columna Niños, Niñas, Adolescentes y Jóvenes SENAME (Digite CERO si no tiene).  ",IF(AT13&gt;$C13,"* El Número de Niños, Niñas, Adolescentes y Jóvenes SENAME no puede superar el Total. ",""))</f>
        <v/>
      </c>
      <c r="CH13" s="26" t="str">
        <f>IF(AND($C13&lt;&gt;0,AU13=""),"* No olvide ingresar la columna Niños, Niñas, Adolescentes y Jóvenes Mejor Niñez (Digite CERO si no tiene). ",IF(AU13&gt;$C13,"* El Número de Niños, Niñas, Adolescentes y Jóvenes Mejor Niñez no puede superar el Total. ",""))</f>
        <v/>
      </c>
      <c r="CI13" s="28"/>
      <c r="CJ13" s="29">
        <f>IF(AND($C13&lt;&gt;0,AN13=""),1,IF(AN13&gt;$C13,1,0))</f>
        <v>0</v>
      </c>
      <c r="CK13" s="29">
        <f>IF(AND(E13&gt;0,OR(AO13="")),1,IF(AO13&gt;E13,1,0))</f>
        <v>0</v>
      </c>
      <c r="CL13" s="29">
        <f>IF(AND(D13&gt;0,OR(AP13="")),1,IF(AP13&gt;D13,1,0))</f>
        <v>0</v>
      </c>
      <c r="CM13" s="29">
        <f>IF(AND($C13&lt;&gt;0,AQ13=""),1,IF(AQ13&gt;$C13,1,0))</f>
        <v>0</v>
      </c>
      <c r="CN13" s="29">
        <f>IF(AND($C13&lt;&gt;0,AR13=""),1,IF(AR13&gt;$C13,1,0))</f>
        <v>0</v>
      </c>
      <c r="CO13" s="30"/>
      <c r="CP13" s="29">
        <f>IF(AND($C13&lt;&gt;0,AT13=""),1,IF(AT13&gt;$C13,1,0))</f>
        <v>0</v>
      </c>
      <c r="CQ13" s="29">
        <f>IF(AND($C13&lt;&gt;0,AU13=""),1,IF(AU13&gt;$C13,1,0))</f>
        <v>0</v>
      </c>
      <c r="CR13" s="28"/>
      <c r="CS13" s="28"/>
      <c r="CT13" s="28"/>
      <c r="CU13" s="28"/>
    </row>
    <row r="14" spans="1:104" x14ac:dyDescent="0.25">
      <c r="A14" s="300"/>
      <c r="B14" s="31" t="s">
        <v>39</v>
      </c>
      <c r="C14" s="32">
        <f t="shared" si="0"/>
        <v>0</v>
      </c>
      <c r="D14" s="33">
        <f t="shared" ref="D14:E23" si="1">+F14+H14+J14+L14+N14+P14+R14+T14+V14+X14+Z14+AB14+AD14+AF14+AH14+AJ14+AL14</f>
        <v>0</v>
      </c>
      <c r="E14" s="34">
        <f>+G14+I14+K14+M14+O14+Q14+S14+U14+W14+Y14+AA14+AC14+AE14+AG14+AI14+AK14+AM14</f>
        <v>0</v>
      </c>
      <c r="F14" s="35"/>
      <c r="G14" s="36"/>
      <c r="H14" s="35"/>
      <c r="I14" s="36"/>
      <c r="J14" s="35"/>
      <c r="K14" s="37"/>
      <c r="L14" s="35"/>
      <c r="M14" s="37"/>
      <c r="N14" s="35"/>
      <c r="O14" s="37"/>
      <c r="P14" s="35"/>
      <c r="Q14" s="37"/>
      <c r="R14" s="35"/>
      <c r="S14" s="37"/>
      <c r="T14" s="35"/>
      <c r="U14" s="37"/>
      <c r="V14" s="35"/>
      <c r="W14" s="37"/>
      <c r="X14" s="35"/>
      <c r="Y14" s="37"/>
      <c r="Z14" s="35"/>
      <c r="AA14" s="37"/>
      <c r="AB14" s="35"/>
      <c r="AC14" s="37"/>
      <c r="AD14" s="35"/>
      <c r="AE14" s="37"/>
      <c r="AF14" s="35"/>
      <c r="AG14" s="37"/>
      <c r="AH14" s="35"/>
      <c r="AI14" s="37"/>
      <c r="AJ14" s="35"/>
      <c r="AK14" s="37"/>
      <c r="AL14" s="38"/>
      <c r="AM14" s="39"/>
      <c r="AN14" s="40"/>
      <c r="AO14" s="41"/>
      <c r="AP14" s="36"/>
      <c r="AQ14" s="24"/>
      <c r="AR14" s="24"/>
      <c r="AS14" s="42"/>
      <c r="AT14" s="24"/>
      <c r="AU14" s="24"/>
      <c r="AV14" s="25" t="str">
        <f t="shared" ref="AV14:AV56" si="2">$CA14&amp;$CB14&amp;CC14&amp;CD14&amp;CE14&amp;CG14&amp;CH14</f>
        <v/>
      </c>
      <c r="CA14" s="26" t="str">
        <f t="shared" ref="CA14:CA89" si="3">IF(AND($C14&lt;&gt;0,AN14=""),"* No olvide ingresar la columna Espacios Amigables /adolescentes (Digite CERO si no tiene). ",IF(AN14&gt;$C14,"* El Número de Espacios Amigables no puede superar el Total. ",""))</f>
        <v/>
      </c>
      <c r="CB14" s="26" t="str">
        <f t="shared" ref="CB14:CB89" si="4">IF(AND(E14&gt;0,OR(AO14="")),"No olvide digitar los campos *TRANS Masculino (Digite CERO si no tiene).",IF(AO14&gt;E14,"* El Número de TRANS Masculino no puede superar el Total Mujeres. ",""))</f>
        <v/>
      </c>
      <c r="CC14" s="26" t="str">
        <f t="shared" ref="CC14:CC89" si="5">IF(AND(D14&gt;0,OR(AP14="")),"No olvide digitar los campos *TRANS Femenino (Digite CERO si no tiene).",IF(AP14&gt;$D14,"* El Número de TRANS Femenino no puede superar el Total Hombres. ",""))</f>
        <v/>
      </c>
      <c r="CD14" s="26" t="str">
        <f t="shared" ref="CD14:CD89" si="6">IF(AND($C14&lt;&gt;0,AQ14=""),"* No olvide ingresar la columna Pueblos Originarios (Digite CERO si no tiene).  ",IF(AQ14&gt;$C14,"* El Número de Pueblos Originarios no puede superar el Total. ",""))</f>
        <v/>
      </c>
      <c r="CE14" s="26" t="str">
        <f t="shared" ref="CE14:CE89" si="7">IF(AND($C14&lt;&gt;0,AR14=""),"* No olvide ingresar la columna Migrantes (Digite CERO si no tiene).  ",IF(AR14&gt;$C14,"* El Número de Migrantes no puede superar el Total. ",""))</f>
        <v/>
      </c>
      <c r="CF14" s="27"/>
      <c r="CG14" s="26" t="str">
        <f t="shared" ref="CG14:CG89" si="8">IF(AND($C14&lt;&gt;0,AT14=""),"* No olvide ingresar la columna Niños, Niñas, Adolescentes y Jóvenes SENAME (Digite CERO si no tiene).  ",IF(AT14&gt;$C14,"* El Número de Niños, Niñas, Adolescentes y Jóvenes SENAME no puede superar el Total. ",""))</f>
        <v/>
      </c>
      <c r="CH14" s="26" t="str">
        <f t="shared" ref="CH14:CH89" si="9">IF(AND($C14&lt;&gt;0,AU14=""),"* No olvide ingresar la columna Niños, Niñas, Adolescentes y Jóvenes Mejor Niñez (Digite CERO si no tiene). ",IF(AU14&gt;$C14,"* El Número de Niños, Niñas, Adolescentes y Jóvenes Mejor Niñez no puede superar el Total. ",""))</f>
        <v/>
      </c>
      <c r="CI14" s="28"/>
      <c r="CJ14" s="29">
        <f t="shared" ref="CJ14:CJ89" si="10">IF(AND($C14&lt;&gt;0,AN14=""),1,IF(AN14&gt;$C14,1,0))</f>
        <v>0</v>
      </c>
      <c r="CK14" s="29">
        <f t="shared" ref="CK14:CK89" si="11">IF(AND(E14&gt;0,OR(AO14="")),1,IF(AO14&gt;E14,1,0))</f>
        <v>0</v>
      </c>
      <c r="CL14" s="29">
        <f t="shared" ref="CL14:CL89" si="12">IF(AND(D14&gt;0,OR(AP14="")),1,IF(AP14&gt;D14,1,0))</f>
        <v>0</v>
      </c>
      <c r="CM14" s="29">
        <f t="shared" ref="CM14:CN89" si="13">IF(AND($C14&lt;&gt;0,AQ14=""),1,IF(AQ14&gt;$C14,1,0))</f>
        <v>0</v>
      </c>
      <c r="CN14" s="29">
        <f t="shared" si="13"/>
        <v>0</v>
      </c>
      <c r="CO14" s="30"/>
      <c r="CP14" s="29">
        <f t="shared" ref="CP14:CQ89" si="14">IF(AND($C14&lt;&gt;0,AT14=""),1,IF(AT14&gt;$C14,1,0))</f>
        <v>0</v>
      </c>
      <c r="CQ14" s="29">
        <f t="shared" si="14"/>
        <v>0</v>
      </c>
    </row>
    <row r="15" spans="1:104" x14ac:dyDescent="0.25">
      <c r="A15" s="300"/>
      <c r="B15" s="31" t="s">
        <v>40</v>
      </c>
      <c r="C15" s="32">
        <f t="shared" si="0"/>
        <v>176</v>
      </c>
      <c r="D15" s="33">
        <f t="shared" si="1"/>
        <v>129</v>
      </c>
      <c r="E15" s="34">
        <f t="shared" si="1"/>
        <v>47</v>
      </c>
      <c r="F15" s="35"/>
      <c r="G15" s="36"/>
      <c r="H15" s="35"/>
      <c r="I15" s="36"/>
      <c r="J15" s="35"/>
      <c r="K15" s="37"/>
      <c r="L15" s="35"/>
      <c r="M15" s="37"/>
      <c r="N15" s="35">
        <v>5</v>
      </c>
      <c r="O15" s="37">
        <v>2</v>
      </c>
      <c r="P15" s="35">
        <v>12</v>
      </c>
      <c r="Q15" s="37">
        <v>2</v>
      </c>
      <c r="R15" s="35">
        <v>28</v>
      </c>
      <c r="S15" s="37">
        <v>6</v>
      </c>
      <c r="T15" s="35">
        <v>29</v>
      </c>
      <c r="U15" s="37">
        <v>9</v>
      </c>
      <c r="V15" s="35">
        <v>11</v>
      </c>
      <c r="W15" s="37">
        <v>12</v>
      </c>
      <c r="X15" s="35">
        <v>16</v>
      </c>
      <c r="Y15" s="37">
        <v>6</v>
      </c>
      <c r="Z15" s="35">
        <v>5</v>
      </c>
      <c r="AA15" s="37">
        <v>3</v>
      </c>
      <c r="AB15" s="35">
        <v>9</v>
      </c>
      <c r="AC15" s="37">
        <v>4</v>
      </c>
      <c r="AD15" s="35">
        <v>5</v>
      </c>
      <c r="AE15" s="37"/>
      <c r="AF15" s="35">
        <v>6</v>
      </c>
      <c r="AG15" s="37"/>
      <c r="AH15" s="35">
        <v>1</v>
      </c>
      <c r="AI15" s="37">
        <v>3</v>
      </c>
      <c r="AJ15" s="35">
        <v>1</v>
      </c>
      <c r="AK15" s="37"/>
      <c r="AL15" s="38">
        <v>1</v>
      </c>
      <c r="AM15" s="39"/>
      <c r="AN15" s="40">
        <v>0</v>
      </c>
      <c r="AO15" s="41">
        <v>0</v>
      </c>
      <c r="AP15" s="36">
        <v>1</v>
      </c>
      <c r="AQ15" s="24">
        <v>1</v>
      </c>
      <c r="AR15" s="24">
        <v>9</v>
      </c>
      <c r="AS15" s="42"/>
      <c r="AT15" s="24">
        <v>0</v>
      </c>
      <c r="AU15" s="24">
        <v>0</v>
      </c>
      <c r="AV15" s="25" t="str">
        <f t="shared" si="2"/>
        <v/>
      </c>
      <c r="CA15" s="26" t="str">
        <f t="shared" si="3"/>
        <v/>
      </c>
      <c r="CB15" s="26" t="str">
        <f t="shared" si="4"/>
        <v/>
      </c>
      <c r="CC15" s="26" t="str">
        <f t="shared" si="5"/>
        <v/>
      </c>
      <c r="CD15" s="26" t="str">
        <f t="shared" si="6"/>
        <v/>
      </c>
      <c r="CE15" s="26" t="str">
        <f t="shared" si="7"/>
        <v/>
      </c>
      <c r="CF15" s="27"/>
      <c r="CG15" s="26" t="str">
        <f t="shared" si="8"/>
        <v/>
      </c>
      <c r="CH15" s="26" t="str">
        <f t="shared" si="9"/>
        <v/>
      </c>
      <c r="CI15" s="28"/>
      <c r="CJ15" s="29">
        <f t="shared" si="10"/>
        <v>0</v>
      </c>
      <c r="CK15" s="29">
        <f t="shared" si="11"/>
        <v>0</v>
      </c>
      <c r="CL15" s="29">
        <f t="shared" si="12"/>
        <v>0</v>
      </c>
      <c r="CM15" s="29">
        <f t="shared" si="13"/>
        <v>0</v>
      </c>
      <c r="CN15" s="29">
        <f t="shared" si="13"/>
        <v>0</v>
      </c>
      <c r="CO15" s="30"/>
      <c r="CP15" s="29">
        <f t="shared" si="14"/>
        <v>0</v>
      </c>
      <c r="CQ15" s="29">
        <f t="shared" si="14"/>
        <v>0</v>
      </c>
    </row>
    <row r="16" spans="1:104" x14ac:dyDescent="0.25">
      <c r="A16" s="300"/>
      <c r="B16" s="31" t="s">
        <v>41</v>
      </c>
      <c r="C16" s="32">
        <f t="shared" si="0"/>
        <v>0</v>
      </c>
      <c r="D16" s="33">
        <f t="shared" si="1"/>
        <v>0</v>
      </c>
      <c r="E16" s="34">
        <f t="shared" si="1"/>
        <v>0</v>
      </c>
      <c r="F16" s="35"/>
      <c r="G16" s="36"/>
      <c r="H16" s="35"/>
      <c r="I16" s="36"/>
      <c r="J16" s="35"/>
      <c r="K16" s="37"/>
      <c r="L16" s="35"/>
      <c r="M16" s="37"/>
      <c r="N16" s="35"/>
      <c r="O16" s="37"/>
      <c r="P16" s="35"/>
      <c r="Q16" s="37"/>
      <c r="R16" s="35"/>
      <c r="S16" s="37"/>
      <c r="T16" s="35"/>
      <c r="U16" s="37"/>
      <c r="V16" s="35"/>
      <c r="W16" s="37"/>
      <c r="X16" s="35"/>
      <c r="Y16" s="37"/>
      <c r="Z16" s="35"/>
      <c r="AA16" s="37"/>
      <c r="AB16" s="35"/>
      <c r="AC16" s="37"/>
      <c r="AD16" s="35"/>
      <c r="AE16" s="37"/>
      <c r="AF16" s="35"/>
      <c r="AG16" s="37"/>
      <c r="AH16" s="35"/>
      <c r="AI16" s="37"/>
      <c r="AJ16" s="35"/>
      <c r="AK16" s="37"/>
      <c r="AL16" s="38"/>
      <c r="AM16" s="39"/>
      <c r="AN16" s="40"/>
      <c r="AO16" s="41"/>
      <c r="AP16" s="36"/>
      <c r="AQ16" s="24"/>
      <c r="AR16" s="24"/>
      <c r="AS16" s="42"/>
      <c r="AT16" s="24"/>
      <c r="AU16" s="24"/>
      <c r="AV16" s="25" t="str">
        <f t="shared" si="2"/>
        <v/>
      </c>
      <c r="CA16" s="26" t="str">
        <f t="shared" si="3"/>
        <v/>
      </c>
      <c r="CB16" s="26" t="str">
        <f t="shared" si="4"/>
        <v/>
      </c>
      <c r="CC16" s="26" t="str">
        <f t="shared" si="5"/>
        <v/>
      </c>
      <c r="CD16" s="26" t="str">
        <f t="shared" si="6"/>
        <v/>
      </c>
      <c r="CE16" s="26" t="str">
        <f t="shared" si="7"/>
        <v/>
      </c>
      <c r="CF16" s="27"/>
      <c r="CG16" s="26" t="str">
        <f t="shared" si="8"/>
        <v/>
      </c>
      <c r="CH16" s="26" t="str">
        <f t="shared" si="9"/>
        <v/>
      </c>
      <c r="CI16" s="28"/>
      <c r="CJ16" s="29">
        <f t="shared" si="10"/>
        <v>0</v>
      </c>
      <c r="CK16" s="29">
        <f t="shared" si="11"/>
        <v>0</v>
      </c>
      <c r="CL16" s="29">
        <f t="shared" si="12"/>
        <v>0</v>
      </c>
      <c r="CM16" s="29">
        <f t="shared" si="13"/>
        <v>0</v>
      </c>
      <c r="CN16" s="29">
        <f t="shared" si="13"/>
        <v>0</v>
      </c>
      <c r="CO16" s="30"/>
      <c r="CP16" s="29">
        <f t="shared" si="14"/>
        <v>0</v>
      </c>
      <c r="CQ16" s="29">
        <f t="shared" si="14"/>
        <v>0</v>
      </c>
    </row>
    <row r="17" spans="1:99" x14ac:dyDescent="0.25">
      <c r="A17" s="300"/>
      <c r="B17" s="31" t="s">
        <v>42</v>
      </c>
      <c r="C17" s="32">
        <f t="shared" si="0"/>
        <v>0</v>
      </c>
      <c r="D17" s="33">
        <f t="shared" si="1"/>
        <v>0</v>
      </c>
      <c r="E17" s="34">
        <f t="shared" si="1"/>
        <v>0</v>
      </c>
      <c r="F17" s="35"/>
      <c r="G17" s="36"/>
      <c r="H17" s="35"/>
      <c r="I17" s="36"/>
      <c r="J17" s="35"/>
      <c r="K17" s="37"/>
      <c r="L17" s="35"/>
      <c r="M17" s="37"/>
      <c r="N17" s="35"/>
      <c r="O17" s="37"/>
      <c r="P17" s="35"/>
      <c r="Q17" s="37"/>
      <c r="R17" s="35"/>
      <c r="S17" s="37"/>
      <c r="T17" s="35"/>
      <c r="U17" s="37"/>
      <c r="V17" s="35"/>
      <c r="W17" s="37"/>
      <c r="X17" s="35"/>
      <c r="Y17" s="37"/>
      <c r="Z17" s="35"/>
      <c r="AA17" s="37"/>
      <c r="AB17" s="35"/>
      <c r="AC17" s="37"/>
      <c r="AD17" s="35"/>
      <c r="AE17" s="37"/>
      <c r="AF17" s="35"/>
      <c r="AG17" s="37"/>
      <c r="AH17" s="35"/>
      <c r="AI17" s="37"/>
      <c r="AJ17" s="35"/>
      <c r="AK17" s="37"/>
      <c r="AL17" s="38"/>
      <c r="AM17" s="39"/>
      <c r="AN17" s="40"/>
      <c r="AO17" s="41"/>
      <c r="AP17" s="36"/>
      <c r="AQ17" s="24"/>
      <c r="AR17" s="24"/>
      <c r="AS17" s="42"/>
      <c r="AT17" s="24"/>
      <c r="AU17" s="24"/>
      <c r="AV17" s="25" t="str">
        <f t="shared" si="2"/>
        <v/>
      </c>
      <c r="CA17" s="26" t="str">
        <f t="shared" si="3"/>
        <v/>
      </c>
      <c r="CB17" s="26" t="str">
        <f t="shared" si="4"/>
        <v/>
      </c>
      <c r="CC17" s="26" t="str">
        <f t="shared" si="5"/>
        <v/>
      </c>
      <c r="CD17" s="26" t="str">
        <f t="shared" si="6"/>
        <v/>
      </c>
      <c r="CE17" s="26" t="str">
        <f t="shared" si="7"/>
        <v/>
      </c>
      <c r="CF17" s="27"/>
      <c r="CG17" s="26" t="str">
        <f t="shared" si="8"/>
        <v/>
      </c>
      <c r="CH17" s="26" t="str">
        <f t="shared" si="9"/>
        <v/>
      </c>
      <c r="CI17" s="28"/>
      <c r="CJ17" s="29">
        <f t="shared" si="10"/>
        <v>0</v>
      </c>
      <c r="CK17" s="29">
        <f t="shared" si="11"/>
        <v>0</v>
      </c>
      <c r="CL17" s="29">
        <f t="shared" si="12"/>
        <v>0</v>
      </c>
      <c r="CM17" s="29">
        <f t="shared" si="13"/>
        <v>0</v>
      </c>
      <c r="CN17" s="29">
        <f t="shared" si="13"/>
        <v>0</v>
      </c>
      <c r="CO17" s="30"/>
      <c r="CP17" s="29">
        <f t="shared" si="14"/>
        <v>0</v>
      </c>
      <c r="CQ17" s="29">
        <f t="shared" si="14"/>
        <v>0</v>
      </c>
    </row>
    <row r="18" spans="1:99" x14ac:dyDescent="0.25">
      <c r="A18" s="300"/>
      <c r="B18" s="31" t="s">
        <v>43</v>
      </c>
      <c r="C18" s="32">
        <f t="shared" si="0"/>
        <v>0</v>
      </c>
      <c r="D18" s="33">
        <f t="shared" si="1"/>
        <v>0</v>
      </c>
      <c r="E18" s="34">
        <f t="shared" si="1"/>
        <v>0</v>
      </c>
      <c r="F18" s="35"/>
      <c r="G18" s="36"/>
      <c r="H18" s="35"/>
      <c r="I18" s="36"/>
      <c r="J18" s="35"/>
      <c r="K18" s="37"/>
      <c r="L18" s="35"/>
      <c r="M18" s="37"/>
      <c r="N18" s="35"/>
      <c r="O18" s="37"/>
      <c r="P18" s="35"/>
      <c r="Q18" s="37"/>
      <c r="R18" s="35"/>
      <c r="S18" s="37"/>
      <c r="T18" s="35"/>
      <c r="U18" s="37"/>
      <c r="V18" s="35"/>
      <c r="W18" s="37"/>
      <c r="X18" s="35"/>
      <c r="Y18" s="37"/>
      <c r="Z18" s="35"/>
      <c r="AA18" s="37"/>
      <c r="AB18" s="35"/>
      <c r="AC18" s="37"/>
      <c r="AD18" s="35"/>
      <c r="AE18" s="37"/>
      <c r="AF18" s="35"/>
      <c r="AG18" s="37"/>
      <c r="AH18" s="35"/>
      <c r="AI18" s="37"/>
      <c r="AJ18" s="35"/>
      <c r="AK18" s="37"/>
      <c r="AL18" s="38"/>
      <c r="AM18" s="39"/>
      <c r="AN18" s="40"/>
      <c r="AO18" s="41"/>
      <c r="AP18" s="36"/>
      <c r="AQ18" s="24"/>
      <c r="AR18" s="24"/>
      <c r="AS18" s="42"/>
      <c r="AT18" s="24"/>
      <c r="AU18" s="24"/>
      <c r="AV18" s="25" t="str">
        <f t="shared" si="2"/>
        <v/>
      </c>
      <c r="CA18" s="26" t="str">
        <f t="shared" si="3"/>
        <v/>
      </c>
      <c r="CB18" s="26" t="str">
        <f t="shared" si="4"/>
        <v/>
      </c>
      <c r="CC18" s="26" t="str">
        <f t="shared" si="5"/>
        <v/>
      </c>
      <c r="CD18" s="26" t="str">
        <f t="shared" si="6"/>
        <v/>
      </c>
      <c r="CE18" s="26" t="str">
        <f t="shared" si="7"/>
        <v/>
      </c>
      <c r="CF18" s="27"/>
      <c r="CG18" s="26" t="str">
        <f t="shared" si="8"/>
        <v/>
      </c>
      <c r="CH18" s="26" t="str">
        <f t="shared" si="9"/>
        <v/>
      </c>
      <c r="CI18" s="28"/>
      <c r="CJ18" s="29">
        <f t="shared" si="10"/>
        <v>0</v>
      </c>
      <c r="CK18" s="29">
        <f t="shared" si="11"/>
        <v>0</v>
      </c>
      <c r="CL18" s="29">
        <f t="shared" si="12"/>
        <v>0</v>
      </c>
      <c r="CM18" s="29">
        <f t="shared" si="13"/>
        <v>0</v>
      </c>
      <c r="CN18" s="29">
        <f t="shared" si="13"/>
        <v>0</v>
      </c>
      <c r="CO18" s="30"/>
      <c r="CP18" s="29">
        <f t="shared" si="14"/>
        <v>0</v>
      </c>
      <c r="CQ18" s="29">
        <f t="shared" si="14"/>
        <v>0</v>
      </c>
    </row>
    <row r="19" spans="1:99" x14ac:dyDescent="0.25">
      <c r="A19" s="300"/>
      <c r="B19" s="31" t="s">
        <v>44</v>
      </c>
      <c r="C19" s="32">
        <f t="shared" si="0"/>
        <v>0</v>
      </c>
      <c r="D19" s="33">
        <f t="shared" si="1"/>
        <v>0</v>
      </c>
      <c r="E19" s="34">
        <f t="shared" si="1"/>
        <v>0</v>
      </c>
      <c r="F19" s="35"/>
      <c r="G19" s="36"/>
      <c r="H19" s="35"/>
      <c r="I19" s="36"/>
      <c r="J19" s="35"/>
      <c r="K19" s="37"/>
      <c r="L19" s="35"/>
      <c r="M19" s="37"/>
      <c r="N19" s="35"/>
      <c r="O19" s="37"/>
      <c r="P19" s="35"/>
      <c r="Q19" s="37"/>
      <c r="R19" s="35"/>
      <c r="S19" s="37"/>
      <c r="T19" s="35"/>
      <c r="U19" s="37"/>
      <c r="V19" s="35"/>
      <c r="W19" s="37"/>
      <c r="X19" s="35"/>
      <c r="Y19" s="37"/>
      <c r="Z19" s="35"/>
      <c r="AA19" s="37"/>
      <c r="AB19" s="35"/>
      <c r="AC19" s="37"/>
      <c r="AD19" s="35"/>
      <c r="AE19" s="37"/>
      <c r="AF19" s="35"/>
      <c r="AG19" s="37"/>
      <c r="AH19" s="35"/>
      <c r="AI19" s="37"/>
      <c r="AJ19" s="35"/>
      <c r="AK19" s="37"/>
      <c r="AL19" s="38"/>
      <c r="AM19" s="39"/>
      <c r="AN19" s="40"/>
      <c r="AO19" s="41"/>
      <c r="AP19" s="36"/>
      <c r="AQ19" s="24"/>
      <c r="AR19" s="24"/>
      <c r="AS19" s="42"/>
      <c r="AT19" s="24"/>
      <c r="AU19" s="24"/>
      <c r="AV19" s="25" t="str">
        <f t="shared" si="2"/>
        <v/>
      </c>
      <c r="CA19" s="26" t="str">
        <f t="shared" si="3"/>
        <v/>
      </c>
      <c r="CB19" s="26" t="str">
        <f t="shared" si="4"/>
        <v/>
      </c>
      <c r="CC19" s="26" t="str">
        <f t="shared" si="5"/>
        <v/>
      </c>
      <c r="CD19" s="26" t="str">
        <f t="shared" si="6"/>
        <v/>
      </c>
      <c r="CE19" s="26" t="str">
        <f t="shared" si="7"/>
        <v/>
      </c>
      <c r="CF19" s="27"/>
      <c r="CG19" s="26" t="str">
        <f t="shared" si="8"/>
        <v/>
      </c>
      <c r="CH19" s="26" t="str">
        <f t="shared" si="9"/>
        <v/>
      </c>
      <c r="CI19" s="28"/>
      <c r="CJ19" s="29">
        <f t="shared" si="10"/>
        <v>0</v>
      </c>
      <c r="CK19" s="29">
        <f t="shared" si="11"/>
        <v>0</v>
      </c>
      <c r="CL19" s="29">
        <f t="shared" si="12"/>
        <v>0</v>
      </c>
      <c r="CM19" s="29">
        <f t="shared" si="13"/>
        <v>0</v>
      </c>
      <c r="CN19" s="29">
        <f t="shared" si="13"/>
        <v>0</v>
      </c>
      <c r="CO19" s="30"/>
      <c r="CP19" s="29">
        <f t="shared" si="14"/>
        <v>0</v>
      </c>
      <c r="CQ19" s="29">
        <f t="shared" si="14"/>
        <v>0</v>
      </c>
    </row>
    <row r="20" spans="1:99" x14ac:dyDescent="0.25">
      <c r="A20" s="300"/>
      <c r="B20" s="43" t="s">
        <v>45</v>
      </c>
      <c r="C20" s="44">
        <f t="shared" si="0"/>
        <v>0</v>
      </c>
      <c r="D20" s="45">
        <f t="shared" si="1"/>
        <v>0</v>
      </c>
      <c r="E20" s="46">
        <f t="shared" si="1"/>
        <v>0</v>
      </c>
      <c r="F20" s="47"/>
      <c r="G20" s="48"/>
      <c r="H20" s="47"/>
      <c r="I20" s="48"/>
      <c r="J20" s="47"/>
      <c r="K20" s="49"/>
      <c r="L20" s="47"/>
      <c r="M20" s="49"/>
      <c r="N20" s="47"/>
      <c r="O20" s="49"/>
      <c r="P20" s="47"/>
      <c r="Q20" s="49"/>
      <c r="R20" s="47"/>
      <c r="S20" s="49"/>
      <c r="T20" s="47"/>
      <c r="U20" s="49"/>
      <c r="V20" s="47"/>
      <c r="W20" s="49"/>
      <c r="X20" s="47"/>
      <c r="Y20" s="49"/>
      <c r="Z20" s="47"/>
      <c r="AA20" s="49"/>
      <c r="AB20" s="47"/>
      <c r="AC20" s="49"/>
      <c r="AD20" s="47"/>
      <c r="AE20" s="49"/>
      <c r="AF20" s="47"/>
      <c r="AG20" s="49"/>
      <c r="AH20" s="47"/>
      <c r="AI20" s="49"/>
      <c r="AJ20" s="47"/>
      <c r="AK20" s="49"/>
      <c r="AL20" s="50"/>
      <c r="AM20" s="51"/>
      <c r="AN20" s="40"/>
      <c r="AO20" s="52"/>
      <c r="AP20" s="36"/>
      <c r="AQ20" s="24"/>
      <c r="AR20" s="24"/>
      <c r="AS20" s="42"/>
      <c r="AT20" s="24"/>
      <c r="AU20" s="24"/>
      <c r="AV20" s="25" t="str">
        <f t="shared" si="2"/>
        <v/>
      </c>
      <c r="CA20" s="26" t="str">
        <f t="shared" si="3"/>
        <v/>
      </c>
      <c r="CB20" s="26" t="str">
        <f t="shared" si="4"/>
        <v/>
      </c>
      <c r="CC20" s="26" t="str">
        <f t="shared" si="5"/>
        <v/>
      </c>
      <c r="CD20" s="26" t="str">
        <f t="shared" si="6"/>
        <v/>
      </c>
      <c r="CE20" s="26" t="str">
        <f t="shared" si="7"/>
        <v/>
      </c>
      <c r="CF20" s="27"/>
      <c r="CG20" s="26" t="str">
        <f t="shared" si="8"/>
        <v/>
      </c>
      <c r="CH20" s="26" t="str">
        <f t="shared" si="9"/>
        <v/>
      </c>
      <c r="CI20" s="28"/>
      <c r="CJ20" s="29">
        <f t="shared" si="10"/>
        <v>0</v>
      </c>
      <c r="CK20" s="29">
        <f t="shared" si="11"/>
        <v>0</v>
      </c>
      <c r="CL20" s="29">
        <f t="shared" si="12"/>
        <v>0</v>
      </c>
      <c r="CM20" s="29">
        <f t="shared" si="13"/>
        <v>0</v>
      </c>
      <c r="CN20" s="29">
        <f t="shared" si="13"/>
        <v>0</v>
      </c>
      <c r="CO20" s="30"/>
      <c r="CP20" s="29">
        <f t="shared" si="14"/>
        <v>0</v>
      </c>
      <c r="CQ20" s="29">
        <f t="shared" si="14"/>
        <v>0</v>
      </c>
    </row>
    <row r="21" spans="1:99" x14ac:dyDescent="0.25">
      <c r="A21" s="300"/>
      <c r="B21" s="31" t="s">
        <v>46</v>
      </c>
      <c r="C21" s="32">
        <f t="shared" si="0"/>
        <v>0</v>
      </c>
      <c r="D21" s="33">
        <f t="shared" si="1"/>
        <v>0</v>
      </c>
      <c r="E21" s="34">
        <f t="shared" si="1"/>
        <v>0</v>
      </c>
      <c r="F21" s="35"/>
      <c r="G21" s="36"/>
      <c r="H21" s="35"/>
      <c r="I21" s="36"/>
      <c r="J21" s="35"/>
      <c r="K21" s="37"/>
      <c r="L21" s="35"/>
      <c r="M21" s="37"/>
      <c r="N21" s="35"/>
      <c r="O21" s="37"/>
      <c r="P21" s="35"/>
      <c r="Q21" s="37"/>
      <c r="R21" s="35"/>
      <c r="S21" s="37"/>
      <c r="T21" s="35"/>
      <c r="U21" s="37"/>
      <c r="V21" s="35"/>
      <c r="W21" s="37"/>
      <c r="X21" s="35"/>
      <c r="Y21" s="37"/>
      <c r="Z21" s="35"/>
      <c r="AA21" s="37"/>
      <c r="AB21" s="35"/>
      <c r="AC21" s="37"/>
      <c r="AD21" s="35"/>
      <c r="AE21" s="37"/>
      <c r="AF21" s="35"/>
      <c r="AG21" s="37"/>
      <c r="AH21" s="35"/>
      <c r="AI21" s="37"/>
      <c r="AJ21" s="35"/>
      <c r="AK21" s="37"/>
      <c r="AL21" s="38"/>
      <c r="AM21" s="39"/>
      <c r="AN21" s="40"/>
      <c r="AO21" s="41"/>
      <c r="AP21" s="36"/>
      <c r="AQ21" s="24"/>
      <c r="AR21" s="24"/>
      <c r="AS21" s="42"/>
      <c r="AT21" s="24"/>
      <c r="AU21" s="24"/>
      <c r="AV21" s="25" t="str">
        <f t="shared" si="2"/>
        <v/>
      </c>
      <c r="CA21" s="26" t="str">
        <f t="shared" si="3"/>
        <v/>
      </c>
      <c r="CB21" s="26" t="str">
        <f t="shared" si="4"/>
        <v/>
      </c>
      <c r="CC21" s="26" t="str">
        <f t="shared" si="5"/>
        <v/>
      </c>
      <c r="CD21" s="26" t="str">
        <f t="shared" si="6"/>
        <v/>
      </c>
      <c r="CE21" s="26" t="str">
        <f t="shared" si="7"/>
        <v/>
      </c>
      <c r="CF21" s="27"/>
      <c r="CG21" s="26" t="str">
        <f t="shared" si="8"/>
        <v/>
      </c>
      <c r="CH21" s="26" t="str">
        <f t="shared" si="9"/>
        <v/>
      </c>
      <c r="CI21" s="28"/>
      <c r="CJ21" s="29">
        <f t="shared" si="10"/>
        <v>0</v>
      </c>
      <c r="CK21" s="29">
        <f t="shared" si="11"/>
        <v>0</v>
      </c>
      <c r="CL21" s="29">
        <f t="shared" si="12"/>
        <v>0</v>
      </c>
      <c r="CM21" s="29">
        <f t="shared" si="13"/>
        <v>0</v>
      </c>
      <c r="CN21" s="29">
        <f t="shared" si="13"/>
        <v>0</v>
      </c>
      <c r="CO21" s="30"/>
      <c r="CP21" s="29">
        <f t="shared" si="14"/>
        <v>0</v>
      </c>
      <c r="CQ21" s="29">
        <f t="shared" si="14"/>
        <v>0</v>
      </c>
    </row>
    <row r="22" spans="1:99" x14ac:dyDescent="0.25">
      <c r="A22" s="300"/>
      <c r="B22" s="53" t="s">
        <v>47</v>
      </c>
      <c r="C22" s="32">
        <f t="shared" si="0"/>
        <v>0</v>
      </c>
      <c r="D22" s="54">
        <f t="shared" si="1"/>
        <v>0</v>
      </c>
      <c r="E22" s="55">
        <f t="shared" si="1"/>
        <v>0</v>
      </c>
      <c r="F22" s="35"/>
      <c r="G22" s="36"/>
      <c r="H22" s="35"/>
      <c r="I22" s="36"/>
      <c r="J22" s="35"/>
      <c r="K22" s="37"/>
      <c r="L22" s="35"/>
      <c r="M22" s="37"/>
      <c r="N22" s="35"/>
      <c r="O22" s="37"/>
      <c r="P22" s="35"/>
      <c r="Q22" s="37"/>
      <c r="R22" s="35"/>
      <c r="S22" s="37"/>
      <c r="T22" s="35"/>
      <c r="U22" s="37"/>
      <c r="V22" s="35"/>
      <c r="W22" s="37"/>
      <c r="X22" s="35"/>
      <c r="Y22" s="37"/>
      <c r="Z22" s="35"/>
      <c r="AA22" s="37"/>
      <c r="AB22" s="35"/>
      <c r="AC22" s="37"/>
      <c r="AD22" s="35"/>
      <c r="AE22" s="37"/>
      <c r="AF22" s="35"/>
      <c r="AG22" s="37"/>
      <c r="AH22" s="35"/>
      <c r="AI22" s="37"/>
      <c r="AJ22" s="35"/>
      <c r="AK22" s="37"/>
      <c r="AL22" s="56"/>
      <c r="AM22" s="39"/>
      <c r="AN22" s="40"/>
      <c r="AO22" s="41"/>
      <c r="AP22" s="36"/>
      <c r="AQ22" s="24"/>
      <c r="AR22" s="24"/>
      <c r="AS22" s="42"/>
      <c r="AT22" s="24"/>
      <c r="AU22" s="24"/>
      <c r="AV22" s="25" t="str">
        <f t="shared" si="2"/>
        <v/>
      </c>
      <c r="CA22" s="26" t="str">
        <f t="shared" si="3"/>
        <v/>
      </c>
      <c r="CB22" s="26" t="str">
        <f t="shared" si="4"/>
        <v/>
      </c>
      <c r="CC22" s="26" t="str">
        <f t="shared" si="5"/>
        <v/>
      </c>
      <c r="CD22" s="26" t="str">
        <f t="shared" si="6"/>
        <v/>
      </c>
      <c r="CE22" s="26" t="str">
        <f t="shared" si="7"/>
        <v/>
      </c>
      <c r="CF22" s="27"/>
      <c r="CG22" s="26" t="str">
        <f t="shared" si="8"/>
        <v/>
      </c>
      <c r="CH22" s="26" t="str">
        <f t="shared" si="9"/>
        <v/>
      </c>
      <c r="CI22" s="28"/>
      <c r="CJ22" s="29">
        <f t="shared" si="10"/>
        <v>0</v>
      </c>
      <c r="CK22" s="29">
        <f t="shared" si="11"/>
        <v>0</v>
      </c>
      <c r="CL22" s="29">
        <f t="shared" si="12"/>
        <v>0</v>
      </c>
      <c r="CM22" s="29">
        <f t="shared" si="13"/>
        <v>0</v>
      </c>
      <c r="CN22" s="29">
        <f t="shared" si="13"/>
        <v>0</v>
      </c>
      <c r="CO22" s="30"/>
      <c r="CP22" s="29">
        <f t="shared" si="14"/>
        <v>0</v>
      </c>
      <c r="CQ22" s="29">
        <f t="shared" si="14"/>
        <v>0</v>
      </c>
    </row>
    <row r="23" spans="1:99" x14ac:dyDescent="0.25">
      <c r="A23" s="301"/>
      <c r="B23" s="57" t="s">
        <v>48</v>
      </c>
      <c r="C23" s="58">
        <f t="shared" si="0"/>
        <v>0</v>
      </c>
      <c r="D23" s="59">
        <f t="shared" si="1"/>
        <v>0</v>
      </c>
      <c r="E23" s="60">
        <f t="shared" si="1"/>
        <v>0</v>
      </c>
      <c r="F23" s="61"/>
      <c r="G23" s="62"/>
      <c r="H23" s="61"/>
      <c r="I23" s="62"/>
      <c r="J23" s="61"/>
      <c r="K23" s="63"/>
      <c r="L23" s="61"/>
      <c r="M23" s="63"/>
      <c r="N23" s="61"/>
      <c r="O23" s="63"/>
      <c r="P23" s="61"/>
      <c r="Q23" s="63"/>
      <c r="R23" s="61"/>
      <c r="S23" s="63"/>
      <c r="T23" s="61"/>
      <c r="U23" s="63"/>
      <c r="V23" s="61"/>
      <c r="W23" s="63"/>
      <c r="X23" s="61"/>
      <c r="Y23" s="63"/>
      <c r="Z23" s="61"/>
      <c r="AA23" s="63"/>
      <c r="AB23" s="61"/>
      <c r="AC23" s="63"/>
      <c r="AD23" s="61"/>
      <c r="AE23" s="63"/>
      <c r="AF23" s="61"/>
      <c r="AG23" s="63"/>
      <c r="AH23" s="61"/>
      <c r="AI23" s="63"/>
      <c r="AJ23" s="61"/>
      <c r="AK23" s="63"/>
      <c r="AL23" s="64"/>
      <c r="AM23" s="65"/>
      <c r="AN23" s="66"/>
      <c r="AO23" s="67"/>
      <c r="AP23" s="68"/>
      <c r="AQ23" s="69"/>
      <c r="AR23" s="69"/>
      <c r="AS23" s="70"/>
      <c r="AT23" s="69"/>
      <c r="AU23" s="69"/>
      <c r="AV23" s="25" t="str">
        <f t="shared" si="2"/>
        <v/>
      </c>
      <c r="CA23" s="26" t="str">
        <f t="shared" si="3"/>
        <v/>
      </c>
      <c r="CB23" s="26" t="str">
        <f t="shared" si="4"/>
        <v/>
      </c>
      <c r="CC23" s="26" t="str">
        <f t="shared" si="5"/>
        <v/>
      </c>
      <c r="CD23" s="26" t="str">
        <f t="shared" si="6"/>
        <v/>
      </c>
      <c r="CE23" s="26" t="str">
        <f t="shared" si="7"/>
        <v/>
      </c>
      <c r="CF23" s="27"/>
      <c r="CG23" s="26" t="str">
        <f t="shared" si="8"/>
        <v/>
      </c>
      <c r="CH23" s="26" t="str">
        <f t="shared" si="9"/>
        <v/>
      </c>
      <c r="CI23" s="28"/>
      <c r="CJ23" s="29">
        <f t="shared" si="10"/>
        <v>0</v>
      </c>
      <c r="CK23" s="29">
        <f t="shared" si="11"/>
        <v>0</v>
      </c>
      <c r="CL23" s="29">
        <f t="shared" si="12"/>
        <v>0</v>
      </c>
      <c r="CM23" s="29">
        <f t="shared" si="13"/>
        <v>0</v>
      </c>
      <c r="CN23" s="29">
        <f t="shared" si="13"/>
        <v>0</v>
      </c>
      <c r="CO23" s="30"/>
      <c r="CP23" s="29">
        <f t="shared" si="14"/>
        <v>0</v>
      </c>
      <c r="CQ23" s="29">
        <f t="shared" si="14"/>
        <v>0</v>
      </c>
    </row>
    <row r="24" spans="1:99" x14ac:dyDescent="0.25">
      <c r="A24" s="299" t="s">
        <v>49</v>
      </c>
      <c r="B24" s="10" t="s">
        <v>38</v>
      </c>
      <c r="C24" s="11">
        <f t="shared" ref="C24:C34" si="15">SUM(D24+E24)</f>
        <v>56</v>
      </c>
      <c r="D24" s="12">
        <f>+F24+H24+J24+L24+N24+P24+R24+T24+V24+X24+Z24+AB24+AD24+AF24+AH24+AJ24+AL24</f>
        <v>45</v>
      </c>
      <c r="E24" s="13">
        <f>+G24+I24+K24+M24+O24+Q24+S24+U24+W24+Y24+AA24+AC24+AE24+AG24+AI24+AK24+AM24</f>
        <v>11</v>
      </c>
      <c r="F24" s="14"/>
      <c r="G24" s="15"/>
      <c r="H24" s="14"/>
      <c r="I24" s="15"/>
      <c r="J24" s="14"/>
      <c r="K24" s="16"/>
      <c r="L24" s="14"/>
      <c r="M24" s="16"/>
      <c r="N24" s="14">
        <v>3</v>
      </c>
      <c r="O24" s="16"/>
      <c r="P24" s="14">
        <v>2</v>
      </c>
      <c r="Q24" s="16">
        <v>1</v>
      </c>
      <c r="R24" s="14">
        <v>7</v>
      </c>
      <c r="S24" s="16">
        <v>2</v>
      </c>
      <c r="T24" s="14">
        <v>6</v>
      </c>
      <c r="U24" s="16">
        <v>2</v>
      </c>
      <c r="V24" s="14">
        <v>3</v>
      </c>
      <c r="W24" s="16">
        <v>2</v>
      </c>
      <c r="X24" s="14">
        <v>8</v>
      </c>
      <c r="Y24" s="16">
        <v>1</v>
      </c>
      <c r="Z24" s="14">
        <v>4</v>
      </c>
      <c r="AA24" s="16">
        <v>1</v>
      </c>
      <c r="AB24" s="14">
        <v>3</v>
      </c>
      <c r="AC24" s="16"/>
      <c r="AD24" s="14">
        <v>3</v>
      </c>
      <c r="AE24" s="16">
        <v>1</v>
      </c>
      <c r="AF24" s="14">
        <v>2</v>
      </c>
      <c r="AG24" s="16"/>
      <c r="AH24" s="14">
        <v>1</v>
      </c>
      <c r="AI24" s="16"/>
      <c r="AJ24" s="14">
        <v>2</v>
      </c>
      <c r="AK24" s="16"/>
      <c r="AL24" s="17">
        <v>1</v>
      </c>
      <c r="AM24" s="18">
        <v>1</v>
      </c>
      <c r="AN24" s="19">
        <v>0</v>
      </c>
      <c r="AO24" s="20">
        <v>0</v>
      </c>
      <c r="AP24" s="21">
        <v>0</v>
      </c>
      <c r="AQ24" s="22">
        <v>0</v>
      </c>
      <c r="AR24" s="22">
        <v>3</v>
      </c>
      <c r="AS24" s="23"/>
      <c r="AT24" s="24">
        <v>0</v>
      </c>
      <c r="AU24" s="24">
        <v>0</v>
      </c>
      <c r="AV24" s="25" t="str">
        <f>$CA24&amp;$CB24&amp;CC24&amp;CD24&amp;CE24&amp;CG24&amp;CH24</f>
        <v/>
      </c>
      <c r="CA24" s="26" t="str">
        <f>IF(AND($C24&lt;&gt;0,AN24=""),"* No olvide ingresar la columna Espacios Amigables /adolescentes (Digite CERO si no tiene). ",IF(AN24&gt;$C24,"* El Número de Espacios Amigables no puede superar el Total. ",""))</f>
        <v/>
      </c>
      <c r="CB24" s="26" t="str">
        <f>IF(AND(E24&gt;0,OR(AO24="")),"No olvide digitar los campos *TRANS Masculino (Digite CERO si no tiene).",IF(AO24&gt;E24,"* El Número de TRANS Masculino no puede superar el Total Mujeres. ",""))</f>
        <v/>
      </c>
      <c r="CC24" s="26" t="str">
        <f>IF(AND(D24&gt;0,OR(AP24="")),"No olvide digitar los campos *TRANS Femenino (Digite CERO si no tiene).",IF(AP24&gt;$D24,"* El Número de TRANS Femenino no puede superar el Total Hombres. ",""))</f>
        <v/>
      </c>
      <c r="CD24" s="26" t="str">
        <f>IF(AND($C24&lt;&gt;0,AQ24=""),"* No olvide ingresar la columna Pueblos Originarios (Digite CERO si no tiene).  ",IF(AQ24&gt;$C24,"* El Número de Pueblos Originarios no puede superar el Total. ",""))</f>
        <v/>
      </c>
      <c r="CE24" s="26" t="str">
        <f>IF(AND($C24&lt;&gt;0,AR24=""),"* No olvide ingresar la columna Migrantes (Digite CERO si no tiene).  ",IF(AR24&gt;$C24,"* El Número de Migrantes no puede superar el Total. ",""))</f>
        <v/>
      </c>
      <c r="CF24" s="27"/>
      <c r="CG24" s="26" t="str">
        <f>IF(AND($C24&lt;&gt;0,AT24=""),"* No olvide ingresar la columna Niños, Niñas, Adolescentes y Jóvenes SENAME (Digite CERO si no tiene).  ",IF(AT24&gt;$C24,"* El Número de Niños, Niñas, Adolescentes y Jóvenes SENAME no puede superar el Total. ",""))</f>
        <v/>
      </c>
      <c r="CH24" s="26" t="str">
        <f>IF(AND($C24&lt;&gt;0,AU24=""),"* No olvide ingresar la columna Niños, Niñas, Adolescentes y Jóvenes Mejor Niñez (Digite CERO si no tiene). ",IF(AU24&gt;$C24,"* El Número de Niños, Niñas, Adolescentes y Jóvenes Mejor Niñez no puede superar el Total. ",""))</f>
        <v/>
      </c>
      <c r="CI24" s="28"/>
      <c r="CJ24" s="29">
        <f>IF(AND($C24&lt;&gt;0,AN24=""),1,IF(AN24&gt;$C24,1,0))</f>
        <v>0</v>
      </c>
      <c r="CK24" s="29">
        <f>IF(AND(E24&gt;0,OR(AO24="")),1,IF(AO24&gt;E24,1,0))</f>
        <v>0</v>
      </c>
      <c r="CL24" s="29">
        <f>IF(AND(D24&gt;0,OR(AP24="")),1,IF(AP24&gt;D24,1,0))</f>
        <v>0</v>
      </c>
      <c r="CM24" s="29">
        <f>IF(AND($C24&lt;&gt;0,AQ24=""),1,IF(AQ24&gt;$C24,1,0))</f>
        <v>0</v>
      </c>
      <c r="CN24" s="29">
        <f>IF(AND($C24&lt;&gt;0,AR24=""),1,IF(AR24&gt;$C24,1,0))</f>
        <v>0</v>
      </c>
      <c r="CO24" s="30"/>
      <c r="CP24" s="29">
        <f>IF(AND($C24&lt;&gt;0,AT24=""),1,IF(AT24&gt;$C24,1,0))</f>
        <v>0</v>
      </c>
      <c r="CQ24" s="29">
        <f>IF(AND($C24&lt;&gt;0,AU24=""),1,IF(AU24&gt;$C24,1,0))</f>
        <v>0</v>
      </c>
      <c r="CR24" s="28"/>
      <c r="CS24" s="28"/>
      <c r="CT24" s="28"/>
      <c r="CU24" s="28"/>
    </row>
    <row r="25" spans="1:99" x14ac:dyDescent="0.25">
      <c r="A25" s="300"/>
      <c r="B25" s="31" t="s">
        <v>39</v>
      </c>
      <c r="C25" s="32">
        <f t="shared" si="15"/>
        <v>0</v>
      </c>
      <c r="D25" s="33">
        <f t="shared" ref="D25:E34" si="16">+F25+H25+J25+L25+N25+P25+R25+T25+V25+X25+Z25+AB25+AD25+AF25+AH25+AJ25+AL25</f>
        <v>0</v>
      </c>
      <c r="E25" s="34">
        <f>+G25+I25+K25+M25+O25+Q25+S25+U25+W25+Y25+AA25+AC25+AE25+AG25+AI25+AK25+AM25</f>
        <v>0</v>
      </c>
      <c r="F25" s="35"/>
      <c r="G25" s="36"/>
      <c r="H25" s="35"/>
      <c r="I25" s="36"/>
      <c r="J25" s="35"/>
      <c r="K25" s="37"/>
      <c r="L25" s="35"/>
      <c r="M25" s="37"/>
      <c r="N25" s="35"/>
      <c r="O25" s="37"/>
      <c r="P25" s="35"/>
      <c r="Q25" s="37"/>
      <c r="R25" s="35"/>
      <c r="S25" s="37"/>
      <c r="T25" s="35"/>
      <c r="U25" s="37"/>
      <c r="V25" s="35"/>
      <c r="W25" s="37"/>
      <c r="X25" s="35"/>
      <c r="Y25" s="37"/>
      <c r="Z25" s="35"/>
      <c r="AA25" s="37"/>
      <c r="AB25" s="35"/>
      <c r="AC25" s="37"/>
      <c r="AD25" s="35"/>
      <c r="AE25" s="37"/>
      <c r="AF25" s="35"/>
      <c r="AG25" s="37"/>
      <c r="AH25" s="35"/>
      <c r="AI25" s="37"/>
      <c r="AJ25" s="35"/>
      <c r="AK25" s="37"/>
      <c r="AL25" s="38"/>
      <c r="AM25" s="39"/>
      <c r="AN25" s="40"/>
      <c r="AO25" s="41"/>
      <c r="AP25" s="36"/>
      <c r="AQ25" s="24"/>
      <c r="AR25" s="24"/>
      <c r="AS25" s="42"/>
      <c r="AT25" s="24"/>
      <c r="AU25" s="24"/>
      <c r="AV25" s="25" t="str">
        <f t="shared" ref="AV25:AV34" si="17">$CA25&amp;$CB25&amp;CC25&amp;CD25&amp;CE25&amp;CG25&amp;CH25</f>
        <v/>
      </c>
      <c r="CA25" s="26" t="str">
        <f t="shared" ref="CA25:CA34" si="18">IF(AND($C25&lt;&gt;0,AN25=""),"* No olvide ingresar la columna Espacios Amigables /adolescentes (Digite CERO si no tiene). ",IF(AN25&gt;$C25,"* El Número de Espacios Amigables no puede superar el Total. ",""))</f>
        <v/>
      </c>
      <c r="CB25" s="26" t="str">
        <f t="shared" ref="CB25:CB34" si="19">IF(AND(E25&gt;0,OR(AO25="")),"No olvide digitar los campos *TRANS Masculino (Digite CERO si no tiene).",IF(AO25&gt;E25,"* El Número de TRANS Masculino no puede superar el Total Mujeres. ",""))</f>
        <v/>
      </c>
      <c r="CC25" s="26" t="str">
        <f t="shared" ref="CC25:CC34" si="20">IF(AND(D25&gt;0,OR(AP25="")),"No olvide digitar los campos *TRANS Femenino (Digite CERO si no tiene).",IF(AP25&gt;$D25,"* El Número de TRANS Femenino no puede superar el Total Hombres. ",""))</f>
        <v/>
      </c>
      <c r="CD25" s="26" t="str">
        <f t="shared" ref="CD25:CD34" si="21">IF(AND($C25&lt;&gt;0,AQ25=""),"* No olvide ingresar la columna Pueblos Originarios (Digite CERO si no tiene).  ",IF(AQ25&gt;$C25,"* El Número de Pueblos Originarios no puede superar el Total. ",""))</f>
        <v/>
      </c>
      <c r="CE25" s="26" t="str">
        <f t="shared" ref="CE25:CE34" si="22">IF(AND($C25&lt;&gt;0,AR25=""),"* No olvide ingresar la columna Migrantes (Digite CERO si no tiene).  ",IF(AR25&gt;$C25,"* El Número de Migrantes no puede superar el Total. ",""))</f>
        <v/>
      </c>
      <c r="CF25" s="27"/>
      <c r="CG25" s="26" t="str">
        <f t="shared" ref="CG25:CG34" si="23">IF(AND($C25&lt;&gt;0,AT25=""),"* No olvide ingresar la columna Niños, Niñas, Adolescentes y Jóvenes SENAME (Digite CERO si no tiene).  ",IF(AT25&gt;$C25,"* El Número de Niños, Niñas, Adolescentes y Jóvenes SENAME no puede superar el Total. ",""))</f>
        <v/>
      </c>
      <c r="CH25" s="26" t="str">
        <f t="shared" ref="CH25:CH34" si="24">IF(AND($C25&lt;&gt;0,AU25=""),"* No olvide ingresar la columna Niños, Niñas, Adolescentes y Jóvenes Mejor Niñez (Digite CERO si no tiene). ",IF(AU25&gt;$C25,"* El Número de Niños, Niñas, Adolescentes y Jóvenes Mejor Niñez no puede superar el Total. ",""))</f>
        <v/>
      </c>
      <c r="CI25" s="28"/>
      <c r="CJ25" s="29">
        <f t="shared" ref="CJ25:CJ34" si="25">IF(AND($C25&lt;&gt;0,AN25=""),1,IF(AN25&gt;$C25,1,0))</f>
        <v>0</v>
      </c>
      <c r="CK25" s="29">
        <f t="shared" ref="CK25:CK34" si="26">IF(AND(E25&gt;0,OR(AO25="")),1,IF(AO25&gt;E25,1,0))</f>
        <v>0</v>
      </c>
      <c r="CL25" s="29">
        <f t="shared" ref="CL25:CL34" si="27">IF(AND(D25&gt;0,OR(AP25="")),1,IF(AP25&gt;D25,1,0))</f>
        <v>0</v>
      </c>
      <c r="CM25" s="29">
        <f t="shared" ref="CM25:CN34" si="28">IF(AND($C25&lt;&gt;0,AQ25=""),1,IF(AQ25&gt;$C25,1,0))</f>
        <v>0</v>
      </c>
      <c r="CN25" s="29">
        <f t="shared" si="28"/>
        <v>0</v>
      </c>
      <c r="CO25" s="30"/>
      <c r="CP25" s="29">
        <f t="shared" ref="CP25:CQ34" si="29">IF(AND($C25&lt;&gt;0,AT25=""),1,IF(AT25&gt;$C25,1,0))</f>
        <v>0</v>
      </c>
      <c r="CQ25" s="29">
        <f t="shared" si="29"/>
        <v>0</v>
      </c>
    </row>
    <row r="26" spans="1:99" x14ac:dyDescent="0.25">
      <c r="A26" s="300"/>
      <c r="B26" s="31" t="s">
        <v>40</v>
      </c>
      <c r="C26" s="32">
        <f t="shared" si="15"/>
        <v>176</v>
      </c>
      <c r="D26" s="33">
        <f t="shared" si="16"/>
        <v>129</v>
      </c>
      <c r="E26" s="34">
        <f t="shared" si="16"/>
        <v>47</v>
      </c>
      <c r="F26" s="35"/>
      <c r="G26" s="36"/>
      <c r="H26" s="35"/>
      <c r="I26" s="36"/>
      <c r="J26" s="35"/>
      <c r="K26" s="37"/>
      <c r="L26" s="35"/>
      <c r="M26" s="37"/>
      <c r="N26" s="35">
        <v>5</v>
      </c>
      <c r="O26" s="37">
        <v>2</v>
      </c>
      <c r="P26" s="35">
        <v>12</v>
      </c>
      <c r="Q26" s="37">
        <v>2</v>
      </c>
      <c r="R26" s="35">
        <v>28</v>
      </c>
      <c r="S26" s="37">
        <v>6</v>
      </c>
      <c r="T26" s="35">
        <v>29</v>
      </c>
      <c r="U26" s="37">
        <v>9</v>
      </c>
      <c r="V26" s="35">
        <v>11</v>
      </c>
      <c r="W26" s="37">
        <v>12</v>
      </c>
      <c r="X26" s="35">
        <v>16</v>
      </c>
      <c r="Y26" s="37">
        <v>6</v>
      </c>
      <c r="Z26" s="35">
        <v>5</v>
      </c>
      <c r="AA26" s="37">
        <v>3</v>
      </c>
      <c r="AB26" s="35">
        <v>9</v>
      </c>
      <c r="AC26" s="37">
        <v>4</v>
      </c>
      <c r="AD26" s="35">
        <v>5</v>
      </c>
      <c r="AE26" s="37"/>
      <c r="AF26" s="35">
        <v>6</v>
      </c>
      <c r="AG26" s="37"/>
      <c r="AH26" s="35">
        <v>1</v>
      </c>
      <c r="AI26" s="37">
        <v>3</v>
      </c>
      <c r="AJ26" s="35">
        <v>1</v>
      </c>
      <c r="AK26" s="37"/>
      <c r="AL26" s="38">
        <v>1</v>
      </c>
      <c r="AM26" s="39"/>
      <c r="AN26" s="40">
        <v>0</v>
      </c>
      <c r="AO26" s="41">
        <v>0</v>
      </c>
      <c r="AP26" s="36">
        <v>1</v>
      </c>
      <c r="AQ26" s="24">
        <v>1</v>
      </c>
      <c r="AR26" s="24">
        <v>9</v>
      </c>
      <c r="AS26" s="42"/>
      <c r="AT26" s="24">
        <v>0</v>
      </c>
      <c r="AU26" s="24">
        <v>0</v>
      </c>
      <c r="AV26" s="25" t="str">
        <f t="shared" si="17"/>
        <v/>
      </c>
      <c r="CA26" s="26" t="str">
        <f t="shared" si="18"/>
        <v/>
      </c>
      <c r="CB26" s="26" t="str">
        <f t="shared" si="19"/>
        <v/>
      </c>
      <c r="CC26" s="26" t="str">
        <f t="shared" si="20"/>
        <v/>
      </c>
      <c r="CD26" s="26" t="str">
        <f t="shared" si="21"/>
        <v/>
      </c>
      <c r="CE26" s="26" t="str">
        <f t="shared" si="22"/>
        <v/>
      </c>
      <c r="CF26" s="27"/>
      <c r="CG26" s="26" t="str">
        <f t="shared" si="23"/>
        <v/>
      </c>
      <c r="CH26" s="26" t="str">
        <f t="shared" si="24"/>
        <v/>
      </c>
      <c r="CI26" s="28"/>
      <c r="CJ26" s="29">
        <f t="shared" si="25"/>
        <v>0</v>
      </c>
      <c r="CK26" s="29">
        <f t="shared" si="26"/>
        <v>0</v>
      </c>
      <c r="CL26" s="29">
        <f t="shared" si="27"/>
        <v>0</v>
      </c>
      <c r="CM26" s="29">
        <f t="shared" si="28"/>
        <v>0</v>
      </c>
      <c r="CN26" s="29">
        <f t="shared" si="28"/>
        <v>0</v>
      </c>
      <c r="CO26" s="30"/>
      <c r="CP26" s="29">
        <f t="shared" si="29"/>
        <v>0</v>
      </c>
      <c r="CQ26" s="29">
        <f t="shared" si="29"/>
        <v>0</v>
      </c>
    </row>
    <row r="27" spans="1:99" x14ac:dyDescent="0.25">
      <c r="A27" s="300"/>
      <c r="B27" s="31" t="s">
        <v>41</v>
      </c>
      <c r="C27" s="32">
        <f t="shared" si="15"/>
        <v>0</v>
      </c>
      <c r="D27" s="33">
        <f t="shared" si="16"/>
        <v>0</v>
      </c>
      <c r="E27" s="34">
        <f t="shared" si="16"/>
        <v>0</v>
      </c>
      <c r="F27" s="35"/>
      <c r="G27" s="36"/>
      <c r="H27" s="35"/>
      <c r="I27" s="36"/>
      <c r="J27" s="35"/>
      <c r="K27" s="37"/>
      <c r="L27" s="35"/>
      <c r="M27" s="37"/>
      <c r="N27" s="35"/>
      <c r="O27" s="37"/>
      <c r="P27" s="35"/>
      <c r="Q27" s="37"/>
      <c r="R27" s="35"/>
      <c r="S27" s="37"/>
      <c r="T27" s="35"/>
      <c r="U27" s="37"/>
      <c r="V27" s="35"/>
      <c r="W27" s="37"/>
      <c r="X27" s="35"/>
      <c r="Y27" s="37"/>
      <c r="Z27" s="35"/>
      <c r="AA27" s="37"/>
      <c r="AB27" s="35"/>
      <c r="AC27" s="37"/>
      <c r="AD27" s="35"/>
      <c r="AE27" s="37"/>
      <c r="AF27" s="35"/>
      <c r="AG27" s="37"/>
      <c r="AH27" s="35"/>
      <c r="AI27" s="37"/>
      <c r="AJ27" s="35"/>
      <c r="AK27" s="37"/>
      <c r="AL27" s="38"/>
      <c r="AM27" s="39"/>
      <c r="AN27" s="40"/>
      <c r="AO27" s="41"/>
      <c r="AP27" s="36"/>
      <c r="AQ27" s="24"/>
      <c r="AR27" s="24"/>
      <c r="AS27" s="42"/>
      <c r="AT27" s="24"/>
      <c r="AU27" s="24"/>
      <c r="AV27" s="25" t="str">
        <f t="shared" si="17"/>
        <v/>
      </c>
      <c r="CA27" s="26" t="str">
        <f t="shared" si="18"/>
        <v/>
      </c>
      <c r="CB27" s="26" t="str">
        <f t="shared" si="19"/>
        <v/>
      </c>
      <c r="CC27" s="26" t="str">
        <f t="shared" si="20"/>
        <v/>
      </c>
      <c r="CD27" s="26" t="str">
        <f t="shared" si="21"/>
        <v/>
      </c>
      <c r="CE27" s="26" t="str">
        <f t="shared" si="22"/>
        <v/>
      </c>
      <c r="CF27" s="27"/>
      <c r="CG27" s="26" t="str">
        <f t="shared" si="23"/>
        <v/>
      </c>
      <c r="CH27" s="26" t="str">
        <f t="shared" si="24"/>
        <v/>
      </c>
      <c r="CI27" s="28"/>
      <c r="CJ27" s="29">
        <f t="shared" si="25"/>
        <v>0</v>
      </c>
      <c r="CK27" s="29">
        <f t="shared" si="26"/>
        <v>0</v>
      </c>
      <c r="CL27" s="29">
        <f t="shared" si="27"/>
        <v>0</v>
      </c>
      <c r="CM27" s="29">
        <f t="shared" si="28"/>
        <v>0</v>
      </c>
      <c r="CN27" s="29">
        <f t="shared" si="28"/>
        <v>0</v>
      </c>
      <c r="CO27" s="30"/>
      <c r="CP27" s="29">
        <f t="shared" si="29"/>
        <v>0</v>
      </c>
      <c r="CQ27" s="29">
        <f t="shared" si="29"/>
        <v>0</v>
      </c>
    </row>
    <row r="28" spans="1:99" x14ac:dyDescent="0.25">
      <c r="A28" s="300"/>
      <c r="B28" s="31" t="s">
        <v>42</v>
      </c>
      <c r="C28" s="32">
        <f t="shared" si="15"/>
        <v>0</v>
      </c>
      <c r="D28" s="33">
        <f t="shared" si="16"/>
        <v>0</v>
      </c>
      <c r="E28" s="34">
        <f t="shared" si="16"/>
        <v>0</v>
      </c>
      <c r="F28" s="35"/>
      <c r="G28" s="36"/>
      <c r="H28" s="35"/>
      <c r="I28" s="36"/>
      <c r="J28" s="35"/>
      <c r="K28" s="37"/>
      <c r="L28" s="35"/>
      <c r="M28" s="37"/>
      <c r="N28" s="35"/>
      <c r="O28" s="37"/>
      <c r="P28" s="35"/>
      <c r="Q28" s="37"/>
      <c r="R28" s="35"/>
      <c r="S28" s="37"/>
      <c r="T28" s="35"/>
      <c r="U28" s="37"/>
      <c r="V28" s="35"/>
      <c r="W28" s="37"/>
      <c r="X28" s="35"/>
      <c r="Y28" s="37"/>
      <c r="Z28" s="35"/>
      <c r="AA28" s="37"/>
      <c r="AB28" s="35"/>
      <c r="AC28" s="37"/>
      <c r="AD28" s="35"/>
      <c r="AE28" s="37"/>
      <c r="AF28" s="35"/>
      <c r="AG28" s="37"/>
      <c r="AH28" s="35"/>
      <c r="AI28" s="37"/>
      <c r="AJ28" s="35"/>
      <c r="AK28" s="37"/>
      <c r="AL28" s="38"/>
      <c r="AM28" s="39"/>
      <c r="AN28" s="40"/>
      <c r="AO28" s="41"/>
      <c r="AP28" s="36"/>
      <c r="AQ28" s="24"/>
      <c r="AR28" s="24"/>
      <c r="AS28" s="42"/>
      <c r="AT28" s="24"/>
      <c r="AU28" s="24"/>
      <c r="AV28" s="25" t="str">
        <f t="shared" si="17"/>
        <v/>
      </c>
      <c r="CA28" s="26" t="str">
        <f t="shared" si="18"/>
        <v/>
      </c>
      <c r="CB28" s="26" t="str">
        <f t="shared" si="19"/>
        <v/>
      </c>
      <c r="CC28" s="26" t="str">
        <f t="shared" si="20"/>
        <v/>
      </c>
      <c r="CD28" s="26" t="str">
        <f t="shared" si="21"/>
        <v/>
      </c>
      <c r="CE28" s="26" t="str">
        <f t="shared" si="22"/>
        <v/>
      </c>
      <c r="CF28" s="27"/>
      <c r="CG28" s="26" t="str">
        <f t="shared" si="23"/>
        <v/>
      </c>
      <c r="CH28" s="26" t="str">
        <f t="shared" si="24"/>
        <v/>
      </c>
      <c r="CI28" s="28"/>
      <c r="CJ28" s="29">
        <f t="shared" si="25"/>
        <v>0</v>
      </c>
      <c r="CK28" s="29">
        <f t="shared" si="26"/>
        <v>0</v>
      </c>
      <c r="CL28" s="29">
        <f t="shared" si="27"/>
        <v>0</v>
      </c>
      <c r="CM28" s="29">
        <f t="shared" si="28"/>
        <v>0</v>
      </c>
      <c r="CN28" s="29">
        <f t="shared" si="28"/>
        <v>0</v>
      </c>
      <c r="CO28" s="30"/>
      <c r="CP28" s="29">
        <f t="shared" si="29"/>
        <v>0</v>
      </c>
      <c r="CQ28" s="29">
        <f t="shared" si="29"/>
        <v>0</v>
      </c>
    </row>
    <row r="29" spans="1:99" x14ac:dyDescent="0.25">
      <c r="A29" s="300"/>
      <c r="B29" s="31" t="s">
        <v>43</v>
      </c>
      <c r="C29" s="32">
        <f t="shared" si="15"/>
        <v>0</v>
      </c>
      <c r="D29" s="33">
        <f t="shared" si="16"/>
        <v>0</v>
      </c>
      <c r="E29" s="34">
        <f t="shared" si="16"/>
        <v>0</v>
      </c>
      <c r="F29" s="35"/>
      <c r="G29" s="36"/>
      <c r="H29" s="35"/>
      <c r="I29" s="36"/>
      <c r="J29" s="35"/>
      <c r="K29" s="37"/>
      <c r="L29" s="35"/>
      <c r="M29" s="37"/>
      <c r="N29" s="35"/>
      <c r="O29" s="37"/>
      <c r="P29" s="35"/>
      <c r="Q29" s="37"/>
      <c r="R29" s="35"/>
      <c r="S29" s="37"/>
      <c r="T29" s="35"/>
      <c r="U29" s="37"/>
      <c r="V29" s="35"/>
      <c r="W29" s="37"/>
      <c r="X29" s="35"/>
      <c r="Y29" s="37"/>
      <c r="Z29" s="35"/>
      <c r="AA29" s="37"/>
      <c r="AB29" s="35"/>
      <c r="AC29" s="37"/>
      <c r="AD29" s="35"/>
      <c r="AE29" s="37"/>
      <c r="AF29" s="35"/>
      <c r="AG29" s="37"/>
      <c r="AH29" s="35"/>
      <c r="AI29" s="37"/>
      <c r="AJ29" s="35"/>
      <c r="AK29" s="37"/>
      <c r="AL29" s="38"/>
      <c r="AM29" s="39"/>
      <c r="AN29" s="40"/>
      <c r="AO29" s="41"/>
      <c r="AP29" s="36"/>
      <c r="AQ29" s="24"/>
      <c r="AR29" s="24"/>
      <c r="AS29" s="42"/>
      <c r="AT29" s="24"/>
      <c r="AU29" s="24"/>
      <c r="AV29" s="25" t="str">
        <f t="shared" si="17"/>
        <v/>
      </c>
      <c r="CA29" s="26" t="str">
        <f t="shared" si="18"/>
        <v/>
      </c>
      <c r="CB29" s="26" t="str">
        <f t="shared" si="19"/>
        <v/>
      </c>
      <c r="CC29" s="26" t="str">
        <f t="shared" si="20"/>
        <v/>
      </c>
      <c r="CD29" s="26" t="str">
        <f t="shared" si="21"/>
        <v/>
      </c>
      <c r="CE29" s="26" t="str">
        <f t="shared" si="22"/>
        <v/>
      </c>
      <c r="CF29" s="27"/>
      <c r="CG29" s="26" t="str">
        <f t="shared" si="23"/>
        <v/>
      </c>
      <c r="CH29" s="26" t="str">
        <f t="shared" si="24"/>
        <v/>
      </c>
      <c r="CI29" s="28"/>
      <c r="CJ29" s="29">
        <f t="shared" si="25"/>
        <v>0</v>
      </c>
      <c r="CK29" s="29">
        <f t="shared" si="26"/>
        <v>0</v>
      </c>
      <c r="CL29" s="29">
        <f t="shared" si="27"/>
        <v>0</v>
      </c>
      <c r="CM29" s="29">
        <f t="shared" si="28"/>
        <v>0</v>
      </c>
      <c r="CN29" s="29">
        <f t="shared" si="28"/>
        <v>0</v>
      </c>
      <c r="CO29" s="30"/>
      <c r="CP29" s="29">
        <f t="shared" si="29"/>
        <v>0</v>
      </c>
      <c r="CQ29" s="29">
        <f t="shared" si="29"/>
        <v>0</v>
      </c>
    </row>
    <row r="30" spans="1:99" x14ac:dyDescent="0.25">
      <c r="A30" s="300"/>
      <c r="B30" s="31" t="s">
        <v>44</v>
      </c>
      <c r="C30" s="32">
        <f t="shared" si="15"/>
        <v>0</v>
      </c>
      <c r="D30" s="33">
        <f t="shared" si="16"/>
        <v>0</v>
      </c>
      <c r="E30" s="34">
        <f t="shared" si="16"/>
        <v>0</v>
      </c>
      <c r="F30" s="35"/>
      <c r="G30" s="36"/>
      <c r="H30" s="35"/>
      <c r="I30" s="36"/>
      <c r="J30" s="35"/>
      <c r="K30" s="37"/>
      <c r="L30" s="35"/>
      <c r="M30" s="37"/>
      <c r="N30" s="35"/>
      <c r="O30" s="37"/>
      <c r="P30" s="35"/>
      <c r="Q30" s="37"/>
      <c r="R30" s="35"/>
      <c r="S30" s="37"/>
      <c r="T30" s="35"/>
      <c r="U30" s="37"/>
      <c r="V30" s="35"/>
      <c r="W30" s="37"/>
      <c r="X30" s="35"/>
      <c r="Y30" s="37"/>
      <c r="Z30" s="35"/>
      <c r="AA30" s="37"/>
      <c r="AB30" s="35"/>
      <c r="AC30" s="37"/>
      <c r="AD30" s="35"/>
      <c r="AE30" s="37"/>
      <c r="AF30" s="35"/>
      <c r="AG30" s="37"/>
      <c r="AH30" s="35"/>
      <c r="AI30" s="37"/>
      <c r="AJ30" s="35"/>
      <c r="AK30" s="37"/>
      <c r="AL30" s="38"/>
      <c r="AM30" s="39"/>
      <c r="AN30" s="40"/>
      <c r="AO30" s="41"/>
      <c r="AP30" s="36"/>
      <c r="AQ30" s="24"/>
      <c r="AR30" s="24"/>
      <c r="AS30" s="42"/>
      <c r="AT30" s="24"/>
      <c r="AU30" s="24"/>
      <c r="AV30" s="25" t="str">
        <f t="shared" si="17"/>
        <v/>
      </c>
      <c r="CA30" s="26" t="str">
        <f t="shared" si="18"/>
        <v/>
      </c>
      <c r="CB30" s="26" t="str">
        <f t="shared" si="19"/>
        <v/>
      </c>
      <c r="CC30" s="26" t="str">
        <f t="shared" si="20"/>
        <v/>
      </c>
      <c r="CD30" s="26" t="str">
        <f t="shared" si="21"/>
        <v/>
      </c>
      <c r="CE30" s="26" t="str">
        <f t="shared" si="22"/>
        <v/>
      </c>
      <c r="CF30" s="27"/>
      <c r="CG30" s="26" t="str">
        <f t="shared" si="23"/>
        <v/>
      </c>
      <c r="CH30" s="26" t="str">
        <f t="shared" si="24"/>
        <v/>
      </c>
      <c r="CI30" s="28"/>
      <c r="CJ30" s="29">
        <f t="shared" si="25"/>
        <v>0</v>
      </c>
      <c r="CK30" s="29">
        <f t="shared" si="26"/>
        <v>0</v>
      </c>
      <c r="CL30" s="29">
        <f t="shared" si="27"/>
        <v>0</v>
      </c>
      <c r="CM30" s="29">
        <f t="shared" si="28"/>
        <v>0</v>
      </c>
      <c r="CN30" s="29">
        <f t="shared" si="28"/>
        <v>0</v>
      </c>
      <c r="CO30" s="30"/>
      <c r="CP30" s="29">
        <f t="shared" si="29"/>
        <v>0</v>
      </c>
      <c r="CQ30" s="29">
        <f t="shared" si="29"/>
        <v>0</v>
      </c>
    </row>
    <row r="31" spans="1:99" x14ac:dyDescent="0.25">
      <c r="A31" s="300"/>
      <c r="B31" s="43" t="s">
        <v>45</v>
      </c>
      <c r="C31" s="44">
        <f t="shared" si="15"/>
        <v>0</v>
      </c>
      <c r="D31" s="45">
        <f t="shared" si="16"/>
        <v>0</v>
      </c>
      <c r="E31" s="46">
        <f t="shared" si="16"/>
        <v>0</v>
      </c>
      <c r="F31" s="47"/>
      <c r="G31" s="48"/>
      <c r="H31" s="47"/>
      <c r="I31" s="48"/>
      <c r="J31" s="47"/>
      <c r="K31" s="49"/>
      <c r="L31" s="47"/>
      <c r="M31" s="49"/>
      <c r="N31" s="47"/>
      <c r="O31" s="49"/>
      <c r="P31" s="47"/>
      <c r="Q31" s="49"/>
      <c r="R31" s="47"/>
      <c r="S31" s="49"/>
      <c r="T31" s="47"/>
      <c r="U31" s="49"/>
      <c r="V31" s="47"/>
      <c r="W31" s="49"/>
      <c r="X31" s="47"/>
      <c r="Y31" s="49"/>
      <c r="Z31" s="47"/>
      <c r="AA31" s="49"/>
      <c r="AB31" s="47"/>
      <c r="AC31" s="49"/>
      <c r="AD31" s="47"/>
      <c r="AE31" s="49"/>
      <c r="AF31" s="47"/>
      <c r="AG31" s="49"/>
      <c r="AH31" s="47"/>
      <c r="AI31" s="49"/>
      <c r="AJ31" s="47"/>
      <c r="AK31" s="49"/>
      <c r="AL31" s="50"/>
      <c r="AM31" s="51"/>
      <c r="AN31" s="40"/>
      <c r="AO31" s="52"/>
      <c r="AP31" s="36"/>
      <c r="AQ31" s="24"/>
      <c r="AR31" s="24"/>
      <c r="AS31" s="42"/>
      <c r="AT31" s="24"/>
      <c r="AU31" s="24"/>
      <c r="AV31" s="25" t="str">
        <f t="shared" si="17"/>
        <v/>
      </c>
      <c r="CA31" s="26" t="str">
        <f t="shared" si="18"/>
        <v/>
      </c>
      <c r="CB31" s="26" t="str">
        <f t="shared" si="19"/>
        <v/>
      </c>
      <c r="CC31" s="26" t="str">
        <f t="shared" si="20"/>
        <v/>
      </c>
      <c r="CD31" s="26" t="str">
        <f t="shared" si="21"/>
        <v/>
      </c>
      <c r="CE31" s="26" t="str">
        <f t="shared" si="22"/>
        <v/>
      </c>
      <c r="CF31" s="27"/>
      <c r="CG31" s="26" t="str">
        <f t="shared" si="23"/>
        <v/>
      </c>
      <c r="CH31" s="26" t="str">
        <f t="shared" si="24"/>
        <v/>
      </c>
      <c r="CI31" s="28"/>
      <c r="CJ31" s="29">
        <f t="shared" si="25"/>
        <v>0</v>
      </c>
      <c r="CK31" s="29">
        <f t="shared" si="26"/>
        <v>0</v>
      </c>
      <c r="CL31" s="29">
        <f t="shared" si="27"/>
        <v>0</v>
      </c>
      <c r="CM31" s="29">
        <f t="shared" si="28"/>
        <v>0</v>
      </c>
      <c r="CN31" s="29">
        <f t="shared" si="28"/>
        <v>0</v>
      </c>
      <c r="CO31" s="30"/>
      <c r="CP31" s="29">
        <f t="shared" si="29"/>
        <v>0</v>
      </c>
      <c r="CQ31" s="29">
        <f t="shared" si="29"/>
        <v>0</v>
      </c>
    </row>
    <row r="32" spans="1:99" x14ac:dyDescent="0.25">
      <c r="A32" s="300"/>
      <c r="B32" s="31" t="s">
        <v>46</v>
      </c>
      <c r="C32" s="32">
        <f t="shared" si="15"/>
        <v>0</v>
      </c>
      <c r="D32" s="33">
        <f t="shared" si="16"/>
        <v>0</v>
      </c>
      <c r="E32" s="34">
        <f t="shared" si="16"/>
        <v>0</v>
      </c>
      <c r="F32" s="35"/>
      <c r="G32" s="36"/>
      <c r="H32" s="35"/>
      <c r="I32" s="36"/>
      <c r="J32" s="35"/>
      <c r="K32" s="37"/>
      <c r="L32" s="35"/>
      <c r="M32" s="37"/>
      <c r="N32" s="35"/>
      <c r="O32" s="37"/>
      <c r="P32" s="35"/>
      <c r="Q32" s="37"/>
      <c r="R32" s="35"/>
      <c r="S32" s="37"/>
      <c r="T32" s="35"/>
      <c r="U32" s="37"/>
      <c r="V32" s="35"/>
      <c r="W32" s="37"/>
      <c r="X32" s="35"/>
      <c r="Y32" s="37"/>
      <c r="Z32" s="35"/>
      <c r="AA32" s="37"/>
      <c r="AB32" s="35"/>
      <c r="AC32" s="37"/>
      <c r="AD32" s="35"/>
      <c r="AE32" s="37"/>
      <c r="AF32" s="35"/>
      <c r="AG32" s="37"/>
      <c r="AH32" s="35"/>
      <c r="AI32" s="37"/>
      <c r="AJ32" s="35"/>
      <c r="AK32" s="37"/>
      <c r="AL32" s="38"/>
      <c r="AM32" s="39"/>
      <c r="AN32" s="40"/>
      <c r="AO32" s="41"/>
      <c r="AP32" s="36"/>
      <c r="AQ32" s="24"/>
      <c r="AR32" s="24"/>
      <c r="AS32" s="42"/>
      <c r="AT32" s="24"/>
      <c r="AU32" s="24"/>
      <c r="AV32" s="25" t="str">
        <f t="shared" si="17"/>
        <v/>
      </c>
      <c r="CA32" s="26" t="str">
        <f t="shared" si="18"/>
        <v/>
      </c>
      <c r="CB32" s="26" t="str">
        <f t="shared" si="19"/>
        <v/>
      </c>
      <c r="CC32" s="26" t="str">
        <f t="shared" si="20"/>
        <v/>
      </c>
      <c r="CD32" s="26" t="str">
        <f t="shared" si="21"/>
        <v/>
      </c>
      <c r="CE32" s="26" t="str">
        <f t="shared" si="22"/>
        <v/>
      </c>
      <c r="CF32" s="27"/>
      <c r="CG32" s="26" t="str">
        <f t="shared" si="23"/>
        <v/>
      </c>
      <c r="CH32" s="26" t="str">
        <f t="shared" si="24"/>
        <v/>
      </c>
      <c r="CI32" s="28"/>
      <c r="CJ32" s="29">
        <f t="shared" si="25"/>
        <v>0</v>
      </c>
      <c r="CK32" s="29">
        <f t="shared" si="26"/>
        <v>0</v>
      </c>
      <c r="CL32" s="29">
        <f t="shared" si="27"/>
        <v>0</v>
      </c>
      <c r="CM32" s="29">
        <f t="shared" si="28"/>
        <v>0</v>
      </c>
      <c r="CN32" s="29">
        <f t="shared" si="28"/>
        <v>0</v>
      </c>
      <c r="CO32" s="30"/>
      <c r="CP32" s="29">
        <f t="shared" si="29"/>
        <v>0</v>
      </c>
      <c r="CQ32" s="29">
        <f t="shared" si="29"/>
        <v>0</v>
      </c>
    </row>
    <row r="33" spans="1:95" x14ac:dyDescent="0.25">
      <c r="A33" s="300"/>
      <c r="B33" s="53" t="s">
        <v>47</v>
      </c>
      <c r="C33" s="32">
        <f t="shared" si="15"/>
        <v>0</v>
      </c>
      <c r="D33" s="54">
        <f t="shared" si="16"/>
        <v>0</v>
      </c>
      <c r="E33" s="55">
        <f t="shared" si="16"/>
        <v>0</v>
      </c>
      <c r="F33" s="35"/>
      <c r="G33" s="36"/>
      <c r="H33" s="35"/>
      <c r="I33" s="36"/>
      <c r="J33" s="35"/>
      <c r="K33" s="37"/>
      <c r="L33" s="35"/>
      <c r="M33" s="37"/>
      <c r="N33" s="35"/>
      <c r="O33" s="37"/>
      <c r="P33" s="35"/>
      <c r="Q33" s="37"/>
      <c r="R33" s="35"/>
      <c r="S33" s="37"/>
      <c r="T33" s="35"/>
      <c r="U33" s="37"/>
      <c r="V33" s="35"/>
      <c r="W33" s="37"/>
      <c r="X33" s="35"/>
      <c r="Y33" s="37"/>
      <c r="Z33" s="35"/>
      <c r="AA33" s="37"/>
      <c r="AB33" s="35"/>
      <c r="AC33" s="37"/>
      <c r="AD33" s="35"/>
      <c r="AE33" s="37"/>
      <c r="AF33" s="35"/>
      <c r="AG33" s="37"/>
      <c r="AH33" s="35"/>
      <c r="AI33" s="37"/>
      <c r="AJ33" s="35"/>
      <c r="AK33" s="37"/>
      <c r="AL33" s="56"/>
      <c r="AM33" s="39"/>
      <c r="AN33" s="40"/>
      <c r="AO33" s="41"/>
      <c r="AP33" s="36"/>
      <c r="AQ33" s="24"/>
      <c r="AR33" s="24"/>
      <c r="AS33" s="42"/>
      <c r="AT33" s="24"/>
      <c r="AU33" s="24"/>
      <c r="AV33" s="25" t="str">
        <f t="shared" si="17"/>
        <v/>
      </c>
      <c r="CA33" s="26" t="str">
        <f t="shared" si="18"/>
        <v/>
      </c>
      <c r="CB33" s="26" t="str">
        <f t="shared" si="19"/>
        <v/>
      </c>
      <c r="CC33" s="26" t="str">
        <f t="shared" si="20"/>
        <v/>
      </c>
      <c r="CD33" s="26" t="str">
        <f t="shared" si="21"/>
        <v/>
      </c>
      <c r="CE33" s="26" t="str">
        <f t="shared" si="22"/>
        <v/>
      </c>
      <c r="CF33" s="27"/>
      <c r="CG33" s="26" t="str">
        <f t="shared" si="23"/>
        <v/>
      </c>
      <c r="CH33" s="26" t="str">
        <f t="shared" si="24"/>
        <v/>
      </c>
      <c r="CI33" s="28"/>
      <c r="CJ33" s="29">
        <f t="shared" si="25"/>
        <v>0</v>
      </c>
      <c r="CK33" s="29">
        <f t="shared" si="26"/>
        <v>0</v>
      </c>
      <c r="CL33" s="29">
        <f t="shared" si="27"/>
        <v>0</v>
      </c>
      <c r="CM33" s="29">
        <f t="shared" si="28"/>
        <v>0</v>
      </c>
      <c r="CN33" s="29">
        <f t="shared" si="28"/>
        <v>0</v>
      </c>
      <c r="CO33" s="30"/>
      <c r="CP33" s="29">
        <f t="shared" si="29"/>
        <v>0</v>
      </c>
      <c r="CQ33" s="29">
        <f t="shared" si="29"/>
        <v>0</v>
      </c>
    </row>
    <row r="34" spans="1:95" x14ac:dyDescent="0.25">
      <c r="A34" s="301"/>
      <c r="B34" s="57" t="s">
        <v>48</v>
      </c>
      <c r="C34" s="58">
        <f t="shared" si="15"/>
        <v>0</v>
      </c>
      <c r="D34" s="59">
        <f t="shared" si="16"/>
        <v>0</v>
      </c>
      <c r="E34" s="60">
        <f t="shared" si="16"/>
        <v>0</v>
      </c>
      <c r="F34" s="61"/>
      <c r="G34" s="62"/>
      <c r="H34" s="61"/>
      <c r="I34" s="62"/>
      <c r="J34" s="61"/>
      <c r="K34" s="63"/>
      <c r="L34" s="61"/>
      <c r="M34" s="63"/>
      <c r="N34" s="61"/>
      <c r="O34" s="63"/>
      <c r="P34" s="61"/>
      <c r="Q34" s="63"/>
      <c r="R34" s="61"/>
      <c r="S34" s="63"/>
      <c r="T34" s="61"/>
      <c r="U34" s="63"/>
      <c r="V34" s="61"/>
      <c r="W34" s="63"/>
      <c r="X34" s="61"/>
      <c r="Y34" s="63"/>
      <c r="Z34" s="61"/>
      <c r="AA34" s="63"/>
      <c r="AB34" s="61"/>
      <c r="AC34" s="63"/>
      <c r="AD34" s="61"/>
      <c r="AE34" s="63"/>
      <c r="AF34" s="61"/>
      <c r="AG34" s="63"/>
      <c r="AH34" s="61"/>
      <c r="AI34" s="63"/>
      <c r="AJ34" s="61"/>
      <c r="AK34" s="63"/>
      <c r="AL34" s="64"/>
      <c r="AM34" s="65"/>
      <c r="AN34" s="66"/>
      <c r="AO34" s="67"/>
      <c r="AP34" s="68"/>
      <c r="AQ34" s="69"/>
      <c r="AR34" s="69"/>
      <c r="AS34" s="70"/>
      <c r="AT34" s="69"/>
      <c r="AU34" s="69"/>
      <c r="AV34" s="25" t="str">
        <f t="shared" si="17"/>
        <v/>
      </c>
      <c r="CA34" s="26" t="str">
        <f t="shared" si="18"/>
        <v/>
      </c>
      <c r="CB34" s="26" t="str">
        <f t="shared" si="19"/>
        <v/>
      </c>
      <c r="CC34" s="26" t="str">
        <f t="shared" si="20"/>
        <v/>
      </c>
      <c r="CD34" s="26" t="str">
        <f t="shared" si="21"/>
        <v/>
      </c>
      <c r="CE34" s="26" t="str">
        <f t="shared" si="22"/>
        <v/>
      </c>
      <c r="CF34" s="27"/>
      <c r="CG34" s="26" t="str">
        <f t="shared" si="23"/>
        <v/>
      </c>
      <c r="CH34" s="26" t="str">
        <f t="shared" si="24"/>
        <v/>
      </c>
      <c r="CI34" s="28"/>
      <c r="CJ34" s="29">
        <f t="shared" si="25"/>
        <v>0</v>
      </c>
      <c r="CK34" s="29">
        <f t="shared" si="26"/>
        <v>0</v>
      </c>
      <c r="CL34" s="29">
        <f t="shared" si="27"/>
        <v>0</v>
      </c>
      <c r="CM34" s="29">
        <f t="shared" si="28"/>
        <v>0</v>
      </c>
      <c r="CN34" s="29">
        <f t="shared" si="28"/>
        <v>0</v>
      </c>
      <c r="CO34" s="30"/>
      <c r="CP34" s="29">
        <f t="shared" si="29"/>
        <v>0</v>
      </c>
      <c r="CQ34" s="29">
        <f t="shared" si="29"/>
        <v>0</v>
      </c>
    </row>
    <row r="35" spans="1:95" x14ac:dyDescent="0.25">
      <c r="A35" s="299" t="s">
        <v>50</v>
      </c>
      <c r="B35" s="10" t="s">
        <v>38</v>
      </c>
      <c r="C35" s="11">
        <f t="shared" si="0"/>
        <v>56</v>
      </c>
      <c r="D35" s="12">
        <f>SUM(H35+J35+L35+N35+P35+R35+T35+V35+X35+Z35+AB35+AD35+AF35+AH35+AJ35+AL35)</f>
        <v>45</v>
      </c>
      <c r="E35" s="13">
        <f>SUM(I35+K35+M35+O35+Q35+S35+U35+W35+Y35+AA35+AC35+AE35+AG35+AI35+AK35+AM35)</f>
        <v>11</v>
      </c>
      <c r="F35" s="71"/>
      <c r="G35" s="72"/>
      <c r="H35" s="14"/>
      <c r="I35" s="15"/>
      <c r="J35" s="14"/>
      <c r="K35" s="16"/>
      <c r="L35" s="14"/>
      <c r="M35" s="16"/>
      <c r="N35" s="14">
        <v>3</v>
      </c>
      <c r="O35" s="16"/>
      <c r="P35" s="14">
        <v>2</v>
      </c>
      <c r="Q35" s="16">
        <v>1</v>
      </c>
      <c r="R35" s="14">
        <v>7</v>
      </c>
      <c r="S35" s="16">
        <v>2</v>
      </c>
      <c r="T35" s="14">
        <v>6</v>
      </c>
      <c r="U35" s="16">
        <v>2</v>
      </c>
      <c r="V35" s="14">
        <v>3</v>
      </c>
      <c r="W35" s="16">
        <v>2</v>
      </c>
      <c r="X35" s="14">
        <v>8</v>
      </c>
      <c r="Y35" s="16">
        <v>1</v>
      </c>
      <c r="Z35" s="14">
        <v>4</v>
      </c>
      <c r="AA35" s="16">
        <v>1</v>
      </c>
      <c r="AB35" s="14">
        <v>3</v>
      </c>
      <c r="AC35" s="16"/>
      <c r="AD35" s="14">
        <v>3</v>
      </c>
      <c r="AE35" s="16">
        <v>1</v>
      </c>
      <c r="AF35" s="14">
        <v>2</v>
      </c>
      <c r="AG35" s="16"/>
      <c r="AH35" s="14">
        <v>1</v>
      </c>
      <c r="AI35" s="16"/>
      <c r="AJ35" s="14">
        <v>2</v>
      </c>
      <c r="AK35" s="16"/>
      <c r="AL35" s="17">
        <v>1</v>
      </c>
      <c r="AM35" s="18">
        <v>1</v>
      </c>
      <c r="AN35" s="73">
        <v>0</v>
      </c>
      <c r="AO35" s="20">
        <v>0</v>
      </c>
      <c r="AP35" s="21">
        <v>0</v>
      </c>
      <c r="AQ35" s="22">
        <v>0</v>
      </c>
      <c r="AR35" s="22">
        <v>3</v>
      </c>
      <c r="AS35" s="23"/>
      <c r="AT35" s="74">
        <v>0</v>
      </c>
      <c r="AU35" s="74">
        <v>0</v>
      </c>
      <c r="AV35" s="25" t="str">
        <f t="shared" si="2"/>
        <v/>
      </c>
      <c r="CA35" s="26" t="str">
        <f t="shared" si="3"/>
        <v/>
      </c>
      <c r="CB35" s="26" t="str">
        <f t="shared" si="4"/>
        <v/>
      </c>
      <c r="CC35" s="26" t="str">
        <f t="shared" si="5"/>
        <v/>
      </c>
      <c r="CD35" s="26" t="str">
        <f t="shared" si="6"/>
        <v/>
      </c>
      <c r="CE35" s="26" t="str">
        <f t="shared" si="7"/>
        <v/>
      </c>
      <c r="CF35" s="27"/>
      <c r="CG35" s="26" t="str">
        <f t="shared" si="8"/>
        <v/>
      </c>
      <c r="CH35" s="26" t="str">
        <f t="shared" si="9"/>
        <v/>
      </c>
      <c r="CI35" s="28"/>
      <c r="CJ35" s="29">
        <f t="shared" si="10"/>
        <v>0</v>
      </c>
      <c r="CK35" s="29">
        <f t="shared" si="11"/>
        <v>0</v>
      </c>
      <c r="CL35" s="29">
        <f t="shared" si="12"/>
        <v>0</v>
      </c>
      <c r="CM35" s="29">
        <f t="shared" si="13"/>
        <v>0</v>
      </c>
      <c r="CN35" s="29">
        <f t="shared" si="13"/>
        <v>0</v>
      </c>
      <c r="CO35" s="30"/>
      <c r="CP35" s="29">
        <f t="shared" si="14"/>
        <v>0</v>
      </c>
      <c r="CQ35" s="29">
        <f t="shared" si="14"/>
        <v>0</v>
      </c>
    </row>
    <row r="36" spans="1:95" x14ac:dyDescent="0.25">
      <c r="A36" s="300"/>
      <c r="B36" s="31" t="s">
        <v>51</v>
      </c>
      <c r="C36" s="32">
        <f t="shared" si="0"/>
        <v>0</v>
      </c>
      <c r="D36" s="33">
        <f t="shared" ref="D36:E51" si="30">SUM(H36+J36+L36+N36+P36+R36+T36+V36+X36+Z36+AB36+AD36+AF36+AH36+AJ36+AL36)</f>
        <v>0</v>
      </c>
      <c r="E36" s="34">
        <f t="shared" si="30"/>
        <v>0</v>
      </c>
      <c r="F36" s="75"/>
      <c r="G36" s="76"/>
      <c r="H36" s="35"/>
      <c r="I36" s="36"/>
      <c r="J36" s="35"/>
      <c r="K36" s="37"/>
      <c r="L36" s="35"/>
      <c r="M36" s="37"/>
      <c r="N36" s="35"/>
      <c r="O36" s="37"/>
      <c r="P36" s="35"/>
      <c r="Q36" s="37"/>
      <c r="R36" s="35"/>
      <c r="S36" s="37"/>
      <c r="T36" s="35"/>
      <c r="U36" s="37"/>
      <c r="V36" s="35"/>
      <c r="W36" s="37"/>
      <c r="X36" s="35"/>
      <c r="Y36" s="37"/>
      <c r="Z36" s="35"/>
      <c r="AA36" s="37"/>
      <c r="AB36" s="35"/>
      <c r="AC36" s="37"/>
      <c r="AD36" s="35"/>
      <c r="AE36" s="37"/>
      <c r="AF36" s="35"/>
      <c r="AG36" s="37"/>
      <c r="AH36" s="35"/>
      <c r="AI36" s="37"/>
      <c r="AJ36" s="35"/>
      <c r="AK36" s="37"/>
      <c r="AL36" s="38"/>
      <c r="AM36" s="39"/>
      <c r="AN36" s="40"/>
      <c r="AO36" s="41"/>
      <c r="AP36" s="36"/>
      <c r="AQ36" s="24"/>
      <c r="AR36" s="24"/>
      <c r="AS36" s="42"/>
      <c r="AT36" s="24"/>
      <c r="AU36" s="24"/>
      <c r="AV36" s="25" t="str">
        <f t="shared" si="2"/>
        <v/>
      </c>
      <c r="CA36" s="26" t="str">
        <f t="shared" si="3"/>
        <v/>
      </c>
      <c r="CB36" s="26" t="str">
        <f t="shared" si="4"/>
        <v/>
      </c>
      <c r="CC36" s="26" t="str">
        <f t="shared" si="5"/>
        <v/>
      </c>
      <c r="CD36" s="26" t="str">
        <f t="shared" si="6"/>
        <v/>
      </c>
      <c r="CE36" s="26" t="str">
        <f t="shared" si="7"/>
        <v/>
      </c>
      <c r="CF36" s="27"/>
      <c r="CG36" s="26" t="str">
        <f t="shared" si="8"/>
        <v/>
      </c>
      <c r="CH36" s="26" t="str">
        <f t="shared" si="9"/>
        <v/>
      </c>
      <c r="CI36" s="28"/>
      <c r="CJ36" s="29">
        <f t="shared" si="10"/>
        <v>0</v>
      </c>
      <c r="CK36" s="29">
        <f t="shared" si="11"/>
        <v>0</v>
      </c>
      <c r="CL36" s="29">
        <f t="shared" si="12"/>
        <v>0</v>
      </c>
      <c r="CM36" s="29">
        <f t="shared" si="13"/>
        <v>0</v>
      </c>
      <c r="CN36" s="29">
        <f t="shared" si="13"/>
        <v>0</v>
      </c>
      <c r="CO36" s="30"/>
      <c r="CP36" s="29">
        <f t="shared" si="14"/>
        <v>0</v>
      </c>
      <c r="CQ36" s="29">
        <f t="shared" si="14"/>
        <v>0</v>
      </c>
    </row>
    <row r="37" spans="1:95" x14ac:dyDescent="0.25">
      <c r="A37" s="300"/>
      <c r="B37" s="31" t="s">
        <v>40</v>
      </c>
      <c r="C37" s="32">
        <f t="shared" si="0"/>
        <v>176</v>
      </c>
      <c r="D37" s="33">
        <f t="shared" si="30"/>
        <v>129</v>
      </c>
      <c r="E37" s="34">
        <f t="shared" si="30"/>
        <v>47</v>
      </c>
      <c r="F37" s="75"/>
      <c r="G37" s="76"/>
      <c r="H37" s="35"/>
      <c r="I37" s="36"/>
      <c r="J37" s="35"/>
      <c r="K37" s="37"/>
      <c r="L37" s="35"/>
      <c r="M37" s="37"/>
      <c r="N37" s="35">
        <v>5</v>
      </c>
      <c r="O37" s="37">
        <v>2</v>
      </c>
      <c r="P37" s="35">
        <v>12</v>
      </c>
      <c r="Q37" s="37">
        <v>2</v>
      </c>
      <c r="R37" s="35">
        <v>28</v>
      </c>
      <c r="S37" s="37">
        <v>6</v>
      </c>
      <c r="T37" s="35">
        <v>29</v>
      </c>
      <c r="U37" s="37">
        <v>9</v>
      </c>
      <c r="V37" s="35">
        <v>11</v>
      </c>
      <c r="W37" s="37">
        <v>12</v>
      </c>
      <c r="X37" s="35">
        <v>16</v>
      </c>
      <c r="Y37" s="37">
        <v>6</v>
      </c>
      <c r="Z37" s="35">
        <v>5</v>
      </c>
      <c r="AA37" s="37">
        <v>3</v>
      </c>
      <c r="AB37" s="35">
        <v>9</v>
      </c>
      <c r="AC37" s="37">
        <v>4</v>
      </c>
      <c r="AD37" s="35">
        <v>5</v>
      </c>
      <c r="AE37" s="37"/>
      <c r="AF37" s="35">
        <v>6</v>
      </c>
      <c r="AG37" s="37"/>
      <c r="AH37" s="35">
        <v>1</v>
      </c>
      <c r="AI37" s="37">
        <v>3</v>
      </c>
      <c r="AJ37" s="35">
        <v>1</v>
      </c>
      <c r="AK37" s="37"/>
      <c r="AL37" s="38">
        <v>1</v>
      </c>
      <c r="AM37" s="39"/>
      <c r="AN37" s="40">
        <v>0</v>
      </c>
      <c r="AO37" s="41">
        <v>0</v>
      </c>
      <c r="AP37" s="36">
        <v>1</v>
      </c>
      <c r="AQ37" s="24">
        <v>1</v>
      </c>
      <c r="AR37" s="24">
        <v>9</v>
      </c>
      <c r="AS37" s="42"/>
      <c r="AT37" s="24">
        <v>0</v>
      </c>
      <c r="AU37" s="24">
        <v>0</v>
      </c>
      <c r="AV37" s="25" t="str">
        <f t="shared" si="2"/>
        <v/>
      </c>
      <c r="CA37" s="26" t="str">
        <f t="shared" si="3"/>
        <v/>
      </c>
      <c r="CB37" s="26" t="str">
        <f t="shared" si="4"/>
        <v/>
      </c>
      <c r="CC37" s="26" t="str">
        <f t="shared" si="5"/>
        <v/>
      </c>
      <c r="CD37" s="26" t="str">
        <f t="shared" si="6"/>
        <v/>
      </c>
      <c r="CE37" s="26" t="str">
        <f t="shared" si="7"/>
        <v/>
      </c>
      <c r="CF37" s="27"/>
      <c r="CG37" s="26" t="str">
        <f t="shared" si="8"/>
        <v/>
      </c>
      <c r="CH37" s="26" t="str">
        <f t="shared" si="9"/>
        <v/>
      </c>
      <c r="CI37" s="28"/>
      <c r="CJ37" s="29">
        <f t="shared" si="10"/>
        <v>0</v>
      </c>
      <c r="CK37" s="29">
        <f t="shared" si="11"/>
        <v>0</v>
      </c>
      <c r="CL37" s="29">
        <f t="shared" si="12"/>
        <v>0</v>
      </c>
      <c r="CM37" s="29">
        <f t="shared" si="13"/>
        <v>0</v>
      </c>
      <c r="CN37" s="29">
        <f t="shared" si="13"/>
        <v>0</v>
      </c>
      <c r="CO37" s="30"/>
      <c r="CP37" s="29">
        <f t="shared" si="14"/>
        <v>0</v>
      </c>
      <c r="CQ37" s="29">
        <f t="shared" si="14"/>
        <v>0</v>
      </c>
    </row>
    <row r="38" spans="1:95" x14ac:dyDescent="0.25">
      <c r="A38" s="300"/>
      <c r="B38" s="31" t="s">
        <v>41</v>
      </c>
      <c r="C38" s="32">
        <f t="shared" si="0"/>
        <v>0</v>
      </c>
      <c r="D38" s="33">
        <f t="shared" si="30"/>
        <v>0</v>
      </c>
      <c r="E38" s="34">
        <f t="shared" si="30"/>
        <v>0</v>
      </c>
      <c r="F38" s="75"/>
      <c r="G38" s="76"/>
      <c r="H38" s="35"/>
      <c r="I38" s="36"/>
      <c r="J38" s="35"/>
      <c r="K38" s="37"/>
      <c r="L38" s="35"/>
      <c r="M38" s="37"/>
      <c r="N38" s="35"/>
      <c r="O38" s="37"/>
      <c r="P38" s="35"/>
      <c r="Q38" s="37"/>
      <c r="R38" s="35"/>
      <c r="S38" s="37"/>
      <c r="T38" s="35"/>
      <c r="U38" s="37"/>
      <c r="V38" s="35"/>
      <c r="W38" s="37"/>
      <c r="X38" s="35"/>
      <c r="Y38" s="37"/>
      <c r="Z38" s="35"/>
      <c r="AA38" s="37"/>
      <c r="AB38" s="35"/>
      <c r="AC38" s="37"/>
      <c r="AD38" s="35"/>
      <c r="AE38" s="37"/>
      <c r="AF38" s="35"/>
      <c r="AG38" s="37"/>
      <c r="AH38" s="35"/>
      <c r="AI38" s="37"/>
      <c r="AJ38" s="35"/>
      <c r="AK38" s="37"/>
      <c r="AL38" s="38"/>
      <c r="AM38" s="39"/>
      <c r="AN38" s="40"/>
      <c r="AO38" s="41"/>
      <c r="AP38" s="36"/>
      <c r="AQ38" s="24"/>
      <c r="AR38" s="24"/>
      <c r="AS38" s="42"/>
      <c r="AT38" s="24"/>
      <c r="AU38" s="24"/>
      <c r="AV38" s="25" t="str">
        <f t="shared" si="2"/>
        <v/>
      </c>
      <c r="CA38" s="26" t="str">
        <f t="shared" si="3"/>
        <v/>
      </c>
      <c r="CB38" s="26" t="str">
        <f t="shared" si="4"/>
        <v/>
      </c>
      <c r="CC38" s="26" t="str">
        <f t="shared" si="5"/>
        <v/>
      </c>
      <c r="CD38" s="26" t="str">
        <f t="shared" si="6"/>
        <v/>
      </c>
      <c r="CE38" s="26" t="str">
        <f t="shared" si="7"/>
        <v/>
      </c>
      <c r="CF38" s="27"/>
      <c r="CG38" s="26" t="str">
        <f t="shared" si="8"/>
        <v/>
      </c>
      <c r="CH38" s="26" t="str">
        <f t="shared" si="9"/>
        <v/>
      </c>
      <c r="CI38" s="28"/>
      <c r="CJ38" s="29">
        <f t="shared" si="10"/>
        <v>0</v>
      </c>
      <c r="CK38" s="29">
        <f t="shared" si="11"/>
        <v>0</v>
      </c>
      <c r="CL38" s="29">
        <f t="shared" si="12"/>
        <v>0</v>
      </c>
      <c r="CM38" s="29">
        <f t="shared" si="13"/>
        <v>0</v>
      </c>
      <c r="CN38" s="29">
        <f t="shared" si="13"/>
        <v>0</v>
      </c>
      <c r="CO38" s="30"/>
      <c r="CP38" s="29">
        <f t="shared" si="14"/>
        <v>0</v>
      </c>
      <c r="CQ38" s="29">
        <f t="shared" si="14"/>
        <v>0</v>
      </c>
    </row>
    <row r="39" spans="1:95" x14ac:dyDescent="0.25">
      <c r="A39" s="300"/>
      <c r="B39" s="31" t="s">
        <v>52</v>
      </c>
      <c r="C39" s="32">
        <f t="shared" si="0"/>
        <v>0</v>
      </c>
      <c r="D39" s="33">
        <f t="shared" si="30"/>
        <v>0</v>
      </c>
      <c r="E39" s="34">
        <f t="shared" si="30"/>
        <v>0</v>
      </c>
      <c r="F39" s="75"/>
      <c r="G39" s="76"/>
      <c r="H39" s="35"/>
      <c r="I39" s="36"/>
      <c r="J39" s="35"/>
      <c r="K39" s="37"/>
      <c r="L39" s="35"/>
      <c r="M39" s="37"/>
      <c r="N39" s="35"/>
      <c r="O39" s="37"/>
      <c r="P39" s="35"/>
      <c r="Q39" s="37"/>
      <c r="R39" s="35"/>
      <c r="S39" s="37"/>
      <c r="T39" s="35"/>
      <c r="U39" s="37"/>
      <c r="V39" s="35"/>
      <c r="W39" s="37"/>
      <c r="X39" s="35"/>
      <c r="Y39" s="37"/>
      <c r="Z39" s="35"/>
      <c r="AA39" s="37"/>
      <c r="AB39" s="35"/>
      <c r="AC39" s="37"/>
      <c r="AD39" s="35"/>
      <c r="AE39" s="37"/>
      <c r="AF39" s="35"/>
      <c r="AG39" s="37"/>
      <c r="AH39" s="35"/>
      <c r="AI39" s="37"/>
      <c r="AJ39" s="35"/>
      <c r="AK39" s="37"/>
      <c r="AL39" s="38"/>
      <c r="AM39" s="39"/>
      <c r="AN39" s="40"/>
      <c r="AO39" s="41"/>
      <c r="AP39" s="36"/>
      <c r="AQ39" s="24"/>
      <c r="AR39" s="24"/>
      <c r="AS39" s="42"/>
      <c r="AT39" s="24"/>
      <c r="AU39" s="24"/>
      <c r="AV39" s="25" t="str">
        <f t="shared" si="2"/>
        <v/>
      </c>
      <c r="CA39" s="26" t="str">
        <f t="shared" si="3"/>
        <v/>
      </c>
      <c r="CB39" s="26" t="str">
        <f t="shared" si="4"/>
        <v/>
      </c>
      <c r="CC39" s="26" t="str">
        <f t="shared" si="5"/>
        <v/>
      </c>
      <c r="CD39" s="26" t="str">
        <f t="shared" si="6"/>
        <v/>
      </c>
      <c r="CE39" s="26" t="str">
        <f t="shared" si="7"/>
        <v/>
      </c>
      <c r="CF39" s="27"/>
      <c r="CG39" s="26" t="str">
        <f t="shared" si="8"/>
        <v/>
      </c>
      <c r="CH39" s="26" t="str">
        <f t="shared" si="9"/>
        <v/>
      </c>
      <c r="CI39" s="28"/>
      <c r="CJ39" s="29">
        <f t="shared" si="10"/>
        <v>0</v>
      </c>
      <c r="CK39" s="29">
        <f t="shared" si="11"/>
        <v>0</v>
      </c>
      <c r="CL39" s="29">
        <f t="shared" si="12"/>
        <v>0</v>
      </c>
      <c r="CM39" s="29">
        <f t="shared" si="13"/>
        <v>0</v>
      </c>
      <c r="CN39" s="29">
        <f t="shared" si="13"/>
        <v>0</v>
      </c>
      <c r="CO39" s="30"/>
      <c r="CP39" s="29">
        <f t="shared" si="14"/>
        <v>0</v>
      </c>
      <c r="CQ39" s="29">
        <f t="shared" si="14"/>
        <v>0</v>
      </c>
    </row>
    <row r="40" spans="1:95" x14ac:dyDescent="0.25">
      <c r="A40" s="300"/>
      <c r="B40" s="31" t="s">
        <v>53</v>
      </c>
      <c r="C40" s="32">
        <f t="shared" si="0"/>
        <v>0</v>
      </c>
      <c r="D40" s="33">
        <f t="shared" si="30"/>
        <v>0</v>
      </c>
      <c r="E40" s="34">
        <f t="shared" si="30"/>
        <v>0</v>
      </c>
      <c r="F40" s="75"/>
      <c r="G40" s="76"/>
      <c r="H40" s="35"/>
      <c r="I40" s="36"/>
      <c r="J40" s="35"/>
      <c r="K40" s="37"/>
      <c r="L40" s="35"/>
      <c r="M40" s="37"/>
      <c r="N40" s="35"/>
      <c r="O40" s="37"/>
      <c r="P40" s="35"/>
      <c r="Q40" s="37"/>
      <c r="R40" s="35"/>
      <c r="S40" s="37"/>
      <c r="T40" s="35"/>
      <c r="U40" s="37"/>
      <c r="V40" s="35"/>
      <c r="W40" s="37"/>
      <c r="X40" s="35"/>
      <c r="Y40" s="37"/>
      <c r="Z40" s="35"/>
      <c r="AA40" s="37"/>
      <c r="AB40" s="35"/>
      <c r="AC40" s="37"/>
      <c r="AD40" s="35"/>
      <c r="AE40" s="37"/>
      <c r="AF40" s="35"/>
      <c r="AG40" s="37"/>
      <c r="AH40" s="35"/>
      <c r="AI40" s="37"/>
      <c r="AJ40" s="35"/>
      <c r="AK40" s="37"/>
      <c r="AL40" s="38"/>
      <c r="AM40" s="39"/>
      <c r="AN40" s="40"/>
      <c r="AO40" s="41"/>
      <c r="AP40" s="36"/>
      <c r="AQ40" s="24"/>
      <c r="AR40" s="24"/>
      <c r="AS40" s="42"/>
      <c r="AT40" s="24"/>
      <c r="AU40" s="24"/>
      <c r="AV40" s="25" t="str">
        <f t="shared" si="2"/>
        <v/>
      </c>
      <c r="CA40" s="26" t="str">
        <f t="shared" si="3"/>
        <v/>
      </c>
      <c r="CB40" s="26" t="str">
        <f t="shared" si="4"/>
        <v/>
      </c>
      <c r="CC40" s="26" t="str">
        <f t="shared" si="5"/>
        <v/>
      </c>
      <c r="CD40" s="26" t="str">
        <f t="shared" si="6"/>
        <v/>
      </c>
      <c r="CE40" s="26" t="str">
        <f t="shared" si="7"/>
        <v/>
      </c>
      <c r="CF40" s="27"/>
      <c r="CG40" s="26" t="str">
        <f t="shared" si="8"/>
        <v/>
      </c>
      <c r="CH40" s="26" t="str">
        <f t="shared" si="9"/>
        <v/>
      </c>
      <c r="CI40" s="28"/>
      <c r="CJ40" s="29">
        <f t="shared" si="10"/>
        <v>0</v>
      </c>
      <c r="CK40" s="29">
        <f t="shared" si="11"/>
        <v>0</v>
      </c>
      <c r="CL40" s="29">
        <f t="shared" si="12"/>
        <v>0</v>
      </c>
      <c r="CM40" s="29">
        <f t="shared" si="13"/>
        <v>0</v>
      </c>
      <c r="CN40" s="29">
        <f t="shared" si="13"/>
        <v>0</v>
      </c>
      <c r="CO40" s="30"/>
      <c r="CP40" s="29">
        <f t="shared" si="14"/>
        <v>0</v>
      </c>
      <c r="CQ40" s="29">
        <f t="shared" si="14"/>
        <v>0</v>
      </c>
    </row>
    <row r="41" spans="1:95" x14ac:dyDescent="0.25">
      <c r="A41" s="300"/>
      <c r="B41" s="31" t="s">
        <v>44</v>
      </c>
      <c r="C41" s="32">
        <f t="shared" si="0"/>
        <v>0</v>
      </c>
      <c r="D41" s="33">
        <f t="shared" si="30"/>
        <v>0</v>
      </c>
      <c r="E41" s="34">
        <f t="shared" si="30"/>
        <v>0</v>
      </c>
      <c r="F41" s="75"/>
      <c r="G41" s="76"/>
      <c r="H41" s="35"/>
      <c r="I41" s="36"/>
      <c r="J41" s="35"/>
      <c r="K41" s="37"/>
      <c r="L41" s="35"/>
      <c r="M41" s="37"/>
      <c r="N41" s="35"/>
      <c r="O41" s="37"/>
      <c r="P41" s="35"/>
      <c r="Q41" s="37"/>
      <c r="R41" s="35"/>
      <c r="S41" s="37"/>
      <c r="T41" s="35"/>
      <c r="U41" s="37"/>
      <c r="V41" s="35"/>
      <c r="W41" s="37"/>
      <c r="X41" s="35"/>
      <c r="Y41" s="37"/>
      <c r="Z41" s="35"/>
      <c r="AA41" s="37"/>
      <c r="AB41" s="35"/>
      <c r="AC41" s="37"/>
      <c r="AD41" s="35"/>
      <c r="AE41" s="37"/>
      <c r="AF41" s="35"/>
      <c r="AG41" s="37"/>
      <c r="AH41" s="35"/>
      <c r="AI41" s="37"/>
      <c r="AJ41" s="35"/>
      <c r="AK41" s="37"/>
      <c r="AL41" s="38"/>
      <c r="AM41" s="39"/>
      <c r="AN41" s="40"/>
      <c r="AO41" s="41"/>
      <c r="AP41" s="36"/>
      <c r="AQ41" s="24"/>
      <c r="AR41" s="24"/>
      <c r="AS41" s="42"/>
      <c r="AT41" s="24"/>
      <c r="AU41" s="24"/>
      <c r="AV41" s="25" t="str">
        <f t="shared" si="2"/>
        <v/>
      </c>
      <c r="CA41" s="26" t="str">
        <f t="shared" si="3"/>
        <v/>
      </c>
      <c r="CB41" s="26" t="str">
        <f t="shared" si="4"/>
        <v/>
      </c>
      <c r="CC41" s="26" t="str">
        <f t="shared" si="5"/>
        <v/>
      </c>
      <c r="CD41" s="26" t="str">
        <f t="shared" si="6"/>
        <v/>
      </c>
      <c r="CE41" s="26" t="str">
        <f t="shared" si="7"/>
        <v/>
      </c>
      <c r="CF41" s="27"/>
      <c r="CG41" s="26" t="str">
        <f t="shared" si="8"/>
        <v/>
      </c>
      <c r="CH41" s="26" t="str">
        <f t="shared" si="9"/>
        <v/>
      </c>
      <c r="CI41" s="28"/>
      <c r="CJ41" s="29">
        <f t="shared" si="10"/>
        <v>0</v>
      </c>
      <c r="CK41" s="29">
        <f t="shared" si="11"/>
        <v>0</v>
      </c>
      <c r="CL41" s="29">
        <f t="shared" si="12"/>
        <v>0</v>
      </c>
      <c r="CM41" s="29">
        <f t="shared" si="13"/>
        <v>0</v>
      </c>
      <c r="CN41" s="29">
        <f t="shared" si="13"/>
        <v>0</v>
      </c>
      <c r="CO41" s="30"/>
      <c r="CP41" s="29">
        <f t="shared" si="14"/>
        <v>0</v>
      </c>
      <c r="CQ41" s="29">
        <f t="shared" si="14"/>
        <v>0</v>
      </c>
    </row>
    <row r="42" spans="1:95" x14ac:dyDescent="0.25">
      <c r="A42" s="300"/>
      <c r="B42" s="43" t="s">
        <v>45</v>
      </c>
      <c r="C42" s="44">
        <f t="shared" si="0"/>
        <v>0</v>
      </c>
      <c r="D42" s="45">
        <f t="shared" si="30"/>
        <v>0</v>
      </c>
      <c r="E42" s="46">
        <f t="shared" si="30"/>
        <v>0</v>
      </c>
      <c r="F42" s="75"/>
      <c r="G42" s="76"/>
      <c r="H42" s="47"/>
      <c r="I42" s="48"/>
      <c r="J42" s="47"/>
      <c r="K42" s="49"/>
      <c r="L42" s="47"/>
      <c r="M42" s="49"/>
      <c r="N42" s="47"/>
      <c r="O42" s="49"/>
      <c r="P42" s="47"/>
      <c r="Q42" s="49"/>
      <c r="R42" s="47"/>
      <c r="S42" s="49"/>
      <c r="T42" s="47"/>
      <c r="U42" s="49"/>
      <c r="V42" s="47"/>
      <c r="W42" s="49"/>
      <c r="X42" s="47"/>
      <c r="Y42" s="49"/>
      <c r="Z42" s="47"/>
      <c r="AA42" s="49"/>
      <c r="AB42" s="47"/>
      <c r="AC42" s="49"/>
      <c r="AD42" s="47"/>
      <c r="AE42" s="49"/>
      <c r="AF42" s="47"/>
      <c r="AG42" s="49"/>
      <c r="AH42" s="47"/>
      <c r="AI42" s="49"/>
      <c r="AJ42" s="47"/>
      <c r="AK42" s="49"/>
      <c r="AL42" s="50"/>
      <c r="AM42" s="51"/>
      <c r="AN42" s="40"/>
      <c r="AO42" s="52"/>
      <c r="AP42" s="36"/>
      <c r="AQ42" s="24"/>
      <c r="AR42" s="24"/>
      <c r="AS42" s="42"/>
      <c r="AT42" s="24"/>
      <c r="AU42" s="24"/>
      <c r="AV42" s="25" t="str">
        <f t="shared" si="2"/>
        <v/>
      </c>
      <c r="CA42" s="26" t="str">
        <f t="shared" si="3"/>
        <v/>
      </c>
      <c r="CB42" s="26" t="str">
        <f t="shared" si="4"/>
        <v/>
      </c>
      <c r="CC42" s="26" t="str">
        <f t="shared" si="5"/>
        <v/>
      </c>
      <c r="CD42" s="26" t="str">
        <f t="shared" si="6"/>
        <v/>
      </c>
      <c r="CE42" s="26" t="str">
        <f t="shared" si="7"/>
        <v/>
      </c>
      <c r="CF42" s="27"/>
      <c r="CG42" s="26" t="str">
        <f t="shared" si="8"/>
        <v/>
      </c>
      <c r="CH42" s="26" t="str">
        <f t="shared" si="9"/>
        <v/>
      </c>
      <c r="CI42" s="28"/>
      <c r="CJ42" s="29">
        <f t="shared" si="10"/>
        <v>0</v>
      </c>
      <c r="CK42" s="29">
        <f t="shared" si="11"/>
        <v>0</v>
      </c>
      <c r="CL42" s="29">
        <f t="shared" si="12"/>
        <v>0</v>
      </c>
      <c r="CM42" s="29">
        <f t="shared" si="13"/>
        <v>0</v>
      </c>
      <c r="CN42" s="29">
        <f t="shared" si="13"/>
        <v>0</v>
      </c>
      <c r="CO42" s="30"/>
      <c r="CP42" s="29">
        <f t="shared" si="14"/>
        <v>0</v>
      </c>
      <c r="CQ42" s="29">
        <f t="shared" si="14"/>
        <v>0</v>
      </c>
    </row>
    <row r="43" spans="1:95" x14ac:dyDescent="0.25">
      <c r="A43" s="300"/>
      <c r="B43" s="31" t="s">
        <v>46</v>
      </c>
      <c r="C43" s="32">
        <f t="shared" si="0"/>
        <v>0</v>
      </c>
      <c r="D43" s="33">
        <f t="shared" si="30"/>
        <v>0</v>
      </c>
      <c r="E43" s="34">
        <f t="shared" si="30"/>
        <v>0</v>
      </c>
      <c r="F43" s="75"/>
      <c r="G43" s="77"/>
      <c r="H43" s="35"/>
      <c r="I43" s="36"/>
      <c r="J43" s="35"/>
      <c r="K43" s="37"/>
      <c r="L43" s="35"/>
      <c r="M43" s="37"/>
      <c r="N43" s="35"/>
      <c r="O43" s="37"/>
      <c r="P43" s="35"/>
      <c r="Q43" s="37"/>
      <c r="R43" s="35"/>
      <c r="S43" s="37"/>
      <c r="T43" s="35"/>
      <c r="U43" s="37"/>
      <c r="V43" s="35"/>
      <c r="W43" s="37"/>
      <c r="X43" s="35"/>
      <c r="Y43" s="37"/>
      <c r="Z43" s="35"/>
      <c r="AA43" s="37"/>
      <c r="AB43" s="35"/>
      <c r="AC43" s="37"/>
      <c r="AD43" s="35"/>
      <c r="AE43" s="37"/>
      <c r="AF43" s="35"/>
      <c r="AG43" s="37"/>
      <c r="AH43" s="35"/>
      <c r="AI43" s="37"/>
      <c r="AJ43" s="35"/>
      <c r="AK43" s="37"/>
      <c r="AL43" s="38"/>
      <c r="AM43" s="39"/>
      <c r="AN43" s="40"/>
      <c r="AO43" s="41"/>
      <c r="AP43" s="36"/>
      <c r="AQ43" s="24"/>
      <c r="AR43" s="24"/>
      <c r="AS43" s="42"/>
      <c r="AT43" s="24"/>
      <c r="AU43" s="24"/>
      <c r="AV43" s="25" t="str">
        <f t="shared" si="2"/>
        <v/>
      </c>
      <c r="CA43" s="26" t="str">
        <f t="shared" si="3"/>
        <v/>
      </c>
      <c r="CB43" s="26" t="str">
        <f t="shared" si="4"/>
        <v/>
      </c>
      <c r="CC43" s="26" t="str">
        <f t="shared" si="5"/>
        <v/>
      </c>
      <c r="CD43" s="26" t="str">
        <f t="shared" si="6"/>
        <v/>
      </c>
      <c r="CE43" s="26" t="str">
        <f t="shared" si="7"/>
        <v/>
      </c>
      <c r="CF43" s="27"/>
      <c r="CG43" s="26" t="str">
        <f t="shared" si="8"/>
        <v/>
      </c>
      <c r="CH43" s="26" t="str">
        <f t="shared" si="9"/>
        <v/>
      </c>
      <c r="CI43" s="28"/>
      <c r="CJ43" s="29">
        <f t="shared" si="10"/>
        <v>0</v>
      </c>
      <c r="CK43" s="29">
        <f t="shared" si="11"/>
        <v>0</v>
      </c>
      <c r="CL43" s="29">
        <f t="shared" si="12"/>
        <v>0</v>
      </c>
      <c r="CM43" s="29">
        <f t="shared" si="13"/>
        <v>0</v>
      </c>
      <c r="CN43" s="29">
        <f t="shared" si="13"/>
        <v>0</v>
      </c>
      <c r="CO43" s="30"/>
      <c r="CP43" s="29">
        <f t="shared" si="14"/>
        <v>0</v>
      </c>
      <c r="CQ43" s="29">
        <f t="shared" si="14"/>
        <v>0</v>
      </c>
    </row>
    <row r="44" spans="1:95" x14ac:dyDescent="0.25">
      <c r="A44" s="300"/>
      <c r="B44" s="53" t="s">
        <v>47</v>
      </c>
      <c r="C44" s="32">
        <f t="shared" si="0"/>
        <v>0</v>
      </c>
      <c r="D44" s="33">
        <f t="shared" si="30"/>
        <v>0</v>
      </c>
      <c r="E44" s="55">
        <f t="shared" si="30"/>
        <v>0</v>
      </c>
      <c r="F44" s="75"/>
      <c r="G44" s="78"/>
      <c r="H44" s="79"/>
      <c r="I44" s="80"/>
      <c r="J44" s="79"/>
      <c r="K44" s="81"/>
      <c r="L44" s="79"/>
      <c r="M44" s="81"/>
      <c r="N44" s="79"/>
      <c r="O44" s="81"/>
      <c r="P44" s="79"/>
      <c r="Q44" s="81"/>
      <c r="R44" s="35"/>
      <c r="S44" s="37"/>
      <c r="T44" s="35"/>
      <c r="U44" s="37"/>
      <c r="V44" s="35"/>
      <c r="W44" s="37"/>
      <c r="X44" s="35"/>
      <c r="Y44" s="37"/>
      <c r="Z44" s="35"/>
      <c r="AA44" s="37"/>
      <c r="AB44" s="35"/>
      <c r="AC44" s="37"/>
      <c r="AD44" s="35"/>
      <c r="AE44" s="37"/>
      <c r="AF44" s="35"/>
      <c r="AG44" s="37"/>
      <c r="AH44" s="35"/>
      <c r="AI44" s="37"/>
      <c r="AJ44" s="35"/>
      <c r="AK44" s="37"/>
      <c r="AL44" s="38"/>
      <c r="AM44" s="39"/>
      <c r="AN44" s="40"/>
      <c r="AO44" s="41"/>
      <c r="AP44" s="36"/>
      <c r="AQ44" s="24"/>
      <c r="AR44" s="24"/>
      <c r="AS44" s="42"/>
      <c r="AT44" s="24"/>
      <c r="AU44" s="24"/>
      <c r="AV44" s="25" t="str">
        <f t="shared" si="2"/>
        <v/>
      </c>
      <c r="CA44" s="26" t="str">
        <f t="shared" si="3"/>
        <v/>
      </c>
      <c r="CB44" s="26" t="str">
        <f t="shared" si="4"/>
        <v/>
      </c>
      <c r="CC44" s="26" t="str">
        <f t="shared" si="5"/>
        <v/>
      </c>
      <c r="CD44" s="26" t="str">
        <f t="shared" si="6"/>
        <v/>
      </c>
      <c r="CE44" s="26" t="str">
        <f t="shared" si="7"/>
        <v/>
      </c>
      <c r="CF44" s="27"/>
      <c r="CG44" s="26" t="str">
        <f t="shared" si="8"/>
        <v/>
      </c>
      <c r="CH44" s="26" t="str">
        <f t="shared" si="9"/>
        <v/>
      </c>
      <c r="CI44" s="28"/>
      <c r="CJ44" s="29">
        <f t="shared" si="10"/>
        <v>0</v>
      </c>
      <c r="CK44" s="29">
        <f t="shared" si="11"/>
        <v>0</v>
      </c>
      <c r="CL44" s="29">
        <f t="shared" si="12"/>
        <v>0</v>
      </c>
      <c r="CM44" s="29">
        <f t="shared" si="13"/>
        <v>0</v>
      </c>
      <c r="CN44" s="29">
        <f t="shared" si="13"/>
        <v>0</v>
      </c>
      <c r="CO44" s="30"/>
      <c r="CP44" s="29">
        <f t="shared" si="14"/>
        <v>0</v>
      </c>
      <c r="CQ44" s="29">
        <f t="shared" si="14"/>
        <v>0</v>
      </c>
    </row>
    <row r="45" spans="1:95" x14ac:dyDescent="0.25">
      <c r="A45" s="301"/>
      <c r="B45" s="57" t="s">
        <v>48</v>
      </c>
      <c r="C45" s="58">
        <f t="shared" si="0"/>
        <v>0</v>
      </c>
      <c r="D45" s="59">
        <f t="shared" si="30"/>
        <v>0</v>
      </c>
      <c r="E45" s="60">
        <f t="shared" si="30"/>
        <v>0</v>
      </c>
      <c r="F45" s="82"/>
      <c r="G45" s="83"/>
      <c r="H45" s="61"/>
      <c r="I45" s="62"/>
      <c r="J45" s="61"/>
      <c r="K45" s="63"/>
      <c r="L45" s="61"/>
      <c r="M45" s="63"/>
      <c r="N45" s="61"/>
      <c r="O45" s="63"/>
      <c r="P45" s="61"/>
      <c r="Q45" s="63"/>
      <c r="R45" s="61"/>
      <c r="S45" s="63"/>
      <c r="T45" s="61"/>
      <c r="U45" s="63"/>
      <c r="V45" s="61"/>
      <c r="W45" s="63"/>
      <c r="X45" s="61"/>
      <c r="Y45" s="63"/>
      <c r="Z45" s="61"/>
      <c r="AA45" s="63"/>
      <c r="AB45" s="61"/>
      <c r="AC45" s="63"/>
      <c r="AD45" s="61"/>
      <c r="AE45" s="63"/>
      <c r="AF45" s="61"/>
      <c r="AG45" s="63"/>
      <c r="AH45" s="61"/>
      <c r="AI45" s="63"/>
      <c r="AJ45" s="61"/>
      <c r="AK45" s="63"/>
      <c r="AL45" s="84"/>
      <c r="AM45" s="65"/>
      <c r="AN45" s="66"/>
      <c r="AO45" s="67"/>
      <c r="AP45" s="68"/>
      <c r="AQ45" s="69"/>
      <c r="AR45" s="69"/>
      <c r="AS45" s="70"/>
      <c r="AT45" s="69"/>
      <c r="AU45" s="69"/>
      <c r="AV45" s="25" t="str">
        <f t="shared" si="2"/>
        <v/>
      </c>
      <c r="CA45" s="26" t="str">
        <f t="shared" si="3"/>
        <v/>
      </c>
      <c r="CB45" s="26" t="str">
        <f t="shared" si="4"/>
        <v/>
      </c>
      <c r="CC45" s="26" t="str">
        <f t="shared" si="5"/>
        <v/>
      </c>
      <c r="CD45" s="26" t="str">
        <f t="shared" si="6"/>
        <v/>
      </c>
      <c r="CE45" s="26" t="str">
        <f t="shared" si="7"/>
        <v/>
      </c>
      <c r="CF45" s="27"/>
      <c r="CG45" s="26" t="str">
        <f t="shared" si="8"/>
        <v/>
      </c>
      <c r="CH45" s="26" t="str">
        <f t="shared" si="9"/>
        <v/>
      </c>
      <c r="CI45" s="28"/>
      <c r="CJ45" s="29">
        <f t="shared" si="10"/>
        <v>0</v>
      </c>
      <c r="CK45" s="29">
        <f t="shared" si="11"/>
        <v>0</v>
      </c>
      <c r="CL45" s="29">
        <f t="shared" si="12"/>
        <v>0</v>
      </c>
      <c r="CM45" s="29">
        <f t="shared" si="13"/>
        <v>0</v>
      </c>
      <c r="CN45" s="29">
        <f t="shared" si="13"/>
        <v>0</v>
      </c>
      <c r="CO45" s="30"/>
      <c r="CP45" s="29">
        <f t="shared" si="14"/>
        <v>0</v>
      </c>
      <c r="CQ45" s="29">
        <f t="shared" si="14"/>
        <v>0</v>
      </c>
    </row>
    <row r="46" spans="1:95" x14ac:dyDescent="0.25">
      <c r="A46" s="299" t="s">
        <v>54</v>
      </c>
      <c r="B46" s="10" t="s">
        <v>38</v>
      </c>
      <c r="C46" s="11">
        <f t="shared" si="0"/>
        <v>56</v>
      </c>
      <c r="D46" s="12">
        <f t="shared" si="30"/>
        <v>45</v>
      </c>
      <c r="E46" s="13">
        <f t="shared" si="30"/>
        <v>11</v>
      </c>
      <c r="F46" s="71"/>
      <c r="G46" s="72"/>
      <c r="H46" s="14"/>
      <c r="I46" s="15"/>
      <c r="J46" s="14"/>
      <c r="K46" s="16"/>
      <c r="L46" s="14"/>
      <c r="M46" s="16"/>
      <c r="N46" s="14">
        <v>3</v>
      </c>
      <c r="O46" s="16"/>
      <c r="P46" s="14">
        <v>2</v>
      </c>
      <c r="Q46" s="16">
        <v>1</v>
      </c>
      <c r="R46" s="14">
        <v>7</v>
      </c>
      <c r="S46" s="16">
        <v>2</v>
      </c>
      <c r="T46" s="14">
        <v>6</v>
      </c>
      <c r="U46" s="16">
        <v>2</v>
      </c>
      <c r="V46" s="14">
        <v>3</v>
      </c>
      <c r="W46" s="16">
        <v>2</v>
      </c>
      <c r="X46" s="14">
        <v>8</v>
      </c>
      <c r="Y46" s="16">
        <v>1</v>
      </c>
      <c r="Z46" s="14">
        <v>4</v>
      </c>
      <c r="AA46" s="16">
        <v>1</v>
      </c>
      <c r="AB46" s="14">
        <v>3</v>
      </c>
      <c r="AC46" s="16"/>
      <c r="AD46" s="14">
        <v>3</v>
      </c>
      <c r="AE46" s="16">
        <v>1</v>
      </c>
      <c r="AF46" s="14">
        <v>2</v>
      </c>
      <c r="AG46" s="16"/>
      <c r="AH46" s="14">
        <v>1</v>
      </c>
      <c r="AI46" s="16"/>
      <c r="AJ46" s="14">
        <v>2</v>
      </c>
      <c r="AK46" s="16"/>
      <c r="AL46" s="17">
        <v>1</v>
      </c>
      <c r="AM46" s="18">
        <v>1</v>
      </c>
      <c r="AN46" s="73">
        <v>0</v>
      </c>
      <c r="AO46" s="20">
        <v>0</v>
      </c>
      <c r="AP46" s="21">
        <v>0</v>
      </c>
      <c r="AQ46" s="74">
        <v>0</v>
      </c>
      <c r="AR46" s="74">
        <v>3</v>
      </c>
      <c r="AS46" s="85"/>
      <c r="AT46" s="74">
        <v>0</v>
      </c>
      <c r="AU46" s="74">
        <v>0</v>
      </c>
      <c r="AV46" s="25" t="str">
        <f t="shared" si="2"/>
        <v/>
      </c>
      <c r="CA46" s="26" t="str">
        <f t="shared" si="3"/>
        <v/>
      </c>
      <c r="CB46" s="26" t="str">
        <f t="shared" si="4"/>
        <v/>
      </c>
      <c r="CC46" s="26" t="str">
        <f t="shared" si="5"/>
        <v/>
      </c>
      <c r="CD46" s="26" t="str">
        <f t="shared" si="6"/>
        <v/>
      </c>
      <c r="CE46" s="26" t="str">
        <f t="shared" si="7"/>
        <v/>
      </c>
      <c r="CF46" s="27"/>
      <c r="CG46" s="26" t="str">
        <f t="shared" si="8"/>
        <v/>
      </c>
      <c r="CH46" s="26" t="str">
        <f t="shared" si="9"/>
        <v/>
      </c>
      <c r="CI46" s="28"/>
      <c r="CJ46" s="29">
        <f t="shared" si="10"/>
        <v>0</v>
      </c>
      <c r="CK46" s="29">
        <f t="shared" si="11"/>
        <v>0</v>
      </c>
      <c r="CL46" s="29">
        <f t="shared" si="12"/>
        <v>0</v>
      </c>
      <c r="CM46" s="29">
        <f t="shared" si="13"/>
        <v>0</v>
      </c>
      <c r="CN46" s="29">
        <f t="shared" si="13"/>
        <v>0</v>
      </c>
      <c r="CO46" s="30"/>
      <c r="CP46" s="29">
        <f t="shared" si="14"/>
        <v>0</v>
      </c>
      <c r="CQ46" s="29">
        <f t="shared" si="14"/>
        <v>0</v>
      </c>
    </row>
    <row r="47" spans="1:95" x14ac:dyDescent="0.25">
      <c r="A47" s="300"/>
      <c r="B47" s="31" t="s">
        <v>39</v>
      </c>
      <c r="C47" s="32">
        <f t="shared" si="0"/>
        <v>0</v>
      </c>
      <c r="D47" s="33">
        <f>SUM(H47+J47+L47+N47+P47+R47+T47+V47+X47+Z47+AB47+AD47+AF47+AH47+AJ47+AL47)</f>
        <v>0</v>
      </c>
      <c r="E47" s="34">
        <f t="shared" si="30"/>
        <v>0</v>
      </c>
      <c r="F47" s="75"/>
      <c r="G47" s="76"/>
      <c r="H47" s="35"/>
      <c r="I47" s="36"/>
      <c r="J47" s="35"/>
      <c r="K47" s="37"/>
      <c r="L47" s="35"/>
      <c r="M47" s="37"/>
      <c r="N47" s="35"/>
      <c r="O47" s="37"/>
      <c r="P47" s="35"/>
      <c r="Q47" s="37"/>
      <c r="R47" s="35"/>
      <c r="S47" s="37"/>
      <c r="T47" s="35"/>
      <c r="U47" s="37"/>
      <c r="V47" s="35"/>
      <c r="W47" s="37"/>
      <c r="X47" s="35"/>
      <c r="Y47" s="37"/>
      <c r="Z47" s="35"/>
      <c r="AA47" s="37"/>
      <c r="AB47" s="35"/>
      <c r="AC47" s="37"/>
      <c r="AD47" s="35"/>
      <c r="AE47" s="37"/>
      <c r="AF47" s="35"/>
      <c r="AG47" s="37"/>
      <c r="AH47" s="35"/>
      <c r="AI47" s="37"/>
      <c r="AJ47" s="35"/>
      <c r="AK47" s="37"/>
      <c r="AL47" s="38"/>
      <c r="AM47" s="39"/>
      <c r="AN47" s="40"/>
      <c r="AO47" s="41"/>
      <c r="AP47" s="36"/>
      <c r="AQ47" s="24"/>
      <c r="AR47" s="24"/>
      <c r="AS47" s="42"/>
      <c r="AT47" s="24"/>
      <c r="AU47" s="24"/>
      <c r="AV47" s="25" t="str">
        <f t="shared" si="2"/>
        <v/>
      </c>
      <c r="CA47" s="26" t="str">
        <f t="shared" si="3"/>
        <v/>
      </c>
      <c r="CB47" s="26" t="str">
        <f t="shared" si="4"/>
        <v/>
      </c>
      <c r="CC47" s="26" t="str">
        <f t="shared" si="5"/>
        <v/>
      </c>
      <c r="CD47" s="26" t="str">
        <f t="shared" si="6"/>
        <v/>
      </c>
      <c r="CE47" s="26" t="str">
        <f t="shared" si="7"/>
        <v/>
      </c>
      <c r="CF47" s="27"/>
      <c r="CG47" s="26" t="str">
        <f t="shared" si="8"/>
        <v/>
      </c>
      <c r="CH47" s="26" t="str">
        <f t="shared" si="9"/>
        <v/>
      </c>
      <c r="CI47" s="28"/>
      <c r="CJ47" s="29">
        <f t="shared" si="10"/>
        <v>0</v>
      </c>
      <c r="CK47" s="29">
        <f t="shared" si="11"/>
        <v>0</v>
      </c>
      <c r="CL47" s="29">
        <f t="shared" si="12"/>
        <v>0</v>
      </c>
      <c r="CM47" s="29">
        <f t="shared" si="13"/>
        <v>0</v>
      </c>
      <c r="CN47" s="29">
        <f t="shared" si="13"/>
        <v>0</v>
      </c>
      <c r="CO47" s="30"/>
      <c r="CP47" s="29">
        <f t="shared" si="14"/>
        <v>0</v>
      </c>
      <c r="CQ47" s="29">
        <f t="shared" si="14"/>
        <v>0</v>
      </c>
    </row>
    <row r="48" spans="1:95" x14ac:dyDescent="0.25">
      <c r="A48" s="300"/>
      <c r="B48" s="31" t="s">
        <v>40</v>
      </c>
      <c r="C48" s="32">
        <f t="shared" si="0"/>
        <v>176</v>
      </c>
      <c r="D48" s="33">
        <f t="shared" si="30"/>
        <v>129</v>
      </c>
      <c r="E48" s="34">
        <f t="shared" si="30"/>
        <v>47</v>
      </c>
      <c r="F48" s="75"/>
      <c r="G48" s="76"/>
      <c r="H48" s="35"/>
      <c r="I48" s="36"/>
      <c r="J48" s="35"/>
      <c r="K48" s="37"/>
      <c r="L48" s="35"/>
      <c r="M48" s="37"/>
      <c r="N48" s="35">
        <v>5</v>
      </c>
      <c r="O48" s="37">
        <v>2</v>
      </c>
      <c r="P48" s="35">
        <v>12</v>
      </c>
      <c r="Q48" s="37">
        <v>2</v>
      </c>
      <c r="R48" s="35">
        <v>28</v>
      </c>
      <c r="S48" s="37">
        <v>6</v>
      </c>
      <c r="T48" s="35">
        <v>29</v>
      </c>
      <c r="U48" s="37">
        <v>9</v>
      </c>
      <c r="V48" s="35">
        <v>11</v>
      </c>
      <c r="W48" s="37">
        <v>12</v>
      </c>
      <c r="X48" s="35">
        <v>16</v>
      </c>
      <c r="Y48" s="37">
        <v>6</v>
      </c>
      <c r="Z48" s="35">
        <v>5</v>
      </c>
      <c r="AA48" s="37">
        <v>3</v>
      </c>
      <c r="AB48" s="35">
        <v>9</v>
      </c>
      <c r="AC48" s="37">
        <v>4</v>
      </c>
      <c r="AD48" s="35">
        <v>5</v>
      </c>
      <c r="AE48" s="37"/>
      <c r="AF48" s="35">
        <v>6</v>
      </c>
      <c r="AG48" s="37"/>
      <c r="AH48" s="35">
        <v>1</v>
      </c>
      <c r="AI48" s="37">
        <v>3</v>
      </c>
      <c r="AJ48" s="35">
        <v>1</v>
      </c>
      <c r="AK48" s="37"/>
      <c r="AL48" s="38">
        <v>1</v>
      </c>
      <c r="AM48" s="39"/>
      <c r="AN48" s="40">
        <v>0</v>
      </c>
      <c r="AO48" s="41">
        <v>0</v>
      </c>
      <c r="AP48" s="36">
        <v>1</v>
      </c>
      <c r="AQ48" s="24">
        <v>1</v>
      </c>
      <c r="AR48" s="24">
        <v>9</v>
      </c>
      <c r="AS48" s="42"/>
      <c r="AT48" s="24">
        <v>0</v>
      </c>
      <c r="AU48" s="24">
        <v>0</v>
      </c>
      <c r="AV48" s="25" t="str">
        <f t="shared" si="2"/>
        <v/>
      </c>
      <c r="CA48" s="26" t="str">
        <f t="shared" si="3"/>
        <v/>
      </c>
      <c r="CB48" s="26" t="str">
        <f t="shared" si="4"/>
        <v/>
      </c>
      <c r="CC48" s="26" t="str">
        <f t="shared" si="5"/>
        <v/>
      </c>
      <c r="CD48" s="26" t="str">
        <f t="shared" si="6"/>
        <v/>
      </c>
      <c r="CE48" s="26" t="str">
        <f t="shared" si="7"/>
        <v/>
      </c>
      <c r="CF48" s="27"/>
      <c r="CG48" s="26" t="str">
        <f t="shared" si="8"/>
        <v/>
      </c>
      <c r="CH48" s="26" t="str">
        <f t="shared" si="9"/>
        <v/>
      </c>
      <c r="CI48" s="28"/>
      <c r="CJ48" s="29">
        <f t="shared" si="10"/>
        <v>0</v>
      </c>
      <c r="CK48" s="29">
        <f t="shared" si="11"/>
        <v>0</v>
      </c>
      <c r="CL48" s="29">
        <f t="shared" si="12"/>
        <v>0</v>
      </c>
      <c r="CM48" s="29">
        <f t="shared" si="13"/>
        <v>0</v>
      </c>
      <c r="CN48" s="29">
        <f t="shared" si="13"/>
        <v>0</v>
      </c>
      <c r="CO48" s="30"/>
      <c r="CP48" s="29">
        <f t="shared" si="14"/>
        <v>0</v>
      </c>
      <c r="CQ48" s="29">
        <f t="shared" si="14"/>
        <v>0</v>
      </c>
    </row>
    <row r="49" spans="1:95" x14ac:dyDescent="0.25">
      <c r="A49" s="300"/>
      <c r="B49" s="31" t="s">
        <v>41</v>
      </c>
      <c r="C49" s="32">
        <f t="shared" si="0"/>
        <v>0</v>
      </c>
      <c r="D49" s="33">
        <f t="shared" si="30"/>
        <v>0</v>
      </c>
      <c r="E49" s="34">
        <f t="shared" si="30"/>
        <v>0</v>
      </c>
      <c r="F49" s="75"/>
      <c r="G49" s="76"/>
      <c r="H49" s="35"/>
      <c r="I49" s="36"/>
      <c r="J49" s="35"/>
      <c r="K49" s="37"/>
      <c r="L49" s="35"/>
      <c r="M49" s="37"/>
      <c r="N49" s="35"/>
      <c r="O49" s="37"/>
      <c r="P49" s="35"/>
      <c r="Q49" s="37"/>
      <c r="R49" s="35"/>
      <c r="S49" s="37"/>
      <c r="T49" s="35"/>
      <c r="U49" s="37"/>
      <c r="V49" s="35"/>
      <c r="W49" s="37"/>
      <c r="X49" s="35"/>
      <c r="Y49" s="37"/>
      <c r="Z49" s="35"/>
      <c r="AA49" s="37"/>
      <c r="AB49" s="35"/>
      <c r="AC49" s="37"/>
      <c r="AD49" s="35"/>
      <c r="AE49" s="37"/>
      <c r="AF49" s="35"/>
      <c r="AG49" s="37"/>
      <c r="AH49" s="35"/>
      <c r="AI49" s="37"/>
      <c r="AJ49" s="35"/>
      <c r="AK49" s="37"/>
      <c r="AL49" s="38"/>
      <c r="AM49" s="39"/>
      <c r="AN49" s="40"/>
      <c r="AO49" s="41"/>
      <c r="AP49" s="36"/>
      <c r="AQ49" s="24"/>
      <c r="AR49" s="24"/>
      <c r="AS49" s="42"/>
      <c r="AT49" s="24"/>
      <c r="AU49" s="24"/>
      <c r="AV49" s="25" t="str">
        <f t="shared" si="2"/>
        <v/>
      </c>
      <c r="CA49" s="26" t="str">
        <f t="shared" si="3"/>
        <v/>
      </c>
      <c r="CB49" s="26" t="str">
        <f t="shared" si="4"/>
        <v/>
      </c>
      <c r="CC49" s="26" t="str">
        <f t="shared" si="5"/>
        <v/>
      </c>
      <c r="CD49" s="26" t="str">
        <f t="shared" si="6"/>
        <v/>
      </c>
      <c r="CE49" s="26" t="str">
        <f t="shared" si="7"/>
        <v/>
      </c>
      <c r="CF49" s="27"/>
      <c r="CG49" s="26" t="str">
        <f t="shared" si="8"/>
        <v/>
      </c>
      <c r="CH49" s="26" t="str">
        <f t="shared" si="9"/>
        <v/>
      </c>
      <c r="CI49" s="28"/>
      <c r="CJ49" s="29">
        <f t="shared" si="10"/>
        <v>0</v>
      </c>
      <c r="CK49" s="29">
        <f t="shared" si="11"/>
        <v>0</v>
      </c>
      <c r="CL49" s="29">
        <f t="shared" si="12"/>
        <v>0</v>
      </c>
      <c r="CM49" s="29">
        <f t="shared" si="13"/>
        <v>0</v>
      </c>
      <c r="CN49" s="29">
        <f t="shared" si="13"/>
        <v>0</v>
      </c>
      <c r="CO49" s="30"/>
      <c r="CP49" s="29">
        <f t="shared" si="14"/>
        <v>0</v>
      </c>
      <c r="CQ49" s="29">
        <f t="shared" si="14"/>
        <v>0</v>
      </c>
    </row>
    <row r="50" spans="1:95" x14ac:dyDescent="0.25">
      <c r="A50" s="300"/>
      <c r="B50" s="31" t="s">
        <v>52</v>
      </c>
      <c r="C50" s="32">
        <f t="shared" si="0"/>
        <v>0</v>
      </c>
      <c r="D50" s="33">
        <f>SUM(H50+J50+L50+N50+P50+R50+T50+V50+X50+Z50+AB50+AD50+AF50+AH50+AJ50+AL50)</f>
        <v>0</v>
      </c>
      <c r="E50" s="34">
        <f t="shared" si="30"/>
        <v>0</v>
      </c>
      <c r="F50" s="75"/>
      <c r="G50" s="76"/>
      <c r="H50" s="35"/>
      <c r="I50" s="36"/>
      <c r="J50" s="35"/>
      <c r="K50" s="37"/>
      <c r="L50" s="35"/>
      <c r="M50" s="37"/>
      <c r="N50" s="35"/>
      <c r="O50" s="37"/>
      <c r="P50" s="35"/>
      <c r="Q50" s="37"/>
      <c r="R50" s="35"/>
      <c r="S50" s="37"/>
      <c r="T50" s="35"/>
      <c r="U50" s="37"/>
      <c r="V50" s="35"/>
      <c r="W50" s="37"/>
      <c r="X50" s="35"/>
      <c r="Y50" s="37"/>
      <c r="Z50" s="35"/>
      <c r="AA50" s="37"/>
      <c r="AB50" s="35"/>
      <c r="AC50" s="37"/>
      <c r="AD50" s="35"/>
      <c r="AE50" s="37"/>
      <c r="AF50" s="35"/>
      <c r="AG50" s="37"/>
      <c r="AH50" s="35"/>
      <c r="AI50" s="37"/>
      <c r="AJ50" s="35"/>
      <c r="AK50" s="37"/>
      <c r="AL50" s="38"/>
      <c r="AM50" s="39"/>
      <c r="AN50" s="40"/>
      <c r="AO50" s="41"/>
      <c r="AP50" s="36"/>
      <c r="AQ50" s="24"/>
      <c r="AR50" s="24"/>
      <c r="AS50" s="42"/>
      <c r="AT50" s="24"/>
      <c r="AU50" s="24"/>
      <c r="AV50" s="25" t="str">
        <f t="shared" si="2"/>
        <v/>
      </c>
      <c r="CA50" s="26" t="str">
        <f t="shared" si="3"/>
        <v/>
      </c>
      <c r="CB50" s="26" t="str">
        <f t="shared" si="4"/>
        <v/>
      </c>
      <c r="CC50" s="26" t="str">
        <f t="shared" si="5"/>
        <v/>
      </c>
      <c r="CD50" s="26" t="str">
        <f t="shared" si="6"/>
        <v/>
      </c>
      <c r="CE50" s="26" t="str">
        <f t="shared" si="7"/>
        <v/>
      </c>
      <c r="CF50" s="27"/>
      <c r="CG50" s="26" t="str">
        <f t="shared" si="8"/>
        <v/>
      </c>
      <c r="CH50" s="26" t="str">
        <f t="shared" si="9"/>
        <v/>
      </c>
      <c r="CI50" s="28"/>
      <c r="CJ50" s="29">
        <f t="shared" si="10"/>
        <v>0</v>
      </c>
      <c r="CK50" s="29">
        <f t="shared" si="11"/>
        <v>0</v>
      </c>
      <c r="CL50" s="29">
        <f t="shared" si="12"/>
        <v>0</v>
      </c>
      <c r="CM50" s="29">
        <f t="shared" si="13"/>
        <v>0</v>
      </c>
      <c r="CN50" s="29">
        <f t="shared" si="13"/>
        <v>0</v>
      </c>
      <c r="CO50" s="30"/>
      <c r="CP50" s="29">
        <f t="shared" si="14"/>
        <v>0</v>
      </c>
      <c r="CQ50" s="29">
        <f t="shared" si="14"/>
        <v>0</v>
      </c>
    </row>
    <row r="51" spans="1:95" x14ac:dyDescent="0.25">
      <c r="A51" s="300"/>
      <c r="B51" s="31" t="s">
        <v>43</v>
      </c>
      <c r="C51" s="32">
        <f t="shared" si="0"/>
        <v>0</v>
      </c>
      <c r="D51" s="33">
        <f t="shared" si="30"/>
        <v>0</v>
      </c>
      <c r="E51" s="34">
        <f t="shared" si="30"/>
        <v>0</v>
      </c>
      <c r="F51" s="75"/>
      <c r="G51" s="76"/>
      <c r="H51" s="35"/>
      <c r="I51" s="36"/>
      <c r="J51" s="35"/>
      <c r="K51" s="37"/>
      <c r="L51" s="35"/>
      <c r="M51" s="37"/>
      <c r="N51" s="35"/>
      <c r="O51" s="37"/>
      <c r="P51" s="35"/>
      <c r="Q51" s="37"/>
      <c r="R51" s="35"/>
      <c r="S51" s="37"/>
      <c r="T51" s="35"/>
      <c r="U51" s="37"/>
      <c r="V51" s="35"/>
      <c r="W51" s="37"/>
      <c r="X51" s="35"/>
      <c r="Y51" s="37"/>
      <c r="Z51" s="35"/>
      <c r="AA51" s="37"/>
      <c r="AB51" s="35"/>
      <c r="AC51" s="37"/>
      <c r="AD51" s="35"/>
      <c r="AE51" s="37"/>
      <c r="AF51" s="35"/>
      <c r="AG51" s="37"/>
      <c r="AH51" s="35"/>
      <c r="AI51" s="37"/>
      <c r="AJ51" s="35"/>
      <c r="AK51" s="37"/>
      <c r="AL51" s="38"/>
      <c r="AM51" s="39"/>
      <c r="AN51" s="40"/>
      <c r="AO51" s="41"/>
      <c r="AP51" s="36"/>
      <c r="AQ51" s="24"/>
      <c r="AR51" s="24"/>
      <c r="AS51" s="42"/>
      <c r="AT51" s="24"/>
      <c r="AU51" s="24"/>
      <c r="AV51" s="25" t="str">
        <f t="shared" si="2"/>
        <v/>
      </c>
      <c r="CA51" s="26" t="str">
        <f t="shared" si="3"/>
        <v/>
      </c>
      <c r="CB51" s="26" t="str">
        <f t="shared" si="4"/>
        <v/>
      </c>
      <c r="CC51" s="26" t="str">
        <f t="shared" si="5"/>
        <v/>
      </c>
      <c r="CD51" s="26" t="str">
        <f t="shared" si="6"/>
        <v/>
      </c>
      <c r="CE51" s="26" t="str">
        <f t="shared" si="7"/>
        <v/>
      </c>
      <c r="CF51" s="27"/>
      <c r="CG51" s="26" t="str">
        <f t="shared" si="8"/>
        <v/>
      </c>
      <c r="CH51" s="26" t="str">
        <f t="shared" si="9"/>
        <v/>
      </c>
      <c r="CI51" s="28"/>
      <c r="CJ51" s="29">
        <f t="shared" si="10"/>
        <v>0</v>
      </c>
      <c r="CK51" s="29">
        <f t="shared" si="11"/>
        <v>0</v>
      </c>
      <c r="CL51" s="29">
        <f t="shared" si="12"/>
        <v>0</v>
      </c>
      <c r="CM51" s="29">
        <f t="shared" si="13"/>
        <v>0</v>
      </c>
      <c r="CN51" s="29">
        <f t="shared" si="13"/>
        <v>0</v>
      </c>
      <c r="CO51" s="30"/>
      <c r="CP51" s="29">
        <f t="shared" si="14"/>
        <v>0</v>
      </c>
      <c r="CQ51" s="29">
        <f t="shared" si="14"/>
        <v>0</v>
      </c>
    </row>
    <row r="52" spans="1:95" x14ac:dyDescent="0.25">
      <c r="A52" s="300"/>
      <c r="B52" s="31" t="s">
        <v>44</v>
      </c>
      <c r="C52" s="32">
        <f t="shared" si="0"/>
        <v>0</v>
      </c>
      <c r="D52" s="33">
        <f t="shared" ref="D52:E56" si="31">SUM(H52+J52+L52+N52+P52+R52+T52+V52+X52+Z52+AB52+AD52+AF52+AH52+AJ52+AL52)</f>
        <v>0</v>
      </c>
      <c r="E52" s="34">
        <f t="shared" si="31"/>
        <v>0</v>
      </c>
      <c r="F52" s="75"/>
      <c r="G52" s="76"/>
      <c r="H52" s="35"/>
      <c r="I52" s="36"/>
      <c r="J52" s="35"/>
      <c r="K52" s="37"/>
      <c r="L52" s="35"/>
      <c r="M52" s="37"/>
      <c r="N52" s="35"/>
      <c r="O52" s="37"/>
      <c r="P52" s="35"/>
      <c r="Q52" s="37"/>
      <c r="R52" s="35"/>
      <c r="S52" s="37"/>
      <c r="T52" s="35"/>
      <c r="U52" s="37"/>
      <c r="V52" s="35"/>
      <c r="W52" s="37"/>
      <c r="X52" s="35"/>
      <c r="Y52" s="37"/>
      <c r="Z52" s="35"/>
      <c r="AA52" s="37"/>
      <c r="AB52" s="35"/>
      <c r="AC52" s="37"/>
      <c r="AD52" s="35"/>
      <c r="AE52" s="37"/>
      <c r="AF52" s="35"/>
      <c r="AG52" s="37"/>
      <c r="AH52" s="35"/>
      <c r="AI52" s="37"/>
      <c r="AJ52" s="35"/>
      <c r="AK52" s="37"/>
      <c r="AL52" s="38"/>
      <c r="AM52" s="39"/>
      <c r="AN52" s="40"/>
      <c r="AO52" s="41"/>
      <c r="AP52" s="36"/>
      <c r="AQ52" s="24"/>
      <c r="AR52" s="24"/>
      <c r="AS52" s="42"/>
      <c r="AT52" s="24"/>
      <c r="AU52" s="24"/>
      <c r="AV52" s="25" t="str">
        <f t="shared" si="2"/>
        <v/>
      </c>
      <c r="CA52" s="26" t="str">
        <f t="shared" si="3"/>
        <v/>
      </c>
      <c r="CB52" s="26" t="str">
        <f t="shared" si="4"/>
        <v/>
      </c>
      <c r="CC52" s="26" t="str">
        <f t="shared" si="5"/>
        <v/>
      </c>
      <c r="CD52" s="26" t="str">
        <f t="shared" si="6"/>
        <v/>
      </c>
      <c r="CE52" s="26" t="str">
        <f t="shared" si="7"/>
        <v/>
      </c>
      <c r="CF52" s="27"/>
      <c r="CG52" s="26" t="str">
        <f t="shared" si="8"/>
        <v/>
      </c>
      <c r="CH52" s="26" t="str">
        <f t="shared" si="9"/>
        <v/>
      </c>
      <c r="CI52" s="28"/>
      <c r="CJ52" s="29">
        <f t="shared" si="10"/>
        <v>0</v>
      </c>
      <c r="CK52" s="29">
        <f t="shared" si="11"/>
        <v>0</v>
      </c>
      <c r="CL52" s="29">
        <f t="shared" si="12"/>
        <v>0</v>
      </c>
      <c r="CM52" s="29">
        <f t="shared" si="13"/>
        <v>0</v>
      </c>
      <c r="CN52" s="29">
        <f t="shared" si="13"/>
        <v>0</v>
      </c>
      <c r="CO52" s="30"/>
      <c r="CP52" s="29">
        <f t="shared" si="14"/>
        <v>0</v>
      </c>
      <c r="CQ52" s="29">
        <f t="shared" si="14"/>
        <v>0</v>
      </c>
    </row>
    <row r="53" spans="1:95" x14ac:dyDescent="0.25">
      <c r="A53" s="300"/>
      <c r="B53" s="43" t="s">
        <v>45</v>
      </c>
      <c r="C53" s="44">
        <f t="shared" si="0"/>
        <v>0</v>
      </c>
      <c r="D53" s="45">
        <f t="shared" si="31"/>
        <v>0</v>
      </c>
      <c r="E53" s="46">
        <f t="shared" si="31"/>
        <v>0</v>
      </c>
      <c r="F53" s="75"/>
      <c r="G53" s="76"/>
      <c r="H53" s="47"/>
      <c r="I53" s="48"/>
      <c r="J53" s="47"/>
      <c r="K53" s="49"/>
      <c r="L53" s="47"/>
      <c r="M53" s="49"/>
      <c r="N53" s="47"/>
      <c r="O53" s="49"/>
      <c r="P53" s="47"/>
      <c r="Q53" s="49"/>
      <c r="R53" s="47"/>
      <c r="S53" s="49"/>
      <c r="T53" s="47"/>
      <c r="U53" s="49"/>
      <c r="V53" s="47"/>
      <c r="W53" s="49"/>
      <c r="X53" s="47"/>
      <c r="Y53" s="49"/>
      <c r="Z53" s="47"/>
      <c r="AA53" s="49"/>
      <c r="AB53" s="47"/>
      <c r="AC53" s="49"/>
      <c r="AD53" s="47"/>
      <c r="AE53" s="49"/>
      <c r="AF53" s="47"/>
      <c r="AG53" s="49"/>
      <c r="AH53" s="47"/>
      <c r="AI53" s="49"/>
      <c r="AJ53" s="47"/>
      <c r="AK53" s="49"/>
      <c r="AL53" s="50"/>
      <c r="AM53" s="51"/>
      <c r="AN53" s="40"/>
      <c r="AO53" s="52"/>
      <c r="AP53" s="36"/>
      <c r="AQ53" s="24"/>
      <c r="AR53" s="24"/>
      <c r="AS53" s="42"/>
      <c r="AT53" s="24"/>
      <c r="AU53" s="24"/>
      <c r="AV53" s="25" t="str">
        <f t="shared" si="2"/>
        <v/>
      </c>
      <c r="CA53" s="26" t="str">
        <f t="shared" si="3"/>
        <v/>
      </c>
      <c r="CB53" s="26" t="str">
        <f t="shared" si="4"/>
        <v/>
      </c>
      <c r="CC53" s="26" t="str">
        <f t="shared" si="5"/>
        <v/>
      </c>
      <c r="CD53" s="26" t="str">
        <f t="shared" si="6"/>
        <v/>
      </c>
      <c r="CE53" s="26" t="str">
        <f t="shared" si="7"/>
        <v/>
      </c>
      <c r="CF53" s="27"/>
      <c r="CG53" s="26" t="str">
        <f t="shared" si="8"/>
        <v/>
      </c>
      <c r="CH53" s="26" t="str">
        <f t="shared" si="9"/>
        <v/>
      </c>
      <c r="CI53" s="28"/>
      <c r="CJ53" s="29">
        <f t="shared" si="10"/>
        <v>0</v>
      </c>
      <c r="CK53" s="29">
        <f t="shared" si="11"/>
        <v>0</v>
      </c>
      <c r="CL53" s="29">
        <f t="shared" si="12"/>
        <v>0</v>
      </c>
      <c r="CM53" s="29">
        <f t="shared" si="13"/>
        <v>0</v>
      </c>
      <c r="CN53" s="29">
        <f t="shared" si="13"/>
        <v>0</v>
      </c>
      <c r="CO53" s="30"/>
      <c r="CP53" s="29">
        <f t="shared" si="14"/>
        <v>0</v>
      </c>
      <c r="CQ53" s="29">
        <f t="shared" si="14"/>
        <v>0</v>
      </c>
    </row>
    <row r="54" spans="1:95" x14ac:dyDescent="0.25">
      <c r="A54" s="300"/>
      <c r="B54" s="31" t="s">
        <v>46</v>
      </c>
      <c r="C54" s="32">
        <f t="shared" si="0"/>
        <v>0</v>
      </c>
      <c r="D54" s="33">
        <f t="shared" si="31"/>
        <v>0</v>
      </c>
      <c r="E54" s="34">
        <f t="shared" si="31"/>
        <v>0</v>
      </c>
      <c r="F54" s="75"/>
      <c r="G54" s="77"/>
      <c r="H54" s="35"/>
      <c r="I54" s="36"/>
      <c r="J54" s="35"/>
      <c r="K54" s="37"/>
      <c r="L54" s="35"/>
      <c r="M54" s="37"/>
      <c r="N54" s="35"/>
      <c r="O54" s="37"/>
      <c r="P54" s="35"/>
      <c r="Q54" s="37"/>
      <c r="R54" s="35"/>
      <c r="S54" s="37"/>
      <c r="T54" s="35"/>
      <c r="U54" s="37"/>
      <c r="V54" s="35"/>
      <c r="W54" s="37"/>
      <c r="X54" s="35"/>
      <c r="Y54" s="37"/>
      <c r="Z54" s="35"/>
      <c r="AA54" s="37"/>
      <c r="AB54" s="35"/>
      <c r="AC54" s="37"/>
      <c r="AD54" s="35"/>
      <c r="AE54" s="37"/>
      <c r="AF54" s="35"/>
      <c r="AG54" s="37"/>
      <c r="AH54" s="35"/>
      <c r="AI54" s="37"/>
      <c r="AJ54" s="35"/>
      <c r="AK54" s="37"/>
      <c r="AL54" s="38"/>
      <c r="AM54" s="39"/>
      <c r="AN54" s="40"/>
      <c r="AO54" s="41"/>
      <c r="AP54" s="36"/>
      <c r="AQ54" s="24"/>
      <c r="AR54" s="24"/>
      <c r="AS54" s="42"/>
      <c r="AT54" s="24"/>
      <c r="AU54" s="24"/>
      <c r="AV54" s="25" t="str">
        <f t="shared" si="2"/>
        <v/>
      </c>
      <c r="CA54" s="26" t="str">
        <f t="shared" si="3"/>
        <v/>
      </c>
      <c r="CB54" s="26" t="str">
        <f t="shared" si="4"/>
        <v/>
      </c>
      <c r="CC54" s="26" t="str">
        <f t="shared" si="5"/>
        <v/>
      </c>
      <c r="CD54" s="26" t="str">
        <f t="shared" si="6"/>
        <v/>
      </c>
      <c r="CE54" s="26" t="str">
        <f t="shared" si="7"/>
        <v/>
      </c>
      <c r="CF54" s="27"/>
      <c r="CG54" s="26" t="str">
        <f t="shared" si="8"/>
        <v/>
      </c>
      <c r="CH54" s="26" t="str">
        <f t="shared" si="9"/>
        <v/>
      </c>
      <c r="CI54" s="28"/>
      <c r="CJ54" s="29">
        <f t="shared" si="10"/>
        <v>0</v>
      </c>
      <c r="CK54" s="29">
        <f t="shared" si="11"/>
        <v>0</v>
      </c>
      <c r="CL54" s="29">
        <f t="shared" si="12"/>
        <v>0</v>
      </c>
      <c r="CM54" s="29">
        <f t="shared" si="13"/>
        <v>0</v>
      </c>
      <c r="CN54" s="29">
        <f t="shared" si="13"/>
        <v>0</v>
      </c>
      <c r="CO54" s="30"/>
      <c r="CP54" s="29">
        <f t="shared" si="14"/>
        <v>0</v>
      </c>
      <c r="CQ54" s="29">
        <f t="shared" si="14"/>
        <v>0</v>
      </c>
    </row>
    <row r="55" spans="1:95" x14ac:dyDescent="0.25">
      <c r="A55" s="300"/>
      <c r="B55" s="53" t="s">
        <v>47</v>
      </c>
      <c r="C55" s="32">
        <f t="shared" si="0"/>
        <v>0</v>
      </c>
      <c r="D55" s="33">
        <f t="shared" si="31"/>
        <v>0</v>
      </c>
      <c r="E55" s="55">
        <f t="shared" si="31"/>
        <v>0</v>
      </c>
      <c r="F55" s="75"/>
      <c r="G55" s="78"/>
      <c r="H55" s="35"/>
      <c r="I55" s="36"/>
      <c r="J55" s="35"/>
      <c r="K55" s="37"/>
      <c r="L55" s="35"/>
      <c r="M55" s="37"/>
      <c r="N55" s="35"/>
      <c r="O55" s="37"/>
      <c r="P55" s="35"/>
      <c r="Q55" s="37"/>
      <c r="R55" s="35"/>
      <c r="S55" s="37"/>
      <c r="T55" s="35"/>
      <c r="U55" s="37"/>
      <c r="V55" s="35"/>
      <c r="W55" s="37"/>
      <c r="X55" s="35"/>
      <c r="Y55" s="37"/>
      <c r="Z55" s="35"/>
      <c r="AA55" s="37"/>
      <c r="AB55" s="35"/>
      <c r="AC55" s="37"/>
      <c r="AD55" s="35"/>
      <c r="AE55" s="37"/>
      <c r="AF55" s="35"/>
      <c r="AG55" s="86"/>
      <c r="AH55" s="35"/>
      <c r="AI55" s="37"/>
      <c r="AJ55" s="35"/>
      <c r="AK55" s="37"/>
      <c r="AL55" s="38"/>
      <c r="AM55" s="39"/>
      <c r="AN55" s="40"/>
      <c r="AO55" s="41"/>
      <c r="AP55" s="36"/>
      <c r="AQ55" s="24"/>
      <c r="AR55" s="24"/>
      <c r="AS55" s="42"/>
      <c r="AT55" s="24"/>
      <c r="AU55" s="24"/>
      <c r="AV55" s="25" t="str">
        <f t="shared" si="2"/>
        <v/>
      </c>
      <c r="CA55" s="26" t="str">
        <f t="shared" si="3"/>
        <v/>
      </c>
      <c r="CB55" s="26" t="str">
        <f t="shared" si="4"/>
        <v/>
      </c>
      <c r="CC55" s="26" t="str">
        <f t="shared" si="5"/>
        <v/>
      </c>
      <c r="CD55" s="26" t="str">
        <f t="shared" si="6"/>
        <v/>
      </c>
      <c r="CE55" s="26" t="str">
        <f t="shared" si="7"/>
        <v/>
      </c>
      <c r="CF55" s="27"/>
      <c r="CG55" s="26" t="str">
        <f t="shared" si="8"/>
        <v/>
      </c>
      <c r="CH55" s="26" t="str">
        <f t="shared" si="9"/>
        <v/>
      </c>
      <c r="CI55" s="28"/>
      <c r="CJ55" s="29">
        <f t="shared" si="10"/>
        <v>0</v>
      </c>
      <c r="CK55" s="29">
        <f t="shared" si="11"/>
        <v>0</v>
      </c>
      <c r="CL55" s="29">
        <f t="shared" si="12"/>
        <v>0</v>
      </c>
      <c r="CM55" s="29">
        <f t="shared" si="13"/>
        <v>0</v>
      </c>
      <c r="CN55" s="29">
        <f t="shared" si="13"/>
        <v>0</v>
      </c>
      <c r="CO55" s="30"/>
      <c r="CP55" s="29">
        <f t="shared" si="14"/>
        <v>0</v>
      </c>
      <c r="CQ55" s="29">
        <f t="shared" si="14"/>
        <v>0</v>
      </c>
    </row>
    <row r="56" spans="1:95" x14ac:dyDescent="0.25">
      <c r="A56" s="301"/>
      <c r="B56" s="57" t="s">
        <v>48</v>
      </c>
      <c r="C56" s="58">
        <f t="shared" si="0"/>
        <v>0</v>
      </c>
      <c r="D56" s="59">
        <f t="shared" si="31"/>
        <v>0</v>
      </c>
      <c r="E56" s="60">
        <f t="shared" si="31"/>
        <v>0</v>
      </c>
      <c r="F56" s="82"/>
      <c r="G56" s="83"/>
      <c r="H56" s="61"/>
      <c r="I56" s="62"/>
      <c r="J56" s="61"/>
      <c r="K56" s="63"/>
      <c r="L56" s="61"/>
      <c r="M56" s="63"/>
      <c r="N56" s="61"/>
      <c r="O56" s="63"/>
      <c r="P56" s="61"/>
      <c r="Q56" s="63"/>
      <c r="R56" s="61"/>
      <c r="S56" s="63"/>
      <c r="T56" s="61"/>
      <c r="U56" s="63"/>
      <c r="V56" s="61"/>
      <c r="W56" s="63"/>
      <c r="X56" s="61"/>
      <c r="Y56" s="63"/>
      <c r="Z56" s="61"/>
      <c r="AA56" s="63"/>
      <c r="AB56" s="61"/>
      <c r="AC56" s="63"/>
      <c r="AD56" s="61"/>
      <c r="AE56" s="63"/>
      <c r="AF56" s="61"/>
      <c r="AG56" s="63"/>
      <c r="AH56" s="61"/>
      <c r="AI56" s="63"/>
      <c r="AJ56" s="61"/>
      <c r="AK56" s="63"/>
      <c r="AL56" s="84"/>
      <c r="AM56" s="65"/>
      <c r="AN56" s="66"/>
      <c r="AO56" s="67"/>
      <c r="AP56" s="68"/>
      <c r="AQ56" s="69"/>
      <c r="AR56" s="69"/>
      <c r="AS56" s="42"/>
      <c r="AT56" s="24"/>
      <c r="AU56" s="24"/>
      <c r="AV56" s="25" t="str">
        <f t="shared" si="2"/>
        <v/>
      </c>
      <c r="CA56" s="26" t="str">
        <f t="shared" si="3"/>
        <v/>
      </c>
      <c r="CB56" s="26" t="str">
        <f t="shared" si="4"/>
        <v/>
      </c>
      <c r="CC56" s="26" t="str">
        <f t="shared" si="5"/>
        <v/>
      </c>
      <c r="CD56" s="26" t="str">
        <f t="shared" si="6"/>
        <v/>
      </c>
      <c r="CE56" s="26" t="str">
        <f t="shared" si="7"/>
        <v/>
      </c>
      <c r="CF56" s="27"/>
      <c r="CG56" s="26" t="str">
        <f t="shared" si="8"/>
        <v/>
      </c>
      <c r="CH56" s="26" t="str">
        <f t="shared" si="9"/>
        <v/>
      </c>
      <c r="CI56" s="28"/>
      <c r="CJ56" s="29">
        <f t="shared" si="10"/>
        <v>0</v>
      </c>
      <c r="CK56" s="29">
        <f t="shared" si="11"/>
        <v>0</v>
      </c>
      <c r="CL56" s="29">
        <f t="shared" si="12"/>
        <v>0</v>
      </c>
      <c r="CM56" s="29">
        <f t="shared" si="13"/>
        <v>0</v>
      </c>
      <c r="CN56" s="29">
        <f t="shared" si="13"/>
        <v>0</v>
      </c>
      <c r="CO56" s="30"/>
      <c r="CP56" s="29">
        <f t="shared" si="14"/>
        <v>0</v>
      </c>
      <c r="CQ56" s="29">
        <f t="shared" si="14"/>
        <v>0</v>
      </c>
    </row>
    <row r="57" spans="1:95" ht="15" customHeight="1" x14ac:dyDescent="0.25">
      <c r="A57" s="299" t="s">
        <v>55</v>
      </c>
      <c r="B57" s="10" t="s">
        <v>38</v>
      </c>
      <c r="C57" s="11">
        <f t="shared" si="0"/>
        <v>56</v>
      </c>
      <c r="D57" s="12">
        <f>SUM(J57+L57+N57+P57+R57+T57+V57+X57+Z57+AB57+AD57+AF57+AH57+AJ57+AL57)</f>
        <v>45</v>
      </c>
      <c r="E57" s="13">
        <f>SUM(K57+M57+O57+Q57+S57+U57+W57+Y57+AA57+AC57+AE57+AG57+AI57+AK57+AM57)</f>
        <v>11</v>
      </c>
      <c r="F57" s="71"/>
      <c r="G57" s="72"/>
      <c r="H57" s="71"/>
      <c r="I57" s="72"/>
      <c r="J57" s="14"/>
      <c r="K57" s="16"/>
      <c r="L57" s="14"/>
      <c r="M57" s="16"/>
      <c r="N57" s="14">
        <v>3</v>
      </c>
      <c r="O57" s="16"/>
      <c r="P57" s="14">
        <v>2</v>
      </c>
      <c r="Q57" s="16">
        <v>1</v>
      </c>
      <c r="R57" s="14">
        <v>7</v>
      </c>
      <c r="S57" s="16">
        <v>2</v>
      </c>
      <c r="T57" s="14">
        <v>6</v>
      </c>
      <c r="U57" s="16">
        <v>2</v>
      </c>
      <c r="V57" s="14">
        <v>3</v>
      </c>
      <c r="W57" s="16">
        <v>2</v>
      </c>
      <c r="X57" s="14">
        <v>8</v>
      </c>
      <c r="Y57" s="16">
        <v>1</v>
      </c>
      <c r="Z57" s="14">
        <v>4</v>
      </c>
      <c r="AA57" s="16">
        <v>1</v>
      </c>
      <c r="AB57" s="14">
        <v>3</v>
      </c>
      <c r="AC57" s="16"/>
      <c r="AD57" s="14">
        <v>3</v>
      </c>
      <c r="AE57" s="16">
        <v>1</v>
      </c>
      <c r="AF57" s="14">
        <v>2</v>
      </c>
      <c r="AG57" s="16"/>
      <c r="AH57" s="14">
        <v>1</v>
      </c>
      <c r="AI57" s="16"/>
      <c r="AJ57" s="14">
        <v>2</v>
      </c>
      <c r="AK57" s="16"/>
      <c r="AL57" s="17">
        <v>1</v>
      </c>
      <c r="AM57" s="18">
        <v>1</v>
      </c>
      <c r="AN57" s="73">
        <v>0</v>
      </c>
      <c r="AO57" s="20">
        <v>0</v>
      </c>
      <c r="AP57" s="15">
        <v>0</v>
      </c>
      <c r="AQ57" s="87">
        <v>0</v>
      </c>
      <c r="AR57" s="87">
        <v>3</v>
      </c>
      <c r="AS57" s="87">
        <v>0</v>
      </c>
      <c r="AT57" s="87">
        <v>0</v>
      </c>
      <c r="AU57" s="87">
        <v>0</v>
      </c>
      <c r="AV57" s="25" t="str">
        <f>$CA57&amp;$CB57&amp;CC57&amp;CD57&amp;CE57&amp;CF57&amp;CG57&amp;CH57</f>
        <v/>
      </c>
      <c r="CA57" s="26" t="str">
        <f t="shared" si="3"/>
        <v/>
      </c>
      <c r="CB57" s="26" t="str">
        <f t="shared" si="4"/>
        <v/>
      </c>
      <c r="CC57" s="26" t="str">
        <f t="shared" si="5"/>
        <v/>
      </c>
      <c r="CD57" s="26" t="str">
        <f t="shared" si="6"/>
        <v/>
      </c>
      <c r="CE57" s="26" t="str">
        <f>IF(AND($C57&lt;&gt;0,AR57=""),"* No olvide ingresar la columna Migrantes (Digite CERO si no tiene).  ",IF(AR57&gt;$C57,"* El Número de Migrantes no puede superar el Total. ",""))</f>
        <v/>
      </c>
      <c r="CF57" s="88" t="str">
        <f>IF(AND(SUM(J57:M57)&gt;0,AS57=""),"* No olvide digitar la variable 14-18 años. Si no tiene digite Cero.",IF(AS57&gt;SUM(J57:M57),"* La variable 14-18 años no puede ser mayor al total por grupo edad de 10 a 19 años. ",""))</f>
        <v/>
      </c>
      <c r="CG57" s="26" t="str">
        <f t="shared" si="8"/>
        <v/>
      </c>
      <c r="CH57" s="26" t="str">
        <f t="shared" si="9"/>
        <v/>
      </c>
      <c r="CI57" s="28"/>
      <c r="CJ57" s="29">
        <f t="shared" si="10"/>
        <v>0</v>
      </c>
      <c r="CK57" s="29">
        <f t="shared" si="11"/>
        <v>0</v>
      </c>
      <c r="CL57" s="29">
        <f t="shared" si="12"/>
        <v>0</v>
      </c>
      <c r="CM57" s="29">
        <f t="shared" si="13"/>
        <v>0</v>
      </c>
      <c r="CN57" s="29">
        <f t="shared" si="13"/>
        <v>0</v>
      </c>
      <c r="CO57" s="89">
        <f>IF(AND(SUM(J57:M57)&gt;0,AS57=""),1,IF(AS57&gt;SUM(J57:M57),1,0))</f>
        <v>0</v>
      </c>
      <c r="CP57" s="29">
        <f t="shared" si="14"/>
        <v>0</v>
      </c>
      <c r="CQ57" s="29">
        <f t="shared" si="14"/>
        <v>0</v>
      </c>
    </row>
    <row r="58" spans="1:95" x14ac:dyDescent="0.25">
      <c r="A58" s="300"/>
      <c r="B58" s="31" t="s">
        <v>39</v>
      </c>
      <c r="C58" s="32">
        <f t="shared" si="0"/>
        <v>0</v>
      </c>
      <c r="D58" s="33">
        <f t="shared" ref="D58:E62" si="32">SUM(J58+L58+N58+P58+R58+T58+V58+X58+Z58+AB58+AD58+AF58+AH58+AJ58+AL58)</f>
        <v>0</v>
      </c>
      <c r="E58" s="34">
        <f>SUM(K58+M58+O58+Q58+S58+U58+W58+Y58+AA58+AC58+AE58+AG58+AI58+AK58+AM58)</f>
        <v>0</v>
      </c>
      <c r="F58" s="75"/>
      <c r="G58" s="76"/>
      <c r="H58" s="75"/>
      <c r="I58" s="76"/>
      <c r="J58" s="35"/>
      <c r="K58" s="37"/>
      <c r="L58" s="35"/>
      <c r="M58" s="37"/>
      <c r="N58" s="35"/>
      <c r="O58" s="37"/>
      <c r="P58" s="35"/>
      <c r="Q58" s="37"/>
      <c r="R58" s="35"/>
      <c r="S58" s="37"/>
      <c r="T58" s="35"/>
      <c r="U58" s="37"/>
      <c r="V58" s="35"/>
      <c r="W58" s="37"/>
      <c r="X58" s="35"/>
      <c r="Y58" s="37"/>
      <c r="Z58" s="35"/>
      <c r="AA58" s="37"/>
      <c r="AB58" s="35"/>
      <c r="AC58" s="37"/>
      <c r="AD58" s="35"/>
      <c r="AE58" s="37"/>
      <c r="AF58" s="35"/>
      <c r="AG58" s="37"/>
      <c r="AH58" s="35"/>
      <c r="AI58" s="37"/>
      <c r="AJ58" s="35"/>
      <c r="AK58" s="37"/>
      <c r="AL58" s="38"/>
      <c r="AM58" s="39"/>
      <c r="AN58" s="40"/>
      <c r="AO58" s="41"/>
      <c r="AP58" s="36"/>
      <c r="AQ58" s="24"/>
      <c r="AR58" s="24"/>
      <c r="AS58" s="24"/>
      <c r="AT58" s="24"/>
      <c r="AU58" s="24"/>
      <c r="AV58" s="25" t="str">
        <f t="shared" ref="AV58:AV89" si="33">$CA58&amp;$CB58&amp;CC58&amp;CD58&amp;CE58&amp;CF58&amp;CG58&amp;CH58</f>
        <v/>
      </c>
      <c r="CA58" s="26" t="str">
        <f t="shared" si="3"/>
        <v/>
      </c>
      <c r="CB58" s="26" t="str">
        <f t="shared" si="4"/>
        <v/>
      </c>
      <c r="CC58" s="26" t="str">
        <f t="shared" si="5"/>
        <v/>
      </c>
      <c r="CD58" s="26" t="str">
        <f t="shared" si="6"/>
        <v/>
      </c>
      <c r="CE58" s="26" t="str">
        <f t="shared" si="7"/>
        <v/>
      </c>
      <c r="CF58" s="88" t="str">
        <f t="shared" ref="CF58:CF89" si="34">IF(AND(SUM(J58:M58)&gt;0,AS58=""),"* No olvide digitar la variable 14-18 años. Si no tiene digite Cero.",IF(AS58&gt;SUM(J58:M58),"* La variable 14-18 años no puede ser mayor al total por grupo edad de 10 a 19 años. ",""))</f>
        <v/>
      </c>
      <c r="CG58" s="26" t="str">
        <f t="shared" si="8"/>
        <v/>
      </c>
      <c r="CH58" s="26" t="str">
        <f t="shared" si="9"/>
        <v/>
      </c>
      <c r="CI58" s="28"/>
      <c r="CJ58" s="29">
        <f t="shared" si="10"/>
        <v>0</v>
      </c>
      <c r="CK58" s="29">
        <f t="shared" si="11"/>
        <v>0</v>
      </c>
      <c r="CL58" s="29">
        <f t="shared" si="12"/>
        <v>0</v>
      </c>
      <c r="CM58" s="29">
        <f t="shared" si="13"/>
        <v>0</v>
      </c>
      <c r="CN58" s="29">
        <f t="shared" si="13"/>
        <v>0</v>
      </c>
      <c r="CO58" s="89">
        <f t="shared" ref="CO58:CO89" si="35">IF(AND(SUM(J58:M58)&gt;0,AS58=""),1,IF(AS58&gt;SUM(J58:M58),1,0))</f>
        <v>0</v>
      </c>
      <c r="CP58" s="29">
        <f t="shared" si="14"/>
        <v>0</v>
      </c>
      <c r="CQ58" s="29">
        <f t="shared" si="14"/>
        <v>0</v>
      </c>
    </row>
    <row r="59" spans="1:95" x14ac:dyDescent="0.25">
      <c r="A59" s="300"/>
      <c r="B59" s="31" t="s">
        <v>40</v>
      </c>
      <c r="C59" s="32">
        <f t="shared" si="0"/>
        <v>176</v>
      </c>
      <c r="D59" s="33">
        <f>SUM(J59+L59+N59+P59+R59+T59+V59+X59+Z59+AB59+AD59+AF59+AH59+AJ59+AL59)</f>
        <v>129</v>
      </c>
      <c r="E59" s="34">
        <f>SUM(K59+M59+O59+Q59+S59+U59+W59+Y59+AA59+AC59+AE59+AG59+AI59+AK59+AM59)</f>
        <v>47</v>
      </c>
      <c r="F59" s="75"/>
      <c r="G59" s="76"/>
      <c r="H59" s="75"/>
      <c r="I59" s="76"/>
      <c r="J59" s="35"/>
      <c r="K59" s="37"/>
      <c r="L59" s="35"/>
      <c r="M59" s="37"/>
      <c r="N59" s="35">
        <v>5</v>
      </c>
      <c r="O59" s="37">
        <v>2</v>
      </c>
      <c r="P59" s="35">
        <v>12</v>
      </c>
      <c r="Q59" s="37">
        <v>2</v>
      </c>
      <c r="R59" s="35">
        <v>28</v>
      </c>
      <c r="S59" s="37">
        <v>6</v>
      </c>
      <c r="T59" s="35">
        <v>29</v>
      </c>
      <c r="U59" s="37">
        <v>9</v>
      </c>
      <c r="V59" s="35">
        <v>11</v>
      </c>
      <c r="W59" s="37">
        <v>12</v>
      </c>
      <c r="X59" s="35">
        <v>16</v>
      </c>
      <c r="Y59" s="37">
        <v>6</v>
      </c>
      <c r="Z59" s="35">
        <v>5</v>
      </c>
      <c r="AA59" s="37">
        <v>3</v>
      </c>
      <c r="AB59" s="35">
        <v>9</v>
      </c>
      <c r="AC59" s="37">
        <v>4</v>
      </c>
      <c r="AD59" s="35">
        <v>5</v>
      </c>
      <c r="AE59" s="37"/>
      <c r="AF59" s="35">
        <v>6</v>
      </c>
      <c r="AG59" s="37"/>
      <c r="AH59" s="35">
        <v>1</v>
      </c>
      <c r="AI59" s="37">
        <v>3</v>
      </c>
      <c r="AJ59" s="35">
        <v>1</v>
      </c>
      <c r="AK59" s="37"/>
      <c r="AL59" s="38">
        <v>1</v>
      </c>
      <c r="AM59" s="39"/>
      <c r="AN59" s="40">
        <v>0</v>
      </c>
      <c r="AO59" s="41">
        <v>0</v>
      </c>
      <c r="AP59" s="36">
        <v>1</v>
      </c>
      <c r="AQ59" s="24">
        <v>1</v>
      </c>
      <c r="AR59" s="24">
        <v>9</v>
      </c>
      <c r="AS59" s="24">
        <v>0</v>
      </c>
      <c r="AT59" s="24">
        <v>0</v>
      </c>
      <c r="AU59" s="24">
        <v>0</v>
      </c>
      <c r="AV59" s="25" t="str">
        <f t="shared" si="33"/>
        <v/>
      </c>
      <c r="CA59" s="26" t="str">
        <f t="shared" si="3"/>
        <v/>
      </c>
      <c r="CB59" s="26" t="str">
        <f t="shared" si="4"/>
        <v/>
      </c>
      <c r="CC59" s="26" t="str">
        <f t="shared" si="5"/>
        <v/>
      </c>
      <c r="CD59" s="26" t="str">
        <f t="shared" si="6"/>
        <v/>
      </c>
      <c r="CE59" s="26" t="str">
        <f t="shared" si="7"/>
        <v/>
      </c>
      <c r="CF59" s="88" t="str">
        <f t="shared" si="34"/>
        <v/>
      </c>
      <c r="CG59" s="26" t="str">
        <f t="shared" si="8"/>
        <v/>
      </c>
      <c r="CH59" s="26" t="str">
        <f t="shared" si="9"/>
        <v/>
      </c>
      <c r="CI59" s="28"/>
      <c r="CJ59" s="29">
        <f t="shared" si="10"/>
        <v>0</v>
      </c>
      <c r="CK59" s="29">
        <f t="shared" si="11"/>
        <v>0</v>
      </c>
      <c r="CL59" s="29">
        <f t="shared" si="12"/>
        <v>0</v>
      </c>
      <c r="CM59" s="29">
        <f t="shared" si="13"/>
        <v>0</v>
      </c>
      <c r="CN59" s="29">
        <f t="shared" si="13"/>
        <v>0</v>
      </c>
      <c r="CO59" s="89">
        <f t="shared" si="35"/>
        <v>0</v>
      </c>
      <c r="CP59" s="29">
        <f t="shared" si="14"/>
        <v>0</v>
      </c>
      <c r="CQ59" s="29">
        <f t="shared" si="14"/>
        <v>0</v>
      </c>
    </row>
    <row r="60" spans="1:95" x14ac:dyDescent="0.25">
      <c r="A60" s="300"/>
      <c r="B60" s="31" t="s">
        <v>43</v>
      </c>
      <c r="C60" s="32">
        <f t="shared" si="0"/>
        <v>0</v>
      </c>
      <c r="D60" s="33">
        <f t="shared" si="32"/>
        <v>0</v>
      </c>
      <c r="E60" s="34">
        <f t="shared" si="32"/>
        <v>0</v>
      </c>
      <c r="F60" s="75"/>
      <c r="G60" s="76"/>
      <c r="H60" s="75"/>
      <c r="I60" s="76"/>
      <c r="J60" s="35"/>
      <c r="K60" s="37"/>
      <c r="L60" s="35"/>
      <c r="M60" s="37"/>
      <c r="N60" s="35"/>
      <c r="O60" s="37"/>
      <c r="P60" s="35"/>
      <c r="Q60" s="37"/>
      <c r="R60" s="35"/>
      <c r="S60" s="37"/>
      <c r="T60" s="35"/>
      <c r="U60" s="37"/>
      <c r="V60" s="35"/>
      <c r="W60" s="37"/>
      <c r="X60" s="35"/>
      <c r="Y60" s="37"/>
      <c r="Z60" s="35"/>
      <c r="AA60" s="37"/>
      <c r="AB60" s="35"/>
      <c r="AC60" s="37"/>
      <c r="AD60" s="35"/>
      <c r="AE60" s="37"/>
      <c r="AF60" s="35"/>
      <c r="AG60" s="37"/>
      <c r="AH60" s="35"/>
      <c r="AI60" s="37"/>
      <c r="AJ60" s="35"/>
      <c r="AK60" s="37"/>
      <c r="AL60" s="38"/>
      <c r="AM60" s="39"/>
      <c r="AN60" s="40"/>
      <c r="AO60" s="41"/>
      <c r="AP60" s="36"/>
      <c r="AQ60" s="24"/>
      <c r="AR60" s="24"/>
      <c r="AS60" s="24"/>
      <c r="AT60" s="24"/>
      <c r="AU60" s="24"/>
      <c r="AV60" s="25" t="str">
        <f t="shared" si="33"/>
        <v/>
      </c>
      <c r="CA60" s="26" t="str">
        <f t="shared" si="3"/>
        <v/>
      </c>
      <c r="CB60" s="26" t="str">
        <f t="shared" si="4"/>
        <v/>
      </c>
      <c r="CC60" s="26" t="str">
        <f t="shared" si="5"/>
        <v/>
      </c>
      <c r="CD60" s="26" t="str">
        <f t="shared" si="6"/>
        <v/>
      </c>
      <c r="CE60" s="26" t="str">
        <f t="shared" si="7"/>
        <v/>
      </c>
      <c r="CF60" s="88" t="str">
        <f t="shared" si="34"/>
        <v/>
      </c>
      <c r="CG60" s="26" t="str">
        <f t="shared" si="8"/>
        <v/>
      </c>
      <c r="CH60" s="26" t="str">
        <f t="shared" si="9"/>
        <v/>
      </c>
      <c r="CI60" s="28"/>
      <c r="CJ60" s="29">
        <f t="shared" si="10"/>
        <v>0</v>
      </c>
      <c r="CK60" s="29">
        <f t="shared" si="11"/>
        <v>0</v>
      </c>
      <c r="CL60" s="29">
        <f t="shared" si="12"/>
        <v>0</v>
      </c>
      <c r="CM60" s="29">
        <f t="shared" si="13"/>
        <v>0</v>
      </c>
      <c r="CN60" s="29">
        <f t="shared" si="13"/>
        <v>0</v>
      </c>
      <c r="CO60" s="89">
        <f t="shared" si="35"/>
        <v>0</v>
      </c>
      <c r="CP60" s="29">
        <f t="shared" si="14"/>
        <v>0</v>
      </c>
      <c r="CQ60" s="29">
        <f t="shared" si="14"/>
        <v>0</v>
      </c>
    </row>
    <row r="61" spans="1:95" x14ac:dyDescent="0.25">
      <c r="A61" s="300"/>
      <c r="B61" s="90" t="s">
        <v>47</v>
      </c>
      <c r="C61" s="91">
        <f t="shared" si="0"/>
        <v>0</v>
      </c>
      <c r="D61" s="33">
        <f>SUM(J61+L61+N61+P61+R61+T61+V61+X61+Z61+AB61+AD61+AF61+AH61+AJ61+AL61)</f>
        <v>0</v>
      </c>
      <c r="E61" s="55">
        <f>SUM(K61+M61+O61+Q61+S61+U61+W61+Y61+AA61+AC61+AE61+AG61+AI61+AK61+AM61)</f>
        <v>0</v>
      </c>
      <c r="F61" s="75"/>
      <c r="G61" s="76"/>
      <c r="H61" s="75"/>
      <c r="I61" s="76"/>
      <c r="J61" s="47"/>
      <c r="K61" s="49"/>
      <c r="L61" s="47"/>
      <c r="M61" s="49"/>
      <c r="N61" s="47"/>
      <c r="O61" s="49"/>
      <c r="P61" s="47"/>
      <c r="Q61" s="49"/>
      <c r="R61" s="47"/>
      <c r="S61" s="49"/>
      <c r="T61" s="47"/>
      <c r="U61" s="49"/>
      <c r="V61" s="47"/>
      <c r="W61" s="49"/>
      <c r="X61" s="47"/>
      <c r="Y61" s="49"/>
      <c r="Z61" s="47"/>
      <c r="AA61" s="49"/>
      <c r="AB61" s="47"/>
      <c r="AC61" s="49"/>
      <c r="AD61" s="47"/>
      <c r="AE61" s="49"/>
      <c r="AF61" s="47"/>
      <c r="AG61" s="49"/>
      <c r="AH61" s="47"/>
      <c r="AI61" s="49"/>
      <c r="AJ61" s="47"/>
      <c r="AK61" s="49"/>
      <c r="AL61" s="50"/>
      <c r="AM61" s="51"/>
      <c r="AN61" s="40"/>
      <c r="AO61" s="52"/>
      <c r="AP61" s="48"/>
      <c r="AQ61" s="92"/>
      <c r="AR61" s="92"/>
      <c r="AS61" s="92"/>
      <c r="AT61" s="92"/>
      <c r="AU61" s="92"/>
      <c r="AV61" s="25" t="str">
        <f t="shared" si="33"/>
        <v/>
      </c>
      <c r="CA61" s="26" t="str">
        <f t="shared" si="3"/>
        <v/>
      </c>
      <c r="CB61" s="26" t="str">
        <f t="shared" si="4"/>
        <v/>
      </c>
      <c r="CC61" s="26" t="str">
        <f t="shared" si="5"/>
        <v/>
      </c>
      <c r="CD61" s="26" t="str">
        <f t="shared" si="6"/>
        <v/>
      </c>
      <c r="CE61" s="26" t="str">
        <f t="shared" si="7"/>
        <v/>
      </c>
      <c r="CF61" s="88" t="str">
        <f t="shared" si="34"/>
        <v/>
      </c>
      <c r="CG61" s="26" t="str">
        <f t="shared" si="8"/>
        <v/>
      </c>
      <c r="CH61" s="26" t="str">
        <f t="shared" si="9"/>
        <v/>
      </c>
      <c r="CI61" s="28"/>
      <c r="CJ61" s="29">
        <f t="shared" si="10"/>
        <v>0</v>
      </c>
      <c r="CK61" s="29">
        <f t="shared" si="11"/>
        <v>0</v>
      </c>
      <c r="CL61" s="29">
        <f t="shared" si="12"/>
        <v>0</v>
      </c>
      <c r="CM61" s="29">
        <f t="shared" si="13"/>
        <v>0</v>
      </c>
      <c r="CN61" s="29">
        <f t="shared" si="13"/>
        <v>0</v>
      </c>
      <c r="CO61" s="89">
        <f t="shared" si="35"/>
        <v>0</v>
      </c>
      <c r="CP61" s="29">
        <f t="shared" si="14"/>
        <v>0</v>
      </c>
      <c r="CQ61" s="29">
        <f t="shared" si="14"/>
        <v>0</v>
      </c>
    </row>
    <row r="62" spans="1:95" x14ac:dyDescent="0.25">
      <c r="A62" s="301"/>
      <c r="B62" s="57" t="s">
        <v>46</v>
      </c>
      <c r="C62" s="58">
        <f t="shared" si="0"/>
        <v>0</v>
      </c>
      <c r="D62" s="59">
        <f t="shared" si="32"/>
        <v>0</v>
      </c>
      <c r="E62" s="60">
        <f t="shared" si="32"/>
        <v>0</v>
      </c>
      <c r="F62" s="82"/>
      <c r="G62" s="93"/>
      <c r="H62" s="82"/>
      <c r="I62" s="93"/>
      <c r="J62" s="64"/>
      <c r="K62" s="94"/>
      <c r="L62" s="64"/>
      <c r="M62" s="94"/>
      <c r="N62" s="64"/>
      <c r="O62" s="94"/>
      <c r="P62" s="64"/>
      <c r="Q62" s="94"/>
      <c r="R62" s="64"/>
      <c r="S62" s="94"/>
      <c r="T62" s="64"/>
      <c r="U62" s="94"/>
      <c r="V62" s="64"/>
      <c r="W62" s="94"/>
      <c r="X62" s="64"/>
      <c r="Y62" s="94"/>
      <c r="Z62" s="64"/>
      <c r="AA62" s="94"/>
      <c r="AB62" s="64"/>
      <c r="AC62" s="94"/>
      <c r="AD62" s="64"/>
      <c r="AE62" s="94"/>
      <c r="AF62" s="64"/>
      <c r="AG62" s="94"/>
      <c r="AH62" s="64"/>
      <c r="AI62" s="94"/>
      <c r="AJ62" s="64"/>
      <c r="AK62" s="94"/>
      <c r="AL62" s="95"/>
      <c r="AM62" s="96"/>
      <c r="AN62" s="66"/>
      <c r="AO62" s="97"/>
      <c r="AP62" s="68"/>
      <c r="AQ62" s="69"/>
      <c r="AR62" s="69"/>
      <c r="AS62" s="69"/>
      <c r="AT62" s="69"/>
      <c r="AU62" s="69"/>
      <c r="AV62" s="25" t="str">
        <f t="shared" si="33"/>
        <v/>
      </c>
      <c r="CA62" s="26" t="str">
        <f t="shared" si="3"/>
        <v/>
      </c>
      <c r="CB62" s="26" t="str">
        <f t="shared" si="4"/>
        <v/>
      </c>
      <c r="CC62" s="26" t="str">
        <f t="shared" si="5"/>
        <v/>
      </c>
      <c r="CD62" s="26" t="str">
        <f t="shared" si="6"/>
        <v/>
      </c>
      <c r="CE62" s="26" t="str">
        <f t="shared" si="7"/>
        <v/>
      </c>
      <c r="CF62" s="88" t="str">
        <f t="shared" si="34"/>
        <v/>
      </c>
      <c r="CG62" s="26" t="str">
        <f t="shared" si="8"/>
        <v/>
      </c>
      <c r="CH62" s="26" t="str">
        <f t="shared" si="9"/>
        <v/>
      </c>
      <c r="CI62" s="28"/>
      <c r="CJ62" s="29">
        <f t="shared" si="10"/>
        <v>0</v>
      </c>
      <c r="CK62" s="29">
        <f t="shared" si="11"/>
        <v>0</v>
      </c>
      <c r="CL62" s="29">
        <f t="shared" si="12"/>
        <v>0</v>
      </c>
      <c r="CM62" s="29">
        <f t="shared" si="13"/>
        <v>0</v>
      </c>
      <c r="CN62" s="29">
        <f t="shared" si="13"/>
        <v>0</v>
      </c>
      <c r="CO62" s="89">
        <f t="shared" si="35"/>
        <v>0</v>
      </c>
      <c r="CP62" s="29">
        <f t="shared" si="14"/>
        <v>0</v>
      </c>
      <c r="CQ62" s="29">
        <f t="shared" si="14"/>
        <v>0</v>
      </c>
    </row>
    <row r="63" spans="1:95" ht="15" customHeight="1" x14ac:dyDescent="0.25">
      <c r="A63" s="299" t="s">
        <v>56</v>
      </c>
      <c r="B63" s="10" t="s">
        <v>38</v>
      </c>
      <c r="C63" s="11">
        <f t="shared" si="0"/>
        <v>45</v>
      </c>
      <c r="D63" s="12">
        <f t="shared" ref="D63:E66" si="36">SUM(J63+L63+N63+P63+R63+T63+V63+X63+Z63+AB63)</f>
        <v>36</v>
      </c>
      <c r="E63" s="13">
        <f t="shared" si="36"/>
        <v>9</v>
      </c>
      <c r="F63" s="71"/>
      <c r="G63" s="72"/>
      <c r="H63" s="71"/>
      <c r="I63" s="72"/>
      <c r="J63" s="14"/>
      <c r="K63" s="16"/>
      <c r="L63" s="14"/>
      <c r="M63" s="16"/>
      <c r="N63" s="14">
        <v>3</v>
      </c>
      <c r="O63" s="16"/>
      <c r="P63" s="14">
        <v>2</v>
      </c>
      <c r="Q63" s="16">
        <v>1</v>
      </c>
      <c r="R63" s="14">
        <v>7</v>
      </c>
      <c r="S63" s="16">
        <v>2</v>
      </c>
      <c r="T63" s="14">
        <v>6</v>
      </c>
      <c r="U63" s="16">
        <v>2</v>
      </c>
      <c r="V63" s="14">
        <v>3</v>
      </c>
      <c r="W63" s="16">
        <v>2</v>
      </c>
      <c r="X63" s="14">
        <v>8</v>
      </c>
      <c r="Y63" s="16">
        <v>1</v>
      </c>
      <c r="Z63" s="14">
        <v>4</v>
      </c>
      <c r="AA63" s="16">
        <v>1</v>
      </c>
      <c r="AB63" s="35">
        <v>3</v>
      </c>
      <c r="AC63" s="37"/>
      <c r="AD63" s="98"/>
      <c r="AE63" s="99"/>
      <c r="AF63" s="100"/>
      <c r="AG63" s="101"/>
      <c r="AH63" s="100"/>
      <c r="AI63" s="101"/>
      <c r="AJ63" s="100"/>
      <c r="AK63" s="101"/>
      <c r="AL63" s="102"/>
      <c r="AM63" s="103"/>
      <c r="AN63" s="73">
        <v>0</v>
      </c>
      <c r="AO63" s="104">
        <v>0</v>
      </c>
      <c r="AP63" s="21">
        <v>0</v>
      </c>
      <c r="AQ63" s="22">
        <v>0</v>
      </c>
      <c r="AR63" s="22">
        <v>3</v>
      </c>
      <c r="AS63" s="22">
        <v>0</v>
      </c>
      <c r="AT63" s="22">
        <v>0</v>
      </c>
      <c r="AU63" s="22">
        <v>0</v>
      </c>
      <c r="AV63" s="25" t="str">
        <f t="shared" si="33"/>
        <v/>
      </c>
      <c r="CA63" s="26" t="str">
        <f t="shared" si="3"/>
        <v/>
      </c>
      <c r="CB63" s="26" t="str">
        <f t="shared" si="4"/>
        <v/>
      </c>
      <c r="CC63" s="26" t="str">
        <f t="shared" si="5"/>
        <v/>
      </c>
      <c r="CD63" s="26" t="str">
        <f t="shared" si="6"/>
        <v/>
      </c>
      <c r="CE63" s="26" t="str">
        <f t="shared" si="7"/>
        <v/>
      </c>
      <c r="CF63" s="88" t="str">
        <f t="shared" si="34"/>
        <v/>
      </c>
      <c r="CG63" s="26" t="str">
        <f t="shared" si="8"/>
        <v/>
      </c>
      <c r="CH63" s="26" t="str">
        <f t="shared" si="9"/>
        <v/>
      </c>
      <c r="CI63" s="28"/>
      <c r="CJ63" s="29">
        <f t="shared" si="10"/>
        <v>0</v>
      </c>
      <c r="CK63" s="29">
        <f t="shared" si="11"/>
        <v>0</v>
      </c>
      <c r="CL63" s="29">
        <f t="shared" si="12"/>
        <v>0</v>
      </c>
      <c r="CM63" s="29">
        <f t="shared" si="13"/>
        <v>0</v>
      </c>
      <c r="CN63" s="29">
        <f t="shared" si="13"/>
        <v>0</v>
      </c>
      <c r="CO63" s="89">
        <f t="shared" si="35"/>
        <v>0</v>
      </c>
      <c r="CP63" s="29">
        <f t="shared" si="14"/>
        <v>0</v>
      </c>
      <c r="CQ63" s="29">
        <f t="shared" si="14"/>
        <v>0</v>
      </c>
    </row>
    <row r="64" spans="1:95" x14ac:dyDescent="0.25">
      <c r="A64" s="300"/>
      <c r="B64" s="31" t="s">
        <v>40</v>
      </c>
      <c r="C64" s="32">
        <f t="shared" si="0"/>
        <v>159</v>
      </c>
      <c r="D64" s="33">
        <f t="shared" si="36"/>
        <v>115</v>
      </c>
      <c r="E64" s="34">
        <f t="shared" si="36"/>
        <v>44</v>
      </c>
      <c r="F64" s="75"/>
      <c r="G64" s="76"/>
      <c r="H64" s="75"/>
      <c r="I64" s="76"/>
      <c r="J64" s="35"/>
      <c r="K64" s="37"/>
      <c r="L64" s="35"/>
      <c r="M64" s="37"/>
      <c r="N64" s="35">
        <v>5</v>
      </c>
      <c r="O64" s="37">
        <v>2</v>
      </c>
      <c r="P64" s="35">
        <v>12</v>
      </c>
      <c r="Q64" s="37">
        <v>2</v>
      </c>
      <c r="R64" s="35">
        <v>28</v>
      </c>
      <c r="S64" s="37">
        <v>6</v>
      </c>
      <c r="T64" s="35">
        <v>29</v>
      </c>
      <c r="U64" s="37">
        <v>9</v>
      </c>
      <c r="V64" s="35">
        <v>11</v>
      </c>
      <c r="W64" s="37">
        <v>12</v>
      </c>
      <c r="X64" s="35">
        <v>16</v>
      </c>
      <c r="Y64" s="37">
        <v>6</v>
      </c>
      <c r="Z64" s="35">
        <v>5</v>
      </c>
      <c r="AA64" s="37">
        <v>3</v>
      </c>
      <c r="AB64" s="35">
        <v>9</v>
      </c>
      <c r="AC64" s="37">
        <v>4</v>
      </c>
      <c r="AD64" s="98"/>
      <c r="AE64" s="99"/>
      <c r="AF64" s="105"/>
      <c r="AG64" s="77"/>
      <c r="AH64" s="105"/>
      <c r="AI64" s="77"/>
      <c r="AJ64" s="105"/>
      <c r="AK64" s="77"/>
      <c r="AL64" s="106"/>
      <c r="AM64" s="107"/>
      <c r="AN64" s="40">
        <v>0</v>
      </c>
      <c r="AO64" s="41">
        <v>0</v>
      </c>
      <c r="AP64" s="36">
        <v>1</v>
      </c>
      <c r="AQ64" s="24">
        <v>1</v>
      </c>
      <c r="AR64" s="24">
        <v>9</v>
      </c>
      <c r="AS64" s="24">
        <v>0</v>
      </c>
      <c r="AT64" s="24">
        <v>0</v>
      </c>
      <c r="AU64" s="24">
        <v>0</v>
      </c>
      <c r="AV64" s="25" t="str">
        <f t="shared" si="33"/>
        <v/>
      </c>
      <c r="CA64" s="26" t="str">
        <f t="shared" si="3"/>
        <v/>
      </c>
      <c r="CB64" s="26" t="str">
        <f t="shared" si="4"/>
        <v/>
      </c>
      <c r="CC64" s="26" t="str">
        <f t="shared" si="5"/>
        <v/>
      </c>
      <c r="CD64" s="26" t="str">
        <f t="shared" si="6"/>
        <v/>
      </c>
      <c r="CE64" s="26" t="str">
        <f t="shared" si="7"/>
        <v/>
      </c>
      <c r="CF64" s="88" t="str">
        <f t="shared" si="34"/>
        <v/>
      </c>
      <c r="CG64" s="26" t="str">
        <f t="shared" si="8"/>
        <v/>
      </c>
      <c r="CH64" s="26" t="str">
        <f t="shared" si="9"/>
        <v/>
      </c>
      <c r="CI64" s="28"/>
      <c r="CJ64" s="29">
        <f t="shared" si="10"/>
        <v>0</v>
      </c>
      <c r="CK64" s="29">
        <f t="shared" si="11"/>
        <v>0</v>
      </c>
      <c r="CL64" s="29">
        <f t="shared" si="12"/>
        <v>0</v>
      </c>
      <c r="CM64" s="29">
        <f t="shared" si="13"/>
        <v>0</v>
      </c>
      <c r="CN64" s="29">
        <f t="shared" si="13"/>
        <v>0</v>
      </c>
      <c r="CO64" s="89">
        <f t="shared" si="35"/>
        <v>0</v>
      </c>
      <c r="CP64" s="29">
        <f t="shared" si="14"/>
        <v>0</v>
      </c>
      <c r="CQ64" s="29">
        <f t="shared" si="14"/>
        <v>0</v>
      </c>
    </row>
    <row r="65" spans="1:95" x14ac:dyDescent="0.25">
      <c r="A65" s="300"/>
      <c r="B65" s="53" t="s">
        <v>47</v>
      </c>
      <c r="C65" s="32">
        <f t="shared" si="0"/>
        <v>0</v>
      </c>
      <c r="D65" s="33">
        <f t="shared" si="36"/>
        <v>0</v>
      </c>
      <c r="E65" s="55">
        <f t="shared" si="36"/>
        <v>0</v>
      </c>
      <c r="F65" s="75"/>
      <c r="G65" s="76"/>
      <c r="H65" s="75"/>
      <c r="I65" s="76"/>
      <c r="J65" s="47"/>
      <c r="K65" s="49"/>
      <c r="L65" s="47"/>
      <c r="M65" s="49"/>
      <c r="N65" s="47"/>
      <c r="O65" s="49"/>
      <c r="P65" s="47"/>
      <c r="Q65" s="49"/>
      <c r="R65" s="47"/>
      <c r="S65" s="49"/>
      <c r="T65" s="47"/>
      <c r="U65" s="49"/>
      <c r="V65" s="47"/>
      <c r="W65" s="49"/>
      <c r="X65" s="47"/>
      <c r="Y65" s="49"/>
      <c r="Z65" s="47"/>
      <c r="AA65" s="49"/>
      <c r="AB65" s="35"/>
      <c r="AC65" s="37"/>
      <c r="AD65" s="98"/>
      <c r="AE65" s="99"/>
      <c r="AF65" s="75"/>
      <c r="AG65" s="108"/>
      <c r="AH65" s="75"/>
      <c r="AI65" s="108"/>
      <c r="AJ65" s="75"/>
      <c r="AK65" s="108"/>
      <c r="AL65" s="109"/>
      <c r="AM65" s="110"/>
      <c r="AN65" s="40"/>
      <c r="AO65" s="52"/>
      <c r="AP65" s="48"/>
      <c r="AQ65" s="92"/>
      <c r="AR65" s="92"/>
      <c r="AS65" s="92"/>
      <c r="AT65" s="92"/>
      <c r="AU65" s="92"/>
      <c r="AV65" s="25" t="str">
        <f t="shared" si="33"/>
        <v/>
      </c>
      <c r="CA65" s="26" t="str">
        <f t="shared" si="3"/>
        <v/>
      </c>
      <c r="CB65" s="26" t="str">
        <f t="shared" si="4"/>
        <v/>
      </c>
      <c r="CC65" s="26" t="str">
        <f t="shared" si="5"/>
        <v/>
      </c>
      <c r="CD65" s="26" t="str">
        <f t="shared" si="6"/>
        <v/>
      </c>
      <c r="CE65" s="26" t="str">
        <f t="shared" si="7"/>
        <v/>
      </c>
      <c r="CF65" s="88" t="str">
        <f t="shared" si="34"/>
        <v/>
      </c>
      <c r="CG65" s="26" t="str">
        <f t="shared" si="8"/>
        <v/>
      </c>
      <c r="CH65" s="26" t="str">
        <f t="shared" si="9"/>
        <v/>
      </c>
      <c r="CI65" s="28"/>
      <c r="CJ65" s="29">
        <f t="shared" si="10"/>
        <v>0</v>
      </c>
      <c r="CK65" s="29">
        <f t="shared" si="11"/>
        <v>0</v>
      </c>
      <c r="CL65" s="29">
        <f t="shared" si="12"/>
        <v>0</v>
      </c>
      <c r="CM65" s="29">
        <f t="shared" si="13"/>
        <v>0</v>
      </c>
      <c r="CN65" s="29">
        <f t="shared" si="13"/>
        <v>0</v>
      </c>
      <c r="CO65" s="89">
        <f t="shared" si="35"/>
        <v>0</v>
      </c>
      <c r="CP65" s="29">
        <f t="shared" si="14"/>
        <v>0</v>
      </c>
      <c r="CQ65" s="29">
        <f t="shared" si="14"/>
        <v>0</v>
      </c>
    </row>
    <row r="66" spans="1:95" x14ac:dyDescent="0.25">
      <c r="A66" s="301"/>
      <c r="B66" s="57" t="s">
        <v>46</v>
      </c>
      <c r="C66" s="58">
        <f t="shared" si="0"/>
        <v>0</v>
      </c>
      <c r="D66" s="59">
        <f t="shared" si="36"/>
        <v>0</v>
      </c>
      <c r="E66" s="60">
        <f t="shared" si="36"/>
        <v>0</v>
      </c>
      <c r="F66" s="82"/>
      <c r="G66" s="93"/>
      <c r="H66" s="82"/>
      <c r="I66" s="93"/>
      <c r="J66" s="64"/>
      <c r="K66" s="94"/>
      <c r="L66" s="64"/>
      <c r="M66" s="94"/>
      <c r="N66" s="64"/>
      <c r="O66" s="94"/>
      <c r="P66" s="64"/>
      <c r="Q66" s="94"/>
      <c r="R66" s="64"/>
      <c r="S66" s="94"/>
      <c r="T66" s="64"/>
      <c r="U66" s="94"/>
      <c r="V66" s="64"/>
      <c r="W66" s="94"/>
      <c r="X66" s="64"/>
      <c r="Y66" s="94"/>
      <c r="Z66" s="64"/>
      <c r="AA66" s="94"/>
      <c r="AB66" s="35"/>
      <c r="AC66" s="37"/>
      <c r="AD66" s="98"/>
      <c r="AE66" s="99"/>
      <c r="AF66" s="82"/>
      <c r="AG66" s="111"/>
      <c r="AH66" s="82"/>
      <c r="AI66" s="111"/>
      <c r="AJ66" s="82"/>
      <c r="AK66" s="111"/>
      <c r="AL66" s="112"/>
      <c r="AM66" s="113"/>
      <c r="AN66" s="66"/>
      <c r="AO66" s="97"/>
      <c r="AP66" s="68"/>
      <c r="AQ66" s="69"/>
      <c r="AR66" s="69"/>
      <c r="AS66" s="69"/>
      <c r="AT66" s="69"/>
      <c r="AU66" s="69"/>
      <c r="AV66" s="25" t="str">
        <f t="shared" si="33"/>
        <v/>
      </c>
      <c r="CA66" s="26" t="str">
        <f t="shared" si="3"/>
        <v/>
      </c>
      <c r="CB66" s="26" t="str">
        <f t="shared" si="4"/>
        <v/>
      </c>
      <c r="CC66" s="26" t="str">
        <f t="shared" si="5"/>
        <v/>
      </c>
      <c r="CD66" s="26" t="str">
        <f t="shared" si="6"/>
        <v/>
      </c>
      <c r="CE66" s="26" t="str">
        <f t="shared" si="7"/>
        <v/>
      </c>
      <c r="CF66" s="88" t="str">
        <f t="shared" si="34"/>
        <v/>
      </c>
      <c r="CG66" s="26" t="str">
        <f t="shared" si="8"/>
        <v/>
      </c>
      <c r="CH66" s="26" t="str">
        <f t="shared" si="9"/>
        <v/>
      </c>
      <c r="CI66" s="28"/>
      <c r="CJ66" s="29">
        <f t="shared" si="10"/>
        <v>0</v>
      </c>
      <c r="CK66" s="29">
        <f t="shared" si="11"/>
        <v>0</v>
      </c>
      <c r="CL66" s="29">
        <f t="shared" si="12"/>
        <v>0</v>
      </c>
      <c r="CM66" s="29">
        <f t="shared" si="13"/>
        <v>0</v>
      </c>
      <c r="CN66" s="29">
        <f t="shared" si="13"/>
        <v>0</v>
      </c>
      <c r="CO66" s="89">
        <f t="shared" si="35"/>
        <v>0</v>
      </c>
      <c r="CP66" s="29">
        <f t="shared" si="14"/>
        <v>0</v>
      </c>
      <c r="CQ66" s="29">
        <f t="shared" si="14"/>
        <v>0</v>
      </c>
    </row>
    <row r="67" spans="1:95" ht="15" customHeight="1" x14ac:dyDescent="0.25">
      <c r="A67" s="299" t="s">
        <v>57</v>
      </c>
      <c r="B67" s="10" t="s">
        <v>38</v>
      </c>
      <c r="C67" s="11">
        <f t="shared" si="0"/>
        <v>56</v>
      </c>
      <c r="D67" s="12">
        <f>SUM(J67+L67+N67+P67+R67+T67+V67+X67+Z67+AB67+AD67+AF67+AH67+AJ67+AL67)</f>
        <v>45</v>
      </c>
      <c r="E67" s="13">
        <f>SUM(K67+M67+O67+Q67+S67+U67+W67+Y67+AA67+AC67+AE67+AG67+AI67+AK67+AM67)</f>
        <v>11</v>
      </c>
      <c r="F67" s="71"/>
      <c r="G67" s="72"/>
      <c r="H67" s="71"/>
      <c r="I67" s="72"/>
      <c r="J67" s="14"/>
      <c r="K67" s="16"/>
      <c r="L67" s="14"/>
      <c r="M67" s="16"/>
      <c r="N67" s="14">
        <v>3</v>
      </c>
      <c r="O67" s="16"/>
      <c r="P67" s="14">
        <v>2</v>
      </c>
      <c r="Q67" s="16">
        <v>1</v>
      </c>
      <c r="R67" s="14">
        <v>7</v>
      </c>
      <c r="S67" s="16">
        <v>2</v>
      </c>
      <c r="T67" s="14">
        <v>6</v>
      </c>
      <c r="U67" s="16">
        <v>2</v>
      </c>
      <c r="V67" s="14">
        <v>3</v>
      </c>
      <c r="W67" s="16">
        <v>2</v>
      </c>
      <c r="X67" s="14">
        <v>8</v>
      </c>
      <c r="Y67" s="16">
        <v>1</v>
      </c>
      <c r="Z67" s="14">
        <v>4</v>
      </c>
      <c r="AA67" s="16">
        <v>1</v>
      </c>
      <c r="AB67" s="14">
        <v>3</v>
      </c>
      <c r="AC67" s="16"/>
      <c r="AD67" s="14">
        <v>3</v>
      </c>
      <c r="AE67" s="16">
        <v>1</v>
      </c>
      <c r="AF67" s="14">
        <v>2</v>
      </c>
      <c r="AG67" s="16"/>
      <c r="AH67" s="14">
        <v>1</v>
      </c>
      <c r="AI67" s="16"/>
      <c r="AJ67" s="14">
        <v>2</v>
      </c>
      <c r="AK67" s="16"/>
      <c r="AL67" s="17">
        <v>1</v>
      </c>
      <c r="AM67" s="18">
        <v>1</v>
      </c>
      <c r="AN67" s="73">
        <v>0</v>
      </c>
      <c r="AO67" s="104">
        <v>0</v>
      </c>
      <c r="AP67" s="21">
        <v>0</v>
      </c>
      <c r="AQ67" s="22">
        <v>0</v>
      </c>
      <c r="AR67" s="22">
        <v>3</v>
      </c>
      <c r="AS67" s="22">
        <v>0</v>
      </c>
      <c r="AT67" s="22">
        <v>0</v>
      </c>
      <c r="AU67" s="22">
        <v>0</v>
      </c>
      <c r="AV67" s="25" t="str">
        <f t="shared" si="33"/>
        <v/>
      </c>
      <c r="CA67" s="26" t="str">
        <f t="shared" si="3"/>
        <v/>
      </c>
      <c r="CB67" s="26" t="str">
        <f t="shared" si="4"/>
        <v/>
      </c>
      <c r="CC67" s="26" t="str">
        <f t="shared" si="5"/>
        <v/>
      </c>
      <c r="CD67" s="26" t="str">
        <f t="shared" si="6"/>
        <v/>
      </c>
      <c r="CE67" s="26" t="str">
        <f t="shared" si="7"/>
        <v/>
      </c>
      <c r="CF67" s="88" t="str">
        <f t="shared" si="34"/>
        <v/>
      </c>
      <c r="CG67" s="26" t="str">
        <f t="shared" si="8"/>
        <v/>
      </c>
      <c r="CH67" s="26" t="str">
        <f t="shared" si="9"/>
        <v/>
      </c>
      <c r="CI67" s="28"/>
      <c r="CJ67" s="29">
        <f t="shared" si="10"/>
        <v>0</v>
      </c>
      <c r="CK67" s="29">
        <f t="shared" si="11"/>
        <v>0</v>
      </c>
      <c r="CL67" s="29">
        <f t="shared" si="12"/>
        <v>0</v>
      </c>
      <c r="CM67" s="29">
        <f t="shared" si="13"/>
        <v>0</v>
      </c>
      <c r="CN67" s="29">
        <f t="shared" si="13"/>
        <v>0</v>
      </c>
      <c r="CO67" s="89">
        <f t="shared" si="35"/>
        <v>0</v>
      </c>
      <c r="CP67" s="29">
        <f t="shared" si="14"/>
        <v>0</v>
      </c>
      <c r="CQ67" s="29">
        <f t="shared" si="14"/>
        <v>0</v>
      </c>
    </row>
    <row r="68" spans="1:95" x14ac:dyDescent="0.25">
      <c r="A68" s="300"/>
      <c r="B68" s="31" t="s">
        <v>51</v>
      </c>
      <c r="C68" s="32">
        <f t="shared" si="0"/>
        <v>0</v>
      </c>
      <c r="D68" s="33">
        <f t="shared" ref="D68:E73" si="37">SUM(J68+L68+N68+P68+R68+T68+V68+X68+Z68+AB68+AD68+AF68+AH68+AJ68+AL68)</f>
        <v>0</v>
      </c>
      <c r="E68" s="34">
        <f t="shared" si="37"/>
        <v>0</v>
      </c>
      <c r="F68" s="75"/>
      <c r="G68" s="76"/>
      <c r="H68" s="75"/>
      <c r="I68" s="76"/>
      <c r="J68" s="35"/>
      <c r="K68" s="37"/>
      <c r="L68" s="35"/>
      <c r="M68" s="37"/>
      <c r="N68" s="35"/>
      <c r="O68" s="37"/>
      <c r="P68" s="35"/>
      <c r="Q68" s="37"/>
      <c r="R68" s="35"/>
      <c r="S68" s="37"/>
      <c r="T68" s="35"/>
      <c r="U68" s="37"/>
      <c r="V68" s="35"/>
      <c r="W68" s="37"/>
      <c r="X68" s="35"/>
      <c r="Y68" s="37"/>
      <c r="Z68" s="35"/>
      <c r="AA68" s="37"/>
      <c r="AB68" s="35"/>
      <c r="AC68" s="37"/>
      <c r="AD68" s="35"/>
      <c r="AE68" s="37"/>
      <c r="AF68" s="35"/>
      <c r="AG68" s="37"/>
      <c r="AH68" s="35"/>
      <c r="AI68" s="37"/>
      <c r="AJ68" s="35"/>
      <c r="AK68" s="37"/>
      <c r="AL68" s="38"/>
      <c r="AM68" s="39"/>
      <c r="AN68" s="40"/>
      <c r="AO68" s="114"/>
      <c r="AP68" s="115"/>
      <c r="AQ68" s="116"/>
      <c r="AR68" s="116"/>
      <c r="AS68" s="116"/>
      <c r="AT68" s="116"/>
      <c r="AU68" s="116"/>
      <c r="AV68" s="25" t="str">
        <f t="shared" si="33"/>
        <v/>
      </c>
      <c r="CA68" s="26" t="str">
        <f t="shared" si="3"/>
        <v/>
      </c>
      <c r="CB68" s="26" t="str">
        <f t="shared" si="4"/>
        <v/>
      </c>
      <c r="CC68" s="26" t="str">
        <f t="shared" si="5"/>
        <v/>
      </c>
      <c r="CD68" s="26" t="str">
        <f t="shared" si="6"/>
        <v/>
      </c>
      <c r="CE68" s="26" t="str">
        <f t="shared" si="7"/>
        <v/>
      </c>
      <c r="CF68" s="88" t="str">
        <f t="shared" si="34"/>
        <v/>
      </c>
      <c r="CG68" s="26" t="str">
        <f t="shared" si="8"/>
        <v/>
      </c>
      <c r="CH68" s="26" t="str">
        <f t="shared" si="9"/>
        <v/>
      </c>
      <c r="CI68" s="28"/>
      <c r="CJ68" s="29">
        <f t="shared" si="10"/>
        <v>0</v>
      </c>
      <c r="CK68" s="29">
        <f t="shared" si="11"/>
        <v>0</v>
      </c>
      <c r="CL68" s="29">
        <f t="shared" si="12"/>
        <v>0</v>
      </c>
      <c r="CM68" s="29">
        <f t="shared" si="13"/>
        <v>0</v>
      </c>
      <c r="CN68" s="29">
        <f t="shared" si="13"/>
        <v>0</v>
      </c>
      <c r="CO68" s="89">
        <f t="shared" si="35"/>
        <v>0</v>
      </c>
      <c r="CP68" s="29">
        <f t="shared" si="14"/>
        <v>0</v>
      </c>
      <c r="CQ68" s="29">
        <f t="shared" si="14"/>
        <v>0</v>
      </c>
    </row>
    <row r="69" spans="1:95" x14ac:dyDescent="0.25">
      <c r="A69" s="300"/>
      <c r="B69" s="31" t="s">
        <v>40</v>
      </c>
      <c r="C69" s="32">
        <f t="shared" si="0"/>
        <v>184</v>
      </c>
      <c r="D69" s="33">
        <f t="shared" si="37"/>
        <v>129</v>
      </c>
      <c r="E69" s="34">
        <f t="shared" si="37"/>
        <v>55</v>
      </c>
      <c r="F69" s="75"/>
      <c r="G69" s="76"/>
      <c r="H69" s="75"/>
      <c r="I69" s="76"/>
      <c r="J69" s="35"/>
      <c r="K69" s="37"/>
      <c r="L69" s="35"/>
      <c r="M69" s="37">
        <v>1</v>
      </c>
      <c r="N69" s="35">
        <v>5</v>
      </c>
      <c r="O69" s="37">
        <v>2</v>
      </c>
      <c r="P69" s="35">
        <v>12</v>
      </c>
      <c r="Q69" s="37">
        <v>4</v>
      </c>
      <c r="R69" s="35">
        <v>28</v>
      </c>
      <c r="S69" s="37">
        <v>9</v>
      </c>
      <c r="T69" s="35">
        <v>29</v>
      </c>
      <c r="U69" s="37">
        <v>11</v>
      </c>
      <c r="V69" s="35">
        <v>11</v>
      </c>
      <c r="W69" s="37">
        <v>12</v>
      </c>
      <c r="X69" s="35">
        <v>16</v>
      </c>
      <c r="Y69" s="37">
        <v>6</v>
      </c>
      <c r="Z69" s="35">
        <v>5</v>
      </c>
      <c r="AA69" s="37">
        <v>3</v>
      </c>
      <c r="AB69" s="35">
        <v>9</v>
      </c>
      <c r="AC69" s="37">
        <v>4</v>
      </c>
      <c r="AD69" s="35">
        <v>5</v>
      </c>
      <c r="AE69" s="37"/>
      <c r="AF69" s="35">
        <v>6</v>
      </c>
      <c r="AG69" s="37"/>
      <c r="AH69" s="35">
        <v>1</v>
      </c>
      <c r="AI69" s="37">
        <v>3</v>
      </c>
      <c r="AJ69" s="35">
        <v>1</v>
      </c>
      <c r="AK69" s="37"/>
      <c r="AL69" s="38">
        <v>1</v>
      </c>
      <c r="AM69" s="39"/>
      <c r="AN69" s="40">
        <v>0</v>
      </c>
      <c r="AO69" s="41">
        <v>0</v>
      </c>
      <c r="AP69" s="36">
        <v>1</v>
      </c>
      <c r="AQ69" s="24">
        <v>1</v>
      </c>
      <c r="AR69" s="24">
        <v>9</v>
      </c>
      <c r="AS69" s="24">
        <v>0</v>
      </c>
      <c r="AT69" s="24">
        <v>0</v>
      </c>
      <c r="AU69" s="24">
        <v>0</v>
      </c>
      <c r="AV69" s="25" t="str">
        <f t="shared" si="33"/>
        <v/>
      </c>
      <c r="CA69" s="26" t="str">
        <f t="shared" si="3"/>
        <v/>
      </c>
      <c r="CB69" s="26" t="str">
        <f t="shared" si="4"/>
        <v/>
      </c>
      <c r="CC69" s="26" t="str">
        <f t="shared" si="5"/>
        <v/>
      </c>
      <c r="CD69" s="26" t="str">
        <f t="shared" si="6"/>
        <v/>
      </c>
      <c r="CE69" s="26" t="str">
        <f t="shared" si="7"/>
        <v/>
      </c>
      <c r="CF69" s="88" t="str">
        <f t="shared" si="34"/>
        <v/>
      </c>
      <c r="CG69" s="26" t="str">
        <f t="shared" si="8"/>
        <v/>
      </c>
      <c r="CH69" s="26" t="str">
        <f t="shared" si="9"/>
        <v/>
      </c>
      <c r="CI69" s="28"/>
      <c r="CJ69" s="29">
        <f t="shared" si="10"/>
        <v>0</v>
      </c>
      <c r="CK69" s="29">
        <f t="shared" si="11"/>
        <v>0</v>
      </c>
      <c r="CL69" s="29">
        <f t="shared" si="12"/>
        <v>0</v>
      </c>
      <c r="CM69" s="29">
        <f t="shared" si="13"/>
        <v>0</v>
      </c>
      <c r="CN69" s="29">
        <f t="shared" si="13"/>
        <v>0</v>
      </c>
      <c r="CO69" s="89">
        <f t="shared" si="35"/>
        <v>0</v>
      </c>
      <c r="CP69" s="29">
        <f t="shared" si="14"/>
        <v>0</v>
      </c>
      <c r="CQ69" s="29">
        <f t="shared" si="14"/>
        <v>0</v>
      </c>
    </row>
    <row r="70" spans="1:95" x14ac:dyDescent="0.25">
      <c r="A70" s="300"/>
      <c r="B70" s="31" t="s">
        <v>52</v>
      </c>
      <c r="C70" s="32">
        <f t="shared" si="0"/>
        <v>0</v>
      </c>
      <c r="D70" s="33">
        <f t="shared" si="37"/>
        <v>0</v>
      </c>
      <c r="E70" s="34">
        <f t="shared" si="37"/>
        <v>0</v>
      </c>
      <c r="F70" s="75"/>
      <c r="G70" s="76"/>
      <c r="H70" s="75"/>
      <c r="I70" s="76"/>
      <c r="J70" s="35"/>
      <c r="K70" s="37"/>
      <c r="L70" s="35"/>
      <c r="M70" s="37"/>
      <c r="N70" s="35"/>
      <c r="O70" s="37"/>
      <c r="P70" s="35"/>
      <c r="Q70" s="37"/>
      <c r="R70" s="35"/>
      <c r="S70" s="37"/>
      <c r="T70" s="35"/>
      <c r="U70" s="37"/>
      <c r="V70" s="35"/>
      <c r="W70" s="37"/>
      <c r="X70" s="35"/>
      <c r="Y70" s="37"/>
      <c r="Z70" s="35"/>
      <c r="AA70" s="37"/>
      <c r="AB70" s="35"/>
      <c r="AC70" s="37"/>
      <c r="AD70" s="35"/>
      <c r="AE70" s="37"/>
      <c r="AF70" s="35"/>
      <c r="AG70" s="37"/>
      <c r="AH70" s="35"/>
      <c r="AI70" s="37"/>
      <c r="AJ70" s="35"/>
      <c r="AK70" s="37"/>
      <c r="AL70" s="38"/>
      <c r="AM70" s="39"/>
      <c r="AN70" s="40"/>
      <c r="AO70" s="41"/>
      <c r="AP70" s="36"/>
      <c r="AQ70" s="24"/>
      <c r="AR70" s="24"/>
      <c r="AS70" s="24"/>
      <c r="AT70" s="24"/>
      <c r="AU70" s="24"/>
      <c r="AV70" s="25" t="str">
        <f t="shared" si="33"/>
        <v/>
      </c>
      <c r="CA70" s="26" t="str">
        <f t="shared" si="3"/>
        <v/>
      </c>
      <c r="CB70" s="26" t="str">
        <f t="shared" si="4"/>
        <v/>
      </c>
      <c r="CC70" s="26" t="str">
        <f t="shared" si="5"/>
        <v/>
      </c>
      <c r="CD70" s="26" t="str">
        <f t="shared" si="6"/>
        <v/>
      </c>
      <c r="CE70" s="26" t="str">
        <f t="shared" si="7"/>
        <v/>
      </c>
      <c r="CF70" s="88" t="str">
        <f t="shared" si="34"/>
        <v/>
      </c>
      <c r="CG70" s="26" t="str">
        <f t="shared" si="8"/>
        <v/>
      </c>
      <c r="CH70" s="26" t="str">
        <f t="shared" si="9"/>
        <v/>
      </c>
      <c r="CI70" s="28"/>
      <c r="CJ70" s="29">
        <f t="shared" si="10"/>
        <v>0</v>
      </c>
      <c r="CK70" s="29">
        <f t="shared" si="11"/>
        <v>0</v>
      </c>
      <c r="CL70" s="29">
        <f t="shared" si="12"/>
        <v>0</v>
      </c>
      <c r="CM70" s="29">
        <f t="shared" si="13"/>
        <v>0</v>
      </c>
      <c r="CN70" s="29">
        <f t="shared" si="13"/>
        <v>0</v>
      </c>
      <c r="CO70" s="89">
        <f t="shared" si="35"/>
        <v>0</v>
      </c>
      <c r="CP70" s="29">
        <f t="shared" si="14"/>
        <v>0</v>
      </c>
      <c r="CQ70" s="29">
        <f t="shared" si="14"/>
        <v>0</v>
      </c>
    </row>
    <row r="71" spans="1:95" x14ac:dyDescent="0.25">
      <c r="A71" s="300"/>
      <c r="B71" s="31" t="s">
        <v>58</v>
      </c>
      <c r="C71" s="32">
        <f t="shared" si="0"/>
        <v>0</v>
      </c>
      <c r="D71" s="33">
        <f t="shared" si="37"/>
        <v>0</v>
      </c>
      <c r="E71" s="34">
        <f t="shared" si="37"/>
        <v>0</v>
      </c>
      <c r="F71" s="75"/>
      <c r="G71" s="76"/>
      <c r="H71" s="75"/>
      <c r="I71" s="76"/>
      <c r="J71" s="35"/>
      <c r="K71" s="37"/>
      <c r="L71" s="35"/>
      <c r="M71" s="37"/>
      <c r="N71" s="35"/>
      <c r="O71" s="37"/>
      <c r="P71" s="35"/>
      <c r="Q71" s="37"/>
      <c r="R71" s="35"/>
      <c r="S71" s="37"/>
      <c r="T71" s="35"/>
      <c r="U71" s="37"/>
      <c r="V71" s="35"/>
      <c r="W71" s="37"/>
      <c r="X71" s="35"/>
      <c r="Y71" s="37"/>
      <c r="Z71" s="35"/>
      <c r="AA71" s="37"/>
      <c r="AB71" s="35"/>
      <c r="AC71" s="37"/>
      <c r="AD71" s="35"/>
      <c r="AE71" s="37"/>
      <c r="AF71" s="35"/>
      <c r="AG71" s="37"/>
      <c r="AH71" s="35"/>
      <c r="AI71" s="37"/>
      <c r="AJ71" s="35"/>
      <c r="AK71" s="37"/>
      <c r="AL71" s="38"/>
      <c r="AM71" s="39"/>
      <c r="AN71" s="40"/>
      <c r="AO71" s="41"/>
      <c r="AP71" s="36"/>
      <c r="AQ71" s="24"/>
      <c r="AR71" s="24"/>
      <c r="AS71" s="24"/>
      <c r="AT71" s="24"/>
      <c r="AU71" s="24"/>
      <c r="AV71" s="25" t="str">
        <f t="shared" si="33"/>
        <v/>
      </c>
      <c r="CA71" s="26" t="str">
        <f t="shared" si="3"/>
        <v/>
      </c>
      <c r="CB71" s="26" t="str">
        <f t="shared" si="4"/>
        <v/>
      </c>
      <c r="CC71" s="26" t="str">
        <f t="shared" si="5"/>
        <v/>
      </c>
      <c r="CD71" s="26" t="str">
        <f t="shared" si="6"/>
        <v/>
      </c>
      <c r="CE71" s="26" t="str">
        <f t="shared" si="7"/>
        <v/>
      </c>
      <c r="CF71" s="88" t="str">
        <f t="shared" si="34"/>
        <v/>
      </c>
      <c r="CG71" s="26" t="str">
        <f t="shared" si="8"/>
        <v/>
      </c>
      <c r="CH71" s="26" t="str">
        <f t="shared" si="9"/>
        <v/>
      </c>
      <c r="CI71" s="28"/>
      <c r="CJ71" s="29">
        <f t="shared" si="10"/>
        <v>0</v>
      </c>
      <c r="CK71" s="29">
        <f t="shared" si="11"/>
        <v>0</v>
      </c>
      <c r="CL71" s="29">
        <f t="shared" si="12"/>
        <v>0</v>
      </c>
      <c r="CM71" s="29">
        <f t="shared" si="13"/>
        <v>0</v>
      </c>
      <c r="CN71" s="29">
        <f t="shared" si="13"/>
        <v>0</v>
      </c>
      <c r="CO71" s="89">
        <f t="shared" si="35"/>
        <v>0</v>
      </c>
      <c r="CP71" s="29">
        <f t="shared" si="14"/>
        <v>0</v>
      </c>
      <c r="CQ71" s="29">
        <f t="shared" si="14"/>
        <v>0</v>
      </c>
    </row>
    <row r="72" spans="1:95" x14ac:dyDescent="0.25">
      <c r="A72" s="300"/>
      <c r="B72" s="90" t="s">
        <v>47</v>
      </c>
      <c r="C72" s="91">
        <f t="shared" si="0"/>
        <v>0</v>
      </c>
      <c r="D72" s="33">
        <f t="shared" si="37"/>
        <v>0</v>
      </c>
      <c r="E72" s="55">
        <f t="shared" si="37"/>
        <v>0</v>
      </c>
      <c r="F72" s="75"/>
      <c r="G72" s="76"/>
      <c r="H72" s="75"/>
      <c r="I72" s="76"/>
      <c r="J72" s="47"/>
      <c r="K72" s="49"/>
      <c r="L72" s="47"/>
      <c r="M72" s="49"/>
      <c r="N72" s="47"/>
      <c r="O72" s="49"/>
      <c r="P72" s="47"/>
      <c r="Q72" s="49"/>
      <c r="R72" s="47"/>
      <c r="S72" s="49"/>
      <c r="T72" s="47"/>
      <c r="U72" s="49"/>
      <c r="V72" s="47"/>
      <c r="W72" s="49"/>
      <c r="X72" s="47"/>
      <c r="Y72" s="49"/>
      <c r="Z72" s="47"/>
      <c r="AA72" s="49"/>
      <c r="AB72" s="47"/>
      <c r="AC72" s="49"/>
      <c r="AD72" s="47"/>
      <c r="AE72" s="49"/>
      <c r="AF72" s="47"/>
      <c r="AG72" s="49"/>
      <c r="AH72" s="47"/>
      <c r="AI72" s="49"/>
      <c r="AJ72" s="47"/>
      <c r="AK72" s="49"/>
      <c r="AL72" s="50"/>
      <c r="AM72" s="51"/>
      <c r="AN72" s="40"/>
      <c r="AO72" s="52"/>
      <c r="AP72" s="48"/>
      <c r="AQ72" s="92"/>
      <c r="AR72" s="92"/>
      <c r="AS72" s="92"/>
      <c r="AT72" s="92"/>
      <c r="AU72" s="92"/>
      <c r="AV72" s="25" t="str">
        <f t="shared" si="33"/>
        <v/>
      </c>
      <c r="CA72" s="26" t="str">
        <f t="shared" si="3"/>
        <v/>
      </c>
      <c r="CB72" s="26" t="str">
        <f t="shared" si="4"/>
        <v/>
      </c>
      <c r="CC72" s="26" t="str">
        <f t="shared" si="5"/>
        <v/>
      </c>
      <c r="CD72" s="26" t="str">
        <f t="shared" si="6"/>
        <v/>
      </c>
      <c r="CE72" s="26" t="str">
        <f t="shared" si="7"/>
        <v/>
      </c>
      <c r="CF72" s="88" t="str">
        <f t="shared" si="34"/>
        <v/>
      </c>
      <c r="CG72" s="26" t="str">
        <f t="shared" si="8"/>
        <v/>
      </c>
      <c r="CH72" s="26" t="str">
        <f t="shared" si="9"/>
        <v/>
      </c>
      <c r="CI72" s="28"/>
      <c r="CJ72" s="29">
        <f t="shared" si="10"/>
        <v>0</v>
      </c>
      <c r="CK72" s="29">
        <f t="shared" si="11"/>
        <v>0</v>
      </c>
      <c r="CL72" s="29">
        <f t="shared" si="12"/>
        <v>0</v>
      </c>
      <c r="CM72" s="29">
        <f t="shared" si="13"/>
        <v>0</v>
      </c>
      <c r="CN72" s="29">
        <f t="shared" si="13"/>
        <v>0</v>
      </c>
      <c r="CO72" s="89">
        <f t="shared" si="35"/>
        <v>0</v>
      </c>
      <c r="CP72" s="29">
        <f t="shared" si="14"/>
        <v>0</v>
      </c>
      <c r="CQ72" s="29">
        <f t="shared" si="14"/>
        <v>0</v>
      </c>
    </row>
    <row r="73" spans="1:95" x14ac:dyDescent="0.25">
      <c r="A73" s="301"/>
      <c r="B73" s="57" t="s">
        <v>46</v>
      </c>
      <c r="C73" s="58">
        <f t="shared" si="0"/>
        <v>0</v>
      </c>
      <c r="D73" s="59">
        <f t="shared" si="37"/>
        <v>0</v>
      </c>
      <c r="E73" s="60">
        <f t="shared" si="37"/>
        <v>0</v>
      </c>
      <c r="F73" s="82"/>
      <c r="G73" s="93"/>
      <c r="H73" s="82"/>
      <c r="I73" s="93"/>
      <c r="J73" s="64"/>
      <c r="K73" s="94"/>
      <c r="L73" s="64"/>
      <c r="M73" s="94"/>
      <c r="N73" s="64"/>
      <c r="O73" s="94"/>
      <c r="P73" s="64"/>
      <c r="Q73" s="94"/>
      <c r="R73" s="64"/>
      <c r="S73" s="94"/>
      <c r="T73" s="64"/>
      <c r="U73" s="94"/>
      <c r="V73" s="64"/>
      <c r="W73" s="94"/>
      <c r="X73" s="64"/>
      <c r="Y73" s="94"/>
      <c r="Z73" s="64"/>
      <c r="AA73" s="94"/>
      <c r="AB73" s="64"/>
      <c r="AC73" s="94"/>
      <c r="AD73" s="64"/>
      <c r="AE73" s="94"/>
      <c r="AF73" s="64"/>
      <c r="AG73" s="94"/>
      <c r="AH73" s="64"/>
      <c r="AI73" s="94"/>
      <c r="AJ73" s="64"/>
      <c r="AK73" s="94"/>
      <c r="AL73" s="95"/>
      <c r="AM73" s="96"/>
      <c r="AN73" s="66"/>
      <c r="AO73" s="97"/>
      <c r="AP73" s="68"/>
      <c r="AQ73" s="69"/>
      <c r="AR73" s="69"/>
      <c r="AS73" s="69"/>
      <c r="AT73" s="69"/>
      <c r="AU73" s="69"/>
      <c r="AV73" s="25" t="str">
        <f t="shared" si="33"/>
        <v/>
      </c>
      <c r="CA73" s="26" t="str">
        <f t="shared" si="3"/>
        <v/>
      </c>
      <c r="CB73" s="26" t="str">
        <f t="shared" si="4"/>
        <v/>
      </c>
      <c r="CC73" s="26" t="str">
        <f t="shared" si="5"/>
        <v/>
      </c>
      <c r="CD73" s="26" t="str">
        <f t="shared" si="6"/>
        <v/>
      </c>
      <c r="CE73" s="26" t="str">
        <f t="shared" si="7"/>
        <v/>
      </c>
      <c r="CF73" s="88" t="str">
        <f t="shared" si="34"/>
        <v/>
      </c>
      <c r="CG73" s="26" t="str">
        <f t="shared" si="8"/>
        <v/>
      </c>
      <c r="CH73" s="26" t="str">
        <f t="shared" si="9"/>
        <v/>
      </c>
      <c r="CI73" s="28"/>
      <c r="CJ73" s="29">
        <f t="shared" si="10"/>
        <v>0</v>
      </c>
      <c r="CK73" s="29">
        <f t="shared" si="11"/>
        <v>0</v>
      </c>
      <c r="CL73" s="29">
        <f t="shared" si="12"/>
        <v>0</v>
      </c>
      <c r="CM73" s="29">
        <f t="shared" si="13"/>
        <v>0</v>
      </c>
      <c r="CN73" s="29">
        <f t="shared" si="13"/>
        <v>0</v>
      </c>
      <c r="CO73" s="89">
        <f t="shared" si="35"/>
        <v>0</v>
      </c>
      <c r="CP73" s="29">
        <f t="shared" si="14"/>
        <v>0</v>
      </c>
      <c r="CQ73" s="29">
        <f t="shared" si="14"/>
        <v>0</v>
      </c>
    </row>
    <row r="74" spans="1:95" ht="15" customHeight="1" x14ac:dyDescent="0.25">
      <c r="A74" s="299" t="s">
        <v>59</v>
      </c>
      <c r="B74" s="10" t="s">
        <v>60</v>
      </c>
      <c r="C74" s="11">
        <f>SUM(D74+E74)</f>
        <v>0</v>
      </c>
      <c r="D74" s="117"/>
      <c r="E74" s="13">
        <f>SUM(K74+M74+O74+Q74+S74+U74+W74+Y74+AA74+AC74)</f>
        <v>0</v>
      </c>
      <c r="F74" s="71"/>
      <c r="G74" s="72"/>
      <c r="H74" s="71"/>
      <c r="I74" s="72"/>
      <c r="J74" s="71"/>
      <c r="K74" s="16"/>
      <c r="L74" s="71"/>
      <c r="M74" s="16"/>
      <c r="N74" s="71"/>
      <c r="O74" s="16"/>
      <c r="P74" s="71"/>
      <c r="Q74" s="16"/>
      <c r="R74" s="71"/>
      <c r="S74" s="16"/>
      <c r="T74" s="71"/>
      <c r="U74" s="16"/>
      <c r="V74" s="71"/>
      <c r="W74" s="16"/>
      <c r="X74" s="71"/>
      <c r="Y74" s="16"/>
      <c r="Z74" s="71"/>
      <c r="AA74" s="16"/>
      <c r="AB74" s="71"/>
      <c r="AC74" s="49"/>
      <c r="AD74" s="118"/>
      <c r="AE74" s="119"/>
      <c r="AF74" s="100"/>
      <c r="AG74" s="101"/>
      <c r="AH74" s="100"/>
      <c r="AI74" s="101"/>
      <c r="AJ74" s="100"/>
      <c r="AK74" s="101"/>
      <c r="AL74" s="102"/>
      <c r="AM74" s="103"/>
      <c r="AN74" s="73"/>
      <c r="AO74" s="104"/>
      <c r="AP74" s="21"/>
      <c r="AQ74" s="22"/>
      <c r="AR74" s="22"/>
      <c r="AS74" s="22"/>
      <c r="AT74" s="22"/>
      <c r="AU74" s="22"/>
      <c r="AV74" s="25" t="str">
        <f t="shared" si="33"/>
        <v/>
      </c>
      <c r="CA74" s="26" t="str">
        <f t="shared" si="3"/>
        <v/>
      </c>
      <c r="CB74" s="26" t="str">
        <f t="shared" si="4"/>
        <v/>
      </c>
      <c r="CC74" s="120"/>
      <c r="CD74" s="26" t="str">
        <f t="shared" si="6"/>
        <v/>
      </c>
      <c r="CE74" s="26" t="str">
        <f t="shared" si="7"/>
        <v/>
      </c>
      <c r="CF74" s="88" t="str">
        <f t="shared" si="34"/>
        <v/>
      </c>
      <c r="CG74" s="26" t="str">
        <f t="shared" si="8"/>
        <v/>
      </c>
      <c r="CH74" s="26" t="str">
        <f t="shared" si="9"/>
        <v/>
      </c>
      <c r="CI74" s="28"/>
      <c r="CJ74" s="29">
        <f t="shared" si="10"/>
        <v>0</v>
      </c>
      <c r="CK74" s="29">
        <f t="shared" si="11"/>
        <v>0</v>
      </c>
      <c r="CL74" s="121"/>
      <c r="CM74" s="29">
        <f t="shared" si="13"/>
        <v>0</v>
      </c>
      <c r="CN74" s="29">
        <f t="shared" si="13"/>
        <v>0</v>
      </c>
      <c r="CO74" s="89">
        <f t="shared" si="35"/>
        <v>0</v>
      </c>
      <c r="CP74" s="29">
        <f t="shared" si="14"/>
        <v>0</v>
      </c>
      <c r="CQ74" s="29">
        <f t="shared" si="14"/>
        <v>0</v>
      </c>
    </row>
    <row r="75" spans="1:95" x14ac:dyDescent="0.25">
      <c r="A75" s="300"/>
      <c r="B75" s="31" t="s">
        <v>61</v>
      </c>
      <c r="C75" s="122">
        <f t="shared" si="0"/>
        <v>1</v>
      </c>
      <c r="D75" s="123"/>
      <c r="E75" s="55">
        <f>SUM(K75+M75+O75+Q75+S75+U75+W75+Y75+AA75+AC75)</f>
        <v>1</v>
      </c>
      <c r="F75" s="75"/>
      <c r="G75" s="76"/>
      <c r="H75" s="75"/>
      <c r="I75" s="76"/>
      <c r="J75" s="75"/>
      <c r="K75" s="37"/>
      <c r="L75" s="75"/>
      <c r="M75" s="37"/>
      <c r="N75" s="75"/>
      <c r="O75" s="37"/>
      <c r="P75" s="75"/>
      <c r="Q75" s="37"/>
      <c r="R75" s="75"/>
      <c r="S75" s="37"/>
      <c r="T75" s="75"/>
      <c r="U75" s="37">
        <v>1</v>
      </c>
      <c r="V75" s="75"/>
      <c r="W75" s="37"/>
      <c r="X75" s="75"/>
      <c r="Y75" s="37"/>
      <c r="Z75" s="75"/>
      <c r="AA75" s="37"/>
      <c r="AB75" s="75"/>
      <c r="AC75" s="49"/>
      <c r="AD75" s="118"/>
      <c r="AE75" s="119"/>
      <c r="AF75" s="105"/>
      <c r="AG75" s="77"/>
      <c r="AH75" s="105"/>
      <c r="AI75" s="77"/>
      <c r="AJ75" s="105"/>
      <c r="AK75" s="77"/>
      <c r="AL75" s="106"/>
      <c r="AM75" s="107"/>
      <c r="AN75" s="40">
        <v>0</v>
      </c>
      <c r="AO75" s="41">
        <v>0</v>
      </c>
      <c r="AP75" s="36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5" t="str">
        <f t="shared" si="33"/>
        <v/>
      </c>
      <c r="CA75" s="26" t="str">
        <f t="shared" si="3"/>
        <v/>
      </c>
      <c r="CB75" s="26" t="str">
        <f t="shared" si="4"/>
        <v/>
      </c>
      <c r="CC75" s="120"/>
      <c r="CD75" s="26" t="str">
        <f t="shared" si="6"/>
        <v/>
      </c>
      <c r="CE75" s="26" t="str">
        <f t="shared" si="7"/>
        <v/>
      </c>
      <c r="CF75" s="88" t="str">
        <f t="shared" si="34"/>
        <v/>
      </c>
      <c r="CG75" s="26" t="str">
        <f t="shared" si="8"/>
        <v/>
      </c>
      <c r="CH75" s="26" t="str">
        <f t="shared" si="9"/>
        <v/>
      </c>
      <c r="CI75" s="28"/>
      <c r="CJ75" s="29">
        <f t="shared" si="10"/>
        <v>0</v>
      </c>
      <c r="CK75" s="29">
        <f t="shared" si="11"/>
        <v>0</v>
      </c>
      <c r="CL75" s="121"/>
      <c r="CM75" s="29">
        <f t="shared" si="13"/>
        <v>0</v>
      </c>
      <c r="CN75" s="29">
        <f t="shared" si="13"/>
        <v>0</v>
      </c>
      <c r="CO75" s="89">
        <f t="shared" si="35"/>
        <v>0</v>
      </c>
      <c r="CP75" s="29">
        <f t="shared" si="14"/>
        <v>0</v>
      </c>
      <c r="CQ75" s="29">
        <f t="shared" si="14"/>
        <v>0</v>
      </c>
    </row>
    <row r="76" spans="1:95" x14ac:dyDescent="0.25">
      <c r="A76" s="300"/>
      <c r="B76" s="124" t="s">
        <v>62</v>
      </c>
      <c r="C76" s="122">
        <f>SUM(D76+E76)</f>
        <v>0</v>
      </c>
      <c r="D76" s="125"/>
      <c r="E76" s="55">
        <f>SUM(K76+M76+O76+Q76+S76+U76+W76+Y76+AA76+AC76)</f>
        <v>0</v>
      </c>
      <c r="F76" s="105"/>
      <c r="G76" s="126"/>
      <c r="H76" s="105"/>
      <c r="I76" s="126"/>
      <c r="J76" s="105"/>
      <c r="K76" s="37"/>
      <c r="L76" s="105"/>
      <c r="M76" s="37"/>
      <c r="N76" s="105"/>
      <c r="O76" s="37"/>
      <c r="P76" s="105"/>
      <c r="Q76" s="37"/>
      <c r="R76" s="105"/>
      <c r="S76" s="37"/>
      <c r="T76" s="105"/>
      <c r="U76" s="37"/>
      <c r="V76" s="105"/>
      <c r="W76" s="37"/>
      <c r="X76" s="105"/>
      <c r="Y76" s="37"/>
      <c r="Z76" s="105"/>
      <c r="AA76" s="37"/>
      <c r="AB76" s="105"/>
      <c r="AC76" s="49"/>
      <c r="AD76" s="118"/>
      <c r="AE76" s="119"/>
      <c r="AF76" s="105"/>
      <c r="AG76" s="77"/>
      <c r="AH76" s="105"/>
      <c r="AI76" s="77"/>
      <c r="AJ76" s="105"/>
      <c r="AK76" s="77"/>
      <c r="AL76" s="106"/>
      <c r="AM76" s="107"/>
      <c r="AN76" s="40"/>
      <c r="AO76" s="52"/>
      <c r="AP76" s="48"/>
      <c r="AQ76" s="92"/>
      <c r="AR76" s="92"/>
      <c r="AS76" s="92"/>
      <c r="AT76" s="92"/>
      <c r="AU76" s="92"/>
      <c r="AV76" s="25" t="str">
        <f t="shared" si="33"/>
        <v/>
      </c>
      <c r="CA76" s="26" t="str">
        <f t="shared" si="3"/>
        <v/>
      </c>
      <c r="CB76" s="26" t="str">
        <f t="shared" si="4"/>
        <v/>
      </c>
      <c r="CC76" s="120"/>
      <c r="CD76" s="26" t="str">
        <f t="shared" si="6"/>
        <v/>
      </c>
      <c r="CE76" s="26" t="str">
        <f t="shared" si="7"/>
        <v/>
      </c>
      <c r="CF76" s="88" t="str">
        <f t="shared" si="34"/>
        <v/>
      </c>
      <c r="CG76" s="26" t="str">
        <f t="shared" si="8"/>
        <v/>
      </c>
      <c r="CH76" s="26" t="str">
        <f t="shared" si="9"/>
        <v/>
      </c>
      <c r="CI76" s="28"/>
      <c r="CJ76" s="29">
        <f t="shared" si="10"/>
        <v>0</v>
      </c>
      <c r="CK76" s="29">
        <f t="shared" si="11"/>
        <v>0</v>
      </c>
      <c r="CL76" s="121"/>
      <c r="CM76" s="29">
        <f t="shared" si="13"/>
        <v>0</v>
      </c>
      <c r="CN76" s="29">
        <f t="shared" si="13"/>
        <v>0</v>
      </c>
      <c r="CO76" s="89">
        <f t="shared" si="35"/>
        <v>0</v>
      </c>
      <c r="CP76" s="29">
        <f t="shared" si="14"/>
        <v>0</v>
      </c>
      <c r="CQ76" s="29">
        <f t="shared" si="14"/>
        <v>0</v>
      </c>
    </row>
    <row r="77" spans="1:95" x14ac:dyDescent="0.25">
      <c r="A77" s="300"/>
      <c r="B77" s="90" t="s">
        <v>63</v>
      </c>
      <c r="C77" s="32">
        <f>SUM(D77+E77)</f>
        <v>1</v>
      </c>
      <c r="D77" s="123"/>
      <c r="E77" s="55">
        <f>SUM(K77+M77+O77+Q77+S77+U77+W77+Y77+AA77+AC77)</f>
        <v>1</v>
      </c>
      <c r="F77" s="75"/>
      <c r="G77" s="76"/>
      <c r="H77" s="75"/>
      <c r="I77" s="76"/>
      <c r="J77" s="75"/>
      <c r="K77" s="49"/>
      <c r="L77" s="75"/>
      <c r="M77" s="49"/>
      <c r="N77" s="75"/>
      <c r="O77" s="49"/>
      <c r="P77" s="75"/>
      <c r="Q77" s="49"/>
      <c r="R77" s="75"/>
      <c r="S77" s="49"/>
      <c r="T77" s="75"/>
      <c r="U77" s="49">
        <v>1</v>
      </c>
      <c r="V77" s="75"/>
      <c r="W77" s="49"/>
      <c r="X77" s="75"/>
      <c r="Y77" s="49"/>
      <c r="Z77" s="75"/>
      <c r="AA77" s="49"/>
      <c r="AB77" s="75"/>
      <c r="AC77" s="49"/>
      <c r="AD77" s="118"/>
      <c r="AE77" s="119"/>
      <c r="AF77" s="105"/>
      <c r="AG77" s="77"/>
      <c r="AH77" s="105"/>
      <c r="AI77" s="77"/>
      <c r="AJ77" s="105"/>
      <c r="AK77" s="77"/>
      <c r="AL77" s="106"/>
      <c r="AM77" s="107"/>
      <c r="AN77" s="40">
        <v>0</v>
      </c>
      <c r="AO77" s="52">
        <v>0</v>
      </c>
      <c r="AP77" s="48">
        <v>0</v>
      </c>
      <c r="AQ77" s="92">
        <v>0</v>
      </c>
      <c r="AR77" s="92">
        <v>0</v>
      </c>
      <c r="AS77" s="92">
        <v>0</v>
      </c>
      <c r="AT77" s="92">
        <v>0</v>
      </c>
      <c r="AU77" s="92">
        <v>0</v>
      </c>
      <c r="AV77" s="25" t="str">
        <f t="shared" si="33"/>
        <v/>
      </c>
      <c r="CA77" s="26" t="str">
        <f t="shared" si="3"/>
        <v/>
      </c>
      <c r="CB77" s="26" t="str">
        <f t="shared" si="4"/>
        <v/>
      </c>
      <c r="CC77" s="120"/>
      <c r="CD77" s="26" t="str">
        <f t="shared" si="6"/>
        <v/>
      </c>
      <c r="CE77" s="26" t="str">
        <f t="shared" si="7"/>
        <v/>
      </c>
      <c r="CF77" s="88" t="str">
        <f t="shared" si="34"/>
        <v/>
      </c>
      <c r="CG77" s="26" t="str">
        <f t="shared" si="8"/>
        <v/>
      </c>
      <c r="CH77" s="26" t="str">
        <f t="shared" si="9"/>
        <v/>
      </c>
      <c r="CI77" s="28"/>
      <c r="CJ77" s="29">
        <f t="shared" si="10"/>
        <v>0</v>
      </c>
      <c r="CK77" s="29">
        <f t="shared" si="11"/>
        <v>0</v>
      </c>
      <c r="CL77" s="121"/>
      <c r="CM77" s="29">
        <f t="shared" si="13"/>
        <v>0</v>
      </c>
      <c r="CN77" s="29">
        <f t="shared" si="13"/>
        <v>0</v>
      </c>
      <c r="CO77" s="89">
        <f t="shared" si="35"/>
        <v>0</v>
      </c>
      <c r="CP77" s="29">
        <f t="shared" si="14"/>
        <v>0</v>
      </c>
      <c r="CQ77" s="29">
        <f t="shared" si="14"/>
        <v>0</v>
      </c>
    </row>
    <row r="78" spans="1:95" x14ac:dyDescent="0.25">
      <c r="A78" s="301"/>
      <c r="B78" s="127" t="s">
        <v>47</v>
      </c>
      <c r="C78" s="128">
        <f>SUM(D78+E78)</f>
        <v>0</v>
      </c>
      <c r="D78" s="129"/>
      <c r="E78" s="60">
        <f>SUM(K78+M78+O78+Q78+S78+U78+W78+Y78+AA78+AC78)</f>
        <v>0</v>
      </c>
      <c r="F78" s="82"/>
      <c r="G78" s="93"/>
      <c r="H78" s="82"/>
      <c r="I78" s="93"/>
      <c r="J78" s="82"/>
      <c r="K78" s="94"/>
      <c r="L78" s="82"/>
      <c r="M78" s="94"/>
      <c r="N78" s="82"/>
      <c r="O78" s="94"/>
      <c r="P78" s="82"/>
      <c r="Q78" s="94"/>
      <c r="R78" s="82"/>
      <c r="S78" s="94"/>
      <c r="T78" s="82"/>
      <c r="U78" s="94"/>
      <c r="V78" s="82"/>
      <c r="W78" s="94"/>
      <c r="X78" s="82"/>
      <c r="Y78" s="94"/>
      <c r="Z78" s="82"/>
      <c r="AA78" s="94"/>
      <c r="AB78" s="82"/>
      <c r="AC78" s="94"/>
      <c r="AD78" s="130"/>
      <c r="AE78" s="131"/>
      <c r="AF78" s="82"/>
      <c r="AG78" s="111"/>
      <c r="AH78" s="82"/>
      <c r="AI78" s="111"/>
      <c r="AJ78" s="82"/>
      <c r="AK78" s="111"/>
      <c r="AL78" s="112"/>
      <c r="AM78" s="113"/>
      <c r="AN78" s="66"/>
      <c r="AO78" s="97"/>
      <c r="AP78" s="68"/>
      <c r="AQ78" s="69"/>
      <c r="AR78" s="69"/>
      <c r="AS78" s="69"/>
      <c r="AT78" s="69"/>
      <c r="AU78" s="69"/>
      <c r="AV78" s="25" t="str">
        <f t="shared" si="33"/>
        <v/>
      </c>
      <c r="CA78" s="26" t="str">
        <f t="shared" si="3"/>
        <v/>
      </c>
      <c r="CB78" s="26" t="str">
        <f t="shared" si="4"/>
        <v/>
      </c>
      <c r="CC78" s="120"/>
      <c r="CD78" s="26" t="str">
        <f t="shared" si="6"/>
        <v/>
      </c>
      <c r="CE78" s="26" t="str">
        <f t="shared" si="7"/>
        <v/>
      </c>
      <c r="CF78" s="88" t="str">
        <f t="shared" si="34"/>
        <v/>
      </c>
      <c r="CG78" s="26" t="str">
        <f t="shared" si="8"/>
        <v/>
      </c>
      <c r="CH78" s="26" t="str">
        <f t="shared" si="9"/>
        <v/>
      </c>
      <c r="CI78" s="28"/>
      <c r="CJ78" s="29">
        <f t="shared" si="10"/>
        <v>0</v>
      </c>
      <c r="CK78" s="29">
        <f t="shared" si="11"/>
        <v>0</v>
      </c>
      <c r="CL78" s="121"/>
      <c r="CM78" s="29">
        <f t="shared" si="13"/>
        <v>0</v>
      </c>
      <c r="CN78" s="29">
        <f t="shared" si="13"/>
        <v>0</v>
      </c>
      <c r="CO78" s="89">
        <f t="shared" si="35"/>
        <v>0</v>
      </c>
      <c r="CP78" s="29">
        <f t="shared" si="14"/>
        <v>0</v>
      </c>
      <c r="CQ78" s="29">
        <f t="shared" si="14"/>
        <v>0</v>
      </c>
    </row>
    <row r="79" spans="1:95" x14ac:dyDescent="0.25">
      <c r="A79" s="300" t="s">
        <v>64</v>
      </c>
      <c r="B79" s="10" t="s">
        <v>38</v>
      </c>
      <c r="C79" s="132">
        <f t="shared" ref="C79:C89" si="38">SUM(D79+E79)</f>
        <v>0</v>
      </c>
      <c r="D79" s="133">
        <f>+F79+H79+J79+L79+N79+P79+R79+T79+V79+X79+Z79+AB79+AD79+AF79+AH79+AJ79+AL79</f>
        <v>0</v>
      </c>
      <c r="E79" s="134">
        <f>+G79+I79+K79+M79+O79+Q79+S79+U79+W79+Y79+AA79+AC79+AE79+AG79+AI79+AK79+AM79</f>
        <v>0</v>
      </c>
      <c r="F79" s="135"/>
      <c r="G79" s="136"/>
      <c r="H79" s="135"/>
      <c r="I79" s="136"/>
      <c r="J79" s="135"/>
      <c r="K79" s="136"/>
      <c r="L79" s="135"/>
      <c r="M79" s="136"/>
      <c r="N79" s="135"/>
      <c r="O79" s="136"/>
      <c r="P79" s="135"/>
      <c r="Q79" s="136"/>
      <c r="R79" s="135"/>
      <c r="S79" s="136"/>
      <c r="T79" s="135"/>
      <c r="U79" s="136"/>
      <c r="V79" s="135"/>
      <c r="W79" s="136"/>
      <c r="X79" s="135"/>
      <c r="Y79" s="136"/>
      <c r="Z79" s="135"/>
      <c r="AA79" s="136"/>
      <c r="AB79" s="135"/>
      <c r="AC79" s="136"/>
      <c r="AD79" s="135"/>
      <c r="AE79" s="136"/>
      <c r="AF79" s="135"/>
      <c r="AG79" s="136"/>
      <c r="AH79" s="135"/>
      <c r="AI79" s="136"/>
      <c r="AJ79" s="135"/>
      <c r="AK79" s="136"/>
      <c r="AL79" s="135"/>
      <c r="AM79" s="136"/>
      <c r="AN79" s="40"/>
      <c r="AO79" s="52"/>
      <c r="AP79" s="48"/>
      <c r="AQ79" s="92"/>
      <c r="AR79" s="92"/>
      <c r="AS79" s="92"/>
      <c r="AT79" s="92"/>
      <c r="AU79" s="92"/>
      <c r="AV79" s="25" t="str">
        <f t="shared" si="33"/>
        <v/>
      </c>
      <c r="CA79" s="26" t="str">
        <f>IF(AND($C79&lt;&gt;0,AN79=""),"* No olvide ingresar la columna Espacios Amigables /adolescentes (Digite CERO si no tiene). ",IF(AN79&gt;$C79,"* El Número de Espacios Amigables no puede superar el Total. ",""))</f>
        <v/>
      </c>
      <c r="CB79" s="26" t="str">
        <f t="shared" si="4"/>
        <v/>
      </c>
      <c r="CC79" s="26" t="str">
        <f t="shared" si="5"/>
        <v/>
      </c>
      <c r="CD79" s="26" t="str">
        <f t="shared" si="6"/>
        <v/>
      </c>
      <c r="CE79" s="26" t="str">
        <f t="shared" si="7"/>
        <v/>
      </c>
      <c r="CF79" s="88" t="str">
        <f t="shared" si="34"/>
        <v/>
      </c>
      <c r="CG79" s="26" t="str">
        <f t="shared" si="8"/>
        <v/>
      </c>
      <c r="CH79" s="26" t="str">
        <f t="shared" si="9"/>
        <v/>
      </c>
      <c r="CI79" s="28"/>
      <c r="CJ79" s="29">
        <f t="shared" si="10"/>
        <v>0</v>
      </c>
      <c r="CK79" s="29">
        <f t="shared" si="11"/>
        <v>0</v>
      </c>
      <c r="CL79" s="29">
        <f t="shared" si="12"/>
        <v>0</v>
      </c>
      <c r="CM79" s="29">
        <f t="shared" si="13"/>
        <v>0</v>
      </c>
      <c r="CN79" s="29">
        <f t="shared" si="13"/>
        <v>0</v>
      </c>
      <c r="CO79" s="89">
        <f t="shared" si="35"/>
        <v>0</v>
      </c>
      <c r="CP79" s="29">
        <f t="shared" si="14"/>
        <v>0</v>
      </c>
      <c r="CQ79" s="29">
        <f t="shared" si="14"/>
        <v>0</v>
      </c>
    </row>
    <row r="80" spans="1:95" x14ac:dyDescent="0.25">
      <c r="A80" s="300"/>
      <c r="B80" s="31" t="s">
        <v>39</v>
      </c>
      <c r="C80" s="137">
        <f t="shared" si="38"/>
        <v>0</v>
      </c>
      <c r="D80" s="138">
        <f t="shared" ref="D80:E89" si="39">+F80+H80+J80+L80+N80+P80+R80+T80+V80+X80+Z80+AB80+AD80+AF80+AH80+AJ80+AL80</f>
        <v>0</v>
      </c>
      <c r="E80" s="139">
        <f t="shared" si="39"/>
        <v>0</v>
      </c>
      <c r="F80" s="140"/>
      <c r="G80" s="141"/>
      <c r="H80" s="140"/>
      <c r="I80" s="141"/>
      <c r="J80" s="140"/>
      <c r="K80" s="141"/>
      <c r="L80" s="140"/>
      <c r="M80" s="141"/>
      <c r="N80" s="140"/>
      <c r="O80" s="141"/>
      <c r="P80" s="140"/>
      <c r="Q80" s="141"/>
      <c r="R80" s="140"/>
      <c r="S80" s="141"/>
      <c r="T80" s="140"/>
      <c r="U80" s="141"/>
      <c r="V80" s="140"/>
      <c r="W80" s="141"/>
      <c r="X80" s="140"/>
      <c r="Y80" s="141"/>
      <c r="Z80" s="140"/>
      <c r="AA80" s="141"/>
      <c r="AB80" s="140"/>
      <c r="AC80" s="141"/>
      <c r="AD80" s="140"/>
      <c r="AE80" s="141"/>
      <c r="AF80" s="140"/>
      <c r="AG80" s="141"/>
      <c r="AH80" s="140"/>
      <c r="AI80" s="141"/>
      <c r="AJ80" s="140"/>
      <c r="AK80" s="141"/>
      <c r="AL80" s="140"/>
      <c r="AM80" s="141"/>
      <c r="AN80" s="40"/>
      <c r="AO80" s="52"/>
      <c r="AP80" s="48"/>
      <c r="AQ80" s="92"/>
      <c r="AR80" s="92"/>
      <c r="AS80" s="92"/>
      <c r="AT80" s="92"/>
      <c r="AU80" s="92"/>
      <c r="AV80" s="25" t="str">
        <f t="shared" si="33"/>
        <v/>
      </c>
      <c r="CA80" s="26" t="str">
        <f t="shared" si="3"/>
        <v/>
      </c>
      <c r="CB80" s="26" t="str">
        <f t="shared" si="4"/>
        <v/>
      </c>
      <c r="CC80" s="26" t="str">
        <f t="shared" si="5"/>
        <v/>
      </c>
      <c r="CD80" s="26" t="str">
        <f t="shared" si="6"/>
        <v/>
      </c>
      <c r="CE80" s="26" t="str">
        <f t="shared" si="7"/>
        <v/>
      </c>
      <c r="CF80" s="88" t="str">
        <f t="shared" si="34"/>
        <v/>
      </c>
      <c r="CG80" s="26" t="str">
        <f t="shared" si="8"/>
        <v/>
      </c>
      <c r="CH80" s="26" t="str">
        <f t="shared" si="9"/>
        <v/>
      </c>
      <c r="CI80" s="28"/>
      <c r="CJ80" s="29">
        <f t="shared" si="10"/>
        <v>0</v>
      </c>
      <c r="CK80" s="29">
        <f t="shared" si="11"/>
        <v>0</v>
      </c>
      <c r="CL80" s="29">
        <f t="shared" si="12"/>
        <v>0</v>
      </c>
      <c r="CM80" s="29">
        <f t="shared" si="13"/>
        <v>0</v>
      </c>
      <c r="CN80" s="29">
        <f t="shared" si="13"/>
        <v>0</v>
      </c>
      <c r="CO80" s="89">
        <f t="shared" si="35"/>
        <v>0</v>
      </c>
      <c r="CP80" s="29">
        <f t="shared" si="14"/>
        <v>0</v>
      </c>
      <c r="CQ80" s="29">
        <f t="shared" si="14"/>
        <v>0</v>
      </c>
    </row>
    <row r="81" spans="1:95" x14ac:dyDescent="0.25">
      <c r="A81" s="300"/>
      <c r="B81" s="31" t="s">
        <v>40</v>
      </c>
      <c r="C81" s="137">
        <f t="shared" si="38"/>
        <v>0</v>
      </c>
      <c r="D81" s="138">
        <f t="shared" si="39"/>
        <v>0</v>
      </c>
      <c r="E81" s="139">
        <f t="shared" si="39"/>
        <v>0</v>
      </c>
      <c r="F81" s="140"/>
      <c r="G81" s="141"/>
      <c r="H81" s="140"/>
      <c r="I81" s="141"/>
      <c r="J81" s="140"/>
      <c r="K81" s="141"/>
      <c r="L81" s="140"/>
      <c r="M81" s="141"/>
      <c r="N81" s="140"/>
      <c r="O81" s="141"/>
      <c r="P81" s="140"/>
      <c r="Q81" s="141"/>
      <c r="R81" s="140"/>
      <c r="S81" s="141"/>
      <c r="T81" s="140"/>
      <c r="U81" s="141"/>
      <c r="V81" s="140"/>
      <c r="W81" s="141"/>
      <c r="X81" s="140"/>
      <c r="Y81" s="141"/>
      <c r="Z81" s="140"/>
      <c r="AA81" s="141"/>
      <c r="AB81" s="140"/>
      <c r="AC81" s="141"/>
      <c r="AD81" s="140"/>
      <c r="AE81" s="141"/>
      <c r="AF81" s="140"/>
      <c r="AG81" s="141"/>
      <c r="AH81" s="140"/>
      <c r="AI81" s="141"/>
      <c r="AJ81" s="140"/>
      <c r="AK81" s="141"/>
      <c r="AL81" s="140"/>
      <c r="AM81" s="141"/>
      <c r="AN81" s="40"/>
      <c r="AO81" s="52"/>
      <c r="AP81" s="48"/>
      <c r="AQ81" s="92"/>
      <c r="AR81" s="92"/>
      <c r="AS81" s="92"/>
      <c r="AT81" s="92"/>
      <c r="AU81" s="92"/>
      <c r="AV81" s="25" t="str">
        <f t="shared" si="33"/>
        <v/>
      </c>
      <c r="CA81" s="26" t="str">
        <f t="shared" si="3"/>
        <v/>
      </c>
      <c r="CB81" s="26" t="str">
        <f t="shared" si="4"/>
        <v/>
      </c>
      <c r="CC81" s="26" t="str">
        <f t="shared" si="5"/>
        <v/>
      </c>
      <c r="CD81" s="26" t="str">
        <f t="shared" si="6"/>
        <v/>
      </c>
      <c r="CE81" s="26" t="str">
        <f t="shared" si="7"/>
        <v/>
      </c>
      <c r="CF81" s="88" t="str">
        <f t="shared" si="34"/>
        <v/>
      </c>
      <c r="CG81" s="26" t="str">
        <f t="shared" si="8"/>
        <v/>
      </c>
      <c r="CH81" s="26" t="str">
        <f t="shared" si="9"/>
        <v/>
      </c>
      <c r="CI81" s="28"/>
      <c r="CJ81" s="29">
        <f t="shared" si="10"/>
        <v>0</v>
      </c>
      <c r="CK81" s="29">
        <f t="shared" si="11"/>
        <v>0</v>
      </c>
      <c r="CL81" s="29">
        <f t="shared" si="12"/>
        <v>0</v>
      </c>
      <c r="CM81" s="29">
        <f t="shared" si="13"/>
        <v>0</v>
      </c>
      <c r="CN81" s="29">
        <f t="shared" si="13"/>
        <v>0</v>
      </c>
      <c r="CO81" s="89">
        <f t="shared" si="35"/>
        <v>0</v>
      </c>
      <c r="CP81" s="29">
        <f t="shared" si="14"/>
        <v>0</v>
      </c>
      <c r="CQ81" s="29">
        <f t="shared" si="14"/>
        <v>0</v>
      </c>
    </row>
    <row r="82" spans="1:95" x14ac:dyDescent="0.25">
      <c r="A82" s="300"/>
      <c r="B82" s="31" t="s">
        <v>41</v>
      </c>
      <c r="C82" s="137">
        <f t="shared" si="38"/>
        <v>0</v>
      </c>
      <c r="D82" s="138">
        <f t="shared" si="39"/>
        <v>0</v>
      </c>
      <c r="E82" s="139">
        <f t="shared" si="39"/>
        <v>0</v>
      </c>
      <c r="F82" s="140"/>
      <c r="G82" s="141"/>
      <c r="H82" s="140"/>
      <c r="I82" s="141"/>
      <c r="J82" s="140"/>
      <c r="K82" s="141"/>
      <c r="L82" s="140"/>
      <c r="M82" s="141"/>
      <c r="N82" s="140"/>
      <c r="O82" s="141"/>
      <c r="P82" s="140"/>
      <c r="Q82" s="141"/>
      <c r="R82" s="140"/>
      <c r="S82" s="141"/>
      <c r="T82" s="140"/>
      <c r="U82" s="141"/>
      <c r="V82" s="140"/>
      <c r="W82" s="141"/>
      <c r="X82" s="140"/>
      <c r="Y82" s="141"/>
      <c r="Z82" s="140"/>
      <c r="AA82" s="141"/>
      <c r="AB82" s="140"/>
      <c r="AC82" s="141"/>
      <c r="AD82" s="140"/>
      <c r="AE82" s="141"/>
      <c r="AF82" s="140"/>
      <c r="AG82" s="141"/>
      <c r="AH82" s="140"/>
      <c r="AI82" s="141"/>
      <c r="AJ82" s="140"/>
      <c r="AK82" s="141"/>
      <c r="AL82" s="140"/>
      <c r="AM82" s="141"/>
      <c r="AN82" s="40"/>
      <c r="AO82" s="52"/>
      <c r="AP82" s="48"/>
      <c r="AQ82" s="92"/>
      <c r="AR82" s="92"/>
      <c r="AS82" s="92"/>
      <c r="AT82" s="92"/>
      <c r="AU82" s="92"/>
      <c r="AV82" s="25" t="str">
        <f t="shared" si="33"/>
        <v/>
      </c>
      <c r="CA82" s="26" t="str">
        <f t="shared" si="3"/>
        <v/>
      </c>
      <c r="CB82" s="26" t="str">
        <f t="shared" si="4"/>
        <v/>
      </c>
      <c r="CC82" s="26" t="str">
        <f t="shared" si="5"/>
        <v/>
      </c>
      <c r="CD82" s="26" t="str">
        <f t="shared" si="6"/>
        <v/>
      </c>
      <c r="CE82" s="26" t="str">
        <f t="shared" si="7"/>
        <v/>
      </c>
      <c r="CF82" s="88" t="str">
        <f t="shared" si="34"/>
        <v/>
      </c>
      <c r="CG82" s="26" t="str">
        <f t="shared" si="8"/>
        <v/>
      </c>
      <c r="CH82" s="26" t="str">
        <f t="shared" si="9"/>
        <v/>
      </c>
      <c r="CI82" s="28"/>
      <c r="CJ82" s="29">
        <f t="shared" si="10"/>
        <v>0</v>
      </c>
      <c r="CK82" s="29">
        <f t="shared" si="11"/>
        <v>0</v>
      </c>
      <c r="CL82" s="29">
        <f t="shared" si="12"/>
        <v>0</v>
      </c>
      <c r="CM82" s="29">
        <f t="shared" si="13"/>
        <v>0</v>
      </c>
      <c r="CN82" s="29">
        <f t="shared" si="13"/>
        <v>0</v>
      </c>
      <c r="CO82" s="89">
        <f t="shared" ref="CO82:CO84" si="40">IF(AND(SUM(J82:M82)&gt;0,AS82=""),1,IF(AS82&gt;SUM(J82:M82),1,0))</f>
        <v>0</v>
      </c>
      <c r="CP82" s="29">
        <f t="shared" si="14"/>
        <v>0</v>
      </c>
      <c r="CQ82" s="29">
        <f t="shared" si="14"/>
        <v>0</v>
      </c>
    </row>
    <row r="83" spans="1:95" x14ac:dyDescent="0.25">
      <c r="A83" s="300"/>
      <c r="B83" s="31" t="s">
        <v>42</v>
      </c>
      <c r="C83" s="137">
        <f t="shared" si="38"/>
        <v>0</v>
      </c>
      <c r="D83" s="138">
        <f t="shared" si="39"/>
        <v>0</v>
      </c>
      <c r="E83" s="139">
        <f t="shared" si="39"/>
        <v>0</v>
      </c>
      <c r="F83" s="140"/>
      <c r="G83" s="141"/>
      <c r="H83" s="140"/>
      <c r="I83" s="141"/>
      <c r="J83" s="140"/>
      <c r="K83" s="141"/>
      <c r="L83" s="140"/>
      <c r="M83" s="141"/>
      <c r="N83" s="140"/>
      <c r="O83" s="141"/>
      <c r="P83" s="140"/>
      <c r="Q83" s="141"/>
      <c r="R83" s="140"/>
      <c r="S83" s="141"/>
      <c r="T83" s="140"/>
      <c r="U83" s="141"/>
      <c r="V83" s="140"/>
      <c r="W83" s="141"/>
      <c r="X83" s="140"/>
      <c r="Y83" s="141"/>
      <c r="Z83" s="140"/>
      <c r="AA83" s="141"/>
      <c r="AB83" s="140"/>
      <c r="AC83" s="141"/>
      <c r="AD83" s="140"/>
      <c r="AE83" s="141"/>
      <c r="AF83" s="140"/>
      <c r="AG83" s="141"/>
      <c r="AH83" s="140"/>
      <c r="AI83" s="141"/>
      <c r="AJ83" s="140"/>
      <c r="AK83" s="141"/>
      <c r="AL83" s="140"/>
      <c r="AM83" s="141"/>
      <c r="AN83" s="40"/>
      <c r="AO83" s="52"/>
      <c r="AP83" s="48"/>
      <c r="AQ83" s="92"/>
      <c r="AR83" s="92"/>
      <c r="AS83" s="92"/>
      <c r="AT83" s="92"/>
      <c r="AU83" s="92"/>
      <c r="AV83" s="25" t="str">
        <f t="shared" si="33"/>
        <v/>
      </c>
      <c r="CA83" s="26" t="str">
        <f t="shared" si="3"/>
        <v/>
      </c>
      <c r="CB83" s="26" t="str">
        <f t="shared" si="4"/>
        <v/>
      </c>
      <c r="CC83" s="26" t="str">
        <f t="shared" si="5"/>
        <v/>
      </c>
      <c r="CD83" s="26" t="str">
        <f t="shared" si="6"/>
        <v/>
      </c>
      <c r="CE83" s="26" t="str">
        <f t="shared" si="7"/>
        <v/>
      </c>
      <c r="CF83" s="88" t="str">
        <f t="shared" si="34"/>
        <v/>
      </c>
      <c r="CG83" s="26" t="str">
        <f t="shared" si="8"/>
        <v/>
      </c>
      <c r="CH83" s="26" t="str">
        <f t="shared" si="9"/>
        <v/>
      </c>
      <c r="CI83" s="28"/>
      <c r="CJ83" s="29">
        <f t="shared" si="10"/>
        <v>0</v>
      </c>
      <c r="CK83" s="29">
        <f t="shared" si="11"/>
        <v>0</v>
      </c>
      <c r="CL83" s="29">
        <f t="shared" si="12"/>
        <v>0</v>
      </c>
      <c r="CM83" s="29">
        <f t="shared" si="13"/>
        <v>0</v>
      </c>
      <c r="CN83" s="29">
        <f t="shared" si="13"/>
        <v>0</v>
      </c>
      <c r="CO83" s="89">
        <f t="shared" si="40"/>
        <v>0</v>
      </c>
      <c r="CP83" s="29">
        <f t="shared" si="14"/>
        <v>0</v>
      </c>
      <c r="CQ83" s="29">
        <f t="shared" si="14"/>
        <v>0</v>
      </c>
    </row>
    <row r="84" spans="1:95" x14ac:dyDescent="0.25">
      <c r="A84" s="300"/>
      <c r="B84" s="31" t="s">
        <v>43</v>
      </c>
      <c r="C84" s="137">
        <f t="shared" si="38"/>
        <v>0</v>
      </c>
      <c r="D84" s="138">
        <f t="shared" si="39"/>
        <v>0</v>
      </c>
      <c r="E84" s="139">
        <f t="shared" si="39"/>
        <v>0</v>
      </c>
      <c r="F84" s="140"/>
      <c r="G84" s="141"/>
      <c r="H84" s="140"/>
      <c r="I84" s="141"/>
      <c r="J84" s="140"/>
      <c r="K84" s="141"/>
      <c r="L84" s="140"/>
      <c r="M84" s="141"/>
      <c r="N84" s="140"/>
      <c r="O84" s="141"/>
      <c r="P84" s="140"/>
      <c r="Q84" s="141"/>
      <c r="R84" s="140"/>
      <c r="S84" s="141"/>
      <c r="T84" s="140"/>
      <c r="U84" s="141"/>
      <c r="V84" s="140"/>
      <c r="W84" s="141"/>
      <c r="X84" s="140"/>
      <c r="Y84" s="141"/>
      <c r="Z84" s="140"/>
      <c r="AA84" s="141"/>
      <c r="AB84" s="140"/>
      <c r="AC84" s="141"/>
      <c r="AD84" s="140"/>
      <c r="AE84" s="141"/>
      <c r="AF84" s="140"/>
      <c r="AG84" s="141"/>
      <c r="AH84" s="140"/>
      <c r="AI84" s="141"/>
      <c r="AJ84" s="140"/>
      <c r="AK84" s="141"/>
      <c r="AL84" s="140"/>
      <c r="AM84" s="141"/>
      <c r="AN84" s="40"/>
      <c r="AO84" s="52"/>
      <c r="AP84" s="48"/>
      <c r="AQ84" s="92"/>
      <c r="AR84" s="92"/>
      <c r="AS84" s="92"/>
      <c r="AT84" s="92"/>
      <c r="AU84" s="92"/>
      <c r="AV84" s="25" t="str">
        <f t="shared" si="33"/>
        <v/>
      </c>
      <c r="CA84" s="26" t="str">
        <f t="shared" si="3"/>
        <v/>
      </c>
      <c r="CB84" s="26" t="str">
        <f t="shared" si="4"/>
        <v/>
      </c>
      <c r="CC84" s="26" t="str">
        <f t="shared" si="5"/>
        <v/>
      </c>
      <c r="CD84" s="26" t="str">
        <f t="shared" si="6"/>
        <v/>
      </c>
      <c r="CE84" s="26" t="str">
        <f t="shared" si="7"/>
        <v/>
      </c>
      <c r="CF84" s="88" t="str">
        <f t="shared" si="34"/>
        <v/>
      </c>
      <c r="CG84" s="26" t="str">
        <f t="shared" si="8"/>
        <v/>
      </c>
      <c r="CH84" s="26" t="str">
        <f t="shared" si="9"/>
        <v/>
      </c>
      <c r="CI84" s="28"/>
      <c r="CJ84" s="29">
        <f t="shared" si="10"/>
        <v>0</v>
      </c>
      <c r="CK84" s="29">
        <f t="shared" si="11"/>
        <v>0</v>
      </c>
      <c r="CL84" s="29">
        <f t="shared" si="12"/>
        <v>0</v>
      </c>
      <c r="CM84" s="29">
        <f t="shared" si="13"/>
        <v>0</v>
      </c>
      <c r="CN84" s="29">
        <f t="shared" si="13"/>
        <v>0</v>
      </c>
      <c r="CO84" s="89">
        <f t="shared" si="40"/>
        <v>0</v>
      </c>
      <c r="CP84" s="29">
        <f t="shared" si="14"/>
        <v>0</v>
      </c>
      <c r="CQ84" s="29">
        <f t="shared" si="14"/>
        <v>0</v>
      </c>
    </row>
    <row r="85" spans="1:95" x14ac:dyDescent="0.25">
      <c r="A85" s="300"/>
      <c r="B85" s="31" t="s">
        <v>44</v>
      </c>
      <c r="C85" s="137">
        <f t="shared" si="38"/>
        <v>0</v>
      </c>
      <c r="D85" s="138">
        <f t="shared" si="39"/>
        <v>0</v>
      </c>
      <c r="E85" s="139">
        <f t="shared" si="39"/>
        <v>0</v>
      </c>
      <c r="F85" s="140"/>
      <c r="G85" s="141"/>
      <c r="H85" s="140"/>
      <c r="I85" s="141"/>
      <c r="J85" s="140"/>
      <c r="K85" s="141"/>
      <c r="L85" s="140"/>
      <c r="M85" s="141"/>
      <c r="N85" s="140"/>
      <c r="O85" s="141"/>
      <c r="P85" s="140"/>
      <c r="Q85" s="141"/>
      <c r="R85" s="140"/>
      <c r="S85" s="141"/>
      <c r="T85" s="140"/>
      <c r="U85" s="141"/>
      <c r="V85" s="140"/>
      <c r="W85" s="141"/>
      <c r="X85" s="140"/>
      <c r="Y85" s="141"/>
      <c r="Z85" s="140"/>
      <c r="AA85" s="141"/>
      <c r="AB85" s="140"/>
      <c r="AC85" s="141"/>
      <c r="AD85" s="140"/>
      <c r="AE85" s="141"/>
      <c r="AF85" s="140"/>
      <c r="AG85" s="141"/>
      <c r="AH85" s="140"/>
      <c r="AI85" s="141"/>
      <c r="AJ85" s="140"/>
      <c r="AK85" s="141"/>
      <c r="AL85" s="140"/>
      <c r="AM85" s="141"/>
      <c r="AN85" s="40"/>
      <c r="AO85" s="52"/>
      <c r="AP85" s="48"/>
      <c r="AQ85" s="92"/>
      <c r="AR85" s="92"/>
      <c r="AS85" s="92"/>
      <c r="AT85" s="92"/>
      <c r="AU85" s="92"/>
      <c r="AV85" s="25" t="str">
        <f t="shared" si="33"/>
        <v/>
      </c>
      <c r="CA85" s="26" t="str">
        <f t="shared" si="3"/>
        <v/>
      </c>
      <c r="CB85" s="26" t="str">
        <f t="shared" si="4"/>
        <v/>
      </c>
      <c r="CC85" s="26" t="str">
        <f t="shared" si="5"/>
        <v/>
      </c>
      <c r="CD85" s="26" t="str">
        <f t="shared" si="6"/>
        <v/>
      </c>
      <c r="CE85" s="26" t="str">
        <f t="shared" si="7"/>
        <v/>
      </c>
      <c r="CF85" s="88" t="str">
        <f t="shared" si="34"/>
        <v/>
      </c>
      <c r="CG85" s="26" t="str">
        <f t="shared" si="8"/>
        <v/>
      </c>
      <c r="CH85" s="26" t="str">
        <f t="shared" si="9"/>
        <v/>
      </c>
      <c r="CI85" s="28"/>
      <c r="CJ85" s="29">
        <f t="shared" si="10"/>
        <v>0</v>
      </c>
      <c r="CK85" s="29">
        <f t="shared" si="11"/>
        <v>0</v>
      </c>
      <c r="CL85" s="29">
        <f t="shared" si="12"/>
        <v>0</v>
      </c>
      <c r="CM85" s="29">
        <f t="shared" si="13"/>
        <v>0</v>
      </c>
      <c r="CN85" s="29">
        <f t="shared" si="13"/>
        <v>0</v>
      </c>
      <c r="CO85" s="89">
        <f t="shared" si="35"/>
        <v>0</v>
      </c>
      <c r="CP85" s="29">
        <f t="shared" si="14"/>
        <v>0</v>
      </c>
      <c r="CQ85" s="29">
        <f t="shared" si="14"/>
        <v>0</v>
      </c>
    </row>
    <row r="86" spans="1:95" x14ac:dyDescent="0.25">
      <c r="A86" s="300"/>
      <c r="B86" s="43" t="s">
        <v>45</v>
      </c>
      <c r="C86" s="137">
        <f t="shared" si="38"/>
        <v>0</v>
      </c>
      <c r="D86" s="138">
        <f t="shared" si="39"/>
        <v>0</v>
      </c>
      <c r="E86" s="139">
        <f t="shared" si="39"/>
        <v>0</v>
      </c>
      <c r="F86" s="140"/>
      <c r="G86" s="141"/>
      <c r="H86" s="140"/>
      <c r="I86" s="141"/>
      <c r="J86" s="140"/>
      <c r="K86" s="141"/>
      <c r="L86" s="140"/>
      <c r="M86" s="141"/>
      <c r="N86" s="140"/>
      <c r="O86" s="141"/>
      <c r="P86" s="140"/>
      <c r="Q86" s="141"/>
      <c r="R86" s="140"/>
      <c r="S86" s="141"/>
      <c r="T86" s="140"/>
      <c r="U86" s="141"/>
      <c r="V86" s="140"/>
      <c r="W86" s="141"/>
      <c r="X86" s="140"/>
      <c r="Y86" s="141"/>
      <c r="Z86" s="140"/>
      <c r="AA86" s="141"/>
      <c r="AB86" s="140"/>
      <c r="AC86" s="141"/>
      <c r="AD86" s="140"/>
      <c r="AE86" s="141"/>
      <c r="AF86" s="140"/>
      <c r="AG86" s="141"/>
      <c r="AH86" s="140"/>
      <c r="AI86" s="141"/>
      <c r="AJ86" s="140"/>
      <c r="AK86" s="141"/>
      <c r="AL86" s="140"/>
      <c r="AM86" s="141"/>
      <c r="AN86" s="40"/>
      <c r="AO86" s="52"/>
      <c r="AP86" s="48"/>
      <c r="AQ86" s="92"/>
      <c r="AR86" s="92"/>
      <c r="AS86" s="92"/>
      <c r="AT86" s="92"/>
      <c r="AU86" s="92"/>
      <c r="AV86" s="25" t="str">
        <f t="shared" si="33"/>
        <v/>
      </c>
      <c r="CA86" s="26" t="str">
        <f t="shared" si="3"/>
        <v/>
      </c>
      <c r="CB86" s="26" t="str">
        <f t="shared" si="4"/>
        <v/>
      </c>
      <c r="CC86" s="26" t="str">
        <f t="shared" si="5"/>
        <v/>
      </c>
      <c r="CD86" s="26" t="str">
        <f t="shared" si="6"/>
        <v/>
      </c>
      <c r="CE86" s="26" t="str">
        <f t="shared" si="7"/>
        <v/>
      </c>
      <c r="CF86" s="88" t="str">
        <f t="shared" si="34"/>
        <v/>
      </c>
      <c r="CG86" s="26" t="str">
        <f t="shared" si="8"/>
        <v/>
      </c>
      <c r="CH86" s="26" t="str">
        <f t="shared" si="9"/>
        <v/>
      </c>
      <c r="CI86" s="28"/>
      <c r="CJ86" s="29">
        <f t="shared" si="10"/>
        <v>0</v>
      </c>
      <c r="CK86" s="29">
        <f t="shared" si="11"/>
        <v>0</v>
      </c>
      <c r="CL86" s="29">
        <f t="shared" si="12"/>
        <v>0</v>
      </c>
      <c r="CM86" s="29">
        <f t="shared" si="13"/>
        <v>0</v>
      </c>
      <c r="CN86" s="29">
        <f t="shared" si="13"/>
        <v>0</v>
      </c>
      <c r="CO86" s="89">
        <f t="shared" si="35"/>
        <v>0</v>
      </c>
      <c r="CP86" s="29">
        <f t="shared" si="14"/>
        <v>0</v>
      </c>
      <c r="CQ86" s="29">
        <f t="shared" si="14"/>
        <v>0</v>
      </c>
    </row>
    <row r="87" spans="1:95" x14ac:dyDescent="0.25">
      <c r="A87" s="300"/>
      <c r="B87" s="31" t="s">
        <v>46</v>
      </c>
      <c r="C87" s="137">
        <f t="shared" si="38"/>
        <v>0</v>
      </c>
      <c r="D87" s="138">
        <f t="shared" si="39"/>
        <v>0</v>
      </c>
      <c r="E87" s="139">
        <f t="shared" si="39"/>
        <v>0</v>
      </c>
      <c r="F87" s="140"/>
      <c r="G87" s="141"/>
      <c r="H87" s="140"/>
      <c r="I87" s="141"/>
      <c r="J87" s="140"/>
      <c r="K87" s="141"/>
      <c r="L87" s="140"/>
      <c r="M87" s="141"/>
      <c r="N87" s="140"/>
      <c r="O87" s="141"/>
      <c r="P87" s="140"/>
      <c r="Q87" s="141"/>
      <c r="R87" s="140"/>
      <c r="S87" s="141"/>
      <c r="T87" s="140"/>
      <c r="U87" s="141"/>
      <c r="V87" s="140"/>
      <c r="W87" s="141"/>
      <c r="X87" s="140"/>
      <c r="Y87" s="141"/>
      <c r="Z87" s="140"/>
      <c r="AA87" s="141"/>
      <c r="AB87" s="140"/>
      <c r="AC87" s="141"/>
      <c r="AD87" s="140"/>
      <c r="AE87" s="141"/>
      <c r="AF87" s="140"/>
      <c r="AG87" s="141"/>
      <c r="AH87" s="140"/>
      <c r="AI87" s="141"/>
      <c r="AJ87" s="140"/>
      <c r="AK87" s="141"/>
      <c r="AL87" s="140"/>
      <c r="AM87" s="141"/>
      <c r="AN87" s="40"/>
      <c r="AO87" s="52"/>
      <c r="AP87" s="48"/>
      <c r="AQ87" s="92"/>
      <c r="AR87" s="92"/>
      <c r="AS87" s="92"/>
      <c r="AT87" s="92"/>
      <c r="AU87" s="92"/>
      <c r="AV87" s="25" t="str">
        <f t="shared" si="33"/>
        <v/>
      </c>
      <c r="CA87" s="26" t="str">
        <f t="shared" si="3"/>
        <v/>
      </c>
      <c r="CB87" s="26" t="str">
        <f t="shared" si="4"/>
        <v/>
      </c>
      <c r="CC87" s="26" t="str">
        <f t="shared" si="5"/>
        <v/>
      </c>
      <c r="CD87" s="26" t="str">
        <f t="shared" si="6"/>
        <v/>
      </c>
      <c r="CE87" s="26" t="str">
        <f t="shared" si="7"/>
        <v/>
      </c>
      <c r="CF87" s="88" t="str">
        <f t="shared" si="34"/>
        <v/>
      </c>
      <c r="CG87" s="26" t="str">
        <f t="shared" si="8"/>
        <v/>
      </c>
      <c r="CH87" s="26" t="str">
        <f t="shared" si="9"/>
        <v/>
      </c>
      <c r="CI87" s="28"/>
      <c r="CJ87" s="29">
        <f t="shared" si="10"/>
        <v>0</v>
      </c>
      <c r="CK87" s="29">
        <f t="shared" si="11"/>
        <v>0</v>
      </c>
      <c r="CL87" s="29">
        <f t="shared" si="12"/>
        <v>0</v>
      </c>
      <c r="CM87" s="29">
        <f t="shared" si="13"/>
        <v>0</v>
      </c>
      <c r="CN87" s="29">
        <f t="shared" si="13"/>
        <v>0</v>
      </c>
      <c r="CO87" s="89">
        <f t="shared" si="35"/>
        <v>0</v>
      </c>
      <c r="CP87" s="29">
        <f t="shared" si="14"/>
        <v>0</v>
      </c>
      <c r="CQ87" s="29">
        <f t="shared" si="14"/>
        <v>0</v>
      </c>
    </row>
    <row r="88" spans="1:95" x14ac:dyDescent="0.25">
      <c r="A88" s="300"/>
      <c r="B88" s="53" t="s">
        <v>47</v>
      </c>
      <c r="C88" s="137">
        <f t="shared" si="38"/>
        <v>0</v>
      </c>
      <c r="D88" s="138">
        <f t="shared" si="39"/>
        <v>0</v>
      </c>
      <c r="E88" s="142">
        <f t="shared" si="39"/>
        <v>0</v>
      </c>
      <c r="F88" s="140"/>
      <c r="G88" s="141"/>
      <c r="H88" s="140"/>
      <c r="I88" s="141"/>
      <c r="J88" s="140"/>
      <c r="K88" s="141"/>
      <c r="L88" s="140"/>
      <c r="M88" s="141"/>
      <c r="N88" s="140"/>
      <c r="O88" s="141"/>
      <c r="P88" s="140"/>
      <c r="Q88" s="141"/>
      <c r="R88" s="140"/>
      <c r="S88" s="141"/>
      <c r="T88" s="140"/>
      <c r="U88" s="141"/>
      <c r="V88" s="140"/>
      <c r="W88" s="141"/>
      <c r="X88" s="140"/>
      <c r="Y88" s="141"/>
      <c r="Z88" s="140"/>
      <c r="AA88" s="141"/>
      <c r="AB88" s="140"/>
      <c r="AC88" s="141"/>
      <c r="AD88" s="140"/>
      <c r="AE88" s="141"/>
      <c r="AF88" s="140"/>
      <c r="AG88" s="141"/>
      <c r="AH88" s="140"/>
      <c r="AI88" s="141"/>
      <c r="AJ88" s="140"/>
      <c r="AK88" s="141"/>
      <c r="AL88" s="140"/>
      <c r="AM88" s="141"/>
      <c r="AN88" s="40"/>
      <c r="AO88" s="52"/>
      <c r="AP88" s="48"/>
      <c r="AQ88" s="92"/>
      <c r="AR88" s="92"/>
      <c r="AS88" s="92"/>
      <c r="AT88" s="92"/>
      <c r="AU88" s="92"/>
      <c r="AV88" s="25" t="str">
        <f t="shared" si="33"/>
        <v/>
      </c>
      <c r="CA88" s="26" t="str">
        <f t="shared" si="3"/>
        <v/>
      </c>
      <c r="CB88" s="26" t="str">
        <f t="shared" si="4"/>
        <v/>
      </c>
      <c r="CC88" s="26" t="str">
        <f t="shared" si="5"/>
        <v/>
      </c>
      <c r="CD88" s="26" t="str">
        <f t="shared" si="6"/>
        <v/>
      </c>
      <c r="CE88" s="26" t="str">
        <f t="shared" si="7"/>
        <v/>
      </c>
      <c r="CF88" s="88" t="str">
        <f t="shared" si="34"/>
        <v/>
      </c>
      <c r="CG88" s="26" t="str">
        <f t="shared" si="8"/>
        <v/>
      </c>
      <c r="CH88" s="26" t="str">
        <f t="shared" si="9"/>
        <v/>
      </c>
      <c r="CI88" s="28"/>
      <c r="CJ88" s="29">
        <f t="shared" si="10"/>
        <v>0</v>
      </c>
      <c r="CK88" s="29">
        <f t="shared" si="11"/>
        <v>0</v>
      </c>
      <c r="CL88" s="29">
        <f t="shared" si="12"/>
        <v>0</v>
      </c>
      <c r="CM88" s="29">
        <f t="shared" si="13"/>
        <v>0</v>
      </c>
      <c r="CN88" s="29">
        <f t="shared" si="13"/>
        <v>0</v>
      </c>
      <c r="CO88" s="89">
        <f t="shared" si="35"/>
        <v>0</v>
      </c>
      <c r="CP88" s="29">
        <f t="shared" si="14"/>
        <v>0</v>
      </c>
      <c r="CQ88" s="29">
        <f t="shared" si="14"/>
        <v>0</v>
      </c>
    </row>
    <row r="89" spans="1:95" x14ac:dyDescent="0.25">
      <c r="A89" s="301"/>
      <c r="B89" s="57" t="s">
        <v>48</v>
      </c>
      <c r="C89" s="143">
        <f t="shared" si="38"/>
        <v>0</v>
      </c>
      <c r="D89" s="144">
        <f t="shared" si="39"/>
        <v>0</v>
      </c>
      <c r="E89" s="145">
        <f t="shared" si="39"/>
        <v>0</v>
      </c>
      <c r="F89" s="146"/>
      <c r="G89" s="147"/>
      <c r="H89" s="146"/>
      <c r="I89" s="147"/>
      <c r="J89" s="146"/>
      <c r="K89" s="147"/>
      <c r="L89" s="146"/>
      <c r="M89" s="147"/>
      <c r="N89" s="146"/>
      <c r="O89" s="147"/>
      <c r="P89" s="146"/>
      <c r="Q89" s="147"/>
      <c r="R89" s="146"/>
      <c r="S89" s="147"/>
      <c r="T89" s="146"/>
      <c r="U89" s="147"/>
      <c r="V89" s="146"/>
      <c r="W89" s="147"/>
      <c r="X89" s="146"/>
      <c r="Y89" s="147"/>
      <c r="Z89" s="146"/>
      <c r="AA89" s="147"/>
      <c r="AB89" s="146"/>
      <c r="AC89" s="147"/>
      <c r="AD89" s="146"/>
      <c r="AE89" s="147"/>
      <c r="AF89" s="146"/>
      <c r="AG89" s="147"/>
      <c r="AH89" s="146"/>
      <c r="AI89" s="147"/>
      <c r="AJ89" s="146"/>
      <c r="AK89" s="147"/>
      <c r="AL89" s="146"/>
      <c r="AM89" s="147"/>
      <c r="AN89" s="66"/>
      <c r="AO89" s="97"/>
      <c r="AP89" s="68"/>
      <c r="AQ89" s="69"/>
      <c r="AR89" s="69"/>
      <c r="AS89" s="69"/>
      <c r="AT89" s="69"/>
      <c r="AU89" s="69"/>
      <c r="AV89" s="25" t="str">
        <f t="shared" si="33"/>
        <v/>
      </c>
      <c r="CA89" s="26" t="str">
        <f t="shared" si="3"/>
        <v/>
      </c>
      <c r="CB89" s="26" t="str">
        <f t="shared" si="4"/>
        <v/>
      </c>
      <c r="CC89" s="26" t="str">
        <f t="shared" si="5"/>
        <v/>
      </c>
      <c r="CD89" s="26" t="str">
        <f t="shared" si="6"/>
        <v/>
      </c>
      <c r="CE89" s="26" t="str">
        <f t="shared" si="7"/>
        <v/>
      </c>
      <c r="CF89" s="88" t="str">
        <f t="shared" si="34"/>
        <v/>
      </c>
      <c r="CG89" s="26" t="str">
        <f t="shared" si="8"/>
        <v/>
      </c>
      <c r="CH89" s="26" t="str">
        <f t="shared" si="9"/>
        <v/>
      </c>
      <c r="CI89" s="28"/>
      <c r="CJ89" s="29">
        <f t="shared" si="10"/>
        <v>0</v>
      </c>
      <c r="CK89" s="29">
        <f t="shared" si="11"/>
        <v>0</v>
      </c>
      <c r="CL89" s="29">
        <f t="shared" si="12"/>
        <v>0</v>
      </c>
      <c r="CM89" s="29">
        <f t="shared" si="13"/>
        <v>0</v>
      </c>
      <c r="CN89" s="29">
        <f t="shared" si="13"/>
        <v>0</v>
      </c>
      <c r="CO89" s="89">
        <f t="shared" si="35"/>
        <v>0</v>
      </c>
      <c r="CP89" s="29">
        <f t="shared" si="14"/>
        <v>0</v>
      </c>
      <c r="CQ89" s="29">
        <f t="shared" si="14"/>
        <v>0</v>
      </c>
    </row>
    <row r="90" spans="1:95" x14ac:dyDescent="0.25">
      <c r="A90" s="303" t="s">
        <v>65</v>
      </c>
      <c r="B90" s="303"/>
      <c r="C90" s="303"/>
      <c r="D90" s="303"/>
      <c r="E90" s="303"/>
      <c r="F90" s="303"/>
      <c r="G90" s="303"/>
      <c r="H90" s="303"/>
      <c r="I90" s="303"/>
      <c r="J90" s="303"/>
      <c r="K90" s="303"/>
      <c r="L90" s="303"/>
      <c r="M90" s="303"/>
      <c r="N90" s="303"/>
      <c r="O90" s="303"/>
      <c r="P90" s="303"/>
      <c r="Q90" s="303"/>
      <c r="R90" s="303"/>
      <c r="S90" s="303"/>
      <c r="T90" s="303"/>
      <c r="U90" s="303"/>
      <c r="V90" s="303"/>
      <c r="W90" s="303"/>
      <c r="X90" s="303"/>
      <c r="Y90" s="303"/>
      <c r="Z90" s="303"/>
      <c r="AA90" s="303"/>
      <c r="AB90" s="303"/>
      <c r="AC90" s="303"/>
      <c r="AD90" s="303"/>
      <c r="AE90" s="303"/>
      <c r="AF90" s="303"/>
      <c r="AG90" s="303"/>
      <c r="AH90" s="303"/>
      <c r="AI90" s="303"/>
      <c r="AJ90" s="303"/>
      <c r="AK90" s="303"/>
      <c r="AL90" s="303"/>
      <c r="AM90" s="303"/>
    </row>
    <row r="91" spans="1:95" ht="15" customHeight="1" x14ac:dyDescent="0.25">
      <c r="A91" s="324" t="s">
        <v>66</v>
      </c>
      <c r="B91" s="327" t="s">
        <v>67</v>
      </c>
      <c r="C91" s="287" t="s">
        <v>6</v>
      </c>
      <c r="D91" s="288"/>
      <c r="E91" s="284"/>
      <c r="F91" s="297" t="s">
        <v>7</v>
      </c>
      <c r="G91" s="302"/>
      <c r="H91" s="302"/>
      <c r="I91" s="302"/>
      <c r="J91" s="302"/>
      <c r="K91" s="302"/>
      <c r="L91" s="302"/>
      <c r="M91" s="302"/>
      <c r="N91" s="302"/>
      <c r="O91" s="302"/>
      <c r="P91" s="302"/>
      <c r="Q91" s="302"/>
      <c r="R91" s="302"/>
      <c r="S91" s="302"/>
      <c r="T91" s="302"/>
      <c r="U91" s="302"/>
      <c r="V91" s="302"/>
      <c r="W91" s="302"/>
      <c r="X91" s="302"/>
      <c r="Y91" s="302"/>
      <c r="Z91" s="302"/>
      <c r="AA91" s="302"/>
      <c r="AB91" s="302"/>
      <c r="AC91" s="302"/>
      <c r="AD91" s="302"/>
      <c r="AE91" s="302"/>
      <c r="AF91" s="302"/>
      <c r="AG91" s="302"/>
      <c r="AH91" s="302"/>
      <c r="AI91" s="302"/>
      <c r="AJ91" s="302"/>
      <c r="AK91" s="302"/>
      <c r="AL91" s="302"/>
      <c r="AM91" s="323"/>
      <c r="AN91" s="288" t="s">
        <v>9</v>
      </c>
      <c r="AO91" s="284"/>
      <c r="AP91" s="317" t="s">
        <v>10</v>
      </c>
      <c r="AQ91" s="320" t="s">
        <v>11</v>
      </c>
      <c r="AR91" s="320" t="s">
        <v>13</v>
      </c>
      <c r="AS91" s="284" t="s">
        <v>14</v>
      </c>
    </row>
    <row r="92" spans="1:95" x14ac:dyDescent="0.25">
      <c r="A92" s="325"/>
      <c r="B92" s="328"/>
      <c r="C92" s="289"/>
      <c r="D92" s="290"/>
      <c r="E92" s="286"/>
      <c r="F92" s="295" t="s">
        <v>15</v>
      </c>
      <c r="G92" s="296"/>
      <c r="H92" s="295" t="s">
        <v>16</v>
      </c>
      <c r="I92" s="296"/>
      <c r="J92" s="295" t="s">
        <v>17</v>
      </c>
      <c r="K92" s="296"/>
      <c r="L92" s="295" t="s">
        <v>18</v>
      </c>
      <c r="M92" s="296"/>
      <c r="N92" s="295" t="s">
        <v>19</v>
      </c>
      <c r="O92" s="296"/>
      <c r="P92" s="295" t="s">
        <v>20</v>
      </c>
      <c r="Q92" s="296"/>
      <c r="R92" s="295" t="s">
        <v>21</v>
      </c>
      <c r="S92" s="296"/>
      <c r="T92" s="295" t="s">
        <v>22</v>
      </c>
      <c r="U92" s="296"/>
      <c r="V92" s="295" t="s">
        <v>23</v>
      </c>
      <c r="W92" s="296"/>
      <c r="X92" s="295" t="s">
        <v>24</v>
      </c>
      <c r="Y92" s="296"/>
      <c r="Z92" s="295" t="s">
        <v>25</v>
      </c>
      <c r="AA92" s="296"/>
      <c r="AB92" s="295" t="s">
        <v>26</v>
      </c>
      <c r="AC92" s="296"/>
      <c r="AD92" s="295" t="s">
        <v>27</v>
      </c>
      <c r="AE92" s="296"/>
      <c r="AF92" s="295" t="s">
        <v>28</v>
      </c>
      <c r="AG92" s="296"/>
      <c r="AH92" s="295" t="s">
        <v>29</v>
      </c>
      <c r="AI92" s="296"/>
      <c r="AJ92" s="295" t="s">
        <v>30</v>
      </c>
      <c r="AK92" s="296"/>
      <c r="AL92" s="297" t="s">
        <v>31</v>
      </c>
      <c r="AM92" s="323"/>
      <c r="AN92" s="290"/>
      <c r="AO92" s="286"/>
      <c r="AP92" s="318"/>
      <c r="AQ92" s="321"/>
      <c r="AR92" s="321"/>
      <c r="AS92" s="285"/>
    </row>
    <row r="93" spans="1:95" x14ac:dyDescent="0.25">
      <c r="A93" s="326"/>
      <c r="B93" s="329"/>
      <c r="C93" s="5" t="s">
        <v>32</v>
      </c>
      <c r="D93" s="6" t="s">
        <v>33</v>
      </c>
      <c r="E93" s="7" t="s">
        <v>34</v>
      </c>
      <c r="F93" s="5" t="s">
        <v>33</v>
      </c>
      <c r="G93" s="7" t="s">
        <v>34</v>
      </c>
      <c r="H93" s="5" t="s">
        <v>33</v>
      </c>
      <c r="I93" s="7" t="s">
        <v>34</v>
      </c>
      <c r="J93" s="5" t="s">
        <v>33</v>
      </c>
      <c r="K93" s="7" t="s">
        <v>34</v>
      </c>
      <c r="L93" s="5" t="s">
        <v>33</v>
      </c>
      <c r="M93" s="7" t="s">
        <v>34</v>
      </c>
      <c r="N93" s="5" t="s">
        <v>33</v>
      </c>
      <c r="O93" s="7" t="s">
        <v>34</v>
      </c>
      <c r="P93" s="5" t="s">
        <v>33</v>
      </c>
      <c r="Q93" s="7" t="s">
        <v>34</v>
      </c>
      <c r="R93" s="5" t="s">
        <v>33</v>
      </c>
      <c r="S93" s="7" t="s">
        <v>34</v>
      </c>
      <c r="T93" s="5" t="s">
        <v>33</v>
      </c>
      <c r="U93" s="7" t="s">
        <v>34</v>
      </c>
      <c r="V93" s="5" t="s">
        <v>33</v>
      </c>
      <c r="W93" s="7" t="s">
        <v>34</v>
      </c>
      <c r="X93" s="5" t="s">
        <v>33</v>
      </c>
      <c r="Y93" s="7" t="s">
        <v>34</v>
      </c>
      <c r="Z93" s="5" t="s">
        <v>33</v>
      </c>
      <c r="AA93" s="7" t="s">
        <v>34</v>
      </c>
      <c r="AB93" s="5" t="s">
        <v>33</v>
      </c>
      <c r="AC93" s="7" t="s">
        <v>34</v>
      </c>
      <c r="AD93" s="5" t="s">
        <v>33</v>
      </c>
      <c r="AE93" s="7" t="s">
        <v>34</v>
      </c>
      <c r="AF93" s="5" t="s">
        <v>33</v>
      </c>
      <c r="AG93" s="7" t="s">
        <v>34</v>
      </c>
      <c r="AH93" s="5" t="s">
        <v>33</v>
      </c>
      <c r="AI93" s="7" t="s">
        <v>34</v>
      </c>
      <c r="AJ93" s="5" t="s">
        <v>33</v>
      </c>
      <c r="AK93" s="7" t="s">
        <v>34</v>
      </c>
      <c r="AL93" s="5" t="s">
        <v>33</v>
      </c>
      <c r="AM93" s="148" t="s">
        <v>34</v>
      </c>
      <c r="AN93" s="149" t="s">
        <v>35</v>
      </c>
      <c r="AO93" s="150" t="s">
        <v>68</v>
      </c>
      <c r="AP93" s="319"/>
      <c r="AQ93" s="322"/>
      <c r="AR93" s="322"/>
      <c r="AS93" s="286"/>
    </row>
    <row r="94" spans="1:95" ht="21" x14ac:dyDescent="0.25">
      <c r="A94" s="299" t="s">
        <v>69</v>
      </c>
      <c r="B94" s="151" t="s">
        <v>70</v>
      </c>
      <c r="C94" s="11">
        <f t="shared" ref="C94:C105" si="41">SUM(D94+E94)</f>
        <v>392</v>
      </c>
      <c r="D94" s="12">
        <f>+L94+N94+P94+R94+T94+V94+X94+Z94+AB94+AD94+AF94+AH94</f>
        <v>190</v>
      </c>
      <c r="E94" s="152">
        <f>+M94+O94+Q94+S94+U94+W94+Y94+AA94+AC94+AE94+AG94+AI94</f>
        <v>202</v>
      </c>
      <c r="F94" s="153"/>
      <c r="G94" s="154"/>
      <c r="H94" s="153"/>
      <c r="I94" s="155"/>
      <c r="J94" s="153"/>
      <c r="K94" s="155"/>
      <c r="L94" s="156">
        <v>8</v>
      </c>
      <c r="M94" s="157">
        <v>11</v>
      </c>
      <c r="N94" s="104">
        <v>22</v>
      </c>
      <c r="O94" s="158">
        <v>22</v>
      </c>
      <c r="P94" s="159">
        <v>15</v>
      </c>
      <c r="Q94" s="157">
        <v>20</v>
      </c>
      <c r="R94" s="160">
        <v>33</v>
      </c>
      <c r="S94" s="158">
        <v>41</v>
      </c>
      <c r="T94" s="156">
        <v>19</v>
      </c>
      <c r="U94" s="21">
        <v>31</v>
      </c>
      <c r="V94" s="104">
        <v>31</v>
      </c>
      <c r="W94" s="160">
        <v>22</v>
      </c>
      <c r="X94" s="156">
        <v>20</v>
      </c>
      <c r="Y94" s="21">
        <v>13</v>
      </c>
      <c r="Z94" s="104">
        <v>22</v>
      </c>
      <c r="AA94" s="160">
        <v>19</v>
      </c>
      <c r="AB94" s="156">
        <v>12</v>
      </c>
      <c r="AC94" s="21">
        <v>11</v>
      </c>
      <c r="AD94" s="156">
        <v>8</v>
      </c>
      <c r="AE94" s="157">
        <v>12</v>
      </c>
      <c r="AF94" s="156">
        <v>0</v>
      </c>
      <c r="AG94" s="157">
        <v>0</v>
      </c>
      <c r="AH94" s="156">
        <v>0</v>
      </c>
      <c r="AI94" s="157"/>
      <c r="AJ94" s="153"/>
      <c r="AK94" s="155"/>
      <c r="AL94" s="154"/>
      <c r="AM94" s="161"/>
      <c r="AN94" s="41">
        <v>0</v>
      </c>
      <c r="AO94" s="157">
        <v>0</v>
      </c>
      <c r="AP94" s="156">
        <v>0</v>
      </c>
      <c r="AQ94" s="162">
        <v>0</v>
      </c>
      <c r="AR94" s="162">
        <v>0</v>
      </c>
      <c r="AS94" s="21">
        <v>0</v>
      </c>
      <c r="AT94" s="25" t="str">
        <f>$CA94&amp;CB94&amp;$CC94&amp;CD94&amp;CE94&amp;CF94</f>
        <v/>
      </c>
      <c r="CA94" s="26" t="str">
        <f>IF(AND(E94&gt;0,OR(AN94="")),"No olvide digitar los campos *TRANS Masculino (Digite CERO si no tiene).",IF(AN94&gt;$E94,"* El Número de TRANS Masculino no puede superar el Total Mujeres. ",""))</f>
        <v/>
      </c>
      <c r="CB94" s="26" t="str">
        <f>IF(AND(D94&gt;0,OR(AO94="")),"No olvide digitar los campos *TRANS Femenino (Digite CERO si no tiene).",IF(AO94&gt;D94,"* El Número de TRANS Femenino no puede superar el Total Hombres. ",""))</f>
        <v/>
      </c>
      <c r="CC94" s="26" t="str">
        <f>IF(AND($C94&lt;&gt;0,AP94=""),"* No olvide ingresar la columna Pueblos Originarios (Digite CERO si no tiene).  ",IF(AP94&gt;$C94,"* El Número de Pueblos Originarios no puede superar el Total. ",""))</f>
        <v/>
      </c>
      <c r="CD94" s="26" t="str">
        <f>IF(AND($C94&lt;&gt;0,AQ94=""),"* No olvide ingresar la columna Migrantes (Digite CERO si no tiene).  ",IF(AQ94&gt;$C94,"* El Número de Migrantes no puede superar el Total. ",""))</f>
        <v/>
      </c>
      <c r="CE94" s="26" t="str">
        <f>IF(AND($C94&lt;&gt;0,AR94=""),"* No olvide ingresar la columna Niños, Niñas, Adolescentes y Jóvenes SENAME (Digite CERO si no tiene).  ",IF(AR94&gt;$C94,"* El Número de Niños, Niñas, Adolescentes y Jóvenes SENAME no puede superar el Total. ",""))</f>
        <v/>
      </c>
      <c r="CF94" s="26" t="str">
        <f>IF(AND($C94&lt;&gt;0,AS94=""),"* No olvide ingresar la columna Niños, Niñas, Adolescentes y Jóvenes Mejor Niñez (Digite CERO si no tiene). ",IF(AS94&gt;$C94,"* El Número de Niños, Niñas, Adolescentes y Jóvenes Mejor Niñez no puede superar el Total. ",""))</f>
        <v/>
      </c>
      <c r="CJ94" s="29">
        <f>IF(AND($E94&lt;&gt;0,AN94=""),1,IF(AN94&gt;$E94,1,0))</f>
        <v>0</v>
      </c>
      <c r="CK94" s="29">
        <f>IF(AND($D94&lt;&gt;0,AO94=""),1,IF(AO94&gt;$D94,1,0))</f>
        <v>0</v>
      </c>
      <c r="CL94" s="29">
        <f>IF(AND($C94&lt;&gt;0,AP94=""),1,IF(AP94&gt;$C94,1,0))</f>
        <v>0</v>
      </c>
      <c r="CM94" s="29">
        <f>IF(AND($C94&lt;&gt;0,AQ94=""),1,IF(AQ94&gt;$C94,1,0))</f>
        <v>0</v>
      </c>
      <c r="CN94" s="29">
        <f>IF(AND($C94&lt;&gt;0,AR94=""),1,IF(AR94&gt;$C94,1,0))</f>
        <v>0</v>
      </c>
      <c r="CO94" s="29">
        <f>IF(AND($C94&lt;&gt;0,AS94=""),1,IF(AS94&gt;$C94,1,0))</f>
        <v>0</v>
      </c>
    </row>
    <row r="95" spans="1:95" x14ac:dyDescent="0.25">
      <c r="A95" s="300"/>
      <c r="B95" s="31" t="s">
        <v>71</v>
      </c>
      <c r="C95" s="32">
        <f t="shared" si="41"/>
        <v>15</v>
      </c>
      <c r="D95" s="33">
        <f t="shared" ref="D95:E97" si="42">SUM(F95+H95+J95+L95+N95+P95+R95+T95+V95+X95+Z95+AB95+AD95+AF95+AH95+AJ95+AL95)</f>
        <v>12</v>
      </c>
      <c r="E95" s="163">
        <f t="shared" si="42"/>
        <v>3</v>
      </c>
      <c r="F95" s="35"/>
      <c r="G95" s="164"/>
      <c r="H95" s="35"/>
      <c r="I95" s="36"/>
      <c r="J95" s="41"/>
      <c r="K95" s="86"/>
      <c r="L95" s="35"/>
      <c r="M95" s="37">
        <v>1</v>
      </c>
      <c r="N95" s="41"/>
      <c r="O95" s="86"/>
      <c r="P95" s="38"/>
      <c r="Q95" s="37"/>
      <c r="R95" s="164">
        <v>1</v>
      </c>
      <c r="S95" s="86"/>
      <c r="T95" s="35"/>
      <c r="U95" s="36">
        <v>1</v>
      </c>
      <c r="V95" s="41"/>
      <c r="W95" s="164"/>
      <c r="X95" s="35"/>
      <c r="Y95" s="36"/>
      <c r="Z95" s="41"/>
      <c r="AA95" s="164"/>
      <c r="AB95" s="35">
        <v>4</v>
      </c>
      <c r="AC95" s="36"/>
      <c r="AD95" s="35">
        <v>1</v>
      </c>
      <c r="AE95" s="37"/>
      <c r="AF95" s="35">
        <v>3</v>
      </c>
      <c r="AG95" s="36"/>
      <c r="AH95" s="35">
        <v>1</v>
      </c>
      <c r="AI95" s="36"/>
      <c r="AJ95" s="35"/>
      <c r="AK95" s="36"/>
      <c r="AL95" s="41">
        <v>2</v>
      </c>
      <c r="AM95" s="165">
        <v>1</v>
      </c>
      <c r="AN95" s="41">
        <v>0</v>
      </c>
      <c r="AO95" s="37">
        <v>0</v>
      </c>
      <c r="AP95" s="35">
        <v>0</v>
      </c>
      <c r="AQ95" s="166">
        <v>0</v>
      </c>
      <c r="AR95" s="166">
        <v>0</v>
      </c>
      <c r="AS95" s="36">
        <v>0</v>
      </c>
      <c r="AT95" s="25" t="str">
        <f t="shared" ref="AT95:AT105" si="43">$CA95&amp;CB95&amp;$CC95&amp;CD95&amp;CE95&amp;CF95</f>
        <v/>
      </c>
      <c r="CA95" s="26" t="str">
        <f t="shared" ref="CA95:CA105" si="44">IF(AND(E95&gt;0,OR(AN95="")),"No olvide digitar los campos *TRANS Masculino (Digite CERO si no tiene).",IF(AN95&gt;$E95,"* El Número de TRANS Masculino no puede superar el Total Mujeres. ",""))</f>
        <v/>
      </c>
      <c r="CB95" s="26" t="str">
        <f t="shared" ref="CB95:CB105" si="45">IF(AND(D95&gt;0,OR(AO95="")),"No olvide digitar los campos *TRANS Femenino (Digite CERO si no tiene).",IF(AO95&gt;D95,"* El Número de TRANS Femenino no puede superar el Total Hombres. ",""))</f>
        <v/>
      </c>
      <c r="CC95" s="26" t="str">
        <f t="shared" ref="CC95:CC105" si="46">IF(AND($C95&lt;&gt;0,AP95=""),"* No olvide ingresar la columna Pueblos Originarios (Digite CERO si no tiene).  ",IF(AP95&gt;$C95,"* El Número de Pueblos Originarios no puede superar el Total. ",""))</f>
        <v/>
      </c>
      <c r="CD95" s="26" t="str">
        <f t="shared" ref="CD95:CD105" si="47">IF(AND($C95&lt;&gt;0,AQ95=""),"* No olvide ingresar la columna Migrantes (Digite CERO si no tiene).  ",IF(AQ95&gt;$C95,"* El Número de Migrantes no puede superar el Total. ",""))</f>
        <v/>
      </c>
      <c r="CE95" s="26" t="str">
        <f t="shared" ref="CE95:CE105" si="48">IF(AND($C95&lt;&gt;0,AR95=""),"* No olvide ingresar la columna Niños, Niñas, Adolescentes y Jóvenes SENAME (Digite CERO si no tiene).  ",IF(AR95&gt;$C95,"* El Número de Niños, Niñas, Adolescentes y Jóvenes SENAME no puede superar el Total. ",""))</f>
        <v/>
      </c>
      <c r="CF95" s="26" t="str">
        <f t="shared" ref="CF95:CF105" si="49">IF(AND($C95&lt;&gt;0,AS95=""),"* No olvide ingresar la columna Niños, Niñas, Adolescentes y Jóvenes Mejor Niñez (Digite CERO si no tiene). ",IF(AS95&gt;$C95,"* El Número de Niños, Niñas, Adolescentes y Jóvenes Mejor Niñez no puede superar el Total. ",""))</f>
        <v/>
      </c>
      <c r="CJ95" s="29">
        <f t="shared" ref="CJ95:CJ105" si="50">IF(AND($E95&lt;&gt;0,AN95=""),1,IF(AN95&gt;$E95,1,0))</f>
        <v>0</v>
      </c>
      <c r="CK95" s="29">
        <f t="shared" ref="CK95:CK105" si="51">IF(AND($D95&lt;&gt;0,AO95=""),1,IF(AO95&gt;$D95,1,0))</f>
        <v>0</v>
      </c>
      <c r="CL95" s="29">
        <f t="shared" ref="CL95:CO105" si="52">IF(AND($C95&lt;&gt;0,AP95=""),1,IF(AP95&gt;$C95,1,0))</f>
        <v>0</v>
      </c>
      <c r="CM95" s="29">
        <f t="shared" si="52"/>
        <v>0</v>
      </c>
      <c r="CN95" s="29">
        <f t="shared" si="52"/>
        <v>0</v>
      </c>
      <c r="CO95" s="29">
        <f t="shared" si="52"/>
        <v>0</v>
      </c>
    </row>
    <row r="96" spans="1:95" x14ac:dyDescent="0.25">
      <c r="A96" s="300"/>
      <c r="B96" s="31" t="s">
        <v>72</v>
      </c>
      <c r="C96" s="32">
        <f t="shared" si="41"/>
        <v>12</v>
      </c>
      <c r="D96" s="33">
        <f t="shared" si="42"/>
        <v>6</v>
      </c>
      <c r="E96" s="163">
        <f t="shared" si="42"/>
        <v>6</v>
      </c>
      <c r="F96" s="35"/>
      <c r="G96" s="164"/>
      <c r="H96" s="35"/>
      <c r="I96" s="36"/>
      <c r="J96" s="41"/>
      <c r="K96" s="86">
        <v>1</v>
      </c>
      <c r="L96" s="35"/>
      <c r="M96" s="37"/>
      <c r="N96" s="41">
        <v>3</v>
      </c>
      <c r="O96" s="86">
        <v>1</v>
      </c>
      <c r="P96" s="38">
        <v>1</v>
      </c>
      <c r="Q96" s="37">
        <v>1</v>
      </c>
      <c r="R96" s="164">
        <v>1</v>
      </c>
      <c r="S96" s="86"/>
      <c r="T96" s="35"/>
      <c r="U96" s="36"/>
      <c r="V96" s="41"/>
      <c r="W96" s="164">
        <v>2</v>
      </c>
      <c r="X96" s="35"/>
      <c r="Y96" s="36">
        <v>1</v>
      </c>
      <c r="Z96" s="41">
        <v>1</v>
      </c>
      <c r="AA96" s="164"/>
      <c r="AB96" s="35"/>
      <c r="AC96" s="36"/>
      <c r="AD96" s="35"/>
      <c r="AE96" s="37"/>
      <c r="AF96" s="35"/>
      <c r="AG96" s="36"/>
      <c r="AH96" s="35"/>
      <c r="AI96" s="36"/>
      <c r="AJ96" s="35"/>
      <c r="AK96" s="36"/>
      <c r="AL96" s="41"/>
      <c r="AM96" s="165"/>
      <c r="AN96" s="41">
        <v>0</v>
      </c>
      <c r="AO96" s="37">
        <v>0</v>
      </c>
      <c r="AP96" s="35">
        <v>0</v>
      </c>
      <c r="AQ96" s="166">
        <v>0</v>
      </c>
      <c r="AR96" s="166">
        <v>0</v>
      </c>
      <c r="AS96" s="36">
        <v>0</v>
      </c>
      <c r="AT96" s="25" t="str">
        <f t="shared" si="43"/>
        <v/>
      </c>
      <c r="CA96" s="26" t="str">
        <f t="shared" si="44"/>
        <v/>
      </c>
      <c r="CB96" s="26" t="str">
        <f t="shared" si="45"/>
        <v/>
      </c>
      <c r="CC96" s="26" t="str">
        <f t="shared" si="46"/>
        <v/>
      </c>
      <c r="CD96" s="26" t="str">
        <f t="shared" si="47"/>
        <v/>
      </c>
      <c r="CE96" s="26" t="str">
        <f t="shared" si="48"/>
        <v/>
      </c>
      <c r="CF96" s="26" t="str">
        <f t="shared" si="49"/>
        <v/>
      </c>
      <c r="CJ96" s="29">
        <f t="shared" si="50"/>
        <v>0</v>
      </c>
      <c r="CK96" s="29">
        <f t="shared" si="51"/>
        <v>0</v>
      </c>
      <c r="CL96" s="29">
        <f t="shared" si="52"/>
        <v>0</v>
      </c>
      <c r="CM96" s="29">
        <f t="shared" si="52"/>
        <v>0</v>
      </c>
      <c r="CN96" s="29">
        <f t="shared" si="52"/>
        <v>0</v>
      </c>
      <c r="CO96" s="29">
        <f t="shared" si="52"/>
        <v>0</v>
      </c>
    </row>
    <row r="97" spans="1:93" x14ac:dyDescent="0.25">
      <c r="A97" s="300"/>
      <c r="B97" s="31" t="s">
        <v>73</v>
      </c>
      <c r="C97" s="32">
        <f t="shared" si="41"/>
        <v>0</v>
      </c>
      <c r="D97" s="33">
        <f t="shared" si="42"/>
        <v>0</v>
      </c>
      <c r="E97" s="163">
        <f t="shared" si="42"/>
        <v>0</v>
      </c>
      <c r="F97" s="35"/>
      <c r="G97" s="164"/>
      <c r="H97" s="35"/>
      <c r="I97" s="36"/>
      <c r="J97" s="41"/>
      <c r="K97" s="86"/>
      <c r="L97" s="35"/>
      <c r="M97" s="37"/>
      <c r="N97" s="41"/>
      <c r="O97" s="86"/>
      <c r="P97" s="38"/>
      <c r="Q97" s="37"/>
      <c r="R97" s="164"/>
      <c r="S97" s="86"/>
      <c r="T97" s="35"/>
      <c r="U97" s="36"/>
      <c r="V97" s="41"/>
      <c r="W97" s="164"/>
      <c r="X97" s="35"/>
      <c r="Y97" s="36"/>
      <c r="Z97" s="41"/>
      <c r="AA97" s="164"/>
      <c r="AB97" s="35"/>
      <c r="AC97" s="36"/>
      <c r="AD97" s="35"/>
      <c r="AE97" s="37"/>
      <c r="AF97" s="35"/>
      <c r="AG97" s="36"/>
      <c r="AH97" s="35"/>
      <c r="AI97" s="36"/>
      <c r="AJ97" s="35"/>
      <c r="AK97" s="36"/>
      <c r="AL97" s="41"/>
      <c r="AM97" s="165"/>
      <c r="AN97" s="41"/>
      <c r="AO97" s="37"/>
      <c r="AP97" s="35"/>
      <c r="AQ97" s="166"/>
      <c r="AR97" s="166"/>
      <c r="AS97" s="36"/>
      <c r="AT97" s="25" t="str">
        <f t="shared" si="43"/>
        <v/>
      </c>
      <c r="CA97" s="26" t="str">
        <f t="shared" si="44"/>
        <v/>
      </c>
      <c r="CB97" s="26" t="str">
        <f t="shared" si="45"/>
        <v/>
      </c>
      <c r="CC97" s="26" t="str">
        <f t="shared" si="46"/>
        <v/>
      </c>
      <c r="CD97" s="26" t="str">
        <f t="shared" si="47"/>
        <v/>
      </c>
      <c r="CE97" s="26" t="str">
        <f t="shared" si="48"/>
        <v/>
      </c>
      <c r="CF97" s="26" t="str">
        <f t="shared" si="49"/>
        <v/>
      </c>
      <c r="CJ97" s="29">
        <f t="shared" si="50"/>
        <v>0</v>
      </c>
      <c r="CK97" s="29">
        <f t="shared" si="51"/>
        <v>0</v>
      </c>
      <c r="CL97" s="29">
        <f t="shared" si="52"/>
        <v>0</v>
      </c>
      <c r="CM97" s="29">
        <f t="shared" si="52"/>
        <v>0</v>
      </c>
      <c r="CN97" s="29">
        <f t="shared" si="52"/>
        <v>0</v>
      </c>
      <c r="CO97" s="29">
        <f t="shared" si="52"/>
        <v>0</v>
      </c>
    </row>
    <row r="98" spans="1:93" x14ac:dyDescent="0.25">
      <c r="A98" s="300"/>
      <c r="B98" s="124" t="s">
        <v>74</v>
      </c>
      <c r="C98" s="122">
        <f t="shared" si="41"/>
        <v>0</v>
      </c>
      <c r="D98" s="167">
        <f>+J98+L98+N98</f>
        <v>0</v>
      </c>
      <c r="E98" s="168">
        <f>+K98+M98+O98</f>
        <v>0</v>
      </c>
      <c r="F98" s="75"/>
      <c r="G98" s="169"/>
      <c r="H98" s="75"/>
      <c r="I98" s="76"/>
      <c r="J98" s="41"/>
      <c r="K98" s="86"/>
      <c r="L98" s="47"/>
      <c r="M98" s="49"/>
      <c r="N98" s="52"/>
      <c r="O98" s="170"/>
      <c r="P98" s="109"/>
      <c r="Q98" s="108"/>
      <c r="R98" s="169"/>
      <c r="S98" s="171"/>
      <c r="T98" s="75"/>
      <c r="U98" s="76"/>
      <c r="V98" s="123"/>
      <c r="W98" s="169"/>
      <c r="X98" s="75"/>
      <c r="Y98" s="76"/>
      <c r="Z98" s="123"/>
      <c r="AA98" s="169"/>
      <c r="AB98" s="75"/>
      <c r="AC98" s="76"/>
      <c r="AD98" s="75"/>
      <c r="AE98" s="108"/>
      <c r="AF98" s="75"/>
      <c r="AG98" s="76"/>
      <c r="AH98" s="75"/>
      <c r="AI98" s="76"/>
      <c r="AJ98" s="75"/>
      <c r="AK98" s="76"/>
      <c r="AL98" s="169"/>
      <c r="AM98" s="110"/>
      <c r="AN98" s="41"/>
      <c r="AO98" s="37"/>
      <c r="AP98" s="35"/>
      <c r="AQ98" s="172"/>
      <c r="AR98" s="172"/>
      <c r="AS98" s="48"/>
      <c r="AT98" s="25" t="str">
        <f t="shared" si="43"/>
        <v/>
      </c>
      <c r="CA98" s="26" t="str">
        <f t="shared" si="44"/>
        <v/>
      </c>
      <c r="CB98" s="26" t="str">
        <f t="shared" si="45"/>
        <v/>
      </c>
      <c r="CC98" s="26" t="str">
        <f t="shared" si="46"/>
        <v/>
      </c>
      <c r="CD98" s="26" t="str">
        <f t="shared" si="47"/>
        <v/>
      </c>
      <c r="CE98" s="26" t="str">
        <f t="shared" si="48"/>
        <v/>
      </c>
      <c r="CF98" s="26" t="str">
        <f t="shared" si="49"/>
        <v/>
      </c>
      <c r="CJ98" s="29">
        <f t="shared" si="50"/>
        <v>0</v>
      </c>
      <c r="CK98" s="29">
        <f t="shared" si="51"/>
        <v>0</v>
      </c>
      <c r="CL98" s="29">
        <f t="shared" si="52"/>
        <v>0</v>
      </c>
      <c r="CM98" s="29">
        <f t="shared" si="52"/>
        <v>0</v>
      </c>
      <c r="CN98" s="29">
        <f t="shared" si="52"/>
        <v>0</v>
      </c>
      <c r="CO98" s="29">
        <f t="shared" si="52"/>
        <v>0</v>
      </c>
    </row>
    <row r="99" spans="1:93" x14ac:dyDescent="0.25">
      <c r="A99" s="301"/>
      <c r="B99" s="57" t="s">
        <v>75</v>
      </c>
      <c r="C99" s="58">
        <f t="shared" si="41"/>
        <v>0</v>
      </c>
      <c r="D99" s="59">
        <f>SUM(F99+H99+J99+L99+N99+P99+R99+T99+V99+X99+Z99+AB99+AD99+AF99+AH99+AJ99+AL99)</f>
        <v>0</v>
      </c>
      <c r="E99" s="173">
        <f>SUM(G99+I99+K99+M99+O99+Q99+S99+U99+W99+Y99+AA99+AC99+AE99+AG99+AI99+AK99+AM99)</f>
        <v>0</v>
      </c>
      <c r="F99" s="64"/>
      <c r="G99" s="174"/>
      <c r="H99" s="64"/>
      <c r="I99" s="68"/>
      <c r="J99" s="97"/>
      <c r="K99" s="175"/>
      <c r="L99" s="64"/>
      <c r="M99" s="94"/>
      <c r="N99" s="97"/>
      <c r="O99" s="175"/>
      <c r="P99" s="95"/>
      <c r="Q99" s="94"/>
      <c r="R99" s="174"/>
      <c r="S99" s="175"/>
      <c r="T99" s="64"/>
      <c r="U99" s="68"/>
      <c r="V99" s="97"/>
      <c r="W99" s="174"/>
      <c r="X99" s="64"/>
      <c r="Y99" s="68"/>
      <c r="Z99" s="97"/>
      <c r="AA99" s="174"/>
      <c r="AB99" s="64"/>
      <c r="AC99" s="68"/>
      <c r="AD99" s="64"/>
      <c r="AE99" s="94"/>
      <c r="AF99" s="64"/>
      <c r="AG99" s="68"/>
      <c r="AH99" s="64"/>
      <c r="AI99" s="68"/>
      <c r="AJ99" s="64"/>
      <c r="AK99" s="68"/>
      <c r="AL99" s="64"/>
      <c r="AM99" s="96"/>
      <c r="AN99" s="41"/>
      <c r="AO99" s="37"/>
      <c r="AP99" s="35"/>
      <c r="AQ99" s="166"/>
      <c r="AR99" s="166"/>
      <c r="AS99" s="36"/>
      <c r="AT99" s="25" t="str">
        <f t="shared" si="43"/>
        <v/>
      </c>
      <c r="CA99" s="26" t="str">
        <f t="shared" si="44"/>
        <v/>
      </c>
      <c r="CB99" s="26" t="str">
        <f t="shared" si="45"/>
        <v/>
      </c>
      <c r="CC99" s="26" t="str">
        <f t="shared" si="46"/>
        <v/>
      </c>
      <c r="CD99" s="26" t="str">
        <f t="shared" si="47"/>
        <v/>
      </c>
      <c r="CE99" s="26" t="str">
        <f t="shared" si="48"/>
        <v/>
      </c>
      <c r="CF99" s="26" t="str">
        <f t="shared" si="49"/>
        <v/>
      </c>
      <c r="CJ99" s="29">
        <f t="shared" si="50"/>
        <v>0</v>
      </c>
      <c r="CK99" s="29">
        <f t="shared" si="51"/>
        <v>0</v>
      </c>
      <c r="CL99" s="29">
        <f t="shared" si="52"/>
        <v>0</v>
      </c>
      <c r="CM99" s="29">
        <f t="shared" si="52"/>
        <v>0</v>
      </c>
      <c r="CN99" s="29">
        <f t="shared" si="52"/>
        <v>0</v>
      </c>
      <c r="CO99" s="29">
        <f t="shared" si="52"/>
        <v>0</v>
      </c>
    </row>
    <row r="100" spans="1:93" ht="21" x14ac:dyDescent="0.25">
      <c r="A100" s="299" t="s">
        <v>76</v>
      </c>
      <c r="B100" s="151" t="s">
        <v>70</v>
      </c>
      <c r="C100" s="11">
        <f t="shared" si="41"/>
        <v>0</v>
      </c>
      <c r="D100" s="12">
        <f>+L100+N100+P100+R100+T100+V100+X100+Z100+AB100+AD100+AF100+AH100</f>
        <v>0</v>
      </c>
      <c r="E100" s="152">
        <f>+M100+O100+Q100+S100+U100+W100+Y100+AA100+AC100+AE100+AG100+AI100</f>
        <v>0</v>
      </c>
      <c r="F100" s="153"/>
      <c r="G100" s="154"/>
      <c r="H100" s="153"/>
      <c r="I100" s="155"/>
      <c r="J100" s="153"/>
      <c r="K100" s="155"/>
      <c r="L100" s="156"/>
      <c r="M100" s="157"/>
      <c r="N100" s="104"/>
      <c r="O100" s="158"/>
      <c r="P100" s="159"/>
      <c r="Q100" s="157"/>
      <c r="R100" s="160"/>
      <c r="S100" s="158"/>
      <c r="T100" s="156"/>
      <c r="U100" s="21"/>
      <c r="V100" s="104"/>
      <c r="W100" s="160"/>
      <c r="X100" s="156"/>
      <c r="Y100" s="21"/>
      <c r="Z100" s="104"/>
      <c r="AA100" s="160"/>
      <c r="AB100" s="156"/>
      <c r="AC100" s="21"/>
      <c r="AD100" s="156"/>
      <c r="AE100" s="157"/>
      <c r="AF100" s="156"/>
      <c r="AG100" s="157"/>
      <c r="AH100" s="156"/>
      <c r="AI100" s="157"/>
      <c r="AJ100" s="98"/>
      <c r="AK100" s="176"/>
      <c r="AL100" s="177"/>
      <c r="AM100" s="178"/>
      <c r="AN100" s="41"/>
      <c r="AO100" s="37"/>
      <c r="AP100" s="35"/>
      <c r="AQ100" s="179"/>
      <c r="AR100" s="179"/>
      <c r="AS100" s="80"/>
      <c r="AT100" s="25" t="str">
        <f t="shared" si="43"/>
        <v/>
      </c>
      <c r="CA100" s="26" t="str">
        <f t="shared" si="44"/>
        <v/>
      </c>
      <c r="CB100" s="26" t="str">
        <f t="shared" si="45"/>
        <v/>
      </c>
      <c r="CC100" s="26" t="str">
        <f t="shared" si="46"/>
        <v/>
      </c>
      <c r="CD100" s="26" t="str">
        <f t="shared" si="47"/>
        <v/>
      </c>
      <c r="CE100" s="26" t="str">
        <f t="shared" si="48"/>
        <v/>
      </c>
      <c r="CF100" s="26" t="str">
        <f t="shared" si="49"/>
        <v/>
      </c>
      <c r="CJ100" s="29">
        <f t="shared" si="50"/>
        <v>0</v>
      </c>
      <c r="CK100" s="29">
        <f t="shared" si="51"/>
        <v>0</v>
      </c>
      <c r="CL100" s="29">
        <f t="shared" si="52"/>
        <v>0</v>
      </c>
      <c r="CM100" s="29">
        <f t="shared" si="52"/>
        <v>0</v>
      </c>
      <c r="CN100" s="29">
        <f t="shared" si="52"/>
        <v>0</v>
      </c>
      <c r="CO100" s="29">
        <f t="shared" si="52"/>
        <v>0</v>
      </c>
    </row>
    <row r="101" spans="1:93" x14ac:dyDescent="0.25">
      <c r="A101" s="300"/>
      <c r="B101" s="31" t="s">
        <v>71</v>
      </c>
      <c r="C101" s="32">
        <f t="shared" si="41"/>
        <v>15</v>
      </c>
      <c r="D101" s="33">
        <f t="shared" ref="D101:E103" si="53">SUM(F101+H101+J101+L101+N101+P101+R101+T101+V101+X101+Z101+AB101+AD101+AF101+AH101+AJ101+AL101)</f>
        <v>12</v>
      </c>
      <c r="E101" s="163">
        <f t="shared" si="53"/>
        <v>3</v>
      </c>
      <c r="F101" s="79"/>
      <c r="G101" s="180"/>
      <c r="H101" s="79"/>
      <c r="I101" s="80"/>
      <c r="J101" s="79"/>
      <c r="K101" s="180"/>
      <c r="L101" s="35"/>
      <c r="M101" s="80">
        <v>1</v>
      </c>
      <c r="N101" s="41"/>
      <c r="O101" s="180"/>
      <c r="P101" s="35"/>
      <c r="Q101" s="80"/>
      <c r="R101" s="41">
        <v>1</v>
      </c>
      <c r="S101" s="180"/>
      <c r="T101" s="35"/>
      <c r="U101" s="80">
        <v>1</v>
      </c>
      <c r="V101" s="41"/>
      <c r="W101" s="180"/>
      <c r="X101" s="35"/>
      <c r="Y101" s="80"/>
      <c r="Z101" s="41"/>
      <c r="AA101" s="180"/>
      <c r="AB101" s="35">
        <v>4</v>
      </c>
      <c r="AC101" s="80"/>
      <c r="AD101" s="35">
        <v>1</v>
      </c>
      <c r="AE101" s="81"/>
      <c r="AF101" s="35">
        <v>3</v>
      </c>
      <c r="AG101" s="36"/>
      <c r="AH101" s="35">
        <v>1</v>
      </c>
      <c r="AI101" s="36"/>
      <c r="AJ101" s="35"/>
      <c r="AK101" s="36"/>
      <c r="AL101" s="41">
        <v>2</v>
      </c>
      <c r="AM101" s="165">
        <v>1</v>
      </c>
      <c r="AN101" s="41">
        <v>0</v>
      </c>
      <c r="AO101" s="37">
        <v>0</v>
      </c>
      <c r="AP101" s="35">
        <v>0</v>
      </c>
      <c r="AQ101" s="179">
        <v>0</v>
      </c>
      <c r="AR101" s="179">
        <v>0</v>
      </c>
      <c r="AS101" s="80">
        <v>0</v>
      </c>
      <c r="AT101" s="25" t="str">
        <f t="shared" si="43"/>
        <v/>
      </c>
      <c r="CA101" s="26" t="str">
        <f t="shared" si="44"/>
        <v/>
      </c>
      <c r="CB101" s="26" t="str">
        <f t="shared" si="45"/>
        <v/>
      </c>
      <c r="CC101" s="26" t="str">
        <f t="shared" si="46"/>
        <v/>
      </c>
      <c r="CD101" s="26" t="str">
        <f t="shared" si="47"/>
        <v/>
      </c>
      <c r="CE101" s="26" t="str">
        <f t="shared" si="48"/>
        <v/>
      </c>
      <c r="CF101" s="26" t="str">
        <f t="shared" si="49"/>
        <v/>
      </c>
      <c r="CJ101" s="29">
        <f t="shared" si="50"/>
        <v>0</v>
      </c>
      <c r="CK101" s="29">
        <f t="shared" si="51"/>
        <v>0</v>
      </c>
      <c r="CL101" s="29">
        <f t="shared" si="52"/>
        <v>0</v>
      </c>
      <c r="CM101" s="29">
        <f t="shared" si="52"/>
        <v>0</v>
      </c>
      <c r="CN101" s="29">
        <f t="shared" si="52"/>
        <v>0</v>
      </c>
      <c r="CO101" s="29">
        <f t="shared" si="52"/>
        <v>0</v>
      </c>
    </row>
    <row r="102" spans="1:93" x14ac:dyDescent="0.25">
      <c r="A102" s="300"/>
      <c r="B102" s="31" t="s">
        <v>72</v>
      </c>
      <c r="C102" s="32">
        <f t="shared" si="41"/>
        <v>12</v>
      </c>
      <c r="D102" s="33">
        <f t="shared" si="53"/>
        <v>6</v>
      </c>
      <c r="E102" s="163">
        <f t="shared" si="53"/>
        <v>6</v>
      </c>
      <c r="F102" s="35"/>
      <c r="G102" s="164"/>
      <c r="H102" s="35"/>
      <c r="I102" s="36"/>
      <c r="J102" s="35"/>
      <c r="K102" s="164">
        <v>1</v>
      </c>
      <c r="L102" s="35"/>
      <c r="M102" s="36"/>
      <c r="N102" s="41">
        <v>3</v>
      </c>
      <c r="O102" s="164">
        <v>1</v>
      </c>
      <c r="P102" s="35">
        <v>1</v>
      </c>
      <c r="Q102" s="36">
        <v>1</v>
      </c>
      <c r="R102" s="41">
        <v>1</v>
      </c>
      <c r="S102" s="164"/>
      <c r="T102" s="35"/>
      <c r="U102" s="36"/>
      <c r="V102" s="41"/>
      <c r="W102" s="164">
        <v>2</v>
      </c>
      <c r="X102" s="35"/>
      <c r="Y102" s="36">
        <v>1</v>
      </c>
      <c r="Z102" s="41">
        <v>1</v>
      </c>
      <c r="AA102" s="164"/>
      <c r="AB102" s="35"/>
      <c r="AC102" s="36"/>
      <c r="AD102" s="35"/>
      <c r="AE102" s="37"/>
      <c r="AF102" s="35"/>
      <c r="AG102" s="36"/>
      <c r="AH102" s="35"/>
      <c r="AI102" s="36"/>
      <c r="AJ102" s="35"/>
      <c r="AK102" s="36"/>
      <c r="AL102" s="41"/>
      <c r="AM102" s="165"/>
      <c r="AN102" s="41">
        <v>0</v>
      </c>
      <c r="AO102" s="37">
        <v>0</v>
      </c>
      <c r="AP102" s="35">
        <v>0</v>
      </c>
      <c r="AQ102" s="166">
        <v>0</v>
      </c>
      <c r="AR102" s="166">
        <v>0</v>
      </c>
      <c r="AS102" s="36">
        <v>0</v>
      </c>
      <c r="AT102" s="25" t="str">
        <f t="shared" si="43"/>
        <v/>
      </c>
      <c r="CA102" s="26" t="str">
        <f t="shared" si="44"/>
        <v/>
      </c>
      <c r="CB102" s="26" t="str">
        <f t="shared" si="45"/>
        <v/>
      </c>
      <c r="CC102" s="26" t="str">
        <f t="shared" si="46"/>
        <v/>
      </c>
      <c r="CD102" s="26" t="str">
        <f t="shared" si="47"/>
        <v/>
      </c>
      <c r="CE102" s="26" t="str">
        <f t="shared" si="48"/>
        <v/>
      </c>
      <c r="CF102" s="26" t="str">
        <f t="shared" si="49"/>
        <v/>
      </c>
      <c r="CJ102" s="29">
        <f t="shared" si="50"/>
        <v>0</v>
      </c>
      <c r="CK102" s="29">
        <f t="shared" si="51"/>
        <v>0</v>
      </c>
      <c r="CL102" s="29">
        <f t="shared" si="52"/>
        <v>0</v>
      </c>
      <c r="CM102" s="29">
        <f t="shared" si="52"/>
        <v>0</v>
      </c>
      <c r="CN102" s="29">
        <f t="shared" si="52"/>
        <v>0</v>
      </c>
      <c r="CO102" s="29">
        <f t="shared" si="52"/>
        <v>0</v>
      </c>
    </row>
    <row r="103" spans="1:93" x14ac:dyDescent="0.25">
      <c r="A103" s="300"/>
      <c r="B103" s="31" t="s">
        <v>73</v>
      </c>
      <c r="C103" s="32">
        <f t="shared" si="41"/>
        <v>0</v>
      </c>
      <c r="D103" s="33">
        <f t="shared" si="53"/>
        <v>0</v>
      </c>
      <c r="E103" s="163">
        <f t="shared" si="53"/>
        <v>0</v>
      </c>
      <c r="F103" s="35"/>
      <c r="G103" s="164"/>
      <c r="H103" s="35"/>
      <c r="I103" s="36"/>
      <c r="J103" s="35"/>
      <c r="K103" s="164"/>
      <c r="L103" s="35"/>
      <c r="M103" s="36"/>
      <c r="N103" s="41"/>
      <c r="O103" s="164"/>
      <c r="P103" s="35"/>
      <c r="Q103" s="36"/>
      <c r="R103" s="41"/>
      <c r="S103" s="164"/>
      <c r="T103" s="35"/>
      <c r="U103" s="36"/>
      <c r="V103" s="41"/>
      <c r="W103" s="164"/>
      <c r="X103" s="35"/>
      <c r="Y103" s="36"/>
      <c r="Z103" s="41"/>
      <c r="AA103" s="164"/>
      <c r="AB103" s="35"/>
      <c r="AC103" s="36"/>
      <c r="AD103" s="35"/>
      <c r="AE103" s="37"/>
      <c r="AF103" s="35"/>
      <c r="AG103" s="36"/>
      <c r="AH103" s="35"/>
      <c r="AI103" s="36"/>
      <c r="AJ103" s="35"/>
      <c r="AK103" s="36"/>
      <c r="AL103" s="41"/>
      <c r="AM103" s="165"/>
      <c r="AN103" s="41"/>
      <c r="AO103" s="37"/>
      <c r="AP103" s="35"/>
      <c r="AQ103" s="166"/>
      <c r="AR103" s="166"/>
      <c r="AS103" s="36"/>
      <c r="AT103" s="25" t="str">
        <f t="shared" si="43"/>
        <v/>
      </c>
      <c r="CA103" s="26" t="str">
        <f t="shared" si="44"/>
        <v/>
      </c>
      <c r="CB103" s="26" t="str">
        <f t="shared" si="45"/>
        <v/>
      </c>
      <c r="CC103" s="26" t="str">
        <f t="shared" si="46"/>
        <v/>
      </c>
      <c r="CD103" s="26" t="str">
        <f t="shared" si="47"/>
        <v/>
      </c>
      <c r="CE103" s="26" t="str">
        <f t="shared" si="48"/>
        <v/>
      </c>
      <c r="CF103" s="26" t="str">
        <f t="shared" si="49"/>
        <v/>
      </c>
      <c r="CJ103" s="29">
        <f t="shared" si="50"/>
        <v>0</v>
      </c>
      <c r="CK103" s="29">
        <f t="shared" si="51"/>
        <v>0</v>
      </c>
      <c r="CL103" s="29">
        <f t="shared" si="52"/>
        <v>0</v>
      </c>
      <c r="CM103" s="29">
        <f t="shared" si="52"/>
        <v>0</v>
      </c>
      <c r="CN103" s="29">
        <f t="shared" si="52"/>
        <v>0</v>
      </c>
      <c r="CO103" s="29">
        <f t="shared" si="52"/>
        <v>0</v>
      </c>
    </row>
    <row r="104" spans="1:93" x14ac:dyDescent="0.25">
      <c r="A104" s="300"/>
      <c r="B104" s="124" t="s">
        <v>74</v>
      </c>
      <c r="C104" s="122">
        <f t="shared" si="41"/>
        <v>0</v>
      </c>
      <c r="D104" s="167">
        <f>+J104+L104+N104</f>
        <v>0</v>
      </c>
      <c r="E104" s="168">
        <f>+K104+M104+O104</f>
        <v>0</v>
      </c>
      <c r="F104" s="75"/>
      <c r="G104" s="169"/>
      <c r="H104" s="118"/>
      <c r="I104" s="181"/>
      <c r="J104" s="35"/>
      <c r="K104" s="164"/>
      <c r="L104" s="35"/>
      <c r="M104" s="36"/>
      <c r="N104" s="41"/>
      <c r="O104" s="164"/>
      <c r="P104" s="182"/>
      <c r="Q104" s="119"/>
      <c r="R104" s="183"/>
      <c r="S104" s="184"/>
      <c r="T104" s="118"/>
      <c r="U104" s="181"/>
      <c r="V104" s="185"/>
      <c r="W104" s="183"/>
      <c r="X104" s="118"/>
      <c r="Y104" s="181"/>
      <c r="Z104" s="185"/>
      <c r="AA104" s="183"/>
      <c r="AB104" s="118"/>
      <c r="AC104" s="181"/>
      <c r="AD104" s="118"/>
      <c r="AE104" s="119"/>
      <c r="AF104" s="118"/>
      <c r="AG104" s="181"/>
      <c r="AH104" s="118"/>
      <c r="AI104" s="181"/>
      <c r="AJ104" s="118"/>
      <c r="AK104" s="181"/>
      <c r="AL104" s="183"/>
      <c r="AM104" s="186"/>
      <c r="AN104" s="41"/>
      <c r="AO104" s="37"/>
      <c r="AP104" s="35"/>
      <c r="AQ104" s="166"/>
      <c r="AR104" s="166"/>
      <c r="AS104" s="36"/>
      <c r="AT104" s="25" t="str">
        <f t="shared" si="43"/>
        <v/>
      </c>
      <c r="CA104" s="26" t="str">
        <f t="shared" si="44"/>
        <v/>
      </c>
      <c r="CB104" s="26" t="str">
        <f t="shared" si="45"/>
        <v/>
      </c>
      <c r="CC104" s="26" t="str">
        <f t="shared" si="46"/>
        <v/>
      </c>
      <c r="CD104" s="26" t="str">
        <f t="shared" si="47"/>
        <v/>
      </c>
      <c r="CE104" s="26" t="str">
        <f t="shared" si="48"/>
        <v/>
      </c>
      <c r="CF104" s="26" t="str">
        <f t="shared" si="49"/>
        <v/>
      </c>
      <c r="CJ104" s="29">
        <f t="shared" si="50"/>
        <v>0</v>
      </c>
      <c r="CK104" s="29">
        <f t="shared" si="51"/>
        <v>0</v>
      </c>
      <c r="CL104" s="29">
        <f t="shared" si="52"/>
        <v>0</v>
      </c>
      <c r="CM104" s="29">
        <f t="shared" si="52"/>
        <v>0</v>
      </c>
      <c r="CN104" s="29">
        <f t="shared" si="52"/>
        <v>0</v>
      </c>
      <c r="CO104" s="29">
        <f t="shared" si="52"/>
        <v>0</v>
      </c>
    </row>
    <row r="105" spans="1:93" x14ac:dyDescent="0.25">
      <c r="A105" s="301"/>
      <c r="B105" s="57" t="s">
        <v>75</v>
      </c>
      <c r="C105" s="58">
        <f t="shared" si="41"/>
        <v>0</v>
      </c>
      <c r="D105" s="59">
        <f>SUM(F105+H105+J105+L105+N105+P105+R105+T105+V105+X105+Z105+AB105+AD105+AF105+AH105+AJ105+AL105)</f>
        <v>0</v>
      </c>
      <c r="E105" s="173">
        <f>SUM(G105+I105+K105+M105+O105+Q105+S105+U105+W105+Y105+AA105+AC105+AE105+AG105+AI105+AK105+AM105)</f>
        <v>0</v>
      </c>
      <c r="F105" s="64"/>
      <c r="G105" s="174"/>
      <c r="H105" s="64"/>
      <c r="I105" s="68"/>
      <c r="J105" s="97"/>
      <c r="K105" s="175"/>
      <c r="L105" s="64"/>
      <c r="M105" s="94"/>
      <c r="N105" s="97"/>
      <c r="O105" s="175"/>
      <c r="P105" s="95"/>
      <c r="Q105" s="94"/>
      <c r="R105" s="174"/>
      <c r="S105" s="175"/>
      <c r="T105" s="64"/>
      <c r="U105" s="68"/>
      <c r="V105" s="97"/>
      <c r="W105" s="174"/>
      <c r="X105" s="64"/>
      <c r="Y105" s="68"/>
      <c r="Z105" s="97"/>
      <c r="AA105" s="174"/>
      <c r="AB105" s="64"/>
      <c r="AC105" s="68"/>
      <c r="AD105" s="64"/>
      <c r="AE105" s="94"/>
      <c r="AF105" s="64"/>
      <c r="AG105" s="68"/>
      <c r="AH105" s="64"/>
      <c r="AI105" s="68"/>
      <c r="AJ105" s="64"/>
      <c r="AK105" s="68"/>
      <c r="AL105" s="174"/>
      <c r="AM105" s="96"/>
      <c r="AN105" s="97"/>
      <c r="AO105" s="94"/>
      <c r="AP105" s="64"/>
      <c r="AQ105" s="187"/>
      <c r="AR105" s="187"/>
      <c r="AS105" s="68"/>
      <c r="AT105" s="25" t="str">
        <f t="shared" si="43"/>
        <v/>
      </c>
      <c r="CA105" s="26" t="str">
        <f t="shared" si="44"/>
        <v/>
      </c>
      <c r="CB105" s="26" t="str">
        <f t="shared" si="45"/>
        <v/>
      </c>
      <c r="CC105" s="26" t="str">
        <f t="shared" si="46"/>
        <v/>
      </c>
      <c r="CD105" s="26" t="str">
        <f t="shared" si="47"/>
        <v/>
      </c>
      <c r="CE105" s="26" t="str">
        <f t="shared" si="48"/>
        <v/>
      </c>
      <c r="CF105" s="26" t="str">
        <f t="shared" si="49"/>
        <v/>
      </c>
      <c r="CJ105" s="29">
        <f t="shared" si="50"/>
        <v>0</v>
      </c>
      <c r="CK105" s="29">
        <f t="shared" si="51"/>
        <v>0</v>
      </c>
      <c r="CL105" s="29">
        <f t="shared" si="52"/>
        <v>0</v>
      </c>
      <c r="CM105" s="29">
        <f t="shared" si="52"/>
        <v>0</v>
      </c>
      <c r="CN105" s="29">
        <f t="shared" si="52"/>
        <v>0</v>
      </c>
      <c r="CO105" s="29">
        <f t="shared" si="52"/>
        <v>0</v>
      </c>
    </row>
    <row r="106" spans="1:93" x14ac:dyDescent="0.25">
      <c r="A106" s="282" t="s">
        <v>77</v>
      </c>
      <c r="B106" s="282"/>
      <c r="C106" s="282"/>
      <c r="D106" s="282"/>
    </row>
    <row r="107" spans="1:93" x14ac:dyDescent="0.25">
      <c r="A107" s="299" t="s">
        <v>78</v>
      </c>
      <c r="B107" s="188" t="s">
        <v>79</v>
      </c>
      <c r="C107" s="7" t="s">
        <v>80</v>
      </c>
      <c r="D107" s="7" t="s">
        <v>81</v>
      </c>
    </row>
    <row r="108" spans="1:93" x14ac:dyDescent="0.25">
      <c r="A108" s="300"/>
      <c r="B108" s="189" t="s">
        <v>82</v>
      </c>
      <c r="C108" s="22"/>
      <c r="D108" s="22"/>
      <c r="E108" s="25" t="str">
        <f>$CA108</f>
        <v/>
      </c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  <c r="P108" s="190"/>
      <c r="Q108" s="191"/>
      <c r="R108" s="191"/>
      <c r="S108" s="191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3"/>
      <c r="BY108" s="3"/>
      <c r="BZ108" s="3"/>
      <c r="CA108" s="192" t="str">
        <f>IF(D108&lt;=C108,"","* Las consejerías realizadas en Espacios Amigables NO DEBEN ser mayor al Total de Actividades. ")</f>
        <v/>
      </c>
      <c r="CB108" s="4"/>
      <c r="CC108" s="4"/>
      <c r="CD108" s="4"/>
      <c r="CE108" s="4"/>
      <c r="CF108" s="4"/>
      <c r="CJ108" s="193">
        <f>IF(D108&lt;=C108,0,1)</f>
        <v>0</v>
      </c>
    </row>
    <row r="109" spans="1:93" x14ac:dyDescent="0.25">
      <c r="A109" s="300"/>
      <c r="B109" s="194" t="s">
        <v>83</v>
      </c>
      <c r="C109" s="24"/>
      <c r="D109" s="24"/>
      <c r="E109" s="25" t="str">
        <f t="shared" ref="E109:E110" si="54">$CA109</f>
        <v/>
      </c>
      <c r="F109" s="190"/>
      <c r="G109" s="190"/>
      <c r="H109" s="190"/>
      <c r="I109" s="190"/>
      <c r="J109" s="190"/>
      <c r="K109" s="190"/>
      <c r="L109" s="190"/>
      <c r="M109" s="190"/>
      <c r="N109" s="190"/>
      <c r="O109" s="190"/>
      <c r="P109" s="190"/>
      <c r="Q109" s="191"/>
      <c r="R109" s="191"/>
      <c r="S109" s="191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3"/>
      <c r="BY109" s="3"/>
      <c r="BZ109" s="3"/>
      <c r="CA109" s="192" t="str">
        <f t="shared" ref="CA109:CA110" si="55">IF(D109&lt;=C109,"","* Las consejerías realizadas en Espacios Amigables NO DEBEN ser mayor al Total de Actividades. ")</f>
        <v/>
      </c>
      <c r="CB109" s="4"/>
      <c r="CC109" s="4"/>
      <c r="CD109" s="4"/>
      <c r="CE109" s="4"/>
      <c r="CF109" s="4"/>
      <c r="CJ109" s="193">
        <f>IF(D109&lt;=C109,0,1)</f>
        <v>0</v>
      </c>
    </row>
    <row r="110" spans="1:93" ht="21" x14ac:dyDescent="0.25">
      <c r="A110" s="300"/>
      <c r="B110" s="194" t="s">
        <v>84</v>
      </c>
      <c r="C110" s="24"/>
      <c r="D110" s="24"/>
      <c r="E110" s="25" t="str">
        <f t="shared" si="54"/>
        <v/>
      </c>
      <c r="F110" s="190"/>
      <c r="G110" s="190"/>
      <c r="H110" s="190"/>
      <c r="I110" s="190"/>
      <c r="J110" s="190"/>
      <c r="K110" s="190"/>
      <c r="L110" s="190"/>
      <c r="M110" s="190"/>
      <c r="N110" s="190"/>
      <c r="O110" s="190"/>
      <c r="P110" s="190"/>
      <c r="Q110" s="191"/>
      <c r="R110" s="191"/>
      <c r="S110" s="191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3"/>
      <c r="BY110" s="3"/>
      <c r="BZ110" s="3"/>
      <c r="CA110" s="192" t="str">
        <f t="shared" si="55"/>
        <v/>
      </c>
      <c r="CB110" s="4"/>
      <c r="CC110" s="4"/>
      <c r="CD110" s="4"/>
      <c r="CE110" s="4"/>
      <c r="CF110" s="4"/>
      <c r="CJ110" s="193">
        <f>IF(D110&lt;=C110,0,1)</f>
        <v>0</v>
      </c>
    </row>
    <row r="111" spans="1:93" x14ac:dyDescent="0.25">
      <c r="A111" s="300"/>
      <c r="B111" s="194" t="s">
        <v>85</v>
      </c>
      <c r="C111" s="24"/>
      <c r="D111" s="195"/>
    </row>
    <row r="112" spans="1:93" x14ac:dyDescent="0.25">
      <c r="A112" s="300"/>
      <c r="B112" s="196" t="s">
        <v>86</v>
      </c>
      <c r="C112" s="36"/>
      <c r="D112" s="195"/>
    </row>
    <row r="113" spans="1:111" ht="21" x14ac:dyDescent="0.25">
      <c r="A113" s="300"/>
      <c r="B113" s="196" t="s">
        <v>87</v>
      </c>
      <c r="C113" s="36"/>
      <c r="D113" s="24"/>
      <c r="E113" s="25" t="str">
        <f t="shared" ref="E113:E117" si="56">$CA113</f>
        <v/>
      </c>
      <c r="F113" s="190"/>
      <c r="G113" s="190"/>
      <c r="H113" s="190"/>
      <c r="I113" s="190"/>
      <c r="J113" s="190"/>
      <c r="K113" s="190"/>
      <c r="L113" s="190"/>
      <c r="M113" s="190"/>
      <c r="N113" s="190"/>
      <c r="O113" s="190"/>
      <c r="P113" s="190"/>
      <c r="Q113" s="191"/>
      <c r="R113" s="191"/>
      <c r="S113" s="191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3"/>
      <c r="BY113" s="3"/>
      <c r="BZ113" s="3"/>
      <c r="CA113" s="192" t="str">
        <f>IF(D113&lt;=C113,"","* Las consejerías realizadas en Espacios Amigables NO DEBEN ser mayor al Total de Actividades. ")</f>
        <v/>
      </c>
      <c r="CB113" s="4"/>
      <c r="CC113" s="4"/>
      <c r="CD113" s="4"/>
      <c r="CE113" s="4"/>
      <c r="CF113" s="4"/>
      <c r="CJ113" s="193">
        <f>IF(D113&lt;=C113,0,1)</f>
        <v>0</v>
      </c>
    </row>
    <row r="114" spans="1:111" x14ac:dyDescent="0.25">
      <c r="A114" s="300"/>
      <c r="B114" s="196" t="s">
        <v>88</v>
      </c>
      <c r="C114" s="36"/>
      <c r="D114" s="24"/>
      <c r="E114" s="25" t="str">
        <f t="shared" si="56"/>
        <v/>
      </c>
      <c r="F114" s="190"/>
      <c r="G114" s="190"/>
      <c r="H114" s="190"/>
      <c r="I114" s="190"/>
      <c r="J114" s="190"/>
      <c r="K114" s="190"/>
      <c r="L114" s="190"/>
      <c r="M114" s="190"/>
      <c r="N114" s="190"/>
      <c r="O114" s="190"/>
      <c r="P114" s="190"/>
      <c r="Q114" s="191"/>
      <c r="R114" s="191"/>
      <c r="S114" s="191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3"/>
      <c r="BY114" s="3"/>
      <c r="BZ114" s="3"/>
      <c r="CA114" s="192" t="str">
        <f t="shared" ref="CA114:CA117" si="57">IF(D114&lt;=C114,"","* Las consejerías realizadas en Espacios Amigables NO DEBEN ser mayor al Total de Actividades. ")</f>
        <v/>
      </c>
      <c r="CB114" s="4"/>
      <c r="CC114" s="4"/>
      <c r="CD114" s="4"/>
      <c r="CE114" s="4"/>
      <c r="CF114" s="4"/>
      <c r="CJ114" s="193">
        <f>IF(D114&lt;=C114,0,1)</f>
        <v>0</v>
      </c>
    </row>
    <row r="115" spans="1:111" x14ac:dyDescent="0.25">
      <c r="A115" s="300"/>
      <c r="B115" s="196" t="s">
        <v>89</v>
      </c>
      <c r="C115" s="24"/>
      <c r="D115" s="24"/>
      <c r="E115" s="25" t="str">
        <f t="shared" si="56"/>
        <v/>
      </c>
      <c r="F115" s="190"/>
      <c r="G115" s="190"/>
      <c r="H115" s="190"/>
      <c r="I115" s="190"/>
      <c r="J115" s="190"/>
      <c r="K115" s="190"/>
      <c r="L115" s="190"/>
      <c r="M115" s="190"/>
      <c r="N115" s="190"/>
      <c r="O115" s="190"/>
      <c r="P115" s="190"/>
      <c r="Q115" s="191"/>
      <c r="R115" s="191"/>
      <c r="S115" s="191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3"/>
      <c r="BY115" s="3"/>
      <c r="BZ115" s="3"/>
      <c r="CA115" s="192" t="str">
        <f t="shared" si="57"/>
        <v/>
      </c>
      <c r="CB115" s="4"/>
      <c r="CC115" s="4"/>
      <c r="CD115" s="4"/>
      <c r="CE115" s="4"/>
      <c r="CF115" s="4"/>
      <c r="CJ115" s="193">
        <f>IF(D115&lt;=C115,0,1)</f>
        <v>0</v>
      </c>
    </row>
    <row r="116" spans="1:111" x14ac:dyDescent="0.25">
      <c r="A116" s="300"/>
      <c r="B116" s="197" t="s">
        <v>90</v>
      </c>
      <c r="C116" s="24"/>
      <c r="D116" s="24"/>
      <c r="E116" s="25"/>
      <c r="F116" s="190"/>
      <c r="G116" s="190"/>
      <c r="H116" s="190"/>
      <c r="I116" s="190"/>
      <c r="J116" s="190"/>
      <c r="K116" s="190"/>
      <c r="L116" s="190"/>
      <c r="M116" s="190"/>
      <c r="N116" s="190"/>
      <c r="O116" s="190"/>
      <c r="P116" s="190"/>
      <c r="Q116" s="191"/>
      <c r="R116" s="191"/>
      <c r="S116" s="191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3"/>
      <c r="BY116" s="3"/>
      <c r="BZ116" s="3"/>
      <c r="CA116" s="192"/>
      <c r="CB116" s="4"/>
      <c r="CC116" s="4"/>
      <c r="CD116" s="4"/>
      <c r="CE116" s="4"/>
      <c r="CF116" s="4"/>
      <c r="CJ116" s="193"/>
    </row>
    <row r="117" spans="1:111" x14ac:dyDescent="0.25">
      <c r="A117" s="301"/>
      <c r="B117" s="198" t="s">
        <v>91</v>
      </c>
      <c r="C117" s="199"/>
      <c r="D117" s="199"/>
      <c r="E117" s="25" t="str">
        <f t="shared" si="56"/>
        <v/>
      </c>
      <c r="F117" s="190"/>
      <c r="G117" s="190"/>
      <c r="H117" s="190"/>
      <c r="I117" s="190"/>
      <c r="J117" s="190"/>
      <c r="K117" s="190"/>
      <c r="L117" s="190"/>
      <c r="M117" s="190"/>
      <c r="N117" s="190"/>
      <c r="O117" s="190"/>
      <c r="P117" s="190"/>
      <c r="Q117" s="191"/>
      <c r="R117" s="191"/>
      <c r="S117" s="191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3"/>
      <c r="BY117" s="3"/>
      <c r="BZ117" s="3"/>
      <c r="CA117" s="192" t="str">
        <f t="shared" si="57"/>
        <v/>
      </c>
      <c r="CB117" s="4"/>
      <c r="CC117" s="4"/>
      <c r="CD117" s="4"/>
      <c r="CE117" s="4"/>
      <c r="CF117" s="4"/>
      <c r="CJ117" s="193">
        <f>IF(D117&lt;=C117,0,1)</f>
        <v>0</v>
      </c>
    </row>
    <row r="118" spans="1:111" ht="18" customHeight="1" x14ac:dyDescent="0.25">
      <c r="A118" s="304" t="s">
        <v>92</v>
      </c>
      <c r="B118" s="304"/>
      <c r="C118" s="304"/>
      <c r="D118" s="304"/>
      <c r="E118" s="304"/>
      <c r="F118" s="304"/>
      <c r="G118" s="304"/>
      <c r="H118" s="304"/>
      <c r="I118" s="304"/>
      <c r="J118" s="304"/>
      <c r="K118" s="304"/>
      <c r="L118" s="304"/>
      <c r="M118" s="304"/>
      <c r="N118" s="304"/>
      <c r="O118" s="304"/>
      <c r="P118" s="304"/>
      <c r="Q118" s="304"/>
      <c r="R118" s="304"/>
      <c r="S118" s="304"/>
      <c r="T118" s="304"/>
      <c r="U118" s="304"/>
      <c r="V118" s="304"/>
      <c r="W118" s="304"/>
      <c r="X118" s="304"/>
      <c r="Y118" s="304"/>
      <c r="Z118" s="304"/>
      <c r="AA118" s="304"/>
      <c r="AB118" s="304"/>
      <c r="AC118" s="304"/>
      <c r="AD118" s="304"/>
      <c r="AE118" s="304"/>
      <c r="AF118" s="304"/>
      <c r="AG118" s="304"/>
      <c r="AH118" s="304"/>
      <c r="AI118" s="304"/>
      <c r="AJ118" s="304"/>
      <c r="AK118" s="304"/>
    </row>
    <row r="119" spans="1:111" ht="15" customHeight="1" x14ac:dyDescent="0.25">
      <c r="A119" s="287" t="s">
        <v>93</v>
      </c>
      <c r="B119" s="284"/>
      <c r="C119" s="287" t="s">
        <v>94</v>
      </c>
      <c r="D119" s="288"/>
      <c r="E119" s="284"/>
      <c r="F119" s="291" t="s">
        <v>7</v>
      </c>
      <c r="G119" s="292"/>
      <c r="H119" s="292"/>
      <c r="I119" s="292"/>
      <c r="J119" s="292"/>
      <c r="K119" s="292"/>
      <c r="L119" s="292"/>
      <c r="M119" s="292"/>
      <c r="N119" s="292"/>
      <c r="O119" s="292"/>
      <c r="P119" s="292"/>
      <c r="Q119" s="292"/>
      <c r="R119" s="292"/>
      <c r="S119" s="292"/>
      <c r="T119" s="292"/>
      <c r="U119" s="292"/>
      <c r="V119" s="292"/>
      <c r="W119" s="292"/>
      <c r="X119" s="292"/>
      <c r="Y119" s="292"/>
      <c r="Z119" s="292"/>
      <c r="AA119" s="292"/>
      <c r="AB119" s="292"/>
      <c r="AC119" s="292"/>
      <c r="AD119" s="292"/>
      <c r="AE119" s="292"/>
      <c r="AF119" s="292"/>
      <c r="AG119" s="292"/>
      <c r="AH119" s="292"/>
      <c r="AI119" s="292"/>
      <c r="AJ119" s="313" t="s">
        <v>95</v>
      </c>
      <c r="AK119" s="314"/>
      <c r="AL119" s="309" t="s">
        <v>96</v>
      </c>
    </row>
    <row r="120" spans="1:111" x14ac:dyDescent="0.25">
      <c r="A120" s="312"/>
      <c r="B120" s="285"/>
      <c r="C120" s="289"/>
      <c r="D120" s="290"/>
      <c r="E120" s="286"/>
      <c r="F120" s="295" t="s">
        <v>17</v>
      </c>
      <c r="G120" s="296"/>
      <c r="H120" s="295" t="s">
        <v>97</v>
      </c>
      <c r="I120" s="296"/>
      <c r="J120" s="295" t="s">
        <v>19</v>
      </c>
      <c r="K120" s="296"/>
      <c r="L120" s="295" t="s">
        <v>20</v>
      </c>
      <c r="M120" s="296"/>
      <c r="N120" s="295" t="s">
        <v>21</v>
      </c>
      <c r="O120" s="296"/>
      <c r="P120" s="295" t="s">
        <v>22</v>
      </c>
      <c r="Q120" s="296"/>
      <c r="R120" s="295" t="s">
        <v>23</v>
      </c>
      <c r="S120" s="296"/>
      <c r="T120" s="295" t="s">
        <v>24</v>
      </c>
      <c r="U120" s="296"/>
      <c r="V120" s="295" t="s">
        <v>25</v>
      </c>
      <c r="W120" s="296"/>
      <c r="X120" s="295" t="s">
        <v>26</v>
      </c>
      <c r="Y120" s="296"/>
      <c r="Z120" s="295" t="s">
        <v>27</v>
      </c>
      <c r="AA120" s="296"/>
      <c r="AB120" s="295" t="s">
        <v>28</v>
      </c>
      <c r="AC120" s="296"/>
      <c r="AD120" s="295" t="s">
        <v>29</v>
      </c>
      <c r="AE120" s="296"/>
      <c r="AF120" s="295" t="s">
        <v>30</v>
      </c>
      <c r="AG120" s="296"/>
      <c r="AH120" s="297" t="s">
        <v>31</v>
      </c>
      <c r="AI120" s="302"/>
      <c r="AJ120" s="315"/>
      <c r="AK120" s="316"/>
      <c r="AL120" s="310"/>
    </row>
    <row r="121" spans="1:111" x14ac:dyDescent="0.25">
      <c r="A121" s="289"/>
      <c r="B121" s="286"/>
      <c r="C121" s="5" t="s">
        <v>32</v>
      </c>
      <c r="D121" s="6" t="s">
        <v>33</v>
      </c>
      <c r="E121" s="7" t="s">
        <v>34</v>
      </c>
      <c r="F121" s="5" t="s">
        <v>33</v>
      </c>
      <c r="G121" s="7" t="s">
        <v>34</v>
      </c>
      <c r="H121" s="5" t="s">
        <v>33</v>
      </c>
      <c r="I121" s="7" t="s">
        <v>34</v>
      </c>
      <c r="J121" s="5" t="s">
        <v>33</v>
      </c>
      <c r="K121" s="7" t="s">
        <v>34</v>
      </c>
      <c r="L121" s="5" t="s">
        <v>33</v>
      </c>
      <c r="M121" s="7" t="s">
        <v>34</v>
      </c>
      <c r="N121" s="5" t="s">
        <v>33</v>
      </c>
      <c r="O121" s="7" t="s">
        <v>34</v>
      </c>
      <c r="P121" s="5" t="s">
        <v>33</v>
      </c>
      <c r="Q121" s="7" t="s">
        <v>34</v>
      </c>
      <c r="R121" s="5" t="s">
        <v>33</v>
      </c>
      <c r="S121" s="7" t="s">
        <v>34</v>
      </c>
      <c r="T121" s="5" t="s">
        <v>33</v>
      </c>
      <c r="U121" s="7" t="s">
        <v>34</v>
      </c>
      <c r="V121" s="5" t="s">
        <v>33</v>
      </c>
      <c r="W121" s="7" t="s">
        <v>34</v>
      </c>
      <c r="X121" s="5" t="s">
        <v>33</v>
      </c>
      <c r="Y121" s="7" t="s">
        <v>34</v>
      </c>
      <c r="Z121" s="5" t="s">
        <v>33</v>
      </c>
      <c r="AA121" s="7" t="s">
        <v>34</v>
      </c>
      <c r="AB121" s="5" t="s">
        <v>33</v>
      </c>
      <c r="AC121" s="7" t="s">
        <v>34</v>
      </c>
      <c r="AD121" s="5" t="s">
        <v>33</v>
      </c>
      <c r="AE121" s="7" t="s">
        <v>34</v>
      </c>
      <c r="AF121" s="5" t="s">
        <v>33</v>
      </c>
      <c r="AG121" s="7" t="s">
        <v>34</v>
      </c>
      <c r="AH121" s="5" t="s">
        <v>33</v>
      </c>
      <c r="AI121" s="148" t="s">
        <v>34</v>
      </c>
      <c r="AJ121" s="6" t="s">
        <v>33</v>
      </c>
      <c r="AK121" s="200" t="s">
        <v>34</v>
      </c>
      <c r="AL121" s="311"/>
    </row>
    <row r="122" spans="1:111" x14ac:dyDescent="0.25">
      <c r="A122" s="299" t="s">
        <v>98</v>
      </c>
      <c r="B122" s="10" t="s">
        <v>99</v>
      </c>
      <c r="C122" s="11">
        <f>SUM(D122:E122)</f>
        <v>0</v>
      </c>
      <c r="D122" s="12">
        <f>+F122+H122+J122+L122+N122+P122+R122+T122+V122+X122+Z122+AB122+AD122+AF122+AH122</f>
        <v>0</v>
      </c>
      <c r="E122" s="13">
        <f>+G122+I122+K122+M122+O122+Q122+S122+U122+W122+Y122+AA122+AC122+AE122+AG122+AI122</f>
        <v>0</v>
      </c>
      <c r="F122" s="14"/>
      <c r="G122" s="16"/>
      <c r="H122" s="14"/>
      <c r="I122" s="16"/>
      <c r="J122" s="14"/>
      <c r="K122" s="16"/>
      <c r="L122" s="14"/>
      <c r="M122" s="16"/>
      <c r="N122" s="14"/>
      <c r="O122" s="16"/>
      <c r="P122" s="14"/>
      <c r="Q122" s="16"/>
      <c r="R122" s="14"/>
      <c r="S122" s="16"/>
      <c r="T122" s="14"/>
      <c r="U122" s="16"/>
      <c r="V122" s="14"/>
      <c r="W122" s="16"/>
      <c r="X122" s="14"/>
      <c r="Y122" s="16"/>
      <c r="Z122" s="14"/>
      <c r="AA122" s="16"/>
      <c r="AB122" s="14"/>
      <c r="AC122" s="16"/>
      <c r="AD122" s="14"/>
      <c r="AE122" s="16"/>
      <c r="AF122" s="14"/>
      <c r="AG122" s="16"/>
      <c r="AH122" s="17"/>
      <c r="AI122" s="18"/>
      <c r="AJ122" s="201"/>
      <c r="AK122" s="202"/>
      <c r="AL122" s="19"/>
      <c r="AM122" s="25" t="str">
        <f>CA122&amp;CB122&amp;CC122</f>
        <v/>
      </c>
      <c r="AN122" s="190"/>
      <c r="AO122" s="190"/>
      <c r="AP122" s="190"/>
      <c r="AQ122" s="190"/>
      <c r="AR122" s="190"/>
      <c r="AS122" s="190"/>
      <c r="AT122" s="190"/>
      <c r="AU122" s="190"/>
      <c r="AV122" s="190"/>
      <c r="AW122" s="190"/>
      <c r="AX122" s="190"/>
      <c r="AY122" s="191"/>
      <c r="AZ122" s="191"/>
      <c r="BA122" s="191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CA122" s="26" t="str">
        <f>IF(AND(SUM(F122+H122)&gt;0,(AJ122=""))," * No olvide digitar la variable 14-18 años Hombres. Si no tiene Digite CERO .",IF(AJ122&gt;F122+H122,"* La suma del grupo de 14 a 18 años Hombres no puede superar el Total Hombres Grupo Etario de 10 a 19 años. ",""))</f>
        <v/>
      </c>
      <c r="CB122" s="26" t="str">
        <f>IF(AND(SUM(G122+I122)&gt;0,(AK122="")),"* No olvide digitar la variable 14-18 años Mujeres. Si no tiene Digite CERO.",IF(AK122&gt;(G122+I122),"* La suma del grupo de 14 a 18 años Mujeres no puede superar el Total Mujeres Grupo Etario de 10 a 19 años. ",""))</f>
        <v/>
      </c>
      <c r="CC122" s="26" t="str">
        <f>IF(AND($C122&lt;&gt;0,AL122=""),"* No olvide ingresar la columna Espacios Amigables/Adolescentes (Digite CERO si no tiene).  ",IF(AL122&gt;$C122,"* El Número de Espacios Amigables/Adolescentes no puede superar el Total. ",""))</f>
        <v/>
      </c>
      <c r="CD122" s="4"/>
      <c r="CE122" s="4"/>
      <c r="CF122" s="4"/>
      <c r="CJ122" s="29">
        <f>IF(AND(SUM(F122+H122)&gt;0,(AJ122="")),1,IF(AJ122&gt;F122+H122,1,0))</f>
        <v>0</v>
      </c>
      <c r="CK122" s="29">
        <f>IF(AND(SUM(G122+I122)&gt;0,(AK122="")),1,IF(AK122&gt;(G122+I122),1,0))</f>
        <v>0</v>
      </c>
      <c r="CL122" s="29">
        <f>IF(AND($C122&lt;&gt;0,AL122=""),1,IF(AL122&gt;$C122,1,0))</f>
        <v>0</v>
      </c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3"/>
      <c r="DF122" s="3"/>
      <c r="DG122" s="3"/>
    </row>
    <row r="123" spans="1:111" x14ac:dyDescent="0.25">
      <c r="A123" s="300"/>
      <c r="B123" s="31" t="s">
        <v>100</v>
      </c>
      <c r="C123" s="32">
        <f>SUM(D123:E123)</f>
        <v>0</v>
      </c>
      <c r="D123" s="33">
        <f t="shared" ref="D123:E124" si="58">+F123+H123+J123+L123+N123+P123+R123+T123+V123+X123+Z123+AB123+AD123+AF123+AH123</f>
        <v>0</v>
      </c>
      <c r="E123" s="34">
        <f t="shared" si="58"/>
        <v>0</v>
      </c>
      <c r="F123" s="35"/>
      <c r="G123" s="37"/>
      <c r="H123" s="35"/>
      <c r="I123" s="37"/>
      <c r="J123" s="35"/>
      <c r="K123" s="37"/>
      <c r="L123" s="35"/>
      <c r="M123" s="37"/>
      <c r="N123" s="35"/>
      <c r="O123" s="37"/>
      <c r="P123" s="35"/>
      <c r="Q123" s="37"/>
      <c r="R123" s="35"/>
      <c r="S123" s="37"/>
      <c r="T123" s="35"/>
      <c r="U123" s="37"/>
      <c r="V123" s="35"/>
      <c r="W123" s="37"/>
      <c r="X123" s="35"/>
      <c r="Y123" s="37"/>
      <c r="Z123" s="35"/>
      <c r="AA123" s="37"/>
      <c r="AB123" s="35"/>
      <c r="AC123" s="37"/>
      <c r="AD123" s="35"/>
      <c r="AE123" s="37"/>
      <c r="AF123" s="35"/>
      <c r="AG123" s="37"/>
      <c r="AH123" s="38"/>
      <c r="AI123" s="39"/>
      <c r="AJ123" s="164"/>
      <c r="AK123" s="86"/>
      <c r="AL123" s="40"/>
      <c r="AM123" s="25" t="str">
        <f>CA123&amp;CB123&amp;CC123</f>
        <v/>
      </c>
      <c r="AN123" s="190"/>
      <c r="AO123" s="190"/>
      <c r="AP123" s="190"/>
      <c r="AQ123" s="190"/>
      <c r="AR123" s="190"/>
      <c r="AS123" s="190"/>
      <c r="AT123" s="190"/>
      <c r="AU123" s="190"/>
      <c r="AV123" s="190"/>
      <c r="AW123" s="190"/>
      <c r="AX123" s="190"/>
      <c r="AY123" s="191"/>
      <c r="AZ123" s="191"/>
      <c r="BA123" s="191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CA123" s="26" t="str">
        <f>IF(AND(SUM(F123+H123)&gt;0,(AJ123=""))," * No olvide digitar la variable 14-18 años Hombres. Si no tiene Digite CERO .",IF(AJ123&gt;F123+H123,"* La suma del grupo de 14 a 18 años Hombres no puede superar el Total Hombres Grupo Etario de 10 a 19 años. ",""))</f>
        <v/>
      </c>
      <c r="CB123" s="26" t="str">
        <f>IF(AND(SUM(G123+I123)&gt;0,(AK123="")),"* No olvide digitar la variable 14-18 años Mujeres. Si no tiene Digite CERO.",IF(AK123&gt;(G123+I123),"* La suma del grupo de 14 a 18 años Mujeres no puede superar el Total Mujeres Grupo Etario de 10 a 19 años. ",""))</f>
        <v/>
      </c>
      <c r="CC123" s="26" t="str">
        <f>IF(AND($C123&lt;&gt;0,AL123=""),"* No olvide ingresar la columna Espacios Amigables/Adolescentes (Digite CERO si no tiene).  ",IF(AL123&gt;$C123,"* El Número de Espacios Amigables/Adolescentes no puede superar el Total. ",""))</f>
        <v/>
      </c>
      <c r="CD123" s="4"/>
      <c r="CE123" s="4"/>
      <c r="CF123" s="4"/>
      <c r="CJ123" s="29">
        <f>IF(AND(SUM(F123+H123)&gt;0,(AJ123="")),1,IF(AJ123&gt;F123+H123,1,0))</f>
        <v>0</v>
      </c>
      <c r="CK123" s="29">
        <f>IF(AND(SUM(G123+I123)&gt;0,(AK123="")),1,IF(AK123&gt;(G123+I123),1,0))</f>
        <v>0</v>
      </c>
      <c r="CL123" s="29">
        <f>IF(AND($C123&lt;&gt;0,AL123=""),1,IF(AL123&gt;$C123,1,0))</f>
        <v>0</v>
      </c>
    </row>
    <row r="124" spans="1:111" x14ac:dyDescent="0.25">
      <c r="A124" s="301"/>
      <c r="B124" s="57" t="s">
        <v>101</v>
      </c>
      <c r="C124" s="58">
        <f>SUM(D124:E124)</f>
        <v>0</v>
      </c>
      <c r="D124" s="59">
        <f t="shared" si="58"/>
        <v>0</v>
      </c>
      <c r="E124" s="60">
        <f t="shared" si="58"/>
        <v>0</v>
      </c>
      <c r="F124" s="64"/>
      <c r="G124" s="94"/>
      <c r="H124" s="64"/>
      <c r="I124" s="94"/>
      <c r="J124" s="64"/>
      <c r="K124" s="94"/>
      <c r="L124" s="64"/>
      <c r="M124" s="94"/>
      <c r="N124" s="64"/>
      <c r="O124" s="94"/>
      <c r="P124" s="64"/>
      <c r="Q124" s="94"/>
      <c r="R124" s="64"/>
      <c r="S124" s="94"/>
      <c r="T124" s="64"/>
      <c r="U124" s="94"/>
      <c r="V124" s="64"/>
      <c r="W124" s="94"/>
      <c r="X124" s="64"/>
      <c r="Y124" s="94"/>
      <c r="Z124" s="64"/>
      <c r="AA124" s="94"/>
      <c r="AB124" s="64"/>
      <c r="AC124" s="94"/>
      <c r="AD124" s="64"/>
      <c r="AE124" s="94"/>
      <c r="AF124" s="64"/>
      <c r="AG124" s="94"/>
      <c r="AH124" s="95"/>
      <c r="AI124" s="96"/>
      <c r="AJ124" s="174"/>
      <c r="AK124" s="175"/>
      <c r="AL124" s="66"/>
      <c r="AM124" s="25" t="str">
        <f>CA124&amp;CB124&amp;CC124</f>
        <v/>
      </c>
      <c r="AN124" s="190"/>
      <c r="AO124" s="190"/>
      <c r="AP124" s="190"/>
      <c r="AQ124" s="190"/>
      <c r="AR124" s="190"/>
      <c r="AS124" s="190"/>
      <c r="AT124" s="190"/>
      <c r="AU124" s="190"/>
      <c r="AV124" s="190"/>
      <c r="AW124" s="190"/>
      <c r="AX124" s="190"/>
      <c r="AY124" s="191"/>
      <c r="AZ124" s="191"/>
      <c r="BA124" s="191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CA124" s="26" t="str">
        <f>IF(AND(SUM(F124+H124)&gt;0,(AJ124=""))," * No olvide digitar la variable 14-18 años Hombres. Si no tiene Digite CERO .",IF(AJ124&gt;F124+H124,"* La suma del grupo de 14 a 18 años Hombres no puede superar el Total Hombres Grupo Etario de 10 a 19 años. ",""))</f>
        <v/>
      </c>
      <c r="CB124" s="26" t="str">
        <f>IF(AND(SUM(G124+I124)&gt;0,(AK124="")),"* No olvide digitar la variable 14-18 años Mujeres. Si no tiene Digite CERO.",IF(AK124&gt;(G124+I124),"* La suma del grupo de 14 a 18 años Mujeres no puede superar el Total Mujeres Grupo Etario de 10 a 19 años. ",""))</f>
        <v/>
      </c>
      <c r="CC124" s="26" t="str">
        <f>IF(AND($C124&lt;&gt;0,AL124=""),"* No olvide ingresar la columna Espacios Amigables/Adolescentes (Digite CERO si no tiene).  ",IF(AL124&gt;$C124,"* El Número de Espacios Amigables/Adolescentes no puede superar el Total. ",""))</f>
        <v/>
      </c>
      <c r="CD124" s="4"/>
      <c r="CE124" s="4"/>
      <c r="CF124" s="4"/>
      <c r="CJ124" s="29">
        <f>IF(AND(SUM(F124+H124)&gt;0,(AJ124="")),1,IF(AJ124&gt;F124+H124,1,0))</f>
        <v>0</v>
      </c>
      <c r="CK124" s="29">
        <f>IF(AND(SUM(G124+I124)&gt;0,(AK124="")),1,IF(AK124&gt;(G124+I124),1,0))</f>
        <v>0</v>
      </c>
      <c r="CL124" s="29">
        <f>IF(AND($C124&lt;&gt;0,AL124=""),1,IF(AL124&gt;$C124,1,0))</f>
        <v>0</v>
      </c>
    </row>
    <row r="125" spans="1:111" ht="18" customHeight="1" x14ac:dyDescent="0.25">
      <c r="A125" s="283" t="s">
        <v>102</v>
      </c>
      <c r="B125" s="283"/>
      <c r="C125" s="283"/>
      <c r="D125" s="283"/>
      <c r="E125" s="283"/>
      <c r="F125" s="283"/>
      <c r="G125" s="283"/>
      <c r="H125" s="283"/>
      <c r="I125" s="283"/>
      <c r="J125" s="283"/>
    </row>
    <row r="126" spans="1:111" ht="18" customHeight="1" x14ac:dyDescent="0.25">
      <c r="A126" s="303" t="s">
        <v>103</v>
      </c>
      <c r="B126" s="303"/>
      <c r="C126" s="303"/>
      <c r="D126" s="304"/>
      <c r="E126" s="304"/>
      <c r="F126" s="304"/>
      <c r="G126" s="304"/>
      <c r="H126" s="304"/>
      <c r="I126" s="304"/>
      <c r="J126" s="304"/>
    </row>
    <row r="127" spans="1:111" ht="15" customHeight="1" x14ac:dyDescent="0.25">
      <c r="A127" s="294" t="s">
        <v>104</v>
      </c>
      <c r="B127" s="294" t="s">
        <v>105</v>
      </c>
      <c r="C127" s="295" t="s">
        <v>106</v>
      </c>
      <c r="D127" s="295" t="s">
        <v>107</v>
      </c>
      <c r="E127" s="305"/>
      <c r="F127" s="305"/>
      <c r="G127" s="305"/>
      <c r="H127" s="305"/>
      <c r="I127" s="305"/>
      <c r="J127" s="305"/>
      <c r="K127" s="305"/>
      <c r="L127" s="305"/>
      <c r="M127" s="306"/>
      <c r="N127" s="307" t="s">
        <v>108</v>
      </c>
      <c r="O127" s="284" t="s">
        <v>109</v>
      </c>
    </row>
    <row r="128" spans="1:111" ht="50.1" customHeight="1" x14ac:dyDescent="0.25">
      <c r="A128" s="294"/>
      <c r="B128" s="294"/>
      <c r="C128" s="294"/>
      <c r="D128" s="203" t="s">
        <v>37</v>
      </c>
      <c r="E128" s="204" t="s">
        <v>110</v>
      </c>
      <c r="F128" s="204" t="s">
        <v>111</v>
      </c>
      <c r="G128" s="204" t="s">
        <v>112</v>
      </c>
      <c r="H128" s="204" t="s">
        <v>113</v>
      </c>
      <c r="I128" s="205" t="s">
        <v>114</v>
      </c>
      <c r="J128" s="205" t="s">
        <v>115</v>
      </c>
      <c r="K128" s="206" t="s">
        <v>116</v>
      </c>
      <c r="L128" s="207" t="s">
        <v>117</v>
      </c>
      <c r="M128" s="208" t="s">
        <v>118</v>
      </c>
      <c r="N128" s="308"/>
      <c r="O128" s="286"/>
    </row>
    <row r="129" spans="1:88" x14ac:dyDescent="0.25">
      <c r="A129" s="299" t="s">
        <v>119</v>
      </c>
      <c r="B129" s="209" t="s">
        <v>120</v>
      </c>
      <c r="C129" s="210">
        <f>SUM(D129:M129)</f>
        <v>0</v>
      </c>
      <c r="D129" s="14"/>
      <c r="E129" s="211"/>
      <c r="F129" s="211"/>
      <c r="G129" s="211"/>
      <c r="H129" s="211"/>
      <c r="I129" s="202"/>
      <c r="J129" s="16"/>
      <c r="K129" s="15"/>
      <c r="L129" s="87"/>
      <c r="M129" s="212"/>
      <c r="N129" s="20"/>
      <c r="O129" s="87"/>
      <c r="P129" s="28" t="str">
        <f>CA129</f>
        <v/>
      </c>
      <c r="CA129" s="26" t="str">
        <f>IF(AND(C129&gt;0,O129="")," * No olvide digitar la variable Total Participantes. Digite CERO si no tiene. ","")</f>
        <v/>
      </c>
      <c r="CJ129" s="213">
        <f t="shared" ref="CJ129:CJ148" si="59">IF(AND(C129&gt;0,O129=""),1,0)</f>
        <v>0</v>
      </c>
    </row>
    <row r="130" spans="1:88" x14ac:dyDescent="0.25">
      <c r="A130" s="300"/>
      <c r="B130" s="196" t="s">
        <v>121</v>
      </c>
      <c r="C130" s="214">
        <f t="shared" ref="C130:C148" si="60">SUM(D130:M130)</f>
        <v>0</v>
      </c>
      <c r="D130" s="35"/>
      <c r="E130" s="166"/>
      <c r="F130" s="166"/>
      <c r="G130" s="166"/>
      <c r="H130" s="166"/>
      <c r="I130" s="86"/>
      <c r="J130" s="37"/>
      <c r="K130" s="36"/>
      <c r="L130" s="24"/>
      <c r="M130" s="215"/>
      <c r="N130" s="41"/>
      <c r="O130" s="24"/>
      <c r="P130" s="28" t="str">
        <f t="shared" ref="P130:P148" si="61">CA130</f>
        <v/>
      </c>
      <c r="CA130" s="26" t="str">
        <f t="shared" ref="CA130:CA148" si="62">IF(AND(C130&gt;0,O130="")," * No olvide digitar la variable Total Participantes. Digite CERO si no tiene. ","")</f>
        <v/>
      </c>
      <c r="CJ130" s="213">
        <f t="shared" si="59"/>
        <v>0</v>
      </c>
    </row>
    <row r="131" spans="1:88" x14ac:dyDescent="0.25">
      <c r="A131" s="300"/>
      <c r="B131" s="196" t="s">
        <v>122</v>
      </c>
      <c r="C131" s="214">
        <f t="shared" si="60"/>
        <v>0</v>
      </c>
      <c r="D131" s="35"/>
      <c r="E131" s="166"/>
      <c r="F131" s="166"/>
      <c r="G131" s="166"/>
      <c r="H131" s="166"/>
      <c r="I131" s="86"/>
      <c r="J131" s="37"/>
      <c r="K131" s="36"/>
      <c r="L131" s="24"/>
      <c r="M131" s="215"/>
      <c r="N131" s="41"/>
      <c r="O131" s="24"/>
      <c r="P131" s="28" t="str">
        <f t="shared" si="61"/>
        <v/>
      </c>
      <c r="CA131" s="26" t="str">
        <f t="shared" si="62"/>
        <v/>
      </c>
      <c r="CJ131" s="213">
        <f t="shared" si="59"/>
        <v>0</v>
      </c>
    </row>
    <row r="132" spans="1:88" x14ac:dyDescent="0.25">
      <c r="A132" s="300"/>
      <c r="B132" s="196" t="s">
        <v>123</v>
      </c>
      <c r="C132" s="216">
        <f t="shared" si="60"/>
        <v>0</v>
      </c>
      <c r="D132" s="217"/>
      <c r="E132" s="166"/>
      <c r="F132" s="166"/>
      <c r="G132" s="166"/>
      <c r="H132" s="218"/>
      <c r="I132" s="166"/>
      <c r="J132" s="37"/>
      <c r="K132" s="36"/>
      <c r="L132" s="116"/>
      <c r="M132" s="215"/>
      <c r="N132" s="36"/>
      <c r="O132" s="116"/>
      <c r="P132" s="28" t="str">
        <f t="shared" si="61"/>
        <v/>
      </c>
      <c r="CA132" s="26" t="str">
        <f t="shared" si="62"/>
        <v/>
      </c>
      <c r="CJ132" s="213">
        <f t="shared" si="59"/>
        <v>0</v>
      </c>
    </row>
    <row r="133" spans="1:88" x14ac:dyDescent="0.25">
      <c r="A133" s="301"/>
      <c r="B133" s="219" t="s">
        <v>124</v>
      </c>
      <c r="C133" s="220">
        <f t="shared" si="60"/>
        <v>0</v>
      </c>
      <c r="D133" s="64"/>
      <c r="E133" s="221"/>
      <c r="F133" s="221"/>
      <c r="G133" s="221"/>
      <c r="H133" s="187"/>
      <c r="I133" s="222"/>
      <c r="J133" s="63"/>
      <c r="K133" s="62"/>
      <c r="L133" s="69"/>
      <c r="M133" s="223"/>
      <c r="N133" s="67"/>
      <c r="O133" s="69"/>
      <c r="P133" s="28" t="str">
        <f t="shared" si="61"/>
        <v/>
      </c>
      <c r="CA133" s="26" t="str">
        <f t="shared" si="62"/>
        <v/>
      </c>
      <c r="CJ133" s="213">
        <f t="shared" si="59"/>
        <v>0</v>
      </c>
    </row>
    <row r="134" spans="1:88" x14ac:dyDescent="0.25">
      <c r="A134" s="299" t="s">
        <v>125</v>
      </c>
      <c r="B134" s="209" t="s">
        <v>120</v>
      </c>
      <c r="C134" s="210">
        <f t="shared" si="60"/>
        <v>0</v>
      </c>
      <c r="D134" s="156"/>
      <c r="E134" s="162"/>
      <c r="F134" s="162"/>
      <c r="G134" s="162"/>
      <c r="H134" s="162"/>
      <c r="I134" s="158"/>
      <c r="J134" s="157"/>
      <c r="K134" s="21"/>
      <c r="L134" s="22"/>
      <c r="M134" s="224"/>
      <c r="N134" s="104"/>
      <c r="O134" s="22"/>
      <c r="P134" s="28" t="str">
        <f t="shared" si="61"/>
        <v/>
      </c>
      <c r="CA134" s="26" t="str">
        <f t="shared" si="62"/>
        <v/>
      </c>
      <c r="CJ134" s="213">
        <f t="shared" si="59"/>
        <v>0</v>
      </c>
    </row>
    <row r="135" spans="1:88" x14ac:dyDescent="0.25">
      <c r="A135" s="300"/>
      <c r="B135" s="196" t="s">
        <v>121</v>
      </c>
      <c r="C135" s="216">
        <f t="shared" si="60"/>
        <v>0</v>
      </c>
      <c r="D135" s="217"/>
      <c r="E135" s="218"/>
      <c r="F135" s="218"/>
      <c r="G135" s="218"/>
      <c r="H135" s="218"/>
      <c r="I135" s="225"/>
      <c r="J135" s="226"/>
      <c r="K135" s="115"/>
      <c r="L135" s="116"/>
      <c r="M135" s="227"/>
      <c r="N135" s="114"/>
      <c r="O135" s="116"/>
      <c r="P135" s="28" t="str">
        <f t="shared" si="61"/>
        <v/>
      </c>
      <c r="CA135" s="26" t="str">
        <f t="shared" si="62"/>
        <v/>
      </c>
      <c r="CJ135" s="213">
        <f t="shared" si="59"/>
        <v>0</v>
      </c>
    </row>
    <row r="136" spans="1:88" x14ac:dyDescent="0.25">
      <c r="A136" s="300"/>
      <c r="B136" s="196" t="s">
        <v>122</v>
      </c>
      <c r="C136" s="220">
        <f t="shared" si="60"/>
        <v>0</v>
      </c>
      <c r="D136" s="35"/>
      <c r="E136" s="166"/>
      <c r="F136" s="166"/>
      <c r="G136" s="166"/>
      <c r="H136" s="166"/>
      <c r="I136" s="86"/>
      <c r="J136" s="37"/>
      <c r="K136" s="36"/>
      <c r="L136" s="24"/>
      <c r="M136" s="215"/>
      <c r="N136" s="41"/>
      <c r="O136" s="24"/>
      <c r="P136" s="28" t="str">
        <f t="shared" si="61"/>
        <v/>
      </c>
      <c r="CA136" s="26" t="str">
        <f t="shared" si="62"/>
        <v/>
      </c>
      <c r="CJ136" s="213">
        <f t="shared" si="59"/>
        <v>0</v>
      </c>
    </row>
    <row r="137" spans="1:88" x14ac:dyDescent="0.25">
      <c r="A137" s="300"/>
      <c r="B137" s="196" t="s">
        <v>123</v>
      </c>
      <c r="C137" s="216">
        <f t="shared" si="60"/>
        <v>0</v>
      </c>
      <c r="D137" s="217"/>
      <c r="E137" s="166"/>
      <c r="F137" s="166"/>
      <c r="G137" s="166"/>
      <c r="H137" s="218"/>
      <c r="I137" s="166"/>
      <c r="J137" s="37"/>
      <c r="K137" s="36"/>
      <c r="L137" s="116"/>
      <c r="M137" s="215"/>
      <c r="N137" s="36"/>
      <c r="O137" s="116"/>
      <c r="P137" s="28" t="str">
        <f t="shared" si="61"/>
        <v/>
      </c>
      <c r="CA137" s="26" t="str">
        <f t="shared" si="62"/>
        <v/>
      </c>
      <c r="CJ137" s="213">
        <f t="shared" si="59"/>
        <v>0</v>
      </c>
    </row>
    <row r="138" spans="1:88" x14ac:dyDescent="0.25">
      <c r="A138" s="301"/>
      <c r="B138" s="219" t="s">
        <v>124</v>
      </c>
      <c r="C138" s="220">
        <f t="shared" si="60"/>
        <v>0</v>
      </c>
      <c r="D138" s="64"/>
      <c r="E138" s="221"/>
      <c r="F138" s="221"/>
      <c r="G138" s="221"/>
      <c r="H138" s="187"/>
      <c r="I138" s="222"/>
      <c r="J138" s="63"/>
      <c r="K138" s="62"/>
      <c r="L138" s="69"/>
      <c r="M138" s="223"/>
      <c r="N138" s="67"/>
      <c r="O138" s="69"/>
      <c r="P138" s="28" t="str">
        <f t="shared" si="61"/>
        <v/>
      </c>
      <c r="CA138" s="26" t="str">
        <f t="shared" si="62"/>
        <v/>
      </c>
      <c r="CJ138" s="213">
        <f t="shared" si="59"/>
        <v>0</v>
      </c>
    </row>
    <row r="139" spans="1:88" x14ac:dyDescent="0.25">
      <c r="A139" s="299" t="s">
        <v>126</v>
      </c>
      <c r="B139" s="209" t="s">
        <v>120</v>
      </c>
      <c r="C139" s="228">
        <f t="shared" si="60"/>
        <v>0</v>
      </c>
      <c r="D139" s="156"/>
      <c r="E139" s="162"/>
      <c r="F139" s="162"/>
      <c r="G139" s="162"/>
      <c r="H139" s="162"/>
      <c r="I139" s="158"/>
      <c r="J139" s="157"/>
      <c r="K139" s="21"/>
      <c r="L139" s="22"/>
      <c r="M139" s="224"/>
      <c r="N139" s="104"/>
      <c r="O139" s="22"/>
      <c r="P139" s="28" t="str">
        <f t="shared" si="61"/>
        <v/>
      </c>
      <c r="CA139" s="26" t="str">
        <f t="shared" si="62"/>
        <v/>
      </c>
      <c r="CJ139" s="213">
        <f t="shared" si="59"/>
        <v>0</v>
      </c>
    </row>
    <row r="140" spans="1:88" x14ac:dyDescent="0.25">
      <c r="A140" s="300"/>
      <c r="B140" s="196" t="s">
        <v>121</v>
      </c>
      <c r="C140" s="220">
        <f t="shared" si="60"/>
        <v>0</v>
      </c>
      <c r="D140" s="217"/>
      <c r="E140" s="218"/>
      <c r="F140" s="218"/>
      <c r="G140" s="218"/>
      <c r="H140" s="218"/>
      <c r="I140" s="225"/>
      <c r="J140" s="226"/>
      <c r="K140" s="115"/>
      <c r="L140" s="116"/>
      <c r="M140" s="227"/>
      <c r="N140" s="114"/>
      <c r="O140" s="116"/>
      <c r="P140" s="28" t="str">
        <f t="shared" si="61"/>
        <v/>
      </c>
      <c r="CA140" s="26" t="str">
        <f t="shared" si="62"/>
        <v/>
      </c>
      <c r="CJ140" s="213">
        <f t="shared" si="59"/>
        <v>0</v>
      </c>
    </row>
    <row r="141" spans="1:88" x14ac:dyDescent="0.25">
      <c r="A141" s="300"/>
      <c r="B141" s="196" t="s">
        <v>122</v>
      </c>
      <c r="C141" s="214">
        <f t="shared" si="60"/>
        <v>0</v>
      </c>
      <c r="D141" s="35"/>
      <c r="E141" s="166"/>
      <c r="F141" s="166"/>
      <c r="G141" s="166"/>
      <c r="H141" s="166"/>
      <c r="I141" s="86"/>
      <c r="J141" s="37"/>
      <c r="K141" s="36"/>
      <c r="L141" s="24"/>
      <c r="M141" s="215"/>
      <c r="N141" s="41"/>
      <c r="O141" s="24"/>
      <c r="P141" s="28" t="str">
        <f t="shared" si="61"/>
        <v/>
      </c>
      <c r="CA141" s="26" t="str">
        <f t="shared" si="62"/>
        <v/>
      </c>
      <c r="CJ141" s="213">
        <f t="shared" si="59"/>
        <v>0</v>
      </c>
    </row>
    <row r="142" spans="1:88" x14ac:dyDescent="0.25">
      <c r="A142" s="300"/>
      <c r="B142" s="196" t="s">
        <v>123</v>
      </c>
      <c r="C142" s="216">
        <f t="shared" si="60"/>
        <v>0</v>
      </c>
      <c r="D142" s="47"/>
      <c r="E142" s="172"/>
      <c r="F142" s="172"/>
      <c r="G142" s="172"/>
      <c r="H142" s="172"/>
      <c r="I142" s="170"/>
      <c r="J142" s="49"/>
      <c r="K142" s="48"/>
      <c r="L142" s="92"/>
      <c r="M142" s="229"/>
      <c r="N142" s="52"/>
      <c r="O142" s="92"/>
      <c r="P142" s="28" t="str">
        <f t="shared" si="61"/>
        <v/>
      </c>
      <c r="CA142" s="26" t="str">
        <f t="shared" si="62"/>
        <v/>
      </c>
      <c r="CJ142" s="213">
        <f t="shared" si="59"/>
        <v>0</v>
      </c>
    </row>
    <row r="143" spans="1:88" x14ac:dyDescent="0.25">
      <c r="A143" s="301"/>
      <c r="B143" s="219" t="s">
        <v>124</v>
      </c>
      <c r="C143" s="220">
        <f t="shared" si="60"/>
        <v>0</v>
      </c>
      <c r="D143" s="64"/>
      <c r="E143" s="187"/>
      <c r="F143" s="187"/>
      <c r="G143" s="187"/>
      <c r="H143" s="187"/>
      <c r="I143" s="175"/>
      <c r="J143" s="94"/>
      <c r="K143" s="68"/>
      <c r="L143" s="69"/>
      <c r="M143" s="230"/>
      <c r="N143" s="97"/>
      <c r="O143" s="69"/>
      <c r="P143" s="28" t="str">
        <f t="shared" si="61"/>
        <v/>
      </c>
      <c r="CA143" s="26" t="str">
        <f t="shared" si="62"/>
        <v/>
      </c>
      <c r="CJ143" s="213">
        <f t="shared" si="59"/>
        <v>0</v>
      </c>
    </row>
    <row r="144" spans="1:88" x14ac:dyDescent="0.25">
      <c r="A144" s="299" t="s">
        <v>127</v>
      </c>
      <c r="B144" s="209" t="s">
        <v>120</v>
      </c>
      <c r="C144" s="210">
        <f t="shared" si="60"/>
        <v>0</v>
      </c>
      <c r="D144" s="156"/>
      <c r="E144" s="162"/>
      <c r="F144" s="162"/>
      <c r="G144" s="162"/>
      <c r="H144" s="162"/>
      <c r="I144" s="158"/>
      <c r="J144" s="157"/>
      <c r="K144" s="21"/>
      <c r="L144" s="22"/>
      <c r="M144" s="224"/>
      <c r="N144" s="104"/>
      <c r="O144" s="22"/>
      <c r="P144" s="28" t="str">
        <f t="shared" si="61"/>
        <v/>
      </c>
      <c r="CA144" s="26" t="str">
        <f t="shared" si="62"/>
        <v/>
      </c>
      <c r="CJ144" s="213">
        <f t="shared" si="59"/>
        <v>0</v>
      </c>
    </row>
    <row r="145" spans="1:88" x14ac:dyDescent="0.25">
      <c r="A145" s="300"/>
      <c r="B145" s="196" t="s">
        <v>121</v>
      </c>
      <c r="C145" s="214">
        <f t="shared" si="60"/>
        <v>0</v>
      </c>
      <c r="D145" s="217"/>
      <c r="E145" s="218"/>
      <c r="F145" s="218"/>
      <c r="G145" s="218"/>
      <c r="H145" s="218"/>
      <c r="I145" s="225"/>
      <c r="J145" s="226"/>
      <c r="K145" s="115"/>
      <c r="L145" s="116"/>
      <c r="M145" s="227"/>
      <c r="N145" s="114"/>
      <c r="O145" s="116"/>
      <c r="P145" s="28" t="str">
        <f t="shared" si="61"/>
        <v/>
      </c>
      <c r="CA145" s="26" t="str">
        <f t="shared" si="62"/>
        <v/>
      </c>
      <c r="CJ145" s="213">
        <f t="shared" si="59"/>
        <v>0</v>
      </c>
    </row>
    <row r="146" spans="1:88" x14ac:dyDescent="0.25">
      <c r="A146" s="300"/>
      <c r="B146" s="196" t="s">
        <v>122</v>
      </c>
      <c r="C146" s="214">
        <f t="shared" si="60"/>
        <v>0</v>
      </c>
      <c r="D146" s="35"/>
      <c r="E146" s="166"/>
      <c r="F146" s="166"/>
      <c r="G146" s="166"/>
      <c r="H146" s="166"/>
      <c r="I146" s="86"/>
      <c r="J146" s="37"/>
      <c r="K146" s="36"/>
      <c r="L146" s="24"/>
      <c r="M146" s="215"/>
      <c r="N146" s="41"/>
      <c r="O146" s="24"/>
      <c r="P146" s="28" t="str">
        <f t="shared" si="61"/>
        <v/>
      </c>
      <c r="CA146" s="26" t="str">
        <f t="shared" si="62"/>
        <v/>
      </c>
      <c r="CJ146" s="213">
        <f t="shared" si="59"/>
        <v>0</v>
      </c>
    </row>
    <row r="147" spans="1:88" x14ac:dyDescent="0.25">
      <c r="A147" s="300"/>
      <c r="B147" s="196" t="s">
        <v>123</v>
      </c>
      <c r="C147" s="214">
        <f t="shared" si="60"/>
        <v>0</v>
      </c>
      <c r="D147" s="47"/>
      <c r="E147" s="172"/>
      <c r="F147" s="172"/>
      <c r="G147" s="172"/>
      <c r="H147" s="172"/>
      <c r="I147" s="170"/>
      <c r="J147" s="49"/>
      <c r="K147" s="48"/>
      <c r="L147" s="92"/>
      <c r="M147" s="229"/>
      <c r="N147" s="52"/>
      <c r="O147" s="92"/>
      <c r="P147" s="28" t="str">
        <f t="shared" si="61"/>
        <v/>
      </c>
      <c r="CA147" s="26" t="str">
        <f t="shared" si="62"/>
        <v/>
      </c>
      <c r="CJ147" s="213">
        <f t="shared" si="59"/>
        <v>0</v>
      </c>
    </row>
    <row r="148" spans="1:88" x14ac:dyDescent="0.25">
      <c r="A148" s="301"/>
      <c r="B148" s="219" t="s">
        <v>124</v>
      </c>
      <c r="C148" s="231">
        <f t="shared" si="60"/>
        <v>0</v>
      </c>
      <c r="D148" s="64"/>
      <c r="E148" s="187"/>
      <c r="F148" s="187"/>
      <c r="G148" s="187"/>
      <c r="H148" s="187"/>
      <c r="I148" s="175"/>
      <c r="J148" s="94"/>
      <c r="K148" s="68"/>
      <c r="L148" s="69"/>
      <c r="M148" s="230"/>
      <c r="N148" s="97"/>
      <c r="O148" s="69"/>
      <c r="P148" s="28" t="str">
        <f t="shared" si="61"/>
        <v/>
      </c>
      <c r="CA148" s="26" t="str">
        <f t="shared" si="62"/>
        <v/>
      </c>
      <c r="CJ148" s="213">
        <f t="shared" si="59"/>
        <v>0</v>
      </c>
    </row>
    <row r="149" spans="1:88" x14ac:dyDescent="0.25">
      <c r="A149" s="282" t="s">
        <v>128</v>
      </c>
      <c r="B149" s="282"/>
      <c r="C149" s="282"/>
      <c r="D149" s="282"/>
      <c r="E149" s="282"/>
      <c r="F149" s="282"/>
      <c r="G149" s="282"/>
      <c r="H149" s="282"/>
    </row>
    <row r="150" spans="1:88" ht="21" x14ac:dyDescent="0.25">
      <c r="A150" s="188" t="s">
        <v>129</v>
      </c>
      <c r="B150" s="206" t="s">
        <v>130</v>
      </c>
      <c r="C150" s="5" t="s">
        <v>131</v>
      </c>
      <c r="D150" s="232" t="s">
        <v>132</v>
      </c>
      <c r="E150" s="232" t="s">
        <v>133</v>
      </c>
      <c r="F150" s="232" t="s">
        <v>134</v>
      </c>
      <c r="G150" s="232" t="s">
        <v>135</v>
      </c>
      <c r="H150" s="150" t="s">
        <v>136</v>
      </c>
    </row>
    <row r="151" spans="1:88" x14ac:dyDescent="0.25">
      <c r="A151" s="209" t="s">
        <v>120</v>
      </c>
      <c r="B151" s="228">
        <f>SUM(C151:H151)</f>
        <v>0</v>
      </c>
      <c r="C151" s="156"/>
      <c r="D151" s="233"/>
      <c r="E151" s="234"/>
      <c r="F151" s="234"/>
      <c r="G151" s="234"/>
      <c r="H151" s="235"/>
    </row>
    <row r="152" spans="1:88" x14ac:dyDescent="0.25">
      <c r="A152" s="196" t="s">
        <v>121</v>
      </c>
      <c r="B152" s="216">
        <f t="shared" ref="B152:B155" si="63">SUM(C152:H152)</f>
        <v>0</v>
      </c>
      <c r="C152" s="217"/>
      <c r="D152" s="218"/>
      <c r="E152" s="218"/>
      <c r="F152" s="218"/>
      <c r="G152" s="218"/>
      <c r="H152" s="226"/>
    </row>
    <row r="153" spans="1:88" x14ac:dyDescent="0.25">
      <c r="A153" s="196" t="s">
        <v>122</v>
      </c>
      <c r="B153" s="216">
        <f t="shared" si="63"/>
        <v>0</v>
      </c>
      <c r="C153" s="35"/>
      <c r="D153" s="166"/>
      <c r="E153" s="166"/>
      <c r="F153" s="166"/>
      <c r="G153" s="166"/>
      <c r="H153" s="37"/>
    </row>
    <row r="154" spans="1:88" x14ac:dyDescent="0.25">
      <c r="A154" s="196" t="s">
        <v>137</v>
      </c>
      <c r="B154" s="216">
        <f t="shared" si="63"/>
        <v>0</v>
      </c>
      <c r="C154" s="35"/>
      <c r="D154" s="166"/>
      <c r="E154" s="166"/>
      <c r="F154" s="166"/>
      <c r="G154" s="166"/>
      <c r="H154" s="37"/>
    </row>
    <row r="155" spans="1:88" x14ac:dyDescent="0.25">
      <c r="A155" s="198" t="s">
        <v>124</v>
      </c>
      <c r="B155" s="214">
        <f t="shared" si="63"/>
        <v>0</v>
      </c>
      <c r="C155" s="64"/>
      <c r="D155" s="187"/>
      <c r="E155" s="187"/>
      <c r="F155" s="187"/>
      <c r="G155" s="187"/>
      <c r="H155" s="94"/>
    </row>
    <row r="156" spans="1:88" x14ac:dyDescent="0.25">
      <c r="A156" s="282" t="s">
        <v>138</v>
      </c>
      <c r="B156" s="282"/>
      <c r="C156" s="282"/>
      <c r="D156" s="282"/>
      <c r="E156" s="282"/>
      <c r="F156" s="282"/>
      <c r="G156" s="282"/>
      <c r="H156" s="282"/>
    </row>
    <row r="157" spans="1:88" ht="31.5" x14ac:dyDescent="0.25">
      <c r="A157" s="188" t="s">
        <v>129</v>
      </c>
      <c r="B157" s="206" t="s">
        <v>106</v>
      </c>
      <c r="C157" s="5" t="s">
        <v>139</v>
      </c>
      <c r="D157" s="232" t="s">
        <v>140</v>
      </c>
      <c r="E157" s="232" t="s">
        <v>141</v>
      </c>
      <c r="F157" s="232" t="s">
        <v>142</v>
      </c>
      <c r="G157" s="232" t="s">
        <v>143</v>
      </c>
      <c r="H157" s="150" t="s">
        <v>144</v>
      </c>
    </row>
    <row r="158" spans="1:88" x14ac:dyDescent="0.25">
      <c r="A158" s="209" t="s">
        <v>120</v>
      </c>
      <c r="B158" s="228">
        <f>SUM(C158:H158)</f>
        <v>0</v>
      </c>
      <c r="C158" s="156"/>
      <c r="D158" s="234"/>
      <c r="E158" s="234"/>
      <c r="F158" s="234"/>
      <c r="G158" s="234"/>
      <c r="H158" s="235"/>
    </row>
    <row r="159" spans="1:88" x14ac:dyDescent="0.25">
      <c r="A159" s="196" t="s">
        <v>121</v>
      </c>
      <c r="B159" s="216">
        <f t="shared" ref="B159:B164" si="64">SUM(C159:H159)</f>
        <v>0</v>
      </c>
      <c r="C159" s="35"/>
      <c r="D159" s="166"/>
      <c r="E159" s="166"/>
      <c r="F159" s="166"/>
      <c r="G159" s="166"/>
      <c r="H159" s="37"/>
    </row>
    <row r="160" spans="1:88" x14ac:dyDescent="0.25">
      <c r="A160" s="196" t="s">
        <v>122</v>
      </c>
      <c r="B160" s="216">
        <f t="shared" si="64"/>
        <v>0</v>
      </c>
      <c r="C160" s="35"/>
      <c r="D160" s="166"/>
      <c r="E160" s="166"/>
      <c r="F160" s="166"/>
      <c r="G160" s="166"/>
      <c r="H160" s="37"/>
    </row>
    <row r="161" spans="1:38" x14ac:dyDescent="0.25">
      <c r="A161" s="236" t="s">
        <v>137</v>
      </c>
      <c r="B161" s="216">
        <f t="shared" si="64"/>
        <v>0</v>
      </c>
      <c r="C161" s="35"/>
      <c r="D161" s="166"/>
      <c r="E161" s="166"/>
      <c r="F161" s="166"/>
      <c r="G161" s="166"/>
      <c r="H161" s="37"/>
    </row>
    <row r="162" spans="1:38" x14ac:dyDescent="0.25">
      <c r="A162" s="237" t="s">
        <v>124</v>
      </c>
      <c r="B162" s="214">
        <f t="shared" si="64"/>
        <v>0</v>
      </c>
      <c r="C162" s="47"/>
      <c r="D162" s="172"/>
      <c r="E162" s="172"/>
      <c r="F162" s="172"/>
      <c r="G162" s="172"/>
      <c r="H162" s="49"/>
    </row>
    <row r="163" spans="1:38" x14ac:dyDescent="0.25">
      <c r="A163" s="237" t="s">
        <v>145</v>
      </c>
      <c r="B163" s="214">
        <f t="shared" si="64"/>
        <v>0</v>
      </c>
      <c r="C163" s="47"/>
      <c r="D163" s="172"/>
      <c r="E163" s="172"/>
      <c r="F163" s="172"/>
      <c r="G163" s="172"/>
      <c r="H163" s="49"/>
    </row>
    <row r="164" spans="1:38" x14ac:dyDescent="0.25">
      <c r="A164" s="238" t="s">
        <v>146</v>
      </c>
      <c r="B164" s="231">
        <f t="shared" si="64"/>
        <v>0</v>
      </c>
      <c r="C164" s="64"/>
      <c r="D164" s="187"/>
      <c r="E164" s="187"/>
      <c r="F164" s="187"/>
      <c r="G164" s="187"/>
      <c r="H164" s="94"/>
    </row>
    <row r="165" spans="1:38" s="242" customFormat="1" ht="12" x14ac:dyDescent="0.2">
      <c r="A165" s="239" t="s">
        <v>147</v>
      </c>
      <c r="B165" s="240"/>
      <c r="C165" s="240"/>
      <c r="D165" s="240"/>
      <c r="E165" s="240"/>
      <c r="F165" s="240"/>
      <c r="G165" s="240"/>
      <c r="H165" s="240"/>
      <c r="I165" s="241"/>
      <c r="J165" s="241"/>
    </row>
    <row r="166" spans="1:38" ht="52.5" x14ac:dyDescent="0.25">
      <c r="A166" s="188" t="s">
        <v>129</v>
      </c>
      <c r="B166" s="188" t="s">
        <v>130</v>
      </c>
      <c r="C166" s="200" t="s">
        <v>109</v>
      </c>
      <c r="D166" s="5" t="s">
        <v>148</v>
      </c>
      <c r="E166" s="232" t="s">
        <v>149</v>
      </c>
      <c r="F166" s="232" t="s">
        <v>150</v>
      </c>
      <c r="G166" s="232" t="s">
        <v>151</v>
      </c>
      <c r="H166" s="232" t="s">
        <v>152</v>
      </c>
      <c r="I166" s="232" t="s">
        <v>153</v>
      </c>
      <c r="J166" s="7" t="s">
        <v>154</v>
      </c>
    </row>
    <row r="167" spans="1:38" x14ac:dyDescent="0.25">
      <c r="A167" s="209" t="s">
        <v>155</v>
      </c>
      <c r="B167" s="228">
        <f>SUM(D167:J167)</f>
        <v>0</v>
      </c>
      <c r="C167" s="243"/>
      <c r="D167" s="244"/>
      <c r="E167" s="245"/>
      <c r="F167" s="245"/>
      <c r="G167" s="245"/>
      <c r="H167" s="245"/>
      <c r="I167" s="245"/>
      <c r="J167" s="246"/>
    </row>
    <row r="168" spans="1:38" x14ac:dyDescent="0.25">
      <c r="A168" s="196" t="s">
        <v>156</v>
      </c>
      <c r="B168" s="216">
        <f>SUM(D168:J168)</f>
        <v>0</v>
      </c>
      <c r="C168" s="247"/>
      <c r="D168" s="140"/>
      <c r="E168" s="248"/>
      <c r="F168" s="248"/>
      <c r="G168" s="248"/>
      <c r="H168" s="248"/>
      <c r="I168" s="248"/>
      <c r="J168" s="141"/>
    </row>
    <row r="169" spans="1:38" x14ac:dyDescent="0.25">
      <c r="A169" s="196" t="s">
        <v>157</v>
      </c>
      <c r="B169" s="216">
        <f>SUM(D169:J169)</f>
        <v>0</v>
      </c>
      <c r="C169" s="247"/>
      <c r="D169" s="140"/>
      <c r="E169" s="248"/>
      <c r="F169" s="248"/>
      <c r="G169" s="248"/>
      <c r="H169" s="248"/>
      <c r="I169" s="248"/>
      <c r="J169" s="141"/>
    </row>
    <row r="170" spans="1:38" x14ac:dyDescent="0.25">
      <c r="A170" s="249" t="s">
        <v>124</v>
      </c>
      <c r="B170" s="216">
        <f>SUM(D170:J170)</f>
        <v>0</v>
      </c>
      <c r="C170" s="250"/>
      <c r="D170" s="146"/>
      <c r="E170" s="251"/>
      <c r="F170" s="251"/>
      <c r="G170" s="251"/>
      <c r="H170" s="251"/>
      <c r="I170" s="251"/>
      <c r="J170" s="147"/>
    </row>
    <row r="171" spans="1:38" x14ac:dyDescent="0.25">
      <c r="A171" s="283" t="s">
        <v>158</v>
      </c>
      <c r="B171" s="283"/>
      <c r="C171" s="283"/>
      <c r="D171" s="283"/>
      <c r="E171" s="283"/>
      <c r="F171" s="283"/>
      <c r="G171" s="283"/>
      <c r="H171" s="283"/>
      <c r="I171" s="283"/>
      <c r="J171" s="283"/>
    </row>
    <row r="172" spans="1:38" ht="15" customHeight="1" x14ac:dyDescent="0.25">
      <c r="A172" s="284" t="s">
        <v>104</v>
      </c>
      <c r="B172" s="287" t="s">
        <v>94</v>
      </c>
      <c r="C172" s="288"/>
      <c r="D172" s="284"/>
      <c r="E172" s="291" t="s">
        <v>7</v>
      </c>
      <c r="F172" s="292"/>
      <c r="G172" s="292"/>
      <c r="H172" s="292"/>
      <c r="I172" s="292"/>
      <c r="J172" s="292"/>
      <c r="K172" s="292"/>
      <c r="L172" s="292"/>
      <c r="M172" s="292"/>
      <c r="N172" s="292"/>
      <c r="O172" s="292"/>
      <c r="P172" s="292"/>
      <c r="Q172" s="292"/>
      <c r="R172" s="292"/>
      <c r="S172" s="292"/>
      <c r="T172" s="292"/>
      <c r="U172" s="292"/>
      <c r="V172" s="292"/>
      <c r="W172" s="292"/>
      <c r="X172" s="292"/>
      <c r="Y172" s="292"/>
      <c r="Z172" s="292"/>
      <c r="AA172" s="292"/>
      <c r="AB172" s="292"/>
      <c r="AC172" s="292"/>
      <c r="AD172" s="292"/>
      <c r="AE172" s="292"/>
      <c r="AF172" s="292"/>
      <c r="AG172" s="292"/>
      <c r="AH172" s="292"/>
      <c r="AI172" s="292"/>
      <c r="AJ172" s="292"/>
      <c r="AK172" s="292"/>
      <c r="AL172" s="293"/>
    </row>
    <row r="173" spans="1:38" x14ac:dyDescent="0.25">
      <c r="A173" s="285"/>
      <c r="B173" s="289"/>
      <c r="C173" s="290"/>
      <c r="D173" s="286"/>
      <c r="E173" s="294" t="s">
        <v>15</v>
      </c>
      <c r="F173" s="294"/>
      <c r="G173" s="295" t="s">
        <v>16</v>
      </c>
      <c r="H173" s="296"/>
      <c r="I173" s="295" t="s">
        <v>17</v>
      </c>
      <c r="J173" s="296"/>
      <c r="K173" s="295" t="s">
        <v>18</v>
      </c>
      <c r="L173" s="296"/>
      <c r="M173" s="295" t="s">
        <v>19</v>
      </c>
      <c r="N173" s="296"/>
      <c r="O173" s="295" t="s">
        <v>20</v>
      </c>
      <c r="P173" s="296"/>
      <c r="Q173" s="295" t="s">
        <v>21</v>
      </c>
      <c r="R173" s="296"/>
      <c r="S173" s="295" t="s">
        <v>22</v>
      </c>
      <c r="T173" s="296"/>
      <c r="U173" s="295" t="s">
        <v>23</v>
      </c>
      <c r="V173" s="296"/>
      <c r="W173" s="295" t="s">
        <v>24</v>
      </c>
      <c r="X173" s="296"/>
      <c r="Y173" s="295" t="s">
        <v>25</v>
      </c>
      <c r="Z173" s="296"/>
      <c r="AA173" s="295" t="s">
        <v>26</v>
      </c>
      <c r="AB173" s="296"/>
      <c r="AC173" s="295" t="s">
        <v>27</v>
      </c>
      <c r="AD173" s="296"/>
      <c r="AE173" s="295" t="s">
        <v>28</v>
      </c>
      <c r="AF173" s="296"/>
      <c r="AG173" s="295" t="s">
        <v>29</v>
      </c>
      <c r="AH173" s="296"/>
      <c r="AI173" s="295" t="s">
        <v>30</v>
      </c>
      <c r="AJ173" s="296"/>
      <c r="AK173" s="297" t="s">
        <v>31</v>
      </c>
      <c r="AL173" s="298"/>
    </row>
    <row r="174" spans="1:38" x14ac:dyDescent="0.25">
      <c r="A174" s="286"/>
      <c r="B174" s="5" t="s">
        <v>32</v>
      </c>
      <c r="C174" s="6" t="s">
        <v>33</v>
      </c>
      <c r="D174" s="7" t="s">
        <v>34</v>
      </c>
      <c r="E174" s="5" t="s">
        <v>33</v>
      </c>
      <c r="F174" s="7" t="s">
        <v>34</v>
      </c>
      <c r="G174" s="5" t="s">
        <v>33</v>
      </c>
      <c r="H174" s="7" t="s">
        <v>34</v>
      </c>
      <c r="I174" s="5" t="s">
        <v>33</v>
      </c>
      <c r="J174" s="7" t="s">
        <v>34</v>
      </c>
      <c r="K174" s="5" t="s">
        <v>33</v>
      </c>
      <c r="L174" s="7" t="s">
        <v>34</v>
      </c>
      <c r="M174" s="5" t="s">
        <v>33</v>
      </c>
      <c r="N174" s="7" t="s">
        <v>34</v>
      </c>
      <c r="O174" s="5" t="s">
        <v>33</v>
      </c>
      <c r="P174" s="7" t="s">
        <v>34</v>
      </c>
      <c r="Q174" s="5" t="s">
        <v>33</v>
      </c>
      <c r="R174" s="7" t="s">
        <v>34</v>
      </c>
      <c r="S174" s="5" t="s">
        <v>33</v>
      </c>
      <c r="T174" s="7" t="s">
        <v>34</v>
      </c>
      <c r="U174" s="5" t="s">
        <v>33</v>
      </c>
      <c r="V174" s="7" t="s">
        <v>34</v>
      </c>
      <c r="W174" s="5" t="s">
        <v>33</v>
      </c>
      <c r="X174" s="7" t="s">
        <v>34</v>
      </c>
      <c r="Y174" s="5" t="s">
        <v>33</v>
      </c>
      <c r="Z174" s="7" t="s">
        <v>34</v>
      </c>
      <c r="AA174" s="5" t="s">
        <v>33</v>
      </c>
      <c r="AB174" s="7" t="s">
        <v>34</v>
      </c>
      <c r="AC174" s="5" t="s">
        <v>33</v>
      </c>
      <c r="AD174" s="7" t="s">
        <v>34</v>
      </c>
      <c r="AE174" s="5" t="s">
        <v>33</v>
      </c>
      <c r="AF174" s="7" t="s">
        <v>34</v>
      </c>
      <c r="AG174" s="5" t="s">
        <v>33</v>
      </c>
      <c r="AH174" s="7" t="s">
        <v>34</v>
      </c>
      <c r="AI174" s="5" t="s">
        <v>33</v>
      </c>
      <c r="AJ174" s="7" t="s">
        <v>34</v>
      </c>
      <c r="AK174" s="5" t="s">
        <v>33</v>
      </c>
      <c r="AL174" s="7" t="s">
        <v>34</v>
      </c>
    </row>
    <row r="175" spans="1:38" x14ac:dyDescent="0.25">
      <c r="A175" s="252" t="s">
        <v>159</v>
      </c>
      <c r="B175" s="11">
        <f>SUM(C175:D175)</f>
        <v>0</v>
      </c>
      <c r="C175" s="12">
        <f>+E175+G175+I175+K175+M175+O175+Q175+S175+U175+W175+Y175+AA175+AC175+AE175+AG175+AI175+AK175</f>
        <v>0</v>
      </c>
      <c r="D175" s="253">
        <f>+F175+H175+J175+L175+N175+P175+R175+T175+V175+X175+Z175+AB175+AD175+AF175+AH175+AJ175+AL175</f>
        <v>0</v>
      </c>
      <c r="E175" s="14"/>
      <c r="F175" s="15"/>
      <c r="G175" s="14"/>
      <c r="H175" s="15"/>
      <c r="I175" s="14"/>
      <c r="J175" s="16"/>
      <c r="K175" s="14"/>
      <c r="L175" s="16"/>
      <c r="M175" s="14"/>
      <c r="N175" s="16"/>
      <c r="O175" s="14"/>
      <c r="P175" s="16"/>
      <c r="Q175" s="14"/>
      <c r="R175" s="16"/>
      <c r="S175" s="14"/>
      <c r="T175" s="16"/>
      <c r="U175" s="14"/>
      <c r="V175" s="16"/>
      <c r="W175" s="14"/>
      <c r="X175" s="16"/>
      <c r="Y175" s="14"/>
      <c r="Z175" s="16"/>
      <c r="AA175" s="14"/>
      <c r="AB175" s="16"/>
      <c r="AC175" s="14"/>
      <c r="AD175" s="16"/>
      <c r="AE175" s="14"/>
      <c r="AF175" s="16"/>
      <c r="AG175" s="14"/>
      <c r="AH175" s="16"/>
      <c r="AI175" s="14"/>
      <c r="AJ175" s="16"/>
      <c r="AK175" s="17"/>
      <c r="AL175" s="16"/>
    </row>
    <row r="176" spans="1:38" x14ac:dyDescent="0.25">
      <c r="A176" s="254" t="s">
        <v>160</v>
      </c>
      <c r="B176" s="32">
        <f>SUM(C176:D176)</f>
        <v>0</v>
      </c>
      <c r="C176" s="33">
        <f t="shared" ref="C176:D179" si="65">+E176+G176+I176+K176+M176+O176+Q176+S176+U176+W176+Y176+AA176+AC176+AE176+AG176+AI176+AK176</f>
        <v>0</v>
      </c>
      <c r="D176" s="255">
        <f t="shared" si="65"/>
        <v>0</v>
      </c>
      <c r="E176" s="35"/>
      <c r="F176" s="36"/>
      <c r="G176" s="35"/>
      <c r="H176" s="36"/>
      <c r="I176" s="35"/>
      <c r="J176" s="37"/>
      <c r="K176" s="35"/>
      <c r="L176" s="37"/>
      <c r="M176" s="35"/>
      <c r="N176" s="37"/>
      <c r="O176" s="35"/>
      <c r="P176" s="37"/>
      <c r="Q176" s="35"/>
      <c r="R176" s="37"/>
      <c r="S176" s="35"/>
      <c r="T176" s="37"/>
      <c r="U176" s="35"/>
      <c r="V176" s="37"/>
      <c r="W176" s="35"/>
      <c r="X176" s="37"/>
      <c r="Y176" s="35"/>
      <c r="Z176" s="37"/>
      <c r="AA176" s="35"/>
      <c r="AB176" s="37"/>
      <c r="AC176" s="35"/>
      <c r="AD176" s="37"/>
      <c r="AE176" s="35"/>
      <c r="AF176" s="37"/>
      <c r="AG176" s="35"/>
      <c r="AH176" s="37"/>
      <c r="AI176" s="35"/>
      <c r="AJ176" s="37"/>
      <c r="AK176" s="38"/>
      <c r="AL176" s="37"/>
    </row>
    <row r="177" spans="1:38" ht="21" x14ac:dyDescent="0.25">
      <c r="A177" s="254" t="s">
        <v>161</v>
      </c>
      <c r="B177" s="32">
        <f>SUM(C177:D177)</f>
        <v>0</v>
      </c>
      <c r="C177" s="33">
        <f t="shared" si="65"/>
        <v>0</v>
      </c>
      <c r="D177" s="256">
        <f t="shared" si="65"/>
        <v>0</v>
      </c>
      <c r="E177" s="47"/>
      <c r="F177" s="48"/>
      <c r="G177" s="47"/>
      <c r="H177" s="48"/>
      <c r="I177" s="35"/>
      <c r="J177" s="49"/>
      <c r="K177" s="35"/>
      <c r="L177" s="37"/>
      <c r="M177" s="35"/>
      <c r="N177" s="37"/>
      <c r="O177" s="35"/>
      <c r="P177" s="37"/>
      <c r="Q177" s="35"/>
      <c r="R177" s="37"/>
      <c r="S177" s="35"/>
      <c r="T177" s="37"/>
      <c r="U177" s="35"/>
      <c r="V177" s="37"/>
      <c r="W177" s="35"/>
      <c r="X177" s="37"/>
      <c r="Y177" s="35"/>
      <c r="Z177" s="37"/>
      <c r="AA177" s="35"/>
      <c r="AB177" s="37"/>
      <c r="AC177" s="35"/>
      <c r="AD177" s="37"/>
      <c r="AE177" s="35"/>
      <c r="AF177" s="37"/>
      <c r="AG177" s="35"/>
      <c r="AH177" s="37"/>
      <c r="AI177" s="35"/>
      <c r="AJ177" s="37"/>
      <c r="AK177" s="38"/>
      <c r="AL177" s="37"/>
    </row>
    <row r="178" spans="1:38" ht="21" x14ac:dyDescent="0.25">
      <c r="A178" s="257" t="s">
        <v>162</v>
      </c>
      <c r="B178" s="91">
        <f>SUM(C178:D178)</f>
        <v>0</v>
      </c>
      <c r="C178" s="54">
        <f t="shared" si="65"/>
        <v>0</v>
      </c>
      <c r="D178" s="256">
        <f t="shared" si="65"/>
        <v>0</v>
      </c>
      <c r="E178" s="35"/>
      <c r="F178" s="37"/>
      <c r="G178" s="47"/>
      <c r="H178" s="37"/>
      <c r="I178" s="217"/>
      <c r="J178" s="37"/>
      <c r="K178" s="79"/>
      <c r="L178" s="81"/>
      <c r="M178" s="79"/>
      <c r="N178" s="81"/>
      <c r="O178" s="79"/>
      <c r="P178" s="37"/>
      <c r="Q178" s="35"/>
      <c r="R178" s="37"/>
      <c r="S178" s="35"/>
      <c r="T178" s="37"/>
      <c r="U178" s="35"/>
      <c r="V178" s="37"/>
      <c r="W178" s="35"/>
      <c r="X178" s="37"/>
      <c r="Y178" s="35"/>
      <c r="Z178" s="37"/>
      <c r="AA178" s="35"/>
      <c r="AB178" s="37"/>
      <c r="AC178" s="35"/>
      <c r="AD178" s="37"/>
      <c r="AE178" s="35"/>
      <c r="AF178" s="37"/>
      <c r="AG178" s="35"/>
      <c r="AH178" s="37"/>
      <c r="AI178" s="35"/>
      <c r="AJ178" s="37"/>
      <c r="AK178" s="38"/>
      <c r="AL178" s="37"/>
    </row>
    <row r="179" spans="1:38" ht="21" x14ac:dyDescent="0.25">
      <c r="A179" s="258" t="s">
        <v>163</v>
      </c>
      <c r="B179" s="58">
        <f>SUM(C179:D179)</f>
        <v>0</v>
      </c>
      <c r="C179" s="59">
        <f t="shared" si="65"/>
        <v>0</v>
      </c>
      <c r="D179" s="173">
        <f t="shared" si="65"/>
        <v>0</v>
      </c>
      <c r="E179" s="64"/>
      <c r="F179" s="62"/>
      <c r="G179" s="64"/>
      <c r="H179" s="62"/>
      <c r="I179" s="64"/>
      <c r="J179" s="63"/>
      <c r="K179" s="61"/>
      <c r="L179" s="63"/>
      <c r="M179" s="61"/>
      <c r="N179" s="63"/>
      <c r="O179" s="61"/>
      <c r="P179" s="63"/>
      <c r="Q179" s="61"/>
      <c r="R179" s="63"/>
      <c r="S179" s="61"/>
      <c r="T179" s="63"/>
      <c r="U179" s="61"/>
      <c r="V179" s="63"/>
      <c r="W179" s="61"/>
      <c r="X179" s="63"/>
      <c r="Y179" s="61"/>
      <c r="Z179" s="63"/>
      <c r="AA179" s="61"/>
      <c r="AB179" s="63"/>
      <c r="AC179" s="61"/>
      <c r="AD179" s="63"/>
      <c r="AE179" s="61"/>
      <c r="AF179" s="63"/>
      <c r="AG179" s="61"/>
      <c r="AH179" s="63"/>
      <c r="AI179" s="61"/>
      <c r="AJ179" s="63"/>
      <c r="AK179" s="84"/>
      <c r="AL179" s="63"/>
    </row>
    <row r="180" spans="1:38" x14ac:dyDescent="0.25">
      <c r="A180" s="259" t="s">
        <v>94</v>
      </c>
      <c r="B180" s="58">
        <f>SUM(B175:B179)</f>
        <v>0</v>
      </c>
      <c r="C180" s="260">
        <f t="shared" ref="C180:AL180" si="66">SUM(C175:C179)</f>
        <v>0</v>
      </c>
      <c r="D180" s="261">
        <f t="shared" si="66"/>
        <v>0</v>
      </c>
      <c r="E180" s="262">
        <f t="shared" si="66"/>
        <v>0</v>
      </c>
      <c r="F180" s="263">
        <f t="shared" si="66"/>
        <v>0</v>
      </c>
      <c r="G180" s="262">
        <f t="shared" si="66"/>
        <v>0</v>
      </c>
      <c r="H180" s="263">
        <f t="shared" si="66"/>
        <v>0</v>
      </c>
      <c r="I180" s="262">
        <f t="shared" si="66"/>
        <v>0</v>
      </c>
      <c r="J180" s="263">
        <f t="shared" si="66"/>
        <v>0</v>
      </c>
      <c r="K180" s="262">
        <f t="shared" si="66"/>
        <v>0</v>
      </c>
      <c r="L180" s="263">
        <f t="shared" si="66"/>
        <v>0</v>
      </c>
      <c r="M180" s="262">
        <f t="shared" si="66"/>
        <v>0</v>
      </c>
      <c r="N180" s="263">
        <f t="shared" si="66"/>
        <v>0</v>
      </c>
      <c r="O180" s="262">
        <f t="shared" si="66"/>
        <v>0</v>
      </c>
      <c r="P180" s="263">
        <f t="shared" si="66"/>
        <v>0</v>
      </c>
      <c r="Q180" s="262">
        <f t="shared" si="66"/>
        <v>0</v>
      </c>
      <c r="R180" s="263">
        <f t="shared" si="66"/>
        <v>0</v>
      </c>
      <c r="S180" s="262">
        <f t="shared" si="66"/>
        <v>0</v>
      </c>
      <c r="T180" s="263">
        <f t="shared" si="66"/>
        <v>0</v>
      </c>
      <c r="U180" s="262">
        <f t="shared" si="66"/>
        <v>0</v>
      </c>
      <c r="V180" s="263">
        <f t="shared" si="66"/>
        <v>0</v>
      </c>
      <c r="W180" s="262">
        <f t="shared" si="66"/>
        <v>0</v>
      </c>
      <c r="X180" s="263">
        <f t="shared" si="66"/>
        <v>0</v>
      </c>
      <c r="Y180" s="262">
        <f t="shared" si="66"/>
        <v>0</v>
      </c>
      <c r="Z180" s="263">
        <f t="shared" si="66"/>
        <v>0</v>
      </c>
      <c r="AA180" s="264">
        <f t="shared" si="66"/>
        <v>0</v>
      </c>
      <c r="AB180" s="173">
        <f t="shared" si="66"/>
        <v>0</v>
      </c>
      <c r="AC180" s="262">
        <f t="shared" si="66"/>
        <v>0</v>
      </c>
      <c r="AD180" s="263">
        <f t="shared" si="66"/>
        <v>0</v>
      </c>
      <c r="AE180" s="262">
        <f t="shared" si="66"/>
        <v>0</v>
      </c>
      <c r="AF180" s="263">
        <f t="shared" si="66"/>
        <v>0</v>
      </c>
      <c r="AG180" s="264">
        <f t="shared" si="66"/>
        <v>0</v>
      </c>
      <c r="AH180" s="173">
        <f t="shared" si="66"/>
        <v>0</v>
      </c>
      <c r="AI180" s="262">
        <f t="shared" si="66"/>
        <v>0</v>
      </c>
      <c r="AJ180" s="263">
        <f t="shared" si="66"/>
        <v>0</v>
      </c>
      <c r="AK180" s="262">
        <f t="shared" si="66"/>
        <v>0</v>
      </c>
      <c r="AL180" s="263">
        <f t="shared" si="66"/>
        <v>0</v>
      </c>
    </row>
    <row r="181" spans="1:38" x14ac:dyDescent="0.25">
      <c r="A181" s="265" t="s">
        <v>164</v>
      </c>
      <c r="B181" s="266"/>
      <c r="C181" s="266"/>
      <c r="D181" s="266"/>
    </row>
    <row r="182" spans="1:38" x14ac:dyDescent="0.25">
      <c r="A182" s="267" t="s">
        <v>165</v>
      </c>
      <c r="B182" s="268" t="s">
        <v>94</v>
      </c>
      <c r="C182" s="269" t="s">
        <v>166</v>
      </c>
      <c r="D182" s="150" t="s">
        <v>167</v>
      </c>
    </row>
    <row r="183" spans="1:38" x14ac:dyDescent="0.25">
      <c r="A183" s="270" t="s">
        <v>168</v>
      </c>
      <c r="B183" s="271">
        <f>SUM(C183:D183)</f>
        <v>0</v>
      </c>
      <c r="C183" s="135"/>
      <c r="D183" s="272"/>
    </row>
    <row r="184" spans="1:38" x14ac:dyDescent="0.25">
      <c r="A184" s="273" t="s">
        <v>169</v>
      </c>
      <c r="B184" s="274">
        <f>SUM(C184:D184)</f>
        <v>0</v>
      </c>
      <c r="C184" s="135"/>
      <c r="D184" s="272"/>
    </row>
    <row r="185" spans="1:38" ht="21" x14ac:dyDescent="0.25">
      <c r="A185" s="275" t="s">
        <v>170</v>
      </c>
      <c r="B185" s="276">
        <f>SUM(C185:D185)</f>
        <v>0</v>
      </c>
      <c r="C185" s="140"/>
      <c r="D185" s="277"/>
    </row>
    <row r="186" spans="1:38" x14ac:dyDescent="0.25">
      <c r="A186" s="278" t="s">
        <v>171</v>
      </c>
      <c r="B186" s="279">
        <f>SUM(C186:D186)</f>
        <v>0</v>
      </c>
      <c r="C186" s="146"/>
      <c r="D186" s="280"/>
    </row>
    <row r="202" spans="1:2" x14ac:dyDescent="0.25">
      <c r="A202" s="281">
        <f>SUM(C13:C89,C94:C105,C108:D117,C122:C124,C129:C148,B151:B155,B158:B164,B167:B170,C167:C170,B175:B179,B183:B186)</f>
        <v>2051</v>
      </c>
      <c r="B202" s="281">
        <f>SUM(CJ13:CQ148)</f>
        <v>0</v>
      </c>
    </row>
  </sheetData>
  <mergeCells count="128">
    <mergeCell ref="A6:T6"/>
    <mergeCell ref="A8:AM8"/>
    <mergeCell ref="A9:AM9"/>
    <mergeCell ref="A10:A12"/>
    <mergeCell ref="B10:B12"/>
    <mergeCell ref="C10:E11"/>
    <mergeCell ref="F10:AM10"/>
    <mergeCell ref="X11:Y11"/>
    <mergeCell ref="Z11:AA11"/>
    <mergeCell ref="AB11:AC11"/>
    <mergeCell ref="AJ11:AK11"/>
    <mergeCell ref="AL11:AM11"/>
    <mergeCell ref="AU10:AU12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AN10:AN12"/>
    <mergeCell ref="AO10:AP11"/>
    <mergeCell ref="AQ10:AQ12"/>
    <mergeCell ref="AR10:AR12"/>
    <mergeCell ref="AS10:AS12"/>
    <mergeCell ref="AT10:AT12"/>
    <mergeCell ref="A24:A34"/>
    <mergeCell ref="A35:A45"/>
    <mergeCell ref="A46:A56"/>
    <mergeCell ref="A57:A62"/>
    <mergeCell ref="A63:A66"/>
    <mergeCell ref="A67:A73"/>
    <mergeCell ref="AD11:AE11"/>
    <mergeCell ref="AF11:AG11"/>
    <mergeCell ref="AH11:AI11"/>
    <mergeCell ref="A13:A23"/>
    <mergeCell ref="A74:A78"/>
    <mergeCell ref="A79:A89"/>
    <mergeCell ref="A90:AM90"/>
    <mergeCell ref="A91:A93"/>
    <mergeCell ref="B91:B93"/>
    <mergeCell ref="C91:E92"/>
    <mergeCell ref="F91:AM91"/>
    <mergeCell ref="P92:Q92"/>
    <mergeCell ref="R92:S92"/>
    <mergeCell ref="T92:U92"/>
    <mergeCell ref="AN91:AO92"/>
    <mergeCell ref="AP91:AP93"/>
    <mergeCell ref="AQ91:AQ93"/>
    <mergeCell ref="AR91:AR93"/>
    <mergeCell ref="AS91:AS93"/>
    <mergeCell ref="F92:G92"/>
    <mergeCell ref="H92:I92"/>
    <mergeCell ref="J92:K92"/>
    <mergeCell ref="L92:M92"/>
    <mergeCell ref="N92:O92"/>
    <mergeCell ref="AH92:AI92"/>
    <mergeCell ref="AJ92:AK92"/>
    <mergeCell ref="AL92:AM92"/>
    <mergeCell ref="A94:A99"/>
    <mergeCell ref="A100:A105"/>
    <mergeCell ref="A106:D106"/>
    <mergeCell ref="V92:W92"/>
    <mergeCell ref="X92:Y92"/>
    <mergeCell ref="Z92:AA92"/>
    <mergeCell ref="AB92:AC92"/>
    <mergeCell ref="AD92:AE92"/>
    <mergeCell ref="AF92:AG92"/>
    <mergeCell ref="A107:A117"/>
    <mergeCell ref="A118:AK118"/>
    <mergeCell ref="A119:B121"/>
    <mergeCell ref="C119:E120"/>
    <mergeCell ref="F119:AI119"/>
    <mergeCell ref="AJ119:AK120"/>
    <mergeCell ref="X120:Y120"/>
    <mergeCell ref="Z120:AA120"/>
    <mergeCell ref="AB120:AC120"/>
    <mergeCell ref="AD120:AE120"/>
    <mergeCell ref="AL119:AL121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V120:W120"/>
    <mergeCell ref="O127:O128"/>
    <mergeCell ref="A129:A133"/>
    <mergeCell ref="A134:A138"/>
    <mergeCell ref="A139:A143"/>
    <mergeCell ref="A144:A148"/>
    <mergeCell ref="A149:H149"/>
    <mergeCell ref="AF120:AG120"/>
    <mergeCell ref="AH120:AI120"/>
    <mergeCell ref="A122:A124"/>
    <mergeCell ref="A125:J125"/>
    <mergeCell ref="A126:J126"/>
    <mergeCell ref="A127:A128"/>
    <mergeCell ref="B127:B128"/>
    <mergeCell ref="C127:C128"/>
    <mergeCell ref="D127:M127"/>
    <mergeCell ref="N127:N128"/>
    <mergeCell ref="A156:H156"/>
    <mergeCell ref="A171:J171"/>
    <mergeCell ref="A172:A174"/>
    <mergeCell ref="B172:D173"/>
    <mergeCell ref="E172:AL172"/>
    <mergeCell ref="E173:F173"/>
    <mergeCell ref="G173:H173"/>
    <mergeCell ref="I173:J173"/>
    <mergeCell ref="K173:L173"/>
    <mergeCell ref="M173:N173"/>
    <mergeCell ref="AA173:AB173"/>
    <mergeCell ref="AC173:AD173"/>
    <mergeCell ref="AE173:AF173"/>
    <mergeCell ref="AG173:AH173"/>
    <mergeCell ref="AI173:AJ173"/>
    <mergeCell ref="AK173:AL173"/>
    <mergeCell ref="O173:P173"/>
    <mergeCell ref="Q173:R173"/>
    <mergeCell ref="S173:T173"/>
    <mergeCell ref="U173:V173"/>
    <mergeCell ref="W173:X173"/>
    <mergeCell ref="Y173:Z173"/>
  </mergeCells>
  <dataValidations count="8">
    <dataValidation type="whole" allowBlank="1" showInputMessage="1" showErrorMessage="1" sqref="C183:D186" xr:uid="{00000000-0002-0000-0700-000000000000}">
      <formula1>0</formula1>
      <formula2>9.99999999999999E+40</formula2>
    </dataValidation>
    <dataValidation type="whole" allowBlank="1" showInputMessage="1" showErrorMessage="1" sqref="F13:AU89" xr:uid="{00000000-0002-0000-0700-000001000000}">
      <formula1>0</formula1>
      <formula2>9.99999999999999E+35</formula2>
    </dataValidation>
    <dataValidation type="whole" allowBlank="1" showInputMessage="1" showErrorMessage="1" sqref="F94:AS105" xr:uid="{00000000-0002-0000-0700-000002000000}">
      <formula1>0</formula1>
      <formula2>9.99999999999999E+36</formula2>
    </dataValidation>
    <dataValidation type="whole" allowBlank="1" showInputMessage="1" showErrorMessage="1" sqref="C108:D117" xr:uid="{00000000-0002-0000-0700-000003000000}">
      <formula1>0</formula1>
      <formula2>9.99999999999999E+34</formula2>
    </dataValidation>
    <dataValidation type="whole" operator="equal" allowBlank="1" showInputMessage="1" showErrorMessage="1" sqref="D74:D78" xr:uid="{00000000-0002-0000-0700-000004000000}">
      <formula1>0</formula1>
    </dataValidation>
    <dataValidation allowBlank="1" showInputMessage="1" showErrorMessage="1" error="Valor no Permitido" sqref="A79:A89" xr:uid="{00000000-0002-0000-0700-000005000000}"/>
    <dataValidation type="whole" allowBlank="1" showInputMessage="1" showErrorMessage="1" error="Valor no Permitido" sqref="B122:E124 A118:A119 A122 C119:E120 B175:D179 B172:D173 C79:E89" xr:uid="{00000000-0002-0000-0700-000006000000}">
      <formula1>0</formula1>
      <formula2>1E+30</formula2>
    </dataValidation>
    <dataValidation type="whole" operator="greaterThanOrEqual" allowBlank="1" showInputMessage="1" showErrorMessage="1" sqref="D129:O148 E175:AL179 C167:J170 C158:H164 F122:AL124 C151:H155" xr:uid="{00000000-0002-0000-0700-000007000000}">
      <formula1>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G202"/>
  <sheetViews>
    <sheetView workbookViewId="0">
      <selection activeCell="A4" sqref="A4:A5"/>
    </sheetView>
  </sheetViews>
  <sheetFormatPr baseColWidth="10" defaultColWidth="11.42578125" defaultRowHeight="15" x14ac:dyDescent="0.25"/>
  <cols>
    <col min="1" max="1" width="43.140625" customWidth="1"/>
    <col min="2" max="2" width="31.7109375" customWidth="1"/>
    <col min="3" max="3" width="18.85546875" bestFit="1" customWidth="1"/>
    <col min="4" max="4" width="17.140625" bestFit="1" customWidth="1"/>
    <col min="5" max="5" width="14" bestFit="1" customWidth="1"/>
    <col min="6" max="6" width="14.5703125" bestFit="1" customWidth="1"/>
    <col min="7" max="7" width="11.5703125" bestFit="1" customWidth="1"/>
    <col min="8" max="8" width="14" bestFit="1" customWidth="1"/>
    <col min="9" max="9" width="13.28515625" customWidth="1"/>
    <col min="10" max="10" width="15.42578125" customWidth="1"/>
    <col min="11" max="11" width="17" customWidth="1"/>
    <col min="12" max="12" width="14.85546875" customWidth="1"/>
    <col min="14" max="14" width="13.5703125" customWidth="1"/>
    <col min="38" max="38" width="13.7109375" customWidth="1"/>
    <col min="40" max="40" width="12.7109375" customWidth="1"/>
    <col min="41" max="41" width="13" customWidth="1"/>
    <col min="42" max="42" width="13.140625" customWidth="1"/>
    <col min="44" max="44" width="12.42578125" customWidth="1"/>
    <col min="75" max="76" width="11.7109375" customWidth="1"/>
    <col min="77" max="77" width="11.42578125" customWidth="1"/>
    <col min="78" max="96" width="11.42578125" hidden="1" customWidth="1"/>
    <col min="97" max="105" width="11.42578125" customWidth="1"/>
  </cols>
  <sheetData>
    <row r="1" spans="1:104" x14ac:dyDescent="0.25">
      <c r="A1" s="1" t="s">
        <v>0</v>
      </c>
    </row>
    <row r="2" spans="1:104" x14ac:dyDescent="0.25">
      <c r="A2" s="1" t="str">
        <f>CONCATENATE("COMUNA: ",[9]NOMBRE!B2, " (",[9]NOMBRE!C2,[9]NOMBRE!D2,[9]NOMBRE!E2,[9]NOMBRE!F2,[9]NOMBRE!G2,")")</f>
        <v>COMUNA: LINARES (07401)</v>
      </c>
    </row>
    <row r="3" spans="1:104" x14ac:dyDescent="0.25">
      <c r="A3" s="1" t="str">
        <f>CONCATENATE("ESTABLECIMIENTO/ESTRATEGIA: ", [9]NOMBRE!B3, " (",[9]NOMBRE!C3,[9]NOMBRE!D3,[9]NOMBRE!E3,[9]NOMBRE!F3,[9]NOMBRE!G3,[9]NOMBRE!H3,")")</f>
        <v>ESTABLECIMIENTO/ESTRATEGIA: HOSPITAL PRESIDENTE CARLOS IBAÑEZ DEL CAMPO (116108)</v>
      </c>
    </row>
    <row r="4" spans="1:104" x14ac:dyDescent="0.25">
      <c r="A4" s="1" t="str">
        <f>CONCATENATE("MES: ",[9]NOMBRE!B6, " (",[9]NOMBRE!C6,[9]NOMBRE!D6,")")</f>
        <v>MES: AGOSTO (08)</v>
      </c>
    </row>
    <row r="5" spans="1:104" x14ac:dyDescent="0.25">
      <c r="A5" s="1" t="str">
        <f>CONCATENATE("AÑO: ",[9]NOMBRE!B7)</f>
        <v>AÑO: 2025</v>
      </c>
    </row>
    <row r="6" spans="1:104" s="2" customFormat="1" ht="15" customHeight="1" x14ac:dyDescent="0.25">
      <c r="A6" s="330" t="s">
        <v>1</v>
      </c>
      <c r="B6" s="330"/>
      <c r="C6" s="330"/>
      <c r="D6" s="330"/>
      <c r="E6" s="330"/>
      <c r="F6" s="330"/>
      <c r="G6" s="330"/>
      <c r="H6" s="330"/>
      <c r="I6" s="330"/>
      <c r="J6" s="330"/>
      <c r="K6" s="330"/>
      <c r="L6" s="330"/>
      <c r="M6" s="330"/>
      <c r="N6" s="330"/>
      <c r="O6" s="330"/>
      <c r="P6" s="330"/>
      <c r="Q6" s="330"/>
      <c r="R6" s="330"/>
      <c r="S6" s="330"/>
      <c r="T6" s="330"/>
      <c r="BX6" s="3"/>
      <c r="BY6" s="3"/>
      <c r="BZ6" s="3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</row>
    <row r="8" spans="1:104" x14ac:dyDescent="0.25">
      <c r="A8" s="331" t="s">
        <v>2</v>
      </c>
      <c r="B8" s="331"/>
      <c r="C8" s="331"/>
      <c r="D8" s="331"/>
      <c r="E8" s="331"/>
      <c r="F8" s="331"/>
      <c r="G8" s="331"/>
      <c r="H8" s="331"/>
      <c r="I8" s="331"/>
      <c r="J8" s="331"/>
      <c r="K8" s="331"/>
      <c r="L8" s="331"/>
      <c r="M8" s="331"/>
      <c r="N8" s="331"/>
      <c r="O8" s="331"/>
      <c r="P8" s="331"/>
      <c r="Q8" s="331"/>
      <c r="R8" s="331"/>
      <c r="S8" s="331"/>
      <c r="T8" s="331"/>
      <c r="U8" s="331"/>
      <c r="V8" s="331"/>
      <c r="W8" s="331"/>
      <c r="X8" s="331"/>
      <c r="Y8" s="331"/>
      <c r="Z8" s="331"/>
      <c r="AA8" s="331"/>
      <c r="AB8" s="331"/>
      <c r="AC8" s="331"/>
      <c r="AD8" s="331"/>
      <c r="AE8" s="331"/>
      <c r="AF8" s="331"/>
      <c r="AG8" s="331"/>
      <c r="AH8" s="331"/>
      <c r="AI8" s="331"/>
      <c r="AJ8" s="331"/>
      <c r="AK8" s="331"/>
      <c r="AL8" s="331"/>
      <c r="AM8" s="331"/>
    </row>
    <row r="9" spans="1:104" x14ac:dyDescent="0.25">
      <c r="A9" s="303" t="s">
        <v>3</v>
      </c>
      <c r="B9" s="303"/>
      <c r="C9" s="303"/>
      <c r="D9" s="303"/>
      <c r="E9" s="303"/>
      <c r="F9" s="303"/>
      <c r="G9" s="303"/>
      <c r="H9" s="303"/>
      <c r="I9" s="303"/>
      <c r="J9" s="303"/>
      <c r="K9" s="303"/>
      <c r="L9" s="303"/>
      <c r="M9" s="303"/>
      <c r="N9" s="303"/>
      <c r="O9" s="303"/>
      <c r="P9" s="303"/>
      <c r="Q9" s="303"/>
      <c r="R9" s="303"/>
      <c r="S9" s="303"/>
      <c r="T9" s="303"/>
      <c r="U9" s="303"/>
      <c r="V9" s="303"/>
      <c r="W9" s="303"/>
      <c r="X9" s="303"/>
      <c r="Y9" s="303"/>
      <c r="Z9" s="303"/>
      <c r="AA9" s="303"/>
      <c r="AB9" s="303"/>
      <c r="AC9" s="303"/>
      <c r="AD9" s="303"/>
      <c r="AE9" s="303"/>
      <c r="AF9" s="303"/>
      <c r="AG9" s="303"/>
      <c r="AH9" s="303"/>
      <c r="AI9" s="303"/>
      <c r="AJ9" s="303"/>
      <c r="AK9" s="303"/>
      <c r="AL9" s="303"/>
      <c r="AM9" s="303"/>
    </row>
    <row r="10" spans="1:104" ht="15" customHeight="1" x14ac:dyDescent="0.25">
      <c r="A10" s="332" t="s">
        <v>4</v>
      </c>
      <c r="B10" s="327" t="s">
        <v>5</v>
      </c>
      <c r="C10" s="287" t="s">
        <v>6</v>
      </c>
      <c r="D10" s="288"/>
      <c r="E10" s="284"/>
      <c r="F10" s="333" t="s">
        <v>7</v>
      </c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4"/>
      <c r="AF10" s="334"/>
      <c r="AG10" s="334"/>
      <c r="AH10" s="334"/>
      <c r="AI10" s="334"/>
      <c r="AJ10" s="334"/>
      <c r="AK10" s="334"/>
      <c r="AL10" s="334"/>
      <c r="AM10" s="314"/>
      <c r="AN10" s="309" t="s">
        <v>8</v>
      </c>
      <c r="AO10" s="288" t="s">
        <v>9</v>
      </c>
      <c r="AP10" s="284"/>
      <c r="AQ10" s="324" t="s">
        <v>10</v>
      </c>
      <c r="AR10" s="324" t="s">
        <v>11</v>
      </c>
      <c r="AS10" s="324" t="s">
        <v>12</v>
      </c>
      <c r="AT10" s="324" t="s">
        <v>13</v>
      </c>
      <c r="AU10" s="324" t="s">
        <v>14</v>
      </c>
    </row>
    <row r="11" spans="1:104" x14ac:dyDescent="0.25">
      <c r="A11" s="332"/>
      <c r="B11" s="328"/>
      <c r="C11" s="289"/>
      <c r="D11" s="290"/>
      <c r="E11" s="286"/>
      <c r="F11" s="294" t="s">
        <v>15</v>
      </c>
      <c r="G11" s="294"/>
      <c r="H11" s="295" t="s">
        <v>16</v>
      </c>
      <c r="I11" s="296"/>
      <c r="J11" s="295" t="s">
        <v>17</v>
      </c>
      <c r="K11" s="296"/>
      <c r="L11" s="295" t="s">
        <v>18</v>
      </c>
      <c r="M11" s="296"/>
      <c r="N11" s="295" t="s">
        <v>19</v>
      </c>
      <c r="O11" s="296"/>
      <c r="P11" s="295" t="s">
        <v>20</v>
      </c>
      <c r="Q11" s="296"/>
      <c r="R11" s="295" t="s">
        <v>21</v>
      </c>
      <c r="S11" s="296"/>
      <c r="T11" s="295" t="s">
        <v>22</v>
      </c>
      <c r="U11" s="296"/>
      <c r="V11" s="295" t="s">
        <v>23</v>
      </c>
      <c r="W11" s="296"/>
      <c r="X11" s="295" t="s">
        <v>24</v>
      </c>
      <c r="Y11" s="296"/>
      <c r="Z11" s="295" t="s">
        <v>25</v>
      </c>
      <c r="AA11" s="296"/>
      <c r="AB11" s="295" t="s">
        <v>26</v>
      </c>
      <c r="AC11" s="296"/>
      <c r="AD11" s="295" t="s">
        <v>27</v>
      </c>
      <c r="AE11" s="296"/>
      <c r="AF11" s="295" t="s">
        <v>28</v>
      </c>
      <c r="AG11" s="296"/>
      <c r="AH11" s="295" t="s">
        <v>29</v>
      </c>
      <c r="AI11" s="296"/>
      <c r="AJ11" s="295" t="s">
        <v>30</v>
      </c>
      <c r="AK11" s="296"/>
      <c r="AL11" s="297" t="s">
        <v>31</v>
      </c>
      <c r="AM11" s="323"/>
      <c r="AN11" s="310"/>
      <c r="AO11" s="290"/>
      <c r="AP11" s="286"/>
      <c r="AQ11" s="325"/>
      <c r="AR11" s="325"/>
      <c r="AS11" s="325"/>
      <c r="AT11" s="325"/>
      <c r="AU11" s="325"/>
    </row>
    <row r="12" spans="1:104" x14ac:dyDescent="0.25">
      <c r="A12" s="332"/>
      <c r="B12" s="329"/>
      <c r="C12" s="5" t="s">
        <v>32</v>
      </c>
      <c r="D12" s="6" t="s">
        <v>33</v>
      </c>
      <c r="E12" s="7" t="s">
        <v>34</v>
      </c>
      <c r="F12" s="5" t="s">
        <v>33</v>
      </c>
      <c r="G12" s="7" t="s">
        <v>34</v>
      </c>
      <c r="H12" s="5" t="s">
        <v>33</v>
      </c>
      <c r="I12" s="7" t="s">
        <v>34</v>
      </c>
      <c r="J12" s="5" t="s">
        <v>33</v>
      </c>
      <c r="K12" s="7" t="s">
        <v>34</v>
      </c>
      <c r="L12" s="5" t="s">
        <v>33</v>
      </c>
      <c r="M12" s="7" t="s">
        <v>34</v>
      </c>
      <c r="N12" s="5" t="s">
        <v>33</v>
      </c>
      <c r="O12" s="7" t="s">
        <v>34</v>
      </c>
      <c r="P12" s="5" t="s">
        <v>33</v>
      </c>
      <c r="Q12" s="7" t="s">
        <v>34</v>
      </c>
      <c r="R12" s="5" t="s">
        <v>33</v>
      </c>
      <c r="S12" s="7" t="s">
        <v>34</v>
      </c>
      <c r="T12" s="5" t="s">
        <v>33</v>
      </c>
      <c r="U12" s="7" t="s">
        <v>34</v>
      </c>
      <c r="V12" s="5" t="s">
        <v>33</v>
      </c>
      <c r="W12" s="7" t="s">
        <v>34</v>
      </c>
      <c r="X12" s="5" t="s">
        <v>33</v>
      </c>
      <c r="Y12" s="7" t="s">
        <v>34</v>
      </c>
      <c r="Z12" s="5" t="s">
        <v>33</v>
      </c>
      <c r="AA12" s="7" t="s">
        <v>34</v>
      </c>
      <c r="AB12" s="5" t="s">
        <v>33</v>
      </c>
      <c r="AC12" s="7" t="s">
        <v>34</v>
      </c>
      <c r="AD12" s="5" t="s">
        <v>33</v>
      </c>
      <c r="AE12" s="7" t="s">
        <v>34</v>
      </c>
      <c r="AF12" s="5" t="s">
        <v>33</v>
      </c>
      <c r="AG12" s="7" t="s">
        <v>34</v>
      </c>
      <c r="AH12" s="5" t="s">
        <v>33</v>
      </c>
      <c r="AI12" s="7" t="s">
        <v>34</v>
      </c>
      <c r="AJ12" s="5" t="s">
        <v>33</v>
      </c>
      <c r="AK12" s="7" t="s">
        <v>34</v>
      </c>
      <c r="AL12" s="5" t="s">
        <v>33</v>
      </c>
      <c r="AM12" s="7" t="s">
        <v>34</v>
      </c>
      <c r="AN12" s="311"/>
      <c r="AO12" s="8" t="s">
        <v>35</v>
      </c>
      <c r="AP12" s="9" t="s">
        <v>36</v>
      </c>
      <c r="AQ12" s="326"/>
      <c r="AR12" s="326"/>
      <c r="AS12" s="326"/>
      <c r="AT12" s="326"/>
      <c r="AU12" s="326"/>
    </row>
    <row r="13" spans="1:104" x14ac:dyDescent="0.25">
      <c r="A13" s="299" t="s">
        <v>37</v>
      </c>
      <c r="B13" s="10" t="s">
        <v>38</v>
      </c>
      <c r="C13" s="11">
        <f t="shared" ref="C13:C75" si="0">SUM(D13+E13)</f>
        <v>57</v>
      </c>
      <c r="D13" s="12">
        <f>+F13+H13+J13+L13+N13+P13+R13+T13+V13+X13+Z13+AB13+AD13+AF13+AH13+AJ13+AL13</f>
        <v>41</v>
      </c>
      <c r="E13" s="13">
        <f>+G13+I13+K13+M13+O13+Q13+S13+U13+W13+Y13+AA13+AC13+AE13+AG13+AI13+AK13+AM13</f>
        <v>16</v>
      </c>
      <c r="F13" s="14"/>
      <c r="G13" s="15"/>
      <c r="H13" s="14"/>
      <c r="I13" s="15"/>
      <c r="J13" s="14"/>
      <c r="K13" s="16"/>
      <c r="L13" s="14"/>
      <c r="M13" s="16"/>
      <c r="N13" s="14"/>
      <c r="O13" s="16"/>
      <c r="P13" s="14">
        <v>6</v>
      </c>
      <c r="Q13" s="16">
        <v>1</v>
      </c>
      <c r="R13" s="14">
        <v>3</v>
      </c>
      <c r="S13" s="16"/>
      <c r="T13" s="14">
        <v>6</v>
      </c>
      <c r="U13" s="16">
        <v>2</v>
      </c>
      <c r="V13" s="14">
        <v>2</v>
      </c>
      <c r="W13" s="16">
        <v>1</v>
      </c>
      <c r="X13" s="14">
        <v>5</v>
      </c>
      <c r="Y13" s="16">
        <v>2</v>
      </c>
      <c r="Z13" s="14">
        <v>2</v>
      </c>
      <c r="AA13" s="16">
        <v>1</v>
      </c>
      <c r="AB13" s="14">
        <v>6</v>
      </c>
      <c r="AC13" s="16">
        <v>3</v>
      </c>
      <c r="AD13" s="14">
        <v>4</v>
      </c>
      <c r="AE13" s="16">
        <v>2</v>
      </c>
      <c r="AF13" s="14">
        <v>2</v>
      </c>
      <c r="AG13" s="16">
        <v>1</v>
      </c>
      <c r="AH13" s="14">
        <v>1</v>
      </c>
      <c r="AI13" s="16">
        <v>2</v>
      </c>
      <c r="AJ13" s="14">
        <v>1</v>
      </c>
      <c r="AK13" s="16"/>
      <c r="AL13" s="17">
        <v>3</v>
      </c>
      <c r="AM13" s="18">
        <v>1</v>
      </c>
      <c r="AN13" s="19">
        <v>0</v>
      </c>
      <c r="AO13" s="20">
        <v>0</v>
      </c>
      <c r="AP13" s="21">
        <v>0</v>
      </c>
      <c r="AQ13" s="22">
        <v>1</v>
      </c>
      <c r="AR13" s="22">
        <v>3</v>
      </c>
      <c r="AS13" s="23"/>
      <c r="AT13" s="24">
        <v>0</v>
      </c>
      <c r="AU13" s="24">
        <v>0</v>
      </c>
      <c r="AV13" s="25" t="str">
        <f>$CA13&amp;$CB13&amp;CC13&amp;CD13&amp;CE13&amp;CG13&amp;CH13</f>
        <v/>
      </c>
      <c r="CA13" s="26" t="str">
        <f>IF(AND($C13&lt;&gt;0,AN13=""),"* No olvide ingresar la columna Espacios Amigables /adolescentes (Digite CERO si no tiene). ",IF(AN13&gt;$C13,"* El Número de Espacios Amigables no puede superar el Total. ",""))</f>
        <v/>
      </c>
      <c r="CB13" s="26" t="str">
        <f>IF(AND(E13&gt;0,OR(AO13="")),"No olvide digitar los campos *TRANS Masculino (Digite CERO si no tiene).",IF(AO13&gt;E13,"* El Número de TRANS Masculino no puede superar el Total Mujeres. ",""))</f>
        <v/>
      </c>
      <c r="CC13" s="26" t="str">
        <f>IF(AND(D13&gt;0,OR(AP13="")),"No olvide digitar los campos *TRANS Femenino (Digite CERO si no tiene).",IF(AP13&gt;$D13,"* El Número de TRANS Femenino no puede superar el Total Hombres. ",""))</f>
        <v/>
      </c>
      <c r="CD13" s="26" t="str">
        <f>IF(AND($C13&lt;&gt;0,AQ13=""),"* No olvide ingresar la columna Pueblos Originarios (Digite CERO si no tiene).  ",IF(AQ13&gt;$C13,"* El Número de Pueblos Originarios no puede superar el Total. ",""))</f>
        <v/>
      </c>
      <c r="CE13" s="26" t="str">
        <f>IF(AND($C13&lt;&gt;0,AR13=""),"* No olvide ingresar la columna Migrantes (Digite CERO si no tiene).  ",IF(AR13&gt;$C13,"* El Número de Migrantes no puede superar el Total. ",""))</f>
        <v/>
      </c>
      <c r="CF13" s="27"/>
      <c r="CG13" s="26" t="str">
        <f>IF(AND($C13&lt;&gt;0,AT13=""),"* No olvide ingresar la columna Niños, Niñas, Adolescentes y Jóvenes SENAME (Digite CERO si no tiene).  ",IF(AT13&gt;$C13,"* El Número de Niños, Niñas, Adolescentes y Jóvenes SENAME no puede superar el Total. ",""))</f>
        <v/>
      </c>
      <c r="CH13" s="26" t="str">
        <f>IF(AND($C13&lt;&gt;0,AU13=""),"* No olvide ingresar la columna Niños, Niñas, Adolescentes y Jóvenes Mejor Niñez (Digite CERO si no tiene). ",IF(AU13&gt;$C13,"* El Número de Niños, Niñas, Adolescentes y Jóvenes Mejor Niñez no puede superar el Total. ",""))</f>
        <v/>
      </c>
      <c r="CI13" s="28"/>
      <c r="CJ13" s="29">
        <f>IF(AND($C13&lt;&gt;0,AN13=""),1,IF(AN13&gt;$C13,1,0))</f>
        <v>0</v>
      </c>
      <c r="CK13" s="29">
        <f>IF(AND(E13&gt;0,OR(AO13="")),1,IF(AO13&gt;E13,1,0))</f>
        <v>0</v>
      </c>
      <c r="CL13" s="29">
        <f>IF(AND(D13&gt;0,OR(AP13="")),1,IF(AP13&gt;D13,1,0))</f>
        <v>0</v>
      </c>
      <c r="CM13" s="29">
        <f>IF(AND($C13&lt;&gt;0,AQ13=""),1,IF(AQ13&gt;$C13,1,0))</f>
        <v>0</v>
      </c>
      <c r="CN13" s="29">
        <f>IF(AND($C13&lt;&gt;0,AR13=""),1,IF(AR13&gt;$C13,1,0))</f>
        <v>0</v>
      </c>
      <c r="CO13" s="30"/>
      <c r="CP13" s="29">
        <f>IF(AND($C13&lt;&gt;0,AT13=""),1,IF(AT13&gt;$C13,1,0))</f>
        <v>0</v>
      </c>
      <c r="CQ13" s="29">
        <f>IF(AND($C13&lt;&gt;0,AU13=""),1,IF(AU13&gt;$C13,1,0))</f>
        <v>0</v>
      </c>
      <c r="CR13" s="28"/>
      <c r="CS13" s="28"/>
      <c r="CT13" s="28"/>
      <c r="CU13" s="28"/>
    </row>
    <row r="14" spans="1:104" x14ac:dyDescent="0.25">
      <c r="A14" s="300"/>
      <c r="B14" s="31" t="s">
        <v>39</v>
      </c>
      <c r="C14" s="32">
        <f t="shared" si="0"/>
        <v>0</v>
      </c>
      <c r="D14" s="33">
        <f t="shared" ref="D14:E23" si="1">+F14+H14+J14+L14+N14+P14+R14+T14+V14+X14+Z14+AB14+AD14+AF14+AH14+AJ14+AL14</f>
        <v>0</v>
      </c>
      <c r="E14" s="34">
        <f>+G14+I14+K14+M14+O14+Q14+S14+U14+W14+Y14+AA14+AC14+AE14+AG14+AI14+AK14+AM14</f>
        <v>0</v>
      </c>
      <c r="F14" s="35"/>
      <c r="G14" s="36"/>
      <c r="H14" s="35"/>
      <c r="I14" s="36"/>
      <c r="J14" s="35"/>
      <c r="K14" s="37"/>
      <c r="L14" s="35"/>
      <c r="M14" s="37"/>
      <c r="N14" s="35"/>
      <c r="O14" s="37"/>
      <c r="P14" s="35"/>
      <c r="Q14" s="37"/>
      <c r="R14" s="35"/>
      <c r="S14" s="37"/>
      <c r="T14" s="35"/>
      <c r="U14" s="37"/>
      <c r="V14" s="35"/>
      <c r="W14" s="37"/>
      <c r="X14" s="35"/>
      <c r="Y14" s="37"/>
      <c r="Z14" s="35"/>
      <c r="AA14" s="37"/>
      <c r="AB14" s="35"/>
      <c r="AC14" s="37"/>
      <c r="AD14" s="35"/>
      <c r="AE14" s="37"/>
      <c r="AF14" s="35"/>
      <c r="AG14" s="37"/>
      <c r="AH14" s="35"/>
      <c r="AI14" s="37"/>
      <c r="AJ14" s="35"/>
      <c r="AK14" s="37"/>
      <c r="AL14" s="38"/>
      <c r="AM14" s="39"/>
      <c r="AN14" s="40"/>
      <c r="AO14" s="41"/>
      <c r="AP14" s="36"/>
      <c r="AQ14" s="24"/>
      <c r="AR14" s="24"/>
      <c r="AS14" s="42"/>
      <c r="AT14" s="24"/>
      <c r="AU14" s="24"/>
      <c r="AV14" s="25" t="str">
        <f t="shared" ref="AV14:AV56" si="2">$CA14&amp;$CB14&amp;CC14&amp;CD14&amp;CE14&amp;CG14&amp;CH14</f>
        <v/>
      </c>
      <c r="CA14" s="26" t="str">
        <f t="shared" ref="CA14:CA89" si="3">IF(AND($C14&lt;&gt;0,AN14=""),"* No olvide ingresar la columna Espacios Amigables /adolescentes (Digite CERO si no tiene). ",IF(AN14&gt;$C14,"* El Número de Espacios Amigables no puede superar el Total. ",""))</f>
        <v/>
      </c>
      <c r="CB14" s="26" t="str">
        <f t="shared" ref="CB14:CB89" si="4">IF(AND(E14&gt;0,OR(AO14="")),"No olvide digitar los campos *TRANS Masculino (Digite CERO si no tiene).",IF(AO14&gt;E14,"* El Número de TRANS Masculino no puede superar el Total Mujeres. ",""))</f>
        <v/>
      </c>
      <c r="CC14" s="26" t="str">
        <f t="shared" ref="CC14:CC89" si="5">IF(AND(D14&gt;0,OR(AP14="")),"No olvide digitar los campos *TRANS Femenino (Digite CERO si no tiene).",IF(AP14&gt;$D14,"* El Número de TRANS Femenino no puede superar el Total Hombres. ",""))</f>
        <v/>
      </c>
      <c r="CD14" s="26" t="str">
        <f t="shared" ref="CD14:CD89" si="6">IF(AND($C14&lt;&gt;0,AQ14=""),"* No olvide ingresar la columna Pueblos Originarios (Digite CERO si no tiene).  ",IF(AQ14&gt;$C14,"* El Número de Pueblos Originarios no puede superar el Total. ",""))</f>
        <v/>
      </c>
      <c r="CE14" s="26" t="str">
        <f t="shared" ref="CE14:CE89" si="7">IF(AND($C14&lt;&gt;0,AR14=""),"* No olvide ingresar la columna Migrantes (Digite CERO si no tiene).  ",IF(AR14&gt;$C14,"* El Número de Migrantes no puede superar el Total. ",""))</f>
        <v/>
      </c>
      <c r="CF14" s="27"/>
      <c r="CG14" s="26" t="str">
        <f t="shared" ref="CG14:CG89" si="8">IF(AND($C14&lt;&gt;0,AT14=""),"* No olvide ingresar la columna Niños, Niñas, Adolescentes y Jóvenes SENAME (Digite CERO si no tiene).  ",IF(AT14&gt;$C14,"* El Número de Niños, Niñas, Adolescentes y Jóvenes SENAME no puede superar el Total. ",""))</f>
        <v/>
      </c>
      <c r="CH14" s="26" t="str">
        <f t="shared" ref="CH14:CH89" si="9">IF(AND($C14&lt;&gt;0,AU14=""),"* No olvide ingresar la columna Niños, Niñas, Adolescentes y Jóvenes Mejor Niñez (Digite CERO si no tiene). ",IF(AU14&gt;$C14,"* El Número de Niños, Niñas, Adolescentes y Jóvenes Mejor Niñez no puede superar el Total. ",""))</f>
        <v/>
      </c>
      <c r="CI14" s="28"/>
      <c r="CJ14" s="29">
        <f t="shared" ref="CJ14:CJ89" si="10">IF(AND($C14&lt;&gt;0,AN14=""),1,IF(AN14&gt;$C14,1,0))</f>
        <v>0</v>
      </c>
      <c r="CK14" s="29">
        <f t="shared" ref="CK14:CK89" si="11">IF(AND(E14&gt;0,OR(AO14="")),1,IF(AO14&gt;E14,1,0))</f>
        <v>0</v>
      </c>
      <c r="CL14" s="29">
        <f t="shared" ref="CL14:CL89" si="12">IF(AND(D14&gt;0,OR(AP14="")),1,IF(AP14&gt;D14,1,0))</f>
        <v>0</v>
      </c>
      <c r="CM14" s="29">
        <f t="shared" ref="CM14:CN89" si="13">IF(AND($C14&lt;&gt;0,AQ14=""),1,IF(AQ14&gt;$C14,1,0))</f>
        <v>0</v>
      </c>
      <c r="CN14" s="29">
        <f t="shared" si="13"/>
        <v>0</v>
      </c>
      <c r="CO14" s="30"/>
      <c r="CP14" s="29">
        <f t="shared" ref="CP14:CQ89" si="14">IF(AND($C14&lt;&gt;0,AT14=""),1,IF(AT14&gt;$C14,1,0))</f>
        <v>0</v>
      </c>
      <c r="CQ14" s="29">
        <f t="shared" si="14"/>
        <v>0</v>
      </c>
    </row>
    <row r="15" spans="1:104" x14ac:dyDescent="0.25">
      <c r="A15" s="300"/>
      <c r="B15" s="31" t="s">
        <v>40</v>
      </c>
      <c r="C15" s="32">
        <f t="shared" si="0"/>
        <v>145</v>
      </c>
      <c r="D15" s="33">
        <f t="shared" si="1"/>
        <v>102</v>
      </c>
      <c r="E15" s="34">
        <f t="shared" si="1"/>
        <v>43</v>
      </c>
      <c r="F15" s="35"/>
      <c r="G15" s="36"/>
      <c r="H15" s="35"/>
      <c r="I15" s="36"/>
      <c r="J15" s="35"/>
      <c r="K15" s="37"/>
      <c r="L15" s="35"/>
      <c r="M15" s="37">
        <v>1</v>
      </c>
      <c r="N15" s="35">
        <v>3</v>
      </c>
      <c r="O15" s="37"/>
      <c r="P15" s="35">
        <v>10</v>
      </c>
      <c r="Q15" s="37">
        <v>2</v>
      </c>
      <c r="R15" s="35">
        <v>15</v>
      </c>
      <c r="S15" s="37">
        <v>5</v>
      </c>
      <c r="T15" s="35">
        <v>13</v>
      </c>
      <c r="U15" s="37">
        <v>12</v>
      </c>
      <c r="V15" s="35">
        <v>14</v>
      </c>
      <c r="W15" s="37">
        <v>10</v>
      </c>
      <c r="X15" s="35">
        <v>15</v>
      </c>
      <c r="Y15" s="37">
        <v>4</v>
      </c>
      <c r="Z15" s="35">
        <v>10</v>
      </c>
      <c r="AA15" s="37">
        <v>4</v>
      </c>
      <c r="AB15" s="35">
        <v>11</v>
      </c>
      <c r="AC15" s="37">
        <v>4</v>
      </c>
      <c r="AD15" s="35">
        <v>5</v>
      </c>
      <c r="AE15" s="37"/>
      <c r="AF15" s="35">
        <v>5</v>
      </c>
      <c r="AG15" s="37"/>
      <c r="AH15" s="35">
        <v>1</v>
      </c>
      <c r="AI15" s="37">
        <v>1</v>
      </c>
      <c r="AJ15" s="35"/>
      <c r="AK15" s="37"/>
      <c r="AL15" s="38"/>
      <c r="AM15" s="39"/>
      <c r="AN15" s="40">
        <v>0</v>
      </c>
      <c r="AO15" s="41">
        <v>0</v>
      </c>
      <c r="AP15" s="36">
        <v>2</v>
      </c>
      <c r="AQ15" s="24">
        <v>1</v>
      </c>
      <c r="AR15" s="24">
        <v>11</v>
      </c>
      <c r="AS15" s="42"/>
      <c r="AT15" s="24">
        <v>0</v>
      </c>
      <c r="AU15" s="24">
        <v>0</v>
      </c>
      <c r="AV15" s="25" t="str">
        <f t="shared" si="2"/>
        <v/>
      </c>
      <c r="CA15" s="26" t="str">
        <f t="shared" si="3"/>
        <v/>
      </c>
      <c r="CB15" s="26" t="str">
        <f t="shared" si="4"/>
        <v/>
      </c>
      <c r="CC15" s="26" t="str">
        <f t="shared" si="5"/>
        <v/>
      </c>
      <c r="CD15" s="26" t="str">
        <f t="shared" si="6"/>
        <v/>
      </c>
      <c r="CE15" s="26" t="str">
        <f t="shared" si="7"/>
        <v/>
      </c>
      <c r="CF15" s="27"/>
      <c r="CG15" s="26" t="str">
        <f t="shared" si="8"/>
        <v/>
      </c>
      <c r="CH15" s="26" t="str">
        <f t="shared" si="9"/>
        <v/>
      </c>
      <c r="CI15" s="28"/>
      <c r="CJ15" s="29">
        <f t="shared" si="10"/>
        <v>0</v>
      </c>
      <c r="CK15" s="29">
        <f t="shared" si="11"/>
        <v>0</v>
      </c>
      <c r="CL15" s="29">
        <f t="shared" si="12"/>
        <v>0</v>
      </c>
      <c r="CM15" s="29">
        <f t="shared" si="13"/>
        <v>0</v>
      </c>
      <c r="CN15" s="29">
        <f t="shared" si="13"/>
        <v>0</v>
      </c>
      <c r="CO15" s="30"/>
      <c r="CP15" s="29">
        <f t="shared" si="14"/>
        <v>0</v>
      </c>
      <c r="CQ15" s="29">
        <f t="shared" si="14"/>
        <v>0</v>
      </c>
    </row>
    <row r="16" spans="1:104" x14ac:dyDescent="0.25">
      <c r="A16" s="300"/>
      <c r="B16" s="31" t="s">
        <v>41</v>
      </c>
      <c r="C16" s="32">
        <f t="shared" si="0"/>
        <v>0</v>
      </c>
      <c r="D16" s="33">
        <f t="shared" si="1"/>
        <v>0</v>
      </c>
      <c r="E16" s="34">
        <f t="shared" si="1"/>
        <v>0</v>
      </c>
      <c r="F16" s="35"/>
      <c r="G16" s="36"/>
      <c r="H16" s="35"/>
      <c r="I16" s="36"/>
      <c r="J16" s="35"/>
      <c r="K16" s="37"/>
      <c r="L16" s="35"/>
      <c r="M16" s="37"/>
      <c r="N16" s="35"/>
      <c r="O16" s="37"/>
      <c r="P16" s="35"/>
      <c r="Q16" s="37"/>
      <c r="R16" s="35"/>
      <c r="S16" s="37"/>
      <c r="T16" s="35"/>
      <c r="U16" s="37"/>
      <c r="V16" s="35"/>
      <c r="W16" s="37"/>
      <c r="X16" s="35"/>
      <c r="Y16" s="37"/>
      <c r="Z16" s="35"/>
      <c r="AA16" s="37"/>
      <c r="AB16" s="35"/>
      <c r="AC16" s="37"/>
      <c r="AD16" s="35"/>
      <c r="AE16" s="37"/>
      <c r="AF16" s="35"/>
      <c r="AG16" s="37"/>
      <c r="AH16" s="35"/>
      <c r="AI16" s="37"/>
      <c r="AJ16" s="35"/>
      <c r="AK16" s="37"/>
      <c r="AL16" s="38"/>
      <c r="AM16" s="39"/>
      <c r="AN16" s="40"/>
      <c r="AO16" s="41"/>
      <c r="AP16" s="36"/>
      <c r="AQ16" s="24"/>
      <c r="AR16" s="24"/>
      <c r="AS16" s="42"/>
      <c r="AT16" s="24"/>
      <c r="AU16" s="24"/>
      <c r="AV16" s="25" t="str">
        <f t="shared" si="2"/>
        <v/>
      </c>
      <c r="CA16" s="26" t="str">
        <f t="shared" si="3"/>
        <v/>
      </c>
      <c r="CB16" s="26" t="str">
        <f t="shared" si="4"/>
        <v/>
      </c>
      <c r="CC16" s="26" t="str">
        <f t="shared" si="5"/>
        <v/>
      </c>
      <c r="CD16" s="26" t="str">
        <f t="shared" si="6"/>
        <v/>
      </c>
      <c r="CE16" s="26" t="str">
        <f t="shared" si="7"/>
        <v/>
      </c>
      <c r="CF16" s="27"/>
      <c r="CG16" s="26" t="str">
        <f t="shared" si="8"/>
        <v/>
      </c>
      <c r="CH16" s="26" t="str">
        <f t="shared" si="9"/>
        <v/>
      </c>
      <c r="CI16" s="28"/>
      <c r="CJ16" s="29">
        <f t="shared" si="10"/>
        <v>0</v>
      </c>
      <c r="CK16" s="29">
        <f t="shared" si="11"/>
        <v>0</v>
      </c>
      <c r="CL16" s="29">
        <f t="shared" si="12"/>
        <v>0</v>
      </c>
      <c r="CM16" s="29">
        <f t="shared" si="13"/>
        <v>0</v>
      </c>
      <c r="CN16" s="29">
        <f t="shared" si="13"/>
        <v>0</v>
      </c>
      <c r="CO16" s="30"/>
      <c r="CP16" s="29">
        <f t="shared" si="14"/>
        <v>0</v>
      </c>
      <c r="CQ16" s="29">
        <f t="shared" si="14"/>
        <v>0</v>
      </c>
    </row>
    <row r="17" spans="1:99" x14ac:dyDescent="0.25">
      <c r="A17" s="300"/>
      <c r="B17" s="31" t="s">
        <v>42</v>
      </c>
      <c r="C17" s="32">
        <f t="shared" si="0"/>
        <v>0</v>
      </c>
      <c r="D17" s="33">
        <f t="shared" si="1"/>
        <v>0</v>
      </c>
      <c r="E17" s="34">
        <f t="shared" si="1"/>
        <v>0</v>
      </c>
      <c r="F17" s="35"/>
      <c r="G17" s="36"/>
      <c r="H17" s="35"/>
      <c r="I17" s="36"/>
      <c r="J17" s="35"/>
      <c r="K17" s="37"/>
      <c r="L17" s="35"/>
      <c r="M17" s="37"/>
      <c r="N17" s="35"/>
      <c r="O17" s="37"/>
      <c r="P17" s="35"/>
      <c r="Q17" s="37"/>
      <c r="R17" s="35"/>
      <c r="S17" s="37"/>
      <c r="T17" s="35"/>
      <c r="U17" s="37"/>
      <c r="V17" s="35"/>
      <c r="W17" s="37"/>
      <c r="X17" s="35"/>
      <c r="Y17" s="37"/>
      <c r="Z17" s="35"/>
      <c r="AA17" s="37"/>
      <c r="AB17" s="35"/>
      <c r="AC17" s="37"/>
      <c r="AD17" s="35"/>
      <c r="AE17" s="37"/>
      <c r="AF17" s="35"/>
      <c r="AG17" s="37"/>
      <c r="AH17" s="35"/>
      <c r="AI17" s="37"/>
      <c r="AJ17" s="35"/>
      <c r="AK17" s="37"/>
      <c r="AL17" s="38"/>
      <c r="AM17" s="39"/>
      <c r="AN17" s="40"/>
      <c r="AO17" s="41"/>
      <c r="AP17" s="36"/>
      <c r="AQ17" s="24"/>
      <c r="AR17" s="24"/>
      <c r="AS17" s="42"/>
      <c r="AT17" s="24"/>
      <c r="AU17" s="24"/>
      <c r="AV17" s="25" t="str">
        <f t="shared" si="2"/>
        <v/>
      </c>
      <c r="CA17" s="26" t="str">
        <f t="shared" si="3"/>
        <v/>
      </c>
      <c r="CB17" s="26" t="str">
        <f t="shared" si="4"/>
        <v/>
      </c>
      <c r="CC17" s="26" t="str">
        <f t="shared" si="5"/>
        <v/>
      </c>
      <c r="CD17" s="26" t="str">
        <f t="shared" si="6"/>
        <v/>
      </c>
      <c r="CE17" s="26" t="str">
        <f t="shared" si="7"/>
        <v/>
      </c>
      <c r="CF17" s="27"/>
      <c r="CG17" s="26" t="str">
        <f t="shared" si="8"/>
        <v/>
      </c>
      <c r="CH17" s="26" t="str">
        <f t="shared" si="9"/>
        <v/>
      </c>
      <c r="CI17" s="28"/>
      <c r="CJ17" s="29">
        <f t="shared" si="10"/>
        <v>0</v>
      </c>
      <c r="CK17" s="29">
        <f t="shared" si="11"/>
        <v>0</v>
      </c>
      <c r="CL17" s="29">
        <f t="shared" si="12"/>
        <v>0</v>
      </c>
      <c r="CM17" s="29">
        <f t="shared" si="13"/>
        <v>0</v>
      </c>
      <c r="CN17" s="29">
        <f t="shared" si="13"/>
        <v>0</v>
      </c>
      <c r="CO17" s="30"/>
      <c r="CP17" s="29">
        <f t="shared" si="14"/>
        <v>0</v>
      </c>
      <c r="CQ17" s="29">
        <f t="shared" si="14"/>
        <v>0</v>
      </c>
    </row>
    <row r="18" spans="1:99" x14ac:dyDescent="0.25">
      <c r="A18" s="300"/>
      <c r="B18" s="31" t="s">
        <v>43</v>
      </c>
      <c r="C18" s="32">
        <f t="shared" si="0"/>
        <v>0</v>
      </c>
      <c r="D18" s="33">
        <f t="shared" si="1"/>
        <v>0</v>
      </c>
      <c r="E18" s="34">
        <f t="shared" si="1"/>
        <v>0</v>
      </c>
      <c r="F18" s="35"/>
      <c r="G18" s="36"/>
      <c r="H18" s="35"/>
      <c r="I18" s="36"/>
      <c r="J18" s="35"/>
      <c r="K18" s="37"/>
      <c r="L18" s="35"/>
      <c r="M18" s="37"/>
      <c r="N18" s="35"/>
      <c r="O18" s="37"/>
      <c r="P18" s="35"/>
      <c r="Q18" s="37"/>
      <c r="R18" s="35"/>
      <c r="S18" s="37"/>
      <c r="T18" s="35"/>
      <c r="U18" s="37"/>
      <c r="V18" s="35"/>
      <c r="W18" s="37"/>
      <c r="X18" s="35"/>
      <c r="Y18" s="37"/>
      <c r="Z18" s="35"/>
      <c r="AA18" s="37"/>
      <c r="AB18" s="35"/>
      <c r="AC18" s="37"/>
      <c r="AD18" s="35"/>
      <c r="AE18" s="37"/>
      <c r="AF18" s="35"/>
      <c r="AG18" s="37"/>
      <c r="AH18" s="35"/>
      <c r="AI18" s="37"/>
      <c r="AJ18" s="35"/>
      <c r="AK18" s="37"/>
      <c r="AL18" s="38"/>
      <c r="AM18" s="39"/>
      <c r="AN18" s="40"/>
      <c r="AO18" s="41"/>
      <c r="AP18" s="36"/>
      <c r="AQ18" s="24"/>
      <c r="AR18" s="24"/>
      <c r="AS18" s="42"/>
      <c r="AT18" s="24"/>
      <c r="AU18" s="24"/>
      <c r="AV18" s="25" t="str">
        <f t="shared" si="2"/>
        <v/>
      </c>
      <c r="CA18" s="26" t="str">
        <f t="shared" si="3"/>
        <v/>
      </c>
      <c r="CB18" s="26" t="str">
        <f t="shared" si="4"/>
        <v/>
      </c>
      <c r="CC18" s="26" t="str">
        <f t="shared" si="5"/>
        <v/>
      </c>
      <c r="CD18" s="26" t="str">
        <f t="shared" si="6"/>
        <v/>
      </c>
      <c r="CE18" s="26" t="str">
        <f t="shared" si="7"/>
        <v/>
      </c>
      <c r="CF18" s="27"/>
      <c r="CG18" s="26" t="str">
        <f t="shared" si="8"/>
        <v/>
      </c>
      <c r="CH18" s="26" t="str">
        <f t="shared" si="9"/>
        <v/>
      </c>
      <c r="CI18" s="28"/>
      <c r="CJ18" s="29">
        <f t="shared" si="10"/>
        <v>0</v>
      </c>
      <c r="CK18" s="29">
        <f t="shared" si="11"/>
        <v>0</v>
      </c>
      <c r="CL18" s="29">
        <f t="shared" si="12"/>
        <v>0</v>
      </c>
      <c r="CM18" s="29">
        <f t="shared" si="13"/>
        <v>0</v>
      </c>
      <c r="CN18" s="29">
        <f t="shared" si="13"/>
        <v>0</v>
      </c>
      <c r="CO18" s="30"/>
      <c r="CP18" s="29">
        <f t="shared" si="14"/>
        <v>0</v>
      </c>
      <c r="CQ18" s="29">
        <f t="shared" si="14"/>
        <v>0</v>
      </c>
    </row>
    <row r="19" spans="1:99" x14ac:dyDescent="0.25">
      <c r="A19" s="300"/>
      <c r="B19" s="31" t="s">
        <v>44</v>
      </c>
      <c r="C19" s="32">
        <f t="shared" si="0"/>
        <v>0</v>
      </c>
      <c r="D19" s="33">
        <f t="shared" si="1"/>
        <v>0</v>
      </c>
      <c r="E19" s="34">
        <f t="shared" si="1"/>
        <v>0</v>
      </c>
      <c r="F19" s="35"/>
      <c r="G19" s="36"/>
      <c r="H19" s="35"/>
      <c r="I19" s="36"/>
      <c r="J19" s="35"/>
      <c r="K19" s="37"/>
      <c r="L19" s="35"/>
      <c r="M19" s="37"/>
      <c r="N19" s="35"/>
      <c r="O19" s="37"/>
      <c r="P19" s="35"/>
      <c r="Q19" s="37"/>
      <c r="R19" s="35"/>
      <c r="S19" s="37"/>
      <c r="T19" s="35"/>
      <c r="U19" s="37"/>
      <c r="V19" s="35"/>
      <c r="W19" s="37"/>
      <c r="X19" s="35"/>
      <c r="Y19" s="37"/>
      <c r="Z19" s="35"/>
      <c r="AA19" s="37"/>
      <c r="AB19" s="35"/>
      <c r="AC19" s="37"/>
      <c r="AD19" s="35"/>
      <c r="AE19" s="37"/>
      <c r="AF19" s="35"/>
      <c r="AG19" s="37"/>
      <c r="AH19" s="35"/>
      <c r="AI19" s="37"/>
      <c r="AJ19" s="35"/>
      <c r="AK19" s="37"/>
      <c r="AL19" s="38"/>
      <c r="AM19" s="39"/>
      <c r="AN19" s="40"/>
      <c r="AO19" s="41"/>
      <c r="AP19" s="36"/>
      <c r="AQ19" s="24"/>
      <c r="AR19" s="24"/>
      <c r="AS19" s="42"/>
      <c r="AT19" s="24"/>
      <c r="AU19" s="24"/>
      <c r="AV19" s="25" t="str">
        <f t="shared" si="2"/>
        <v/>
      </c>
      <c r="CA19" s="26" t="str">
        <f t="shared" si="3"/>
        <v/>
      </c>
      <c r="CB19" s="26" t="str">
        <f t="shared" si="4"/>
        <v/>
      </c>
      <c r="CC19" s="26" t="str">
        <f t="shared" si="5"/>
        <v/>
      </c>
      <c r="CD19" s="26" t="str">
        <f t="shared" si="6"/>
        <v/>
      </c>
      <c r="CE19" s="26" t="str">
        <f t="shared" si="7"/>
        <v/>
      </c>
      <c r="CF19" s="27"/>
      <c r="CG19" s="26" t="str">
        <f t="shared" si="8"/>
        <v/>
      </c>
      <c r="CH19" s="26" t="str">
        <f t="shared" si="9"/>
        <v/>
      </c>
      <c r="CI19" s="28"/>
      <c r="CJ19" s="29">
        <f t="shared" si="10"/>
        <v>0</v>
      </c>
      <c r="CK19" s="29">
        <f t="shared" si="11"/>
        <v>0</v>
      </c>
      <c r="CL19" s="29">
        <f t="shared" si="12"/>
        <v>0</v>
      </c>
      <c r="CM19" s="29">
        <f t="shared" si="13"/>
        <v>0</v>
      </c>
      <c r="CN19" s="29">
        <f t="shared" si="13"/>
        <v>0</v>
      </c>
      <c r="CO19" s="30"/>
      <c r="CP19" s="29">
        <f t="shared" si="14"/>
        <v>0</v>
      </c>
      <c r="CQ19" s="29">
        <f t="shared" si="14"/>
        <v>0</v>
      </c>
    </row>
    <row r="20" spans="1:99" x14ac:dyDescent="0.25">
      <c r="A20" s="300"/>
      <c r="B20" s="43" t="s">
        <v>45</v>
      </c>
      <c r="C20" s="44">
        <f t="shared" si="0"/>
        <v>0</v>
      </c>
      <c r="D20" s="45">
        <f t="shared" si="1"/>
        <v>0</v>
      </c>
      <c r="E20" s="46">
        <f t="shared" si="1"/>
        <v>0</v>
      </c>
      <c r="F20" s="47"/>
      <c r="G20" s="48"/>
      <c r="H20" s="47"/>
      <c r="I20" s="48"/>
      <c r="J20" s="47"/>
      <c r="K20" s="49"/>
      <c r="L20" s="47"/>
      <c r="M20" s="49"/>
      <c r="N20" s="47"/>
      <c r="O20" s="49"/>
      <c r="P20" s="47"/>
      <c r="Q20" s="49"/>
      <c r="R20" s="47"/>
      <c r="S20" s="49"/>
      <c r="T20" s="47"/>
      <c r="U20" s="49"/>
      <c r="V20" s="47"/>
      <c r="W20" s="49"/>
      <c r="X20" s="47"/>
      <c r="Y20" s="49"/>
      <c r="Z20" s="47"/>
      <c r="AA20" s="49"/>
      <c r="AB20" s="47"/>
      <c r="AC20" s="49"/>
      <c r="AD20" s="47"/>
      <c r="AE20" s="49"/>
      <c r="AF20" s="47"/>
      <c r="AG20" s="49"/>
      <c r="AH20" s="47"/>
      <c r="AI20" s="49"/>
      <c r="AJ20" s="47"/>
      <c r="AK20" s="49"/>
      <c r="AL20" s="50"/>
      <c r="AM20" s="51"/>
      <c r="AN20" s="40"/>
      <c r="AO20" s="52"/>
      <c r="AP20" s="36"/>
      <c r="AQ20" s="24"/>
      <c r="AR20" s="24"/>
      <c r="AS20" s="42"/>
      <c r="AT20" s="24"/>
      <c r="AU20" s="24"/>
      <c r="AV20" s="25" t="str">
        <f t="shared" si="2"/>
        <v/>
      </c>
      <c r="CA20" s="26" t="str">
        <f t="shared" si="3"/>
        <v/>
      </c>
      <c r="CB20" s="26" t="str">
        <f t="shared" si="4"/>
        <v/>
      </c>
      <c r="CC20" s="26" t="str">
        <f t="shared" si="5"/>
        <v/>
      </c>
      <c r="CD20" s="26" t="str">
        <f t="shared" si="6"/>
        <v/>
      </c>
      <c r="CE20" s="26" t="str">
        <f t="shared" si="7"/>
        <v/>
      </c>
      <c r="CF20" s="27"/>
      <c r="CG20" s="26" t="str">
        <f t="shared" si="8"/>
        <v/>
      </c>
      <c r="CH20" s="26" t="str">
        <f t="shared" si="9"/>
        <v/>
      </c>
      <c r="CI20" s="28"/>
      <c r="CJ20" s="29">
        <f t="shared" si="10"/>
        <v>0</v>
      </c>
      <c r="CK20" s="29">
        <f t="shared" si="11"/>
        <v>0</v>
      </c>
      <c r="CL20" s="29">
        <f t="shared" si="12"/>
        <v>0</v>
      </c>
      <c r="CM20" s="29">
        <f t="shared" si="13"/>
        <v>0</v>
      </c>
      <c r="CN20" s="29">
        <f t="shared" si="13"/>
        <v>0</v>
      </c>
      <c r="CO20" s="30"/>
      <c r="CP20" s="29">
        <f t="shared" si="14"/>
        <v>0</v>
      </c>
      <c r="CQ20" s="29">
        <f t="shared" si="14"/>
        <v>0</v>
      </c>
    </row>
    <row r="21" spans="1:99" x14ac:dyDescent="0.25">
      <c r="A21" s="300"/>
      <c r="B21" s="31" t="s">
        <v>46</v>
      </c>
      <c r="C21" s="32">
        <f t="shared" si="0"/>
        <v>0</v>
      </c>
      <c r="D21" s="33">
        <f t="shared" si="1"/>
        <v>0</v>
      </c>
      <c r="E21" s="34">
        <f t="shared" si="1"/>
        <v>0</v>
      </c>
      <c r="F21" s="35"/>
      <c r="G21" s="36"/>
      <c r="H21" s="35"/>
      <c r="I21" s="36"/>
      <c r="J21" s="35"/>
      <c r="K21" s="37"/>
      <c r="L21" s="35"/>
      <c r="M21" s="37"/>
      <c r="N21" s="35"/>
      <c r="O21" s="37"/>
      <c r="P21" s="35"/>
      <c r="Q21" s="37"/>
      <c r="R21" s="35"/>
      <c r="S21" s="37"/>
      <c r="T21" s="35"/>
      <c r="U21" s="37"/>
      <c r="V21" s="35"/>
      <c r="W21" s="37"/>
      <c r="X21" s="35"/>
      <c r="Y21" s="37"/>
      <c r="Z21" s="35"/>
      <c r="AA21" s="37"/>
      <c r="AB21" s="35"/>
      <c r="AC21" s="37"/>
      <c r="AD21" s="35"/>
      <c r="AE21" s="37"/>
      <c r="AF21" s="35"/>
      <c r="AG21" s="37"/>
      <c r="AH21" s="35"/>
      <c r="AI21" s="37"/>
      <c r="AJ21" s="35"/>
      <c r="AK21" s="37"/>
      <c r="AL21" s="38"/>
      <c r="AM21" s="39"/>
      <c r="AN21" s="40"/>
      <c r="AO21" s="41"/>
      <c r="AP21" s="36"/>
      <c r="AQ21" s="24"/>
      <c r="AR21" s="24"/>
      <c r="AS21" s="42"/>
      <c r="AT21" s="24"/>
      <c r="AU21" s="24"/>
      <c r="AV21" s="25" t="str">
        <f t="shared" si="2"/>
        <v/>
      </c>
      <c r="CA21" s="26" t="str">
        <f t="shared" si="3"/>
        <v/>
      </c>
      <c r="CB21" s="26" t="str">
        <f t="shared" si="4"/>
        <v/>
      </c>
      <c r="CC21" s="26" t="str">
        <f t="shared" si="5"/>
        <v/>
      </c>
      <c r="CD21" s="26" t="str">
        <f t="shared" si="6"/>
        <v/>
      </c>
      <c r="CE21" s="26" t="str">
        <f t="shared" si="7"/>
        <v/>
      </c>
      <c r="CF21" s="27"/>
      <c r="CG21" s="26" t="str">
        <f t="shared" si="8"/>
        <v/>
      </c>
      <c r="CH21" s="26" t="str">
        <f t="shared" si="9"/>
        <v/>
      </c>
      <c r="CI21" s="28"/>
      <c r="CJ21" s="29">
        <f t="shared" si="10"/>
        <v>0</v>
      </c>
      <c r="CK21" s="29">
        <f t="shared" si="11"/>
        <v>0</v>
      </c>
      <c r="CL21" s="29">
        <f t="shared" si="12"/>
        <v>0</v>
      </c>
      <c r="CM21" s="29">
        <f t="shared" si="13"/>
        <v>0</v>
      </c>
      <c r="CN21" s="29">
        <f t="shared" si="13"/>
        <v>0</v>
      </c>
      <c r="CO21" s="30"/>
      <c r="CP21" s="29">
        <f t="shared" si="14"/>
        <v>0</v>
      </c>
      <c r="CQ21" s="29">
        <f t="shared" si="14"/>
        <v>0</v>
      </c>
    </row>
    <row r="22" spans="1:99" x14ac:dyDescent="0.25">
      <c r="A22" s="300"/>
      <c r="B22" s="53" t="s">
        <v>47</v>
      </c>
      <c r="C22" s="32">
        <f t="shared" si="0"/>
        <v>0</v>
      </c>
      <c r="D22" s="54">
        <f t="shared" si="1"/>
        <v>0</v>
      </c>
      <c r="E22" s="55">
        <f t="shared" si="1"/>
        <v>0</v>
      </c>
      <c r="F22" s="35"/>
      <c r="G22" s="36"/>
      <c r="H22" s="35"/>
      <c r="I22" s="36"/>
      <c r="J22" s="35"/>
      <c r="K22" s="37"/>
      <c r="L22" s="35"/>
      <c r="M22" s="37"/>
      <c r="N22" s="35"/>
      <c r="O22" s="37"/>
      <c r="P22" s="35"/>
      <c r="Q22" s="37"/>
      <c r="R22" s="35"/>
      <c r="S22" s="37"/>
      <c r="T22" s="35"/>
      <c r="U22" s="37"/>
      <c r="V22" s="35"/>
      <c r="W22" s="37"/>
      <c r="X22" s="35"/>
      <c r="Y22" s="37"/>
      <c r="Z22" s="35"/>
      <c r="AA22" s="37"/>
      <c r="AB22" s="35"/>
      <c r="AC22" s="37"/>
      <c r="AD22" s="35"/>
      <c r="AE22" s="37"/>
      <c r="AF22" s="35"/>
      <c r="AG22" s="37"/>
      <c r="AH22" s="35"/>
      <c r="AI22" s="37"/>
      <c r="AJ22" s="35"/>
      <c r="AK22" s="37"/>
      <c r="AL22" s="56"/>
      <c r="AM22" s="39"/>
      <c r="AN22" s="40"/>
      <c r="AO22" s="41"/>
      <c r="AP22" s="36"/>
      <c r="AQ22" s="24"/>
      <c r="AR22" s="24"/>
      <c r="AS22" s="42"/>
      <c r="AT22" s="24"/>
      <c r="AU22" s="24"/>
      <c r="AV22" s="25" t="str">
        <f t="shared" si="2"/>
        <v/>
      </c>
      <c r="CA22" s="26" t="str">
        <f t="shared" si="3"/>
        <v/>
      </c>
      <c r="CB22" s="26" t="str">
        <f t="shared" si="4"/>
        <v/>
      </c>
      <c r="CC22" s="26" t="str">
        <f t="shared" si="5"/>
        <v/>
      </c>
      <c r="CD22" s="26" t="str">
        <f t="shared" si="6"/>
        <v/>
      </c>
      <c r="CE22" s="26" t="str">
        <f t="shared" si="7"/>
        <v/>
      </c>
      <c r="CF22" s="27"/>
      <c r="CG22" s="26" t="str">
        <f t="shared" si="8"/>
        <v/>
      </c>
      <c r="CH22" s="26" t="str">
        <f t="shared" si="9"/>
        <v/>
      </c>
      <c r="CI22" s="28"/>
      <c r="CJ22" s="29">
        <f t="shared" si="10"/>
        <v>0</v>
      </c>
      <c r="CK22" s="29">
        <f t="shared" si="11"/>
        <v>0</v>
      </c>
      <c r="CL22" s="29">
        <f t="shared" si="12"/>
        <v>0</v>
      </c>
      <c r="CM22" s="29">
        <f t="shared" si="13"/>
        <v>0</v>
      </c>
      <c r="CN22" s="29">
        <f t="shared" si="13"/>
        <v>0</v>
      </c>
      <c r="CO22" s="30"/>
      <c r="CP22" s="29">
        <f t="shared" si="14"/>
        <v>0</v>
      </c>
      <c r="CQ22" s="29">
        <f t="shared" si="14"/>
        <v>0</v>
      </c>
    </row>
    <row r="23" spans="1:99" x14ac:dyDescent="0.25">
      <c r="A23" s="301"/>
      <c r="B23" s="57" t="s">
        <v>48</v>
      </c>
      <c r="C23" s="58">
        <f t="shared" si="0"/>
        <v>0</v>
      </c>
      <c r="D23" s="59">
        <f t="shared" si="1"/>
        <v>0</v>
      </c>
      <c r="E23" s="60">
        <f t="shared" si="1"/>
        <v>0</v>
      </c>
      <c r="F23" s="61"/>
      <c r="G23" s="62"/>
      <c r="H23" s="61"/>
      <c r="I23" s="62"/>
      <c r="J23" s="61"/>
      <c r="K23" s="63"/>
      <c r="L23" s="61"/>
      <c r="M23" s="63"/>
      <c r="N23" s="61"/>
      <c r="O23" s="63"/>
      <c r="P23" s="61"/>
      <c r="Q23" s="63"/>
      <c r="R23" s="61"/>
      <c r="S23" s="63"/>
      <c r="T23" s="61"/>
      <c r="U23" s="63"/>
      <c r="V23" s="61"/>
      <c r="W23" s="63"/>
      <c r="X23" s="61"/>
      <c r="Y23" s="63"/>
      <c r="Z23" s="61"/>
      <c r="AA23" s="63"/>
      <c r="AB23" s="61"/>
      <c r="AC23" s="63"/>
      <c r="AD23" s="61"/>
      <c r="AE23" s="63"/>
      <c r="AF23" s="61"/>
      <c r="AG23" s="63"/>
      <c r="AH23" s="61"/>
      <c r="AI23" s="63"/>
      <c r="AJ23" s="61"/>
      <c r="AK23" s="63"/>
      <c r="AL23" s="64"/>
      <c r="AM23" s="65"/>
      <c r="AN23" s="66"/>
      <c r="AO23" s="67"/>
      <c r="AP23" s="68"/>
      <c r="AQ23" s="69"/>
      <c r="AR23" s="69"/>
      <c r="AS23" s="70"/>
      <c r="AT23" s="69"/>
      <c r="AU23" s="69"/>
      <c r="AV23" s="25" t="str">
        <f t="shared" si="2"/>
        <v/>
      </c>
      <c r="CA23" s="26" t="str">
        <f t="shared" si="3"/>
        <v/>
      </c>
      <c r="CB23" s="26" t="str">
        <f t="shared" si="4"/>
        <v/>
      </c>
      <c r="CC23" s="26" t="str">
        <f t="shared" si="5"/>
        <v/>
      </c>
      <c r="CD23" s="26" t="str">
        <f t="shared" si="6"/>
        <v/>
      </c>
      <c r="CE23" s="26" t="str">
        <f t="shared" si="7"/>
        <v/>
      </c>
      <c r="CF23" s="27"/>
      <c r="CG23" s="26" t="str">
        <f t="shared" si="8"/>
        <v/>
      </c>
      <c r="CH23" s="26" t="str">
        <f t="shared" si="9"/>
        <v/>
      </c>
      <c r="CI23" s="28"/>
      <c r="CJ23" s="29">
        <f t="shared" si="10"/>
        <v>0</v>
      </c>
      <c r="CK23" s="29">
        <f t="shared" si="11"/>
        <v>0</v>
      </c>
      <c r="CL23" s="29">
        <f t="shared" si="12"/>
        <v>0</v>
      </c>
      <c r="CM23" s="29">
        <f t="shared" si="13"/>
        <v>0</v>
      </c>
      <c r="CN23" s="29">
        <f t="shared" si="13"/>
        <v>0</v>
      </c>
      <c r="CO23" s="30"/>
      <c r="CP23" s="29">
        <f t="shared" si="14"/>
        <v>0</v>
      </c>
      <c r="CQ23" s="29">
        <f t="shared" si="14"/>
        <v>0</v>
      </c>
    </row>
    <row r="24" spans="1:99" x14ac:dyDescent="0.25">
      <c r="A24" s="299" t="s">
        <v>49</v>
      </c>
      <c r="B24" s="10" t="s">
        <v>38</v>
      </c>
      <c r="C24" s="11">
        <f t="shared" ref="C24:C34" si="15">SUM(D24+E24)</f>
        <v>57</v>
      </c>
      <c r="D24" s="12">
        <f>+F24+H24+J24+L24+N24+P24+R24+T24+V24+X24+Z24+AB24+AD24+AF24+AH24+AJ24+AL24</f>
        <v>41</v>
      </c>
      <c r="E24" s="13">
        <f>+G24+I24+K24+M24+O24+Q24+S24+U24+W24+Y24+AA24+AC24+AE24+AG24+AI24+AK24+AM24</f>
        <v>16</v>
      </c>
      <c r="F24" s="14"/>
      <c r="G24" s="15"/>
      <c r="H24" s="14"/>
      <c r="I24" s="15"/>
      <c r="J24" s="14"/>
      <c r="K24" s="16"/>
      <c r="L24" s="14"/>
      <c r="M24" s="16"/>
      <c r="N24" s="14"/>
      <c r="O24" s="16"/>
      <c r="P24" s="14">
        <v>6</v>
      </c>
      <c r="Q24" s="16">
        <v>1</v>
      </c>
      <c r="R24" s="14">
        <v>3</v>
      </c>
      <c r="S24" s="16"/>
      <c r="T24" s="14">
        <v>6</v>
      </c>
      <c r="U24" s="16">
        <v>2</v>
      </c>
      <c r="V24" s="14">
        <v>2</v>
      </c>
      <c r="W24" s="16">
        <v>1</v>
      </c>
      <c r="X24" s="14">
        <v>5</v>
      </c>
      <c r="Y24" s="16">
        <v>2</v>
      </c>
      <c r="Z24" s="14">
        <v>2</v>
      </c>
      <c r="AA24" s="16">
        <v>1</v>
      </c>
      <c r="AB24" s="14">
        <v>6</v>
      </c>
      <c r="AC24" s="16">
        <v>3</v>
      </c>
      <c r="AD24" s="14">
        <v>4</v>
      </c>
      <c r="AE24" s="16">
        <v>2</v>
      </c>
      <c r="AF24" s="14">
        <v>2</v>
      </c>
      <c r="AG24" s="16">
        <v>1</v>
      </c>
      <c r="AH24" s="14">
        <v>1</v>
      </c>
      <c r="AI24" s="16">
        <v>2</v>
      </c>
      <c r="AJ24" s="14">
        <v>1</v>
      </c>
      <c r="AK24" s="16"/>
      <c r="AL24" s="17">
        <v>3</v>
      </c>
      <c r="AM24" s="18">
        <v>1</v>
      </c>
      <c r="AN24" s="19">
        <v>0</v>
      </c>
      <c r="AO24" s="20">
        <v>0</v>
      </c>
      <c r="AP24" s="21">
        <v>0</v>
      </c>
      <c r="AQ24" s="22">
        <v>1</v>
      </c>
      <c r="AR24" s="22">
        <v>3</v>
      </c>
      <c r="AS24" s="23"/>
      <c r="AT24" s="24">
        <v>0</v>
      </c>
      <c r="AU24" s="24">
        <v>0</v>
      </c>
      <c r="AV24" s="25" t="str">
        <f>$CA24&amp;$CB24&amp;CC24&amp;CD24&amp;CE24&amp;CG24&amp;CH24</f>
        <v/>
      </c>
      <c r="CA24" s="26" t="str">
        <f>IF(AND($C24&lt;&gt;0,AN24=""),"* No olvide ingresar la columna Espacios Amigables /adolescentes (Digite CERO si no tiene). ",IF(AN24&gt;$C24,"* El Número de Espacios Amigables no puede superar el Total. ",""))</f>
        <v/>
      </c>
      <c r="CB24" s="26" t="str">
        <f>IF(AND(E24&gt;0,OR(AO24="")),"No olvide digitar los campos *TRANS Masculino (Digite CERO si no tiene).",IF(AO24&gt;E24,"* El Número de TRANS Masculino no puede superar el Total Mujeres. ",""))</f>
        <v/>
      </c>
      <c r="CC24" s="26" t="str">
        <f>IF(AND(D24&gt;0,OR(AP24="")),"No olvide digitar los campos *TRANS Femenino (Digite CERO si no tiene).",IF(AP24&gt;$D24,"* El Número de TRANS Femenino no puede superar el Total Hombres. ",""))</f>
        <v/>
      </c>
      <c r="CD24" s="26" t="str">
        <f>IF(AND($C24&lt;&gt;0,AQ24=""),"* No olvide ingresar la columna Pueblos Originarios (Digite CERO si no tiene).  ",IF(AQ24&gt;$C24,"* El Número de Pueblos Originarios no puede superar el Total. ",""))</f>
        <v/>
      </c>
      <c r="CE24" s="26" t="str">
        <f>IF(AND($C24&lt;&gt;0,AR24=""),"* No olvide ingresar la columna Migrantes (Digite CERO si no tiene).  ",IF(AR24&gt;$C24,"* El Número de Migrantes no puede superar el Total. ",""))</f>
        <v/>
      </c>
      <c r="CF24" s="27"/>
      <c r="CG24" s="26" t="str">
        <f>IF(AND($C24&lt;&gt;0,AT24=""),"* No olvide ingresar la columna Niños, Niñas, Adolescentes y Jóvenes SENAME (Digite CERO si no tiene).  ",IF(AT24&gt;$C24,"* El Número de Niños, Niñas, Adolescentes y Jóvenes SENAME no puede superar el Total. ",""))</f>
        <v/>
      </c>
      <c r="CH24" s="26" t="str">
        <f>IF(AND($C24&lt;&gt;0,AU24=""),"* No olvide ingresar la columna Niños, Niñas, Adolescentes y Jóvenes Mejor Niñez (Digite CERO si no tiene). ",IF(AU24&gt;$C24,"* El Número de Niños, Niñas, Adolescentes y Jóvenes Mejor Niñez no puede superar el Total. ",""))</f>
        <v/>
      </c>
      <c r="CI24" s="28"/>
      <c r="CJ24" s="29">
        <f>IF(AND($C24&lt;&gt;0,AN24=""),1,IF(AN24&gt;$C24,1,0))</f>
        <v>0</v>
      </c>
      <c r="CK24" s="29">
        <f>IF(AND(E24&gt;0,OR(AO24="")),1,IF(AO24&gt;E24,1,0))</f>
        <v>0</v>
      </c>
      <c r="CL24" s="29">
        <f>IF(AND(D24&gt;0,OR(AP24="")),1,IF(AP24&gt;D24,1,0))</f>
        <v>0</v>
      </c>
      <c r="CM24" s="29">
        <f>IF(AND($C24&lt;&gt;0,AQ24=""),1,IF(AQ24&gt;$C24,1,0))</f>
        <v>0</v>
      </c>
      <c r="CN24" s="29">
        <f>IF(AND($C24&lt;&gt;0,AR24=""),1,IF(AR24&gt;$C24,1,0))</f>
        <v>0</v>
      </c>
      <c r="CO24" s="30"/>
      <c r="CP24" s="29">
        <f>IF(AND($C24&lt;&gt;0,AT24=""),1,IF(AT24&gt;$C24,1,0))</f>
        <v>0</v>
      </c>
      <c r="CQ24" s="29">
        <f>IF(AND($C24&lt;&gt;0,AU24=""),1,IF(AU24&gt;$C24,1,0))</f>
        <v>0</v>
      </c>
      <c r="CR24" s="28"/>
      <c r="CS24" s="28"/>
      <c r="CT24" s="28"/>
      <c r="CU24" s="28"/>
    </row>
    <row r="25" spans="1:99" x14ac:dyDescent="0.25">
      <c r="A25" s="300"/>
      <c r="B25" s="31" t="s">
        <v>39</v>
      </c>
      <c r="C25" s="32">
        <f t="shared" si="15"/>
        <v>0</v>
      </c>
      <c r="D25" s="33">
        <f t="shared" ref="D25:E34" si="16">+F25+H25+J25+L25+N25+P25+R25+T25+V25+X25+Z25+AB25+AD25+AF25+AH25+AJ25+AL25</f>
        <v>0</v>
      </c>
      <c r="E25" s="34">
        <f>+G25+I25+K25+M25+O25+Q25+S25+U25+W25+Y25+AA25+AC25+AE25+AG25+AI25+AK25+AM25</f>
        <v>0</v>
      </c>
      <c r="F25" s="35"/>
      <c r="G25" s="36"/>
      <c r="H25" s="35"/>
      <c r="I25" s="36"/>
      <c r="J25" s="35"/>
      <c r="K25" s="37"/>
      <c r="L25" s="35"/>
      <c r="M25" s="37"/>
      <c r="N25" s="35"/>
      <c r="O25" s="37"/>
      <c r="P25" s="35"/>
      <c r="Q25" s="37"/>
      <c r="R25" s="35"/>
      <c r="S25" s="37"/>
      <c r="T25" s="35"/>
      <c r="U25" s="37"/>
      <c r="V25" s="35"/>
      <c r="W25" s="37"/>
      <c r="X25" s="35"/>
      <c r="Y25" s="37"/>
      <c r="Z25" s="35"/>
      <c r="AA25" s="37"/>
      <c r="AB25" s="35"/>
      <c r="AC25" s="37"/>
      <c r="AD25" s="35"/>
      <c r="AE25" s="37"/>
      <c r="AF25" s="35"/>
      <c r="AG25" s="37"/>
      <c r="AH25" s="35"/>
      <c r="AI25" s="37"/>
      <c r="AJ25" s="35"/>
      <c r="AK25" s="37"/>
      <c r="AL25" s="38"/>
      <c r="AM25" s="39"/>
      <c r="AN25" s="40"/>
      <c r="AO25" s="41"/>
      <c r="AP25" s="36"/>
      <c r="AQ25" s="24"/>
      <c r="AR25" s="24"/>
      <c r="AS25" s="42"/>
      <c r="AT25" s="24"/>
      <c r="AU25" s="24"/>
      <c r="AV25" s="25" t="str">
        <f t="shared" ref="AV25:AV34" si="17">$CA25&amp;$CB25&amp;CC25&amp;CD25&amp;CE25&amp;CG25&amp;CH25</f>
        <v/>
      </c>
      <c r="CA25" s="26" t="str">
        <f t="shared" ref="CA25:CA34" si="18">IF(AND($C25&lt;&gt;0,AN25=""),"* No olvide ingresar la columna Espacios Amigables /adolescentes (Digite CERO si no tiene). ",IF(AN25&gt;$C25,"* El Número de Espacios Amigables no puede superar el Total. ",""))</f>
        <v/>
      </c>
      <c r="CB25" s="26" t="str">
        <f t="shared" ref="CB25:CB34" si="19">IF(AND(E25&gt;0,OR(AO25="")),"No olvide digitar los campos *TRANS Masculino (Digite CERO si no tiene).",IF(AO25&gt;E25,"* El Número de TRANS Masculino no puede superar el Total Mujeres. ",""))</f>
        <v/>
      </c>
      <c r="CC25" s="26" t="str">
        <f t="shared" ref="CC25:CC34" si="20">IF(AND(D25&gt;0,OR(AP25="")),"No olvide digitar los campos *TRANS Femenino (Digite CERO si no tiene).",IF(AP25&gt;$D25,"* El Número de TRANS Femenino no puede superar el Total Hombres. ",""))</f>
        <v/>
      </c>
      <c r="CD25" s="26" t="str">
        <f t="shared" ref="CD25:CD34" si="21">IF(AND($C25&lt;&gt;0,AQ25=""),"* No olvide ingresar la columna Pueblos Originarios (Digite CERO si no tiene).  ",IF(AQ25&gt;$C25,"* El Número de Pueblos Originarios no puede superar el Total. ",""))</f>
        <v/>
      </c>
      <c r="CE25" s="26" t="str">
        <f t="shared" ref="CE25:CE34" si="22">IF(AND($C25&lt;&gt;0,AR25=""),"* No olvide ingresar la columna Migrantes (Digite CERO si no tiene).  ",IF(AR25&gt;$C25,"* El Número de Migrantes no puede superar el Total. ",""))</f>
        <v/>
      </c>
      <c r="CF25" s="27"/>
      <c r="CG25" s="26" t="str">
        <f t="shared" ref="CG25:CG34" si="23">IF(AND($C25&lt;&gt;0,AT25=""),"* No olvide ingresar la columna Niños, Niñas, Adolescentes y Jóvenes SENAME (Digite CERO si no tiene).  ",IF(AT25&gt;$C25,"* El Número de Niños, Niñas, Adolescentes y Jóvenes SENAME no puede superar el Total. ",""))</f>
        <v/>
      </c>
      <c r="CH25" s="26" t="str">
        <f t="shared" ref="CH25:CH34" si="24">IF(AND($C25&lt;&gt;0,AU25=""),"* No olvide ingresar la columna Niños, Niñas, Adolescentes y Jóvenes Mejor Niñez (Digite CERO si no tiene). ",IF(AU25&gt;$C25,"* El Número de Niños, Niñas, Adolescentes y Jóvenes Mejor Niñez no puede superar el Total. ",""))</f>
        <v/>
      </c>
      <c r="CI25" s="28"/>
      <c r="CJ25" s="29">
        <f t="shared" ref="CJ25:CJ34" si="25">IF(AND($C25&lt;&gt;0,AN25=""),1,IF(AN25&gt;$C25,1,0))</f>
        <v>0</v>
      </c>
      <c r="CK25" s="29">
        <f t="shared" ref="CK25:CK34" si="26">IF(AND(E25&gt;0,OR(AO25="")),1,IF(AO25&gt;E25,1,0))</f>
        <v>0</v>
      </c>
      <c r="CL25" s="29">
        <f t="shared" ref="CL25:CL34" si="27">IF(AND(D25&gt;0,OR(AP25="")),1,IF(AP25&gt;D25,1,0))</f>
        <v>0</v>
      </c>
      <c r="CM25" s="29">
        <f t="shared" ref="CM25:CN34" si="28">IF(AND($C25&lt;&gt;0,AQ25=""),1,IF(AQ25&gt;$C25,1,0))</f>
        <v>0</v>
      </c>
      <c r="CN25" s="29">
        <f t="shared" si="28"/>
        <v>0</v>
      </c>
      <c r="CO25" s="30"/>
      <c r="CP25" s="29">
        <f t="shared" ref="CP25:CQ34" si="29">IF(AND($C25&lt;&gt;0,AT25=""),1,IF(AT25&gt;$C25,1,0))</f>
        <v>0</v>
      </c>
      <c r="CQ25" s="29">
        <f t="shared" si="29"/>
        <v>0</v>
      </c>
    </row>
    <row r="26" spans="1:99" x14ac:dyDescent="0.25">
      <c r="A26" s="300"/>
      <c r="B26" s="31" t="s">
        <v>40</v>
      </c>
      <c r="C26" s="32">
        <f t="shared" si="15"/>
        <v>145</v>
      </c>
      <c r="D26" s="33">
        <f t="shared" si="16"/>
        <v>102</v>
      </c>
      <c r="E26" s="34">
        <f t="shared" si="16"/>
        <v>43</v>
      </c>
      <c r="F26" s="35"/>
      <c r="G26" s="36"/>
      <c r="H26" s="35"/>
      <c r="I26" s="36"/>
      <c r="J26" s="35"/>
      <c r="K26" s="37"/>
      <c r="L26" s="35"/>
      <c r="M26" s="37">
        <v>1</v>
      </c>
      <c r="N26" s="35">
        <v>3</v>
      </c>
      <c r="O26" s="37"/>
      <c r="P26" s="35">
        <v>10</v>
      </c>
      <c r="Q26" s="37">
        <v>2</v>
      </c>
      <c r="R26" s="35">
        <v>15</v>
      </c>
      <c r="S26" s="37">
        <v>5</v>
      </c>
      <c r="T26" s="35">
        <v>13</v>
      </c>
      <c r="U26" s="37">
        <v>12</v>
      </c>
      <c r="V26" s="35">
        <v>14</v>
      </c>
      <c r="W26" s="37">
        <v>10</v>
      </c>
      <c r="X26" s="35">
        <v>15</v>
      </c>
      <c r="Y26" s="37">
        <v>4</v>
      </c>
      <c r="Z26" s="35">
        <v>10</v>
      </c>
      <c r="AA26" s="37">
        <v>4</v>
      </c>
      <c r="AB26" s="35">
        <v>11</v>
      </c>
      <c r="AC26" s="37">
        <v>4</v>
      </c>
      <c r="AD26" s="35">
        <v>5</v>
      </c>
      <c r="AE26" s="37"/>
      <c r="AF26" s="35">
        <v>5</v>
      </c>
      <c r="AG26" s="37"/>
      <c r="AH26" s="35">
        <v>1</v>
      </c>
      <c r="AI26" s="37">
        <v>1</v>
      </c>
      <c r="AJ26" s="35"/>
      <c r="AK26" s="37"/>
      <c r="AL26" s="38"/>
      <c r="AM26" s="39"/>
      <c r="AN26" s="40">
        <v>0</v>
      </c>
      <c r="AO26" s="41">
        <v>0</v>
      </c>
      <c r="AP26" s="36">
        <v>2</v>
      </c>
      <c r="AQ26" s="24">
        <v>1</v>
      </c>
      <c r="AR26" s="24">
        <v>11</v>
      </c>
      <c r="AS26" s="42"/>
      <c r="AT26" s="24">
        <v>0</v>
      </c>
      <c r="AU26" s="24">
        <v>0</v>
      </c>
      <c r="AV26" s="25" t="str">
        <f t="shared" si="17"/>
        <v/>
      </c>
      <c r="CA26" s="26" t="str">
        <f t="shared" si="18"/>
        <v/>
      </c>
      <c r="CB26" s="26" t="str">
        <f t="shared" si="19"/>
        <v/>
      </c>
      <c r="CC26" s="26" t="str">
        <f t="shared" si="20"/>
        <v/>
      </c>
      <c r="CD26" s="26" t="str">
        <f t="shared" si="21"/>
        <v/>
      </c>
      <c r="CE26" s="26" t="str">
        <f t="shared" si="22"/>
        <v/>
      </c>
      <c r="CF26" s="27"/>
      <c r="CG26" s="26" t="str">
        <f t="shared" si="23"/>
        <v/>
      </c>
      <c r="CH26" s="26" t="str">
        <f t="shared" si="24"/>
        <v/>
      </c>
      <c r="CI26" s="28"/>
      <c r="CJ26" s="29">
        <f t="shared" si="25"/>
        <v>0</v>
      </c>
      <c r="CK26" s="29">
        <f t="shared" si="26"/>
        <v>0</v>
      </c>
      <c r="CL26" s="29">
        <f t="shared" si="27"/>
        <v>0</v>
      </c>
      <c r="CM26" s="29">
        <f t="shared" si="28"/>
        <v>0</v>
      </c>
      <c r="CN26" s="29">
        <f t="shared" si="28"/>
        <v>0</v>
      </c>
      <c r="CO26" s="30"/>
      <c r="CP26" s="29">
        <f t="shared" si="29"/>
        <v>0</v>
      </c>
      <c r="CQ26" s="29">
        <f t="shared" si="29"/>
        <v>0</v>
      </c>
    </row>
    <row r="27" spans="1:99" x14ac:dyDescent="0.25">
      <c r="A27" s="300"/>
      <c r="B27" s="31" t="s">
        <v>41</v>
      </c>
      <c r="C27" s="32">
        <f t="shared" si="15"/>
        <v>0</v>
      </c>
      <c r="D27" s="33">
        <f t="shared" si="16"/>
        <v>0</v>
      </c>
      <c r="E27" s="34">
        <f t="shared" si="16"/>
        <v>0</v>
      </c>
      <c r="F27" s="35"/>
      <c r="G27" s="36"/>
      <c r="H27" s="35"/>
      <c r="I27" s="36"/>
      <c r="J27" s="35"/>
      <c r="K27" s="37"/>
      <c r="L27" s="35"/>
      <c r="M27" s="37"/>
      <c r="N27" s="35"/>
      <c r="O27" s="37"/>
      <c r="P27" s="35"/>
      <c r="Q27" s="37"/>
      <c r="R27" s="35"/>
      <c r="S27" s="37"/>
      <c r="T27" s="35"/>
      <c r="U27" s="37"/>
      <c r="V27" s="35"/>
      <c r="W27" s="37"/>
      <c r="X27" s="35"/>
      <c r="Y27" s="37"/>
      <c r="Z27" s="35"/>
      <c r="AA27" s="37"/>
      <c r="AB27" s="35"/>
      <c r="AC27" s="37"/>
      <c r="AD27" s="35"/>
      <c r="AE27" s="37"/>
      <c r="AF27" s="35"/>
      <c r="AG27" s="37"/>
      <c r="AH27" s="35"/>
      <c r="AI27" s="37"/>
      <c r="AJ27" s="35"/>
      <c r="AK27" s="37"/>
      <c r="AL27" s="38"/>
      <c r="AM27" s="39"/>
      <c r="AN27" s="40"/>
      <c r="AO27" s="41"/>
      <c r="AP27" s="36"/>
      <c r="AQ27" s="24"/>
      <c r="AR27" s="24"/>
      <c r="AS27" s="42"/>
      <c r="AT27" s="24"/>
      <c r="AU27" s="24"/>
      <c r="AV27" s="25" t="str">
        <f t="shared" si="17"/>
        <v/>
      </c>
      <c r="CA27" s="26" t="str">
        <f t="shared" si="18"/>
        <v/>
      </c>
      <c r="CB27" s="26" t="str">
        <f t="shared" si="19"/>
        <v/>
      </c>
      <c r="CC27" s="26" t="str">
        <f t="shared" si="20"/>
        <v/>
      </c>
      <c r="CD27" s="26" t="str">
        <f t="shared" si="21"/>
        <v/>
      </c>
      <c r="CE27" s="26" t="str">
        <f t="shared" si="22"/>
        <v/>
      </c>
      <c r="CF27" s="27"/>
      <c r="CG27" s="26" t="str">
        <f t="shared" si="23"/>
        <v/>
      </c>
      <c r="CH27" s="26" t="str">
        <f t="shared" si="24"/>
        <v/>
      </c>
      <c r="CI27" s="28"/>
      <c r="CJ27" s="29">
        <f t="shared" si="25"/>
        <v>0</v>
      </c>
      <c r="CK27" s="29">
        <f t="shared" si="26"/>
        <v>0</v>
      </c>
      <c r="CL27" s="29">
        <f t="shared" si="27"/>
        <v>0</v>
      </c>
      <c r="CM27" s="29">
        <f t="shared" si="28"/>
        <v>0</v>
      </c>
      <c r="CN27" s="29">
        <f t="shared" si="28"/>
        <v>0</v>
      </c>
      <c r="CO27" s="30"/>
      <c r="CP27" s="29">
        <f t="shared" si="29"/>
        <v>0</v>
      </c>
      <c r="CQ27" s="29">
        <f t="shared" si="29"/>
        <v>0</v>
      </c>
    </row>
    <row r="28" spans="1:99" x14ac:dyDescent="0.25">
      <c r="A28" s="300"/>
      <c r="B28" s="31" t="s">
        <v>42</v>
      </c>
      <c r="C28" s="32">
        <f t="shared" si="15"/>
        <v>0</v>
      </c>
      <c r="D28" s="33">
        <f t="shared" si="16"/>
        <v>0</v>
      </c>
      <c r="E28" s="34">
        <f t="shared" si="16"/>
        <v>0</v>
      </c>
      <c r="F28" s="35"/>
      <c r="G28" s="36"/>
      <c r="H28" s="35"/>
      <c r="I28" s="36"/>
      <c r="J28" s="35"/>
      <c r="K28" s="37"/>
      <c r="L28" s="35"/>
      <c r="M28" s="37"/>
      <c r="N28" s="35"/>
      <c r="O28" s="37"/>
      <c r="P28" s="35"/>
      <c r="Q28" s="37"/>
      <c r="R28" s="35"/>
      <c r="S28" s="37"/>
      <c r="T28" s="35"/>
      <c r="U28" s="37"/>
      <c r="V28" s="35"/>
      <c r="W28" s="37"/>
      <c r="X28" s="35"/>
      <c r="Y28" s="37"/>
      <c r="Z28" s="35"/>
      <c r="AA28" s="37"/>
      <c r="AB28" s="35"/>
      <c r="AC28" s="37"/>
      <c r="AD28" s="35"/>
      <c r="AE28" s="37"/>
      <c r="AF28" s="35"/>
      <c r="AG28" s="37"/>
      <c r="AH28" s="35"/>
      <c r="AI28" s="37"/>
      <c r="AJ28" s="35"/>
      <c r="AK28" s="37"/>
      <c r="AL28" s="38"/>
      <c r="AM28" s="39"/>
      <c r="AN28" s="40"/>
      <c r="AO28" s="41"/>
      <c r="AP28" s="36"/>
      <c r="AQ28" s="24"/>
      <c r="AR28" s="24"/>
      <c r="AS28" s="42"/>
      <c r="AT28" s="24"/>
      <c r="AU28" s="24"/>
      <c r="AV28" s="25" t="str">
        <f t="shared" si="17"/>
        <v/>
      </c>
      <c r="CA28" s="26" t="str">
        <f t="shared" si="18"/>
        <v/>
      </c>
      <c r="CB28" s="26" t="str">
        <f t="shared" si="19"/>
        <v/>
      </c>
      <c r="CC28" s="26" t="str">
        <f t="shared" si="20"/>
        <v/>
      </c>
      <c r="CD28" s="26" t="str">
        <f t="shared" si="21"/>
        <v/>
      </c>
      <c r="CE28" s="26" t="str">
        <f t="shared" si="22"/>
        <v/>
      </c>
      <c r="CF28" s="27"/>
      <c r="CG28" s="26" t="str">
        <f t="shared" si="23"/>
        <v/>
      </c>
      <c r="CH28" s="26" t="str">
        <f t="shared" si="24"/>
        <v/>
      </c>
      <c r="CI28" s="28"/>
      <c r="CJ28" s="29">
        <f t="shared" si="25"/>
        <v>0</v>
      </c>
      <c r="CK28" s="29">
        <f t="shared" si="26"/>
        <v>0</v>
      </c>
      <c r="CL28" s="29">
        <f t="shared" si="27"/>
        <v>0</v>
      </c>
      <c r="CM28" s="29">
        <f t="shared" si="28"/>
        <v>0</v>
      </c>
      <c r="CN28" s="29">
        <f t="shared" si="28"/>
        <v>0</v>
      </c>
      <c r="CO28" s="30"/>
      <c r="CP28" s="29">
        <f t="shared" si="29"/>
        <v>0</v>
      </c>
      <c r="CQ28" s="29">
        <f t="shared" si="29"/>
        <v>0</v>
      </c>
    </row>
    <row r="29" spans="1:99" x14ac:dyDescent="0.25">
      <c r="A29" s="300"/>
      <c r="B29" s="31" t="s">
        <v>43</v>
      </c>
      <c r="C29" s="32">
        <f t="shared" si="15"/>
        <v>0</v>
      </c>
      <c r="D29" s="33">
        <f t="shared" si="16"/>
        <v>0</v>
      </c>
      <c r="E29" s="34">
        <f t="shared" si="16"/>
        <v>0</v>
      </c>
      <c r="F29" s="35"/>
      <c r="G29" s="36"/>
      <c r="H29" s="35"/>
      <c r="I29" s="36"/>
      <c r="J29" s="35"/>
      <c r="K29" s="37"/>
      <c r="L29" s="35"/>
      <c r="M29" s="37"/>
      <c r="N29" s="35"/>
      <c r="O29" s="37"/>
      <c r="P29" s="35"/>
      <c r="Q29" s="37"/>
      <c r="R29" s="35"/>
      <c r="S29" s="37"/>
      <c r="T29" s="35"/>
      <c r="U29" s="37"/>
      <c r="V29" s="35"/>
      <c r="W29" s="37"/>
      <c r="X29" s="35"/>
      <c r="Y29" s="37"/>
      <c r="Z29" s="35"/>
      <c r="AA29" s="37"/>
      <c r="AB29" s="35"/>
      <c r="AC29" s="37"/>
      <c r="AD29" s="35"/>
      <c r="AE29" s="37"/>
      <c r="AF29" s="35"/>
      <c r="AG29" s="37"/>
      <c r="AH29" s="35"/>
      <c r="AI29" s="37"/>
      <c r="AJ29" s="35"/>
      <c r="AK29" s="37"/>
      <c r="AL29" s="38"/>
      <c r="AM29" s="39"/>
      <c r="AN29" s="40"/>
      <c r="AO29" s="41"/>
      <c r="AP29" s="36"/>
      <c r="AQ29" s="24"/>
      <c r="AR29" s="24"/>
      <c r="AS29" s="42"/>
      <c r="AT29" s="24"/>
      <c r="AU29" s="24"/>
      <c r="AV29" s="25" t="str">
        <f t="shared" si="17"/>
        <v/>
      </c>
      <c r="CA29" s="26" t="str">
        <f t="shared" si="18"/>
        <v/>
      </c>
      <c r="CB29" s="26" t="str">
        <f t="shared" si="19"/>
        <v/>
      </c>
      <c r="CC29" s="26" t="str">
        <f t="shared" si="20"/>
        <v/>
      </c>
      <c r="CD29" s="26" t="str">
        <f t="shared" si="21"/>
        <v/>
      </c>
      <c r="CE29" s="26" t="str">
        <f t="shared" si="22"/>
        <v/>
      </c>
      <c r="CF29" s="27"/>
      <c r="CG29" s="26" t="str">
        <f t="shared" si="23"/>
        <v/>
      </c>
      <c r="CH29" s="26" t="str">
        <f t="shared" si="24"/>
        <v/>
      </c>
      <c r="CI29" s="28"/>
      <c r="CJ29" s="29">
        <f t="shared" si="25"/>
        <v>0</v>
      </c>
      <c r="CK29" s="29">
        <f t="shared" si="26"/>
        <v>0</v>
      </c>
      <c r="CL29" s="29">
        <f t="shared" si="27"/>
        <v>0</v>
      </c>
      <c r="CM29" s="29">
        <f t="shared" si="28"/>
        <v>0</v>
      </c>
      <c r="CN29" s="29">
        <f t="shared" si="28"/>
        <v>0</v>
      </c>
      <c r="CO29" s="30"/>
      <c r="CP29" s="29">
        <f t="shared" si="29"/>
        <v>0</v>
      </c>
      <c r="CQ29" s="29">
        <f t="shared" si="29"/>
        <v>0</v>
      </c>
    </row>
    <row r="30" spans="1:99" x14ac:dyDescent="0.25">
      <c r="A30" s="300"/>
      <c r="B30" s="31" t="s">
        <v>44</v>
      </c>
      <c r="C30" s="32">
        <f t="shared" si="15"/>
        <v>0</v>
      </c>
      <c r="D30" s="33">
        <f t="shared" si="16"/>
        <v>0</v>
      </c>
      <c r="E30" s="34">
        <f t="shared" si="16"/>
        <v>0</v>
      </c>
      <c r="F30" s="35"/>
      <c r="G30" s="36"/>
      <c r="H30" s="35"/>
      <c r="I30" s="36"/>
      <c r="J30" s="35"/>
      <c r="K30" s="37"/>
      <c r="L30" s="35"/>
      <c r="M30" s="37"/>
      <c r="N30" s="35"/>
      <c r="O30" s="37"/>
      <c r="P30" s="35"/>
      <c r="Q30" s="37"/>
      <c r="R30" s="35"/>
      <c r="S30" s="37"/>
      <c r="T30" s="35"/>
      <c r="U30" s="37"/>
      <c r="V30" s="35"/>
      <c r="W30" s="37"/>
      <c r="X30" s="35"/>
      <c r="Y30" s="37"/>
      <c r="Z30" s="35"/>
      <c r="AA30" s="37"/>
      <c r="AB30" s="35"/>
      <c r="AC30" s="37"/>
      <c r="AD30" s="35"/>
      <c r="AE30" s="37"/>
      <c r="AF30" s="35"/>
      <c r="AG30" s="37"/>
      <c r="AH30" s="35"/>
      <c r="AI30" s="37"/>
      <c r="AJ30" s="35"/>
      <c r="AK30" s="37"/>
      <c r="AL30" s="38"/>
      <c r="AM30" s="39"/>
      <c r="AN30" s="40"/>
      <c r="AO30" s="41"/>
      <c r="AP30" s="36"/>
      <c r="AQ30" s="24"/>
      <c r="AR30" s="24"/>
      <c r="AS30" s="42"/>
      <c r="AT30" s="24"/>
      <c r="AU30" s="24"/>
      <c r="AV30" s="25" t="str">
        <f t="shared" si="17"/>
        <v/>
      </c>
      <c r="CA30" s="26" t="str">
        <f t="shared" si="18"/>
        <v/>
      </c>
      <c r="CB30" s="26" t="str">
        <f t="shared" si="19"/>
        <v/>
      </c>
      <c r="CC30" s="26" t="str">
        <f t="shared" si="20"/>
        <v/>
      </c>
      <c r="CD30" s="26" t="str">
        <f t="shared" si="21"/>
        <v/>
      </c>
      <c r="CE30" s="26" t="str">
        <f t="shared" si="22"/>
        <v/>
      </c>
      <c r="CF30" s="27"/>
      <c r="CG30" s="26" t="str">
        <f t="shared" si="23"/>
        <v/>
      </c>
      <c r="CH30" s="26" t="str">
        <f t="shared" si="24"/>
        <v/>
      </c>
      <c r="CI30" s="28"/>
      <c r="CJ30" s="29">
        <f t="shared" si="25"/>
        <v>0</v>
      </c>
      <c r="CK30" s="29">
        <f t="shared" si="26"/>
        <v>0</v>
      </c>
      <c r="CL30" s="29">
        <f t="shared" si="27"/>
        <v>0</v>
      </c>
      <c r="CM30" s="29">
        <f t="shared" si="28"/>
        <v>0</v>
      </c>
      <c r="CN30" s="29">
        <f t="shared" si="28"/>
        <v>0</v>
      </c>
      <c r="CO30" s="30"/>
      <c r="CP30" s="29">
        <f t="shared" si="29"/>
        <v>0</v>
      </c>
      <c r="CQ30" s="29">
        <f t="shared" si="29"/>
        <v>0</v>
      </c>
    </row>
    <row r="31" spans="1:99" x14ac:dyDescent="0.25">
      <c r="A31" s="300"/>
      <c r="B31" s="43" t="s">
        <v>45</v>
      </c>
      <c r="C31" s="44">
        <f t="shared" si="15"/>
        <v>0</v>
      </c>
      <c r="D31" s="45">
        <f t="shared" si="16"/>
        <v>0</v>
      </c>
      <c r="E31" s="46">
        <f t="shared" si="16"/>
        <v>0</v>
      </c>
      <c r="F31" s="47"/>
      <c r="G31" s="48"/>
      <c r="H31" s="47"/>
      <c r="I31" s="48"/>
      <c r="J31" s="47"/>
      <c r="K31" s="49"/>
      <c r="L31" s="47"/>
      <c r="M31" s="49"/>
      <c r="N31" s="47"/>
      <c r="O31" s="49"/>
      <c r="P31" s="47"/>
      <c r="Q31" s="49"/>
      <c r="R31" s="47"/>
      <c r="S31" s="49"/>
      <c r="T31" s="47"/>
      <c r="U31" s="49"/>
      <c r="V31" s="47"/>
      <c r="W31" s="49"/>
      <c r="X31" s="47"/>
      <c r="Y31" s="49"/>
      <c r="Z31" s="47"/>
      <c r="AA31" s="49"/>
      <c r="AB31" s="47"/>
      <c r="AC31" s="49"/>
      <c r="AD31" s="47"/>
      <c r="AE31" s="49"/>
      <c r="AF31" s="47"/>
      <c r="AG31" s="49"/>
      <c r="AH31" s="47"/>
      <c r="AI31" s="49"/>
      <c r="AJ31" s="47"/>
      <c r="AK31" s="49"/>
      <c r="AL31" s="50"/>
      <c r="AM31" s="51"/>
      <c r="AN31" s="40"/>
      <c r="AO31" s="52"/>
      <c r="AP31" s="36"/>
      <c r="AQ31" s="24"/>
      <c r="AR31" s="24"/>
      <c r="AS31" s="42"/>
      <c r="AT31" s="24"/>
      <c r="AU31" s="24"/>
      <c r="AV31" s="25" t="str">
        <f t="shared" si="17"/>
        <v/>
      </c>
      <c r="CA31" s="26" t="str">
        <f t="shared" si="18"/>
        <v/>
      </c>
      <c r="CB31" s="26" t="str">
        <f t="shared" si="19"/>
        <v/>
      </c>
      <c r="CC31" s="26" t="str">
        <f t="shared" si="20"/>
        <v/>
      </c>
      <c r="CD31" s="26" t="str">
        <f t="shared" si="21"/>
        <v/>
      </c>
      <c r="CE31" s="26" t="str">
        <f t="shared" si="22"/>
        <v/>
      </c>
      <c r="CF31" s="27"/>
      <c r="CG31" s="26" t="str">
        <f t="shared" si="23"/>
        <v/>
      </c>
      <c r="CH31" s="26" t="str">
        <f t="shared" si="24"/>
        <v/>
      </c>
      <c r="CI31" s="28"/>
      <c r="CJ31" s="29">
        <f t="shared" si="25"/>
        <v>0</v>
      </c>
      <c r="CK31" s="29">
        <f t="shared" si="26"/>
        <v>0</v>
      </c>
      <c r="CL31" s="29">
        <f t="shared" si="27"/>
        <v>0</v>
      </c>
      <c r="CM31" s="29">
        <f t="shared" si="28"/>
        <v>0</v>
      </c>
      <c r="CN31" s="29">
        <f t="shared" si="28"/>
        <v>0</v>
      </c>
      <c r="CO31" s="30"/>
      <c r="CP31" s="29">
        <f t="shared" si="29"/>
        <v>0</v>
      </c>
      <c r="CQ31" s="29">
        <f t="shared" si="29"/>
        <v>0</v>
      </c>
    </row>
    <row r="32" spans="1:99" x14ac:dyDescent="0.25">
      <c r="A32" s="300"/>
      <c r="B32" s="31" t="s">
        <v>46</v>
      </c>
      <c r="C32" s="32">
        <f t="shared" si="15"/>
        <v>0</v>
      </c>
      <c r="D32" s="33">
        <f t="shared" si="16"/>
        <v>0</v>
      </c>
      <c r="E32" s="34">
        <f t="shared" si="16"/>
        <v>0</v>
      </c>
      <c r="F32" s="35"/>
      <c r="G32" s="36"/>
      <c r="H32" s="35"/>
      <c r="I32" s="36"/>
      <c r="J32" s="35"/>
      <c r="K32" s="37"/>
      <c r="L32" s="35"/>
      <c r="M32" s="37"/>
      <c r="N32" s="35"/>
      <c r="O32" s="37"/>
      <c r="P32" s="35"/>
      <c r="Q32" s="37"/>
      <c r="R32" s="35"/>
      <c r="S32" s="37"/>
      <c r="T32" s="35"/>
      <c r="U32" s="37"/>
      <c r="V32" s="35"/>
      <c r="W32" s="37"/>
      <c r="X32" s="35"/>
      <c r="Y32" s="37"/>
      <c r="Z32" s="35"/>
      <c r="AA32" s="37"/>
      <c r="AB32" s="35"/>
      <c r="AC32" s="37"/>
      <c r="AD32" s="35"/>
      <c r="AE32" s="37"/>
      <c r="AF32" s="35"/>
      <c r="AG32" s="37"/>
      <c r="AH32" s="35"/>
      <c r="AI32" s="37"/>
      <c r="AJ32" s="35"/>
      <c r="AK32" s="37"/>
      <c r="AL32" s="38"/>
      <c r="AM32" s="39"/>
      <c r="AN32" s="40"/>
      <c r="AO32" s="41"/>
      <c r="AP32" s="36"/>
      <c r="AQ32" s="24"/>
      <c r="AR32" s="24"/>
      <c r="AS32" s="42"/>
      <c r="AT32" s="24"/>
      <c r="AU32" s="24"/>
      <c r="AV32" s="25" t="str">
        <f t="shared" si="17"/>
        <v/>
      </c>
      <c r="CA32" s="26" t="str">
        <f t="shared" si="18"/>
        <v/>
      </c>
      <c r="CB32" s="26" t="str">
        <f t="shared" si="19"/>
        <v/>
      </c>
      <c r="CC32" s="26" t="str">
        <f t="shared" si="20"/>
        <v/>
      </c>
      <c r="CD32" s="26" t="str">
        <f t="shared" si="21"/>
        <v/>
      </c>
      <c r="CE32" s="26" t="str">
        <f t="shared" si="22"/>
        <v/>
      </c>
      <c r="CF32" s="27"/>
      <c r="CG32" s="26" t="str">
        <f t="shared" si="23"/>
        <v/>
      </c>
      <c r="CH32" s="26" t="str">
        <f t="shared" si="24"/>
        <v/>
      </c>
      <c r="CI32" s="28"/>
      <c r="CJ32" s="29">
        <f t="shared" si="25"/>
        <v>0</v>
      </c>
      <c r="CK32" s="29">
        <f t="shared" si="26"/>
        <v>0</v>
      </c>
      <c r="CL32" s="29">
        <f t="shared" si="27"/>
        <v>0</v>
      </c>
      <c r="CM32" s="29">
        <f t="shared" si="28"/>
        <v>0</v>
      </c>
      <c r="CN32" s="29">
        <f t="shared" si="28"/>
        <v>0</v>
      </c>
      <c r="CO32" s="30"/>
      <c r="CP32" s="29">
        <f t="shared" si="29"/>
        <v>0</v>
      </c>
      <c r="CQ32" s="29">
        <f t="shared" si="29"/>
        <v>0</v>
      </c>
    </row>
    <row r="33" spans="1:95" x14ac:dyDescent="0.25">
      <c r="A33" s="300"/>
      <c r="B33" s="53" t="s">
        <v>47</v>
      </c>
      <c r="C33" s="32">
        <f t="shared" si="15"/>
        <v>0</v>
      </c>
      <c r="D33" s="54">
        <f t="shared" si="16"/>
        <v>0</v>
      </c>
      <c r="E33" s="55">
        <f t="shared" si="16"/>
        <v>0</v>
      </c>
      <c r="F33" s="35"/>
      <c r="G33" s="36"/>
      <c r="H33" s="35"/>
      <c r="I33" s="36"/>
      <c r="J33" s="35"/>
      <c r="K33" s="37"/>
      <c r="L33" s="35"/>
      <c r="M33" s="37"/>
      <c r="N33" s="35"/>
      <c r="O33" s="37"/>
      <c r="P33" s="35"/>
      <c r="Q33" s="37"/>
      <c r="R33" s="35"/>
      <c r="S33" s="37"/>
      <c r="T33" s="35"/>
      <c r="U33" s="37"/>
      <c r="V33" s="35"/>
      <c r="W33" s="37"/>
      <c r="X33" s="35"/>
      <c r="Y33" s="37"/>
      <c r="Z33" s="35"/>
      <c r="AA33" s="37"/>
      <c r="AB33" s="35"/>
      <c r="AC33" s="37"/>
      <c r="AD33" s="35"/>
      <c r="AE33" s="37"/>
      <c r="AF33" s="35"/>
      <c r="AG33" s="37"/>
      <c r="AH33" s="35"/>
      <c r="AI33" s="37"/>
      <c r="AJ33" s="35"/>
      <c r="AK33" s="37"/>
      <c r="AL33" s="56"/>
      <c r="AM33" s="39"/>
      <c r="AN33" s="40"/>
      <c r="AO33" s="41"/>
      <c r="AP33" s="36"/>
      <c r="AQ33" s="24"/>
      <c r="AR33" s="24"/>
      <c r="AS33" s="42"/>
      <c r="AT33" s="24"/>
      <c r="AU33" s="24"/>
      <c r="AV33" s="25" t="str">
        <f t="shared" si="17"/>
        <v/>
      </c>
      <c r="CA33" s="26" t="str">
        <f t="shared" si="18"/>
        <v/>
      </c>
      <c r="CB33" s="26" t="str">
        <f t="shared" si="19"/>
        <v/>
      </c>
      <c r="CC33" s="26" t="str">
        <f t="shared" si="20"/>
        <v/>
      </c>
      <c r="CD33" s="26" t="str">
        <f t="shared" si="21"/>
        <v/>
      </c>
      <c r="CE33" s="26" t="str">
        <f t="shared" si="22"/>
        <v/>
      </c>
      <c r="CF33" s="27"/>
      <c r="CG33" s="26" t="str">
        <f t="shared" si="23"/>
        <v/>
      </c>
      <c r="CH33" s="26" t="str">
        <f t="shared" si="24"/>
        <v/>
      </c>
      <c r="CI33" s="28"/>
      <c r="CJ33" s="29">
        <f t="shared" si="25"/>
        <v>0</v>
      </c>
      <c r="CK33" s="29">
        <f t="shared" si="26"/>
        <v>0</v>
      </c>
      <c r="CL33" s="29">
        <f t="shared" si="27"/>
        <v>0</v>
      </c>
      <c r="CM33" s="29">
        <f t="shared" si="28"/>
        <v>0</v>
      </c>
      <c r="CN33" s="29">
        <f t="shared" si="28"/>
        <v>0</v>
      </c>
      <c r="CO33" s="30"/>
      <c r="CP33" s="29">
        <f t="shared" si="29"/>
        <v>0</v>
      </c>
      <c r="CQ33" s="29">
        <f t="shared" si="29"/>
        <v>0</v>
      </c>
    </row>
    <row r="34" spans="1:95" x14ac:dyDescent="0.25">
      <c r="A34" s="301"/>
      <c r="B34" s="57" t="s">
        <v>48</v>
      </c>
      <c r="C34" s="58">
        <f t="shared" si="15"/>
        <v>0</v>
      </c>
      <c r="D34" s="59">
        <f t="shared" si="16"/>
        <v>0</v>
      </c>
      <c r="E34" s="60">
        <f t="shared" si="16"/>
        <v>0</v>
      </c>
      <c r="F34" s="61"/>
      <c r="G34" s="62"/>
      <c r="H34" s="61"/>
      <c r="I34" s="62"/>
      <c r="J34" s="61"/>
      <c r="K34" s="63"/>
      <c r="L34" s="61"/>
      <c r="M34" s="63"/>
      <c r="N34" s="61"/>
      <c r="O34" s="63"/>
      <c r="P34" s="61"/>
      <c r="Q34" s="63"/>
      <c r="R34" s="61"/>
      <c r="S34" s="63"/>
      <c r="T34" s="61"/>
      <c r="U34" s="63"/>
      <c r="V34" s="61"/>
      <c r="W34" s="63"/>
      <c r="X34" s="61"/>
      <c r="Y34" s="63"/>
      <c r="Z34" s="61"/>
      <c r="AA34" s="63"/>
      <c r="AB34" s="61"/>
      <c r="AC34" s="63"/>
      <c r="AD34" s="61"/>
      <c r="AE34" s="63"/>
      <c r="AF34" s="61"/>
      <c r="AG34" s="63"/>
      <c r="AH34" s="61"/>
      <c r="AI34" s="63"/>
      <c r="AJ34" s="61"/>
      <c r="AK34" s="63"/>
      <c r="AL34" s="64"/>
      <c r="AM34" s="65"/>
      <c r="AN34" s="66"/>
      <c r="AO34" s="67"/>
      <c r="AP34" s="68"/>
      <c r="AQ34" s="69"/>
      <c r="AR34" s="69"/>
      <c r="AS34" s="70"/>
      <c r="AT34" s="69"/>
      <c r="AU34" s="69"/>
      <c r="AV34" s="25" t="str">
        <f t="shared" si="17"/>
        <v/>
      </c>
      <c r="CA34" s="26" t="str">
        <f t="shared" si="18"/>
        <v/>
      </c>
      <c r="CB34" s="26" t="str">
        <f t="shared" si="19"/>
        <v/>
      </c>
      <c r="CC34" s="26" t="str">
        <f t="shared" si="20"/>
        <v/>
      </c>
      <c r="CD34" s="26" t="str">
        <f t="shared" si="21"/>
        <v/>
      </c>
      <c r="CE34" s="26" t="str">
        <f t="shared" si="22"/>
        <v/>
      </c>
      <c r="CF34" s="27"/>
      <c r="CG34" s="26" t="str">
        <f t="shared" si="23"/>
        <v/>
      </c>
      <c r="CH34" s="26" t="str">
        <f t="shared" si="24"/>
        <v/>
      </c>
      <c r="CI34" s="28"/>
      <c r="CJ34" s="29">
        <f t="shared" si="25"/>
        <v>0</v>
      </c>
      <c r="CK34" s="29">
        <f t="shared" si="26"/>
        <v>0</v>
      </c>
      <c r="CL34" s="29">
        <f t="shared" si="27"/>
        <v>0</v>
      </c>
      <c r="CM34" s="29">
        <f t="shared" si="28"/>
        <v>0</v>
      </c>
      <c r="CN34" s="29">
        <f t="shared" si="28"/>
        <v>0</v>
      </c>
      <c r="CO34" s="30"/>
      <c r="CP34" s="29">
        <f t="shared" si="29"/>
        <v>0</v>
      </c>
      <c r="CQ34" s="29">
        <f t="shared" si="29"/>
        <v>0</v>
      </c>
    </row>
    <row r="35" spans="1:95" x14ac:dyDescent="0.25">
      <c r="A35" s="299" t="s">
        <v>50</v>
      </c>
      <c r="B35" s="10" t="s">
        <v>38</v>
      </c>
      <c r="C35" s="11">
        <f t="shared" si="0"/>
        <v>57</v>
      </c>
      <c r="D35" s="12">
        <f>SUM(H35+J35+L35+N35+P35+R35+T35+V35+X35+Z35+AB35+AD35+AF35+AH35+AJ35+AL35)</f>
        <v>41</v>
      </c>
      <c r="E35" s="13">
        <f>SUM(I35+K35+M35+O35+Q35+S35+U35+W35+Y35+AA35+AC35+AE35+AG35+AI35+AK35+AM35)</f>
        <v>16</v>
      </c>
      <c r="F35" s="71"/>
      <c r="G35" s="72"/>
      <c r="H35" s="14"/>
      <c r="I35" s="15"/>
      <c r="J35" s="14"/>
      <c r="K35" s="16"/>
      <c r="L35" s="14"/>
      <c r="M35" s="16"/>
      <c r="N35" s="14"/>
      <c r="O35" s="16"/>
      <c r="P35" s="14">
        <v>6</v>
      </c>
      <c r="Q35" s="16">
        <v>1</v>
      </c>
      <c r="R35" s="14">
        <v>3</v>
      </c>
      <c r="S35" s="16"/>
      <c r="T35" s="14">
        <v>6</v>
      </c>
      <c r="U35" s="16">
        <v>2</v>
      </c>
      <c r="V35" s="14">
        <v>2</v>
      </c>
      <c r="W35" s="16">
        <v>1</v>
      </c>
      <c r="X35" s="14">
        <v>5</v>
      </c>
      <c r="Y35" s="16">
        <v>2</v>
      </c>
      <c r="Z35" s="14">
        <v>2</v>
      </c>
      <c r="AA35" s="16">
        <v>1</v>
      </c>
      <c r="AB35" s="14">
        <v>6</v>
      </c>
      <c r="AC35" s="16">
        <v>3</v>
      </c>
      <c r="AD35" s="14">
        <v>4</v>
      </c>
      <c r="AE35" s="16">
        <v>2</v>
      </c>
      <c r="AF35" s="14">
        <v>2</v>
      </c>
      <c r="AG35" s="16">
        <v>1</v>
      </c>
      <c r="AH35" s="14">
        <v>1</v>
      </c>
      <c r="AI35" s="16">
        <v>2</v>
      </c>
      <c r="AJ35" s="14">
        <v>1</v>
      </c>
      <c r="AK35" s="16"/>
      <c r="AL35" s="17">
        <v>3</v>
      </c>
      <c r="AM35" s="18">
        <v>1</v>
      </c>
      <c r="AN35" s="73">
        <v>0</v>
      </c>
      <c r="AO35" s="20">
        <v>0</v>
      </c>
      <c r="AP35" s="21">
        <v>0</v>
      </c>
      <c r="AQ35" s="22">
        <v>1</v>
      </c>
      <c r="AR35" s="22">
        <v>3</v>
      </c>
      <c r="AS35" s="23"/>
      <c r="AT35" s="74">
        <v>0</v>
      </c>
      <c r="AU35" s="74">
        <v>0</v>
      </c>
      <c r="AV35" s="25" t="str">
        <f t="shared" si="2"/>
        <v/>
      </c>
      <c r="CA35" s="26" t="str">
        <f t="shared" si="3"/>
        <v/>
      </c>
      <c r="CB35" s="26" t="str">
        <f t="shared" si="4"/>
        <v/>
      </c>
      <c r="CC35" s="26" t="str">
        <f t="shared" si="5"/>
        <v/>
      </c>
      <c r="CD35" s="26" t="str">
        <f t="shared" si="6"/>
        <v/>
      </c>
      <c r="CE35" s="26" t="str">
        <f t="shared" si="7"/>
        <v/>
      </c>
      <c r="CF35" s="27"/>
      <c r="CG35" s="26" t="str">
        <f t="shared" si="8"/>
        <v/>
      </c>
      <c r="CH35" s="26" t="str">
        <f t="shared" si="9"/>
        <v/>
      </c>
      <c r="CI35" s="28"/>
      <c r="CJ35" s="29">
        <f t="shared" si="10"/>
        <v>0</v>
      </c>
      <c r="CK35" s="29">
        <f t="shared" si="11"/>
        <v>0</v>
      </c>
      <c r="CL35" s="29">
        <f t="shared" si="12"/>
        <v>0</v>
      </c>
      <c r="CM35" s="29">
        <f t="shared" si="13"/>
        <v>0</v>
      </c>
      <c r="CN35" s="29">
        <f t="shared" si="13"/>
        <v>0</v>
      </c>
      <c r="CO35" s="30"/>
      <c r="CP35" s="29">
        <f t="shared" si="14"/>
        <v>0</v>
      </c>
      <c r="CQ35" s="29">
        <f t="shared" si="14"/>
        <v>0</v>
      </c>
    </row>
    <row r="36" spans="1:95" x14ac:dyDescent="0.25">
      <c r="A36" s="300"/>
      <c r="B36" s="31" t="s">
        <v>51</v>
      </c>
      <c r="C36" s="32">
        <f t="shared" si="0"/>
        <v>0</v>
      </c>
      <c r="D36" s="33">
        <f t="shared" ref="D36:E51" si="30">SUM(H36+J36+L36+N36+P36+R36+T36+V36+X36+Z36+AB36+AD36+AF36+AH36+AJ36+AL36)</f>
        <v>0</v>
      </c>
      <c r="E36" s="34">
        <f t="shared" si="30"/>
        <v>0</v>
      </c>
      <c r="F36" s="75"/>
      <c r="G36" s="76"/>
      <c r="H36" s="35"/>
      <c r="I36" s="36"/>
      <c r="J36" s="35"/>
      <c r="K36" s="37"/>
      <c r="L36" s="35"/>
      <c r="M36" s="37"/>
      <c r="N36" s="35"/>
      <c r="O36" s="37"/>
      <c r="P36" s="35"/>
      <c r="Q36" s="37"/>
      <c r="R36" s="35"/>
      <c r="S36" s="37"/>
      <c r="T36" s="35"/>
      <c r="U36" s="37"/>
      <c r="V36" s="35"/>
      <c r="W36" s="37"/>
      <c r="X36" s="35"/>
      <c r="Y36" s="37"/>
      <c r="Z36" s="35"/>
      <c r="AA36" s="37"/>
      <c r="AB36" s="35"/>
      <c r="AC36" s="37"/>
      <c r="AD36" s="35"/>
      <c r="AE36" s="37"/>
      <c r="AF36" s="35"/>
      <c r="AG36" s="37"/>
      <c r="AH36" s="35"/>
      <c r="AI36" s="37"/>
      <c r="AJ36" s="35"/>
      <c r="AK36" s="37"/>
      <c r="AL36" s="38"/>
      <c r="AM36" s="39"/>
      <c r="AN36" s="40"/>
      <c r="AO36" s="41"/>
      <c r="AP36" s="36"/>
      <c r="AQ36" s="24"/>
      <c r="AR36" s="24"/>
      <c r="AS36" s="42"/>
      <c r="AT36" s="24"/>
      <c r="AU36" s="24"/>
      <c r="AV36" s="25" t="str">
        <f t="shared" si="2"/>
        <v/>
      </c>
      <c r="CA36" s="26" t="str">
        <f t="shared" si="3"/>
        <v/>
      </c>
      <c r="CB36" s="26" t="str">
        <f t="shared" si="4"/>
        <v/>
      </c>
      <c r="CC36" s="26" t="str">
        <f t="shared" si="5"/>
        <v/>
      </c>
      <c r="CD36" s="26" t="str">
        <f t="shared" si="6"/>
        <v/>
      </c>
      <c r="CE36" s="26" t="str">
        <f t="shared" si="7"/>
        <v/>
      </c>
      <c r="CF36" s="27"/>
      <c r="CG36" s="26" t="str">
        <f t="shared" si="8"/>
        <v/>
      </c>
      <c r="CH36" s="26" t="str">
        <f t="shared" si="9"/>
        <v/>
      </c>
      <c r="CI36" s="28"/>
      <c r="CJ36" s="29">
        <f t="shared" si="10"/>
        <v>0</v>
      </c>
      <c r="CK36" s="29">
        <f t="shared" si="11"/>
        <v>0</v>
      </c>
      <c r="CL36" s="29">
        <f t="shared" si="12"/>
        <v>0</v>
      </c>
      <c r="CM36" s="29">
        <f t="shared" si="13"/>
        <v>0</v>
      </c>
      <c r="CN36" s="29">
        <f t="shared" si="13"/>
        <v>0</v>
      </c>
      <c r="CO36" s="30"/>
      <c r="CP36" s="29">
        <f t="shared" si="14"/>
        <v>0</v>
      </c>
      <c r="CQ36" s="29">
        <f t="shared" si="14"/>
        <v>0</v>
      </c>
    </row>
    <row r="37" spans="1:95" x14ac:dyDescent="0.25">
      <c r="A37" s="300"/>
      <c r="B37" s="31" t="s">
        <v>40</v>
      </c>
      <c r="C37" s="32">
        <f t="shared" si="0"/>
        <v>145</v>
      </c>
      <c r="D37" s="33">
        <f t="shared" si="30"/>
        <v>102</v>
      </c>
      <c r="E37" s="34">
        <f t="shared" si="30"/>
        <v>43</v>
      </c>
      <c r="F37" s="75"/>
      <c r="G37" s="76"/>
      <c r="H37" s="35"/>
      <c r="I37" s="36"/>
      <c r="J37" s="35"/>
      <c r="K37" s="37"/>
      <c r="L37" s="35"/>
      <c r="M37" s="37">
        <v>1</v>
      </c>
      <c r="N37" s="35">
        <v>3</v>
      </c>
      <c r="O37" s="37"/>
      <c r="P37" s="35">
        <v>10</v>
      </c>
      <c r="Q37" s="37">
        <v>2</v>
      </c>
      <c r="R37" s="35">
        <v>15</v>
      </c>
      <c r="S37" s="37">
        <v>5</v>
      </c>
      <c r="T37" s="35">
        <v>13</v>
      </c>
      <c r="U37" s="37">
        <v>12</v>
      </c>
      <c r="V37" s="35">
        <v>14</v>
      </c>
      <c r="W37" s="37">
        <v>10</v>
      </c>
      <c r="X37" s="35">
        <v>15</v>
      </c>
      <c r="Y37" s="37">
        <v>4</v>
      </c>
      <c r="Z37" s="35">
        <v>10</v>
      </c>
      <c r="AA37" s="37">
        <v>4</v>
      </c>
      <c r="AB37" s="35">
        <v>11</v>
      </c>
      <c r="AC37" s="37">
        <v>4</v>
      </c>
      <c r="AD37" s="35">
        <v>5</v>
      </c>
      <c r="AE37" s="37"/>
      <c r="AF37" s="35">
        <v>5</v>
      </c>
      <c r="AG37" s="37"/>
      <c r="AH37" s="35">
        <v>1</v>
      </c>
      <c r="AI37" s="37">
        <v>1</v>
      </c>
      <c r="AJ37" s="35"/>
      <c r="AK37" s="37"/>
      <c r="AL37" s="38"/>
      <c r="AM37" s="39"/>
      <c r="AN37" s="40">
        <v>0</v>
      </c>
      <c r="AO37" s="41">
        <v>0</v>
      </c>
      <c r="AP37" s="36">
        <v>2</v>
      </c>
      <c r="AQ37" s="24">
        <v>1</v>
      </c>
      <c r="AR37" s="24">
        <v>11</v>
      </c>
      <c r="AS37" s="42"/>
      <c r="AT37" s="24">
        <v>0</v>
      </c>
      <c r="AU37" s="24">
        <v>0</v>
      </c>
      <c r="AV37" s="25" t="str">
        <f t="shared" si="2"/>
        <v/>
      </c>
      <c r="CA37" s="26" t="str">
        <f t="shared" si="3"/>
        <v/>
      </c>
      <c r="CB37" s="26" t="str">
        <f t="shared" si="4"/>
        <v/>
      </c>
      <c r="CC37" s="26" t="str">
        <f t="shared" si="5"/>
        <v/>
      </c>
      <c r="CD37" s="26" t="str">
        <f t="shared" si="6"/>
        <v/>
      </c>
      <c r="CE37" s="26" t="str">
        <f t="shared" si="7"/>
        <v/>
      </c>
      <c r="CF37" s="27"/>
      <c r="CG37" s="26" t="str">
        <f t="shared" si="8"/>
        <v/>
      </c>
      <c r="CH37" s="26" t="str">
        <f t="shared" si="9"/>
        <v/>
      </c>
      <c r="CI37" s="28"/>
      <c r="CJ37" s="29">
        <f t="shared" si="10"/>
        <v>0</v>
      </c>
      <c r="CK37" s="29">
        <f t="shared" si="11"/>
        <v>0</v>
      </c>
      <c r="CL37" s="29">
        <f t="shared" si="12"/>
        <v>0</v>
      </c>
      <c r="CM37" s="29">
        <f t="shared" si="13"/>
        <v>0</v>
      </c>
      <c r="CN37" s="29">
        <f t="shared" si="13"/>
        <v>0</v>
      </c>
      <c r="CO37" s="30"/>
      <c r="CP37" s="29">
        <f t="shared" si="14"/>
        <v>0</v>
      </c>
      <c r="CQ37" s="29">
        <f t="shared" si="14"/>
        <v>0</v>
      </c>
    </row>
    <row r="38" spans="1:95" x14ac:dyDescent="0.25">
      <c r="A38" s="300"/>
      <c r="B38" s="31" t="s">
        <v>41</v>
      </c>
      <c r="C38" s="32">
        <f t="shared" si="0"/>
        <v>0</v>
      </c>
      <c r="D38" s="33">
        <f t="shared" si="30"/>
        <v>0</v>
      </c>
      <c r="E38" s="34">
        <f t="shared" si="30"/>
        <v>0</v>
      </c>
      <c r="F38" s="75"/>
      <c r="G38" s="76"/>
      <c r="H38" s="35"/>
      <c r="I38" s="36"/>
      <c r="J38" s="35"/>
      <c r="K38" s="37"/>
      <c r="L38" s="35"/>
      <c r="M38" s="37"/>
      <c r="N38" s="35"/>
      <c r="O38" s="37"/>
      <c r="P38" s="35"/>
      <c r="Q38" s="37"/>
      <c r="R38" s="35"/>
      <c r="S38" s="37"/>
      <c r="T38" s="35"/>
      <c r="U38" s="37"/>
      <c r="V38" s="35"/>
      <c r="W38" s="37"/>
      <c r="X38" s="35"/>
      <c r="Y38" s="37"/>
      <c r="Z38" s="35"/>
      <c r="AA38" s="37"/>
      <c r="AB38" s="35"/>
      <c r="AC38" s="37"/>
      <c r="AD38" s="35"/>
      <c r="AE38" s="37"/>
      <c r="AF38" s="35"/>
      <c r="AG38" s="37"/>
      <c r="AH38" s="35"/>
      <c r="AI38" s="37"/>
      <c r="AJ38" s="35"/>
      <c r="AK38" s="37"/>
      <c r="AL38" s="38"/>
      <c r="AM38" s="39"/>
      <c r="AN38" s="40"/>
      <c r="AO38" s="41"/>
      <c r="AP38" s="36"/>
      <c r="AQ38" s="24"/>
      <c r="AR38" s="24"/>
      <c r="AS38" s="42"/>
      <c r="AT38" s="24"/>
      <c r="AU38" s="24"/>
      <c r="AV38" s="25" t="str">
        <f t="shared" si="2"/>
        <v/>
      </c>
      <c r="CA38" s="26" t="str">
        <f t="shared" si="3"/>
        <v/>
      </c>
      <c r="CB38" s="26" t="str">
        <f t="shared" si="4"/>
        <v/>
      </c>
      <c r="CC38" s="26" t="str">
        <f t="shared" si="5"/>
        <v/>
      </c>
      <c r="CD38" s="26" t="str">
        <f t="shared" si="6"/>
        <v/>
      </c>
      <c r="CE38" s="26" t="str">
        <f t="shared" si="7"/>
        <v/>
      </c>
      <c r="CF38" s="27"/>
      <c r="CG38" s="26" t="str">
        <f t="shared" si="8"/>
        <v/>
      </c>
      <c r="CH38" s="26" t="str">
        <f t="shared" si="9"/>
        <v/>
      </c>
      <c r="CI38" s="28"/>
      <c r="CJ38" s="29">
        <f t="shared" si="10"/>
        <v>0</v>
      </c>
      <c r="CK38" s="29">
        <f t="shared" si="11"/>
        <v>0</v>
      </c>
      <c r="CL38" s="29">
        <f t="shared" si="12"/>
        <v>0</v>
      </c>
      <c r="CM38" s="29">
        <f t="shared" si="13"/>
        <v>0</v>
      </c>
      <c r="CN38" s="29">
        <f t="shared" si="13"/>
        <v>0</v>
      </c>
      <c r="CO38" s="30"/>
      <c r="CP38" s="29">
        <f t="shared" si="14"/>
        <v>0</v>
      </c>
      <c r="CQ38" s="29">
        <f t="shared" si="14"/>
        <v>0</v>
      </c>
    </row>
    <row r="39" spans="1:95" x14ac:dyDescent="0.25">
      <c r="A39" s="300"/>
      <c r="B39" s="31" t="s">
        <v>52</v>
      </c>
      <c r="C39" s="32">
        <f t="shared" si="0"/>
        <v>0</v>
      </c>
      <c r="D39" s="33">
        <f t="shared" si="30"/>
        <v>0</v>
      </c>
      <c r="E39" s="34">
        <f t="shared" si="30"/>
        <v>0</v>
      </c>
      <c r="F39" s="75"/>
      <c r="G39" s="76"/>
      <c r="H39" s="35"/>
      <c r="I39" s="36"/>
      <c r="J39" s="35"/>
      <c r="K39" s="37"/>
      <c r="L39" s="35"/>
      <c r="M39" s="37"/>
      <c r="N39" s="35"/>
      <c r="O39" s="37"/>
      <c r="P39" s="35"/>
      <c r="Q39" s="37"/>
      <c r="R39" s="35"/>
      <c r="S39" s="37"/>
      <c r="T39" s="35"/>
      <c r="U39" s="37"/>
      <c r="V39" s="35"/>
      <c r="W39" s="37"/>
      <c r="X39" s="35"/>
      <c r="Y39" s="37"/>
      <c r="Z39" s="35"/>
      <c r="AA39" s="37"/>
      <c r="AB39" s="35"/>
      <c r="AC39" s="37"/>
      <c r="AD39" s="35"/>
      <c r="AE39" s="37"/>
      <c r="AF39" s="35"/>
      <c r="AG39" s="37"/>
      <c r="AH39" s="35"/>
      <c r="AI39" s="37"/>
      <c r="AJ39" s="35"/>
      <c r="AK39" s="37"/>
      <c r="AL39" s="38"/>
      <c r="AM39" s="39"/>
      <c r="AN39" s="40"/>
      <c r="AO39" s="41"/>
      <c r="AP39" s="36"/>
      <c r="AQ39" s="24"/>
      <c r="AR39" s="24"/>
      <c r="AS39" s="42"/>
      <c r="AT39" s="24"/>
      <c r="AU39" s="24"/>
      <c r="AV39" s="25" t="str">
        <f t="shared" si="2"/>
        <v/>
      </c>
      <c r="CA39" s="26" t="str">
        <f t="shared" si="3"/>
        <v/>
      </c>
      <c r="CB39" s="26" t="str">
        <f t="shared" si="4"/>
        <v/>
      </c>
      <c r="CC39" s="26" t="str">
        <f t="shared" si="5"/>
        <v/>
      </c>
      <c r="CD39" s="26" t="str">
        <f t="shared" si="6"/>
        <v/>
      </c>
      <c r="CE39" s="26" t="str">
        <f t="shared" si="7"/>
        <v/>
      </c>
      <c r="CF39" s="27"/>
      <c r="CG39" s="26" t="str">
        <f t="shared" si="8"/>
        <v/>
      </c>
      <c r="CH39" s="26" t="str">
        <f t="shared" si="9"/>
        <v/>
      </c>
      <c r="CI39" s="28"/>
      <c r="CJ39" s="29">
        <f t="shared" si="10"/>
        <v>0</v>
      </c>
      <c r="CK39" s="29">
        <f t="shared" si="11"/>
        <v>0</v>
      </c>
      <c r="CL39" s="29">
        <f t="shared" si="12"/>
        <v>0</v>
      </c>
      <c r="CM39" s="29">
        <f t="shared" si="13"/>
        <v>0</v>
      </c>
      <c r="CN39" s="29">
        <f t="shared" si="13"/>
        <v>0</v>
      </c>
      <c r="CO39" s="30"/>
      <c r="CP39" s="29">
        <f t="shared" si="14"/>
        <v>0</v>
      </c>
      <c r="CQ39" s="29">
        <f t="shared" si="14"/>
        <v>0</v>
      </c>
    </row>
    <row r="40" spans="1:95" x14ac:dyDescent="0.25">
      <c r="A40" s="300"/>
      <c r="B40" s="31" t="s">
        <v>53</v>
      </c>
      <c r="C40" s="32">
        <f t="shared" si="0"/>
        <v>0</v>
      </c>
      <c r="D40" s="33">
        <f t="shared" si="30"/>
        <v>0</v>
      </c>
      <c r="E40" s="34">
        <f t="shared" si="30"/>
        <v>0</v>
      </c>
      <c r="F40" s="75"/>
      <c r="G40" s="76"/>
      <c r="H40" s="35"/>
      <c r="I40" s="36"/>
      <c r="J40" s="35"/>
      <c r="K40" s="37"/>
      <c r="L40" s="35"/>
      <c r="M40" s="37"/>
      <c r="N40" s="35"/>
      <c r="O40" s="37"/>
      <c r="P40" s="35"/>
      <c r="Q40" s="37"/>
      <c r="R40" s="35"/>
      <c r="S40" s="37"/>
      <c r="T40" s="35"/>
      <c r="U40" s="37"/>
      <c r="V40" s="35"/>
      <c r="W40" s="37"/>
      <c r="X40" s="35"/>
      <c r="Y40" s="37"/>
      <c r="Z40" s="35"/>
      <c r="AA40" s="37"/>
      <c r="AB40" s="35"/>
      <c r="AC40" s="37"/>
      <c r="AD40" s="35"/>
      <c r="AE40" s="37"/>
      <c r="AF40" s="35"/>
      <c r="AG40" s="37"/>
      <c r="AH40" s="35"/>
      <c r="AI40" s="37"/>
      <c r="AJ40" s="35"/>
      <c r="AK40" s="37"/>
      <c r="AL40" s="38"/>
      <c r="AM40" s="39"/>
      <c r="AN40" s="40"/>
      <c r="AO40" s="41"/>
      <c r="AP40" s="36"/>
      <c r="AQ40" s="24"/>
      <c r="AR40" s="24"/>
      <c r="AS40" s="42"/>
      <c r="AT40" s="24"/>
      <c r="AU40" s="24"/>
      <c r="AV40" s="25" t="str">
        <f t="shared" si="2"/>
        <v/>
      </c>
      <c r="CA40" s="26" t="str">
        <f t="shared" si="3"/>
        <v/>
      </c>
      <c r="CB40" s="26" t="str">
        <f t="shared" si="4"/>
        <v/>
      </c>
      <c r="CC40" s="26" t="str">
        <f t="shared" si="5"/>
        <v/>
      </c>
      <c r="CD40" s="26" t="str">
        <f t="shared" si="6"/>
        <v/>
      </c>
      <c r="CE40" s="26" t="str">
        <f t="shared" si="7"/>
        <v/>
      </c>
      <c r="CF40" s="27"/>
      <c r="CG40" s="26" t="str">
        <f t="shared" si="8"/>
        <v/>
      </c>
      <c r="CH40" s="26" t="str">
        <f t="shared" si="9"/>
        <v/>
      </c>
      <c r="CI40" s="28"/>
      <c r="CJ40" s="29">
        <f t="shared" si="10"/>
        <v>0</v>
      </c>
      <c r="CK40" s="29">
        <f t="shared" si="11"/>
        <v>0</v>
      </c>
      <c r="CL40" s="29">
        <f t="shared" si="12"/>
        <v>0</v>
      </c>
      <c r="CM40" s="29">
        <f t="shared" si="13"/>
        <v>0</v>
      </c>
      <c r="CN40" s="29">
        <f t="shared" si="13"/>
        <v>0</v>
      </c>
      <c r="CO40" s="30"/>
      <c r="CP40" s="29">
        <f t="shared" si="14"/>
        <v>0</v>
      </c>
      <c r="CQ40" s="29">
        <f t="shared" si="14"/>
        <v>0</v>
      </c>
    </row>
    <row r="41" spans="1:95" x14ac:dyDescent="0.25">
      <c r="A41" s="300"/>
      <c r="B41" s="31" t="s">
        <v>44</v>
      </c>
      <c r="C41" s="32">
        <f t="shared" si="0"/>
        <v>0</v>
      </c>
      <c r="D41" s="33">
        <f t="shared" si="30"/>
        <v>0</v>
      </c>
      <c r="E41" s="34">
        <f t="shared" si="30"/>
        <v>0</v>
      </c>
      <c r="F41" s="75"/>
      <c r="G41" s="76"/>
      <c r="H41" s="35"/>
      <c r="I41" s="36"/>
      <c r="J41" s="35"/>
      <c r="K41" s="37"/>
      <c r="L41" s="35"/>
      <c r="M41" s="37"/>
      <c r="N41" s="35"/>
      <c r="O41" s="37"/>
      <c r="P41" s="35"/>
      <c r="Q41" s="37"/>
      <c r="R41" s="35"/>
      <c r="S41" s="37"/>
      <c r="T41" s="35"/>
      <c r="U41" s="37"/>
      <c r="V41" s="35"/>
      <c r="W41" s="37"/>
      <c r="X41" s="35"/>
      <c r="Y41" s="37"/>
      <c r="Z41" s="35"/>
      <c r="AA41" s="37"/>
      <c r="AB41" s="35"/>
      <c r="AC41" s="37"/>
      <c r="AD41" s="35"/>
      <c r="AE41" s="37"/>
      <c r="AF41" s="35"/>
      <c r="AG41" s="37"/>
      <c r="AH41" s="35"/>
      <c r="AI41" s="37"/>
      <c r="AJ41" s="35"/>
      <c r="AK41" s="37"/>
      <c r="AL41" s="38"/>
      <c r="AM41" s="39"/>
      <c r="AN41" s="40"/>
      <c r="AO41" s="41"/>
      <c r="AP41" s="36"/>
      <c r="AQ41" s="24"/>
      <c r="AR41" s="24"/>
      <c r="AS41" s="42"/>
      <c r="AT41" s="24"/>
      <c r="AU41" s="24"/>
      <c r="AV41" s="25" t="str">
        <f t="shared" si="2"/>
        <v/>
      </c>
      <c r="CA41" s="26" t="str">
        <f t="shared" si="3"/>
        <v/>
      </c>
      <c r="CB41" s="26" t="str">
        <f t="shared" si="4"/>
        <v/>
      </c>
      <c r="CC41" s="26" t="str">
        <f t="shared" si="5"/>
        <v/>
      </c>
      <c r="CD41" s="26" t="str">
        <f t="shared" si="6"/>
        <v/>
      </c>
      <c r="CE41" s="26" t="str">
        <f t="shared" si="7"/>
        <v/>
      </c>
      <c r="CF41" s="27"/>
      <c r="CG41" s="26" t="str">
        <f t="shared" si="8"/>
        <v/>
      </c>
      <c r="CH41" s="26" t="str">
        <f t="shared" si="9"/>
        <v/>
      </c>
      <c r="CI41" s="28"/>
      <c r="CJ41" s="29">
        <f t="shared" si="10"/>
        <v>0</v>
      </c>
      <c r="CK41" s="29">
        <f t="shared" si="11"/>
        <v>0</v>
      </c>
      <c r="CL41" s="29">
        <f t="shared" si="12"/>
        <v>0</v>
      </c>
      <c r="CM41" s="29">
        <f t="shared" si="13"/>
        <v>0</v>
      </c>
      <c r="CN41" s="29">
        <f t="shared" si="13"/>
        <v>0</v>
      </c>
      <c r="CO41" s="30"/>
      <c r="CP41" s="29">
        <f t="shared" si="14"/>
        <v>0</v>
      </c>
      <c r="CQ41" s="29">
        <f t="shared" si="14"/>
        <v>0</v>
      </c>
    </row>
    <row r="42" spans="1:95" x14ac:dyDescent="0.25">
      <c r="A42" s="300"/>
      <c r="B42" s="43" t="s">
        <v>45</v>
      </c>
      <c r="C42" s="44">
        <f t="shared" si="0"/>
        <v>0</v>
      </c>
      <c r="D42" s="45">
        <f t="shared" si="30"/>
        <v>0</v>
      </c>
      <c r="E42" s="46">
        <f t="shared" si="30"/>
        <v>0</v>
      </c>
      <c r="F42" s="75"/>
      <c r="G42" s="76"/>
      <c r="H42" s="47"/>
      <c r="I42" s="48"/>
      <c r="J42" s="47"/>
      <c r="K42" s="49"/>
      <c r="L42" s="47"/>
      <c r="M42" s="49"/>
      <c r="N42" s="47"/>
      <c r="O42" s="49"/>
      <c r="P42" s="47"/>
      <c r="Q42" s="49"/>
      <c r="R42" s="47"/>
      <c r="S42" s="49"/>
      <c r="T42" s="47"/>
      <c r="U42" s="49"/>
      <c r="V42" s="47"/>
      <c r="W42" s="49"/>
      <c r="X42" s="47"/>
      <c r="Y42" s="49"/>
      <c r="Z42" s="47"/>
      <c r="AA42" s="49"/>
      <c r="AB42" s="47"/>
      <c r="AC42" s="49"/>
      <c r="AD42" s="47"/>
      <c r="AE42" s="49"/>
      <c r="AF42" s="47"/>
      <c r="AG42" s="49"/>
      <c r="AH42" s="47"/>
      <c r="AI42" s="49"/>
      <c r="AJ42" s="47"/>
      <c r="AK42" s="49"/>
      <c r="AL42" s="50"/>
      <c r="AM42" s="51"/>
      <c r="AN42" s="40"/>
      <c r="AO42" s="52"/>
      <c r="AP42" s="36"/>
      <c r="AQ42" s="24"/>
      <c r="AR42" s="24"/>
      <c r="AS42" s="42"/>
      <c r="AT42" s="24"/>
      <c r="AU42" s="24"/>
      <c r="AV42" s="25" t="str">
        <f t="shared" si="2"/>
        <v/>
      </c>
      <c r="CA42" s="26" t="str">
        <f t="shared" si="3"/>
        <v/>
      </c>
      <c r="CB42" s="26" t="str">
        <f t="shared" si="4"/>
        <v/>
      </c>
      <c r="CC42" s="26" t="str">
        <f t="shared" si="5"/>
        <v/>
      </c>
      <c r="CD42" s="26" t="str">
        <f t="shared" si="6"/>
        <v/>
      </c>
      <c r="CE42" s="26" t="str">
        <f t="shared" si="7"/>
        <v/>
      </c>
      <c r="CF42" s="27"/>
      <c r="CG42" s="26" t="str">
        <f t="shared" si="8"/>
        <v/>
      </c>
      <c r="CH42" s="26" t="str">
        <f t="shared" si="9"/>
        <v/>
      </c>
      <c r="CI42" s="28"/>
      <c r="CJ42" s="29">
        <f t="shared" si="10"/>
        <v>0</v>
      </c>
      <c r="CK42" s="29">
        <f t="shared" si="11"/>
        <v>0</v>
      </c>
      <c r="CL42" s="29">
        <f t="shared" si="12"/>
        <v>0</v>
      </c>
      <c r="CM42" s="29">
        <f t="shared" si="13"/>
        <v>0</v>
      </c>
      <c r="CN42" s="29">
        <f t="shared" si="13"/>
        <v>0</v>
      </c>
      <c r="CO42" s="30"/>
      <c r="CP42" s="29">
        <f t="shared" si="14"/>
        <v>0</v>
      </c>
      <c r="CQ42" s="29">
        <f t="shared" si="14"/>
        <v>0</v>
      </c>
    </row>
    <row r="43" spans="1:95" x14ac:dyDescent="0.25">
      <c r="A43" s="300"/>
      <c r="B43" s="31" t="s">
        <v>46</v>
      </c>
      <c r="C43" s="32">
        <f t="shared" si="0"/>
        <v>0</v>
      </c>
      <c r="D43" s="33">
        <f t="shared" si="30"/>
        <v>0</v>
      </c>
      <c r="E43" s="34">
        <f t="shared" si="30"/>
        <v>0</v>
      </c>
      <c r="F43" s="75"/>
      <c r="G43" s="77"/>
      <c r="H43" s="35"/>
      <c r="I43" s="36"/>
      <c r="J43" s="35"/>
      <c r="K43" s="37"/>
      <c r="L43" s="35"/>
      <c r="M43" s="37"/>
      <c r="N43" s="35"/>
      <c r="O43" s="37"/>
      <c r="P43" s="35"/>
      <c r="Q43" s="37"/>
      <c r="R43" s="35"/>
      <c r="S43" s="37"/>
      <c r="T43" s="35"/>
      <c r="U43" s="37"/>
      <c r="V43" s="35"/>
      <c r="W43" s="37"/>
      <c r="X43" s="35"/>
      <c r="Y43" s="37"/>
      <c r="Z43" s="35"/>
      <c r="AA43" s="37"/>
      <c r="AB43" s="35"/>
      <c r="AC43" s="37"/>
      <c r="AD43" s="35"/>
      <c r="AE43" s="37"/>
      <c r="AF43" s="35"/>
      <c r="AG43" s="37"/>
      <c r="AH43" s="35"/>
      <c r="AI43" s="37"/>
      <c r="AJ43" s="35"/>
      <c r="AK43" s="37"/>
      <c r="AL43" s="38"/>
      <c r="AM43" s="39"/>
      <c r="AN43" s="40"/>
      <c r="AO43" s="41"/>
      <c r="AP43" s="36"/>
      <c r="AQ43" s="24"/>
      <c r="AR43" s="24"/>
      <c r="AS43" s="42"/>
      <c r="AT43" s="24"/>
      <c r="AU43" s="24"/>
      <c r="AV43" s="25" t="str">
        <f t="shared" si="2"/>
        <v/>
      </c>
      <c r="CA43" s="26" t="str">
        <f t="shared" si="3"/>
        <v/>
      </c>
      <c r="CB43" s="26" t="str">
        <f t="shared" si="4"/>
        <v/>
      </c>
      <c r="CC43" s="26" t="str">
        <f t="shared" si="5"/>
        <v/>
      </c>
      <c r="CD43" s="26" t="str">
        <f t="shared" si="6"/>
        <v/>
      </c>
      <c r="CE43" s="26" t="str">
        <f t="shared" si="7"/>
        <v/>
      </c>
      <c r="CF43" s="27"/>
      <c r="CG43" s="26" t="str">
        <f t="shared" si="8"/>
        <v/>
      </c>
      <c r="CH43" s="26" t="str">
        <f t="shared" si="9"/>
        <v/>
      </c>
      <c r="CI43" s="28"/>
      <c r="CJ43" s="29">
        <f t="shared" si="10"/>
        <v>0</v>
      </c>
      <c r="CK43" s="29">
        <f t="shared" si="11"/>
        <v>0</v>
      </c>
      <c r="CL43" s="29">
        <f t="shared" si="12"/>
        <v>0</v>
      </c>
      <c r="CM43" s="29">
        <f t="shared" si="13"/>
        <v>0</v>
      </c>
      <c r="CN43" s="29">
        <f t="shared" si="13"/>
        <v>0</v>
      </c>
      <c r="CO43" s="30"/>
      <c r="CP43" s="29">
        <f t="shared" si="14"/>
        <v>0</v>
      </c>
      <c r="CQ43" s="29">
        <f t="shared" si="14"/>
        <v>0</v>
      </c>
    </row>
    <row r="44" spans="1:95" x14ac:dyDescent="0.25">
      <c r="A44" s="300"/>
      <c r="B44" s="53" t="s">
        <v>47</v>
      </c>
      <c r="C44" s="32">
        <f t="shared" si="0"/>
        <v>0</v>
      </c>
      <c r="D44" s="33">
        <f t="shared" si="30"/>
        <v>0</v>
      </c>
      <c r="E44" s="55">
        <f t="shared" si="30"/>
        <v>0</v>
      </c>
      <c r="F44" s="75"/>
      <c r="G44" s="78"/>
      <c r="H44" s="79"/>
      <c r="I44" s="80"/>
      <c r="J44" s="79"/>
      <c r="K44" s="81"/>
      <c r="L44" s="79"/>
      <c r="M44" s="81"/>
      <c r="N44" s="79"/>
      <c r="O44" s="81"/>
      <c r="P44" s="79"/>
      <c r="Q44" s="81"/>
      <c r="R44" s="35"/>
      <c r="S44" s="37"/>
      <c r="T44" s="35"/>
      <c r="U44" s="37"/>
      <c r="V44" s="35"/>
      <c r="W44" s="37"/>
      <c r="X44" s="35"/>
      <c r="Y44" s="37"/>
      <c r="Z44" s="35"/>
      <c r="AA44" s="37"/>
      <c r="AB44" s="35"/>
      <c r="AC44" s="37"/>
      <c r="AD44" s="35"/>
      <c r="AE44" s="37"/>
      <c r="AF44" s="35"/>
      <c r="AG44" s="37"/>
      <c r="AH44" s="35"/>
      <c r="AI44" s="37"/>
      <c r="AJ44" s="35"/>
      <c r="AK44" s="37"/>
      <c r="AL44" s="38"/>
      <c r="AM44" s="39"/>
      <c r="AN44" s="40"/>
      <c r="AO44" s="41"/>
      <c r="AP44" s="36"/>
      <c r="AQ44" s="24"/>
      <c r="AR44" s="24"/>
      <c r="AS44" s="42"/>
      <c r="AT44" s="24"/>
      <c r="AU44" s="24"/>
      <c r="AV44" s="25" t="str">
        <f t="shared" si="2"/>
        <v/>
      </c>
      <c r="CA44" s="26" t="str">
        <f t="shared" si="3"/>
        <v/>
      </c>
      <c r="CB44" s="26" t="str">
        <f t="shared" si="4"/>
        <v/>
      </c>
      <c r="CC44" s="26" t="str">
        <f t="shared" si="5"/>
        <v/>
      </c>
      <c r="CD44" s="26" t="str">
        <f t="shared" si="6"/>
        <v/>
      </c>
      <c r="CE44" s="26" t="str">
        <f t="shared" si="7"/>
        <v/>
      </c>
      <c r="CF44" s="27"/>
      <c r="CG44" s="26" t="str">
        <f t="shared" si="8"/>
        <v/>
      </c>
      <c r="CH44" s="26" t="str">
        <f t="shared" si="9"/>
        <v/>
      </c>
      <c r="CI44" s="28"/>
      <c r="CJ44" s="29">
        <f t="shared" si="10"/>
        <v>0</v>
      </c>
      <c r="CK44" s="29">
        <f t="shared" si="11"/>
        <v>0</v>
      </c>
      <c r="CL44" s="29">
        <f t="shared" si="12"/>
        <v>0</v>
      </c>
      <c r="CM44" s="29">
        <f t="shared" si="13"/>
        <v>0</v>
      </c>
      <c r="CN44" s="29">
        <f t="shared" si="13"/>
        <v>0</v>
      </c>
      <c r="CO44" s="30"/>
      <c r="CP44" s="29">
        <f t="shared" si="14"/>
        <v>0</v>
      </c>
      <c r="CQ44" s="29">
        <f t="shared" si="14"/>
        <v>0</v>
      </c>
    </row>
    <row r="45" spans="1:95" x14ac:dyDescent="0.25">
      <c r="A45" s="301"/>
      <c r="B45" s="57" t="s">
        <v>48</v>
      </c>
      <c r="C45" s="58">
        <f t="shared" si="0"/>
        <v>0</v>
      </c>
      <c r="D45" s="59">
        <f t="shared" si="30"/>
        <v>0</v>
      </c>
      <c r="E45" s="60">
        <f t="shared" si="30"/>
        <v>0</v>
      </c>
      <c r="F45" s="82"/>
      <c r="G45" s="83"/>
      <c r="H45" s="61"/>
      <c r="I45" s="62"/>
      <c r="J45" s="61"/>
      <c r="K45" s="63"/>
      <c r="L45" s="61"/>
      <c r="M45" s="63"/>
      <c r="N45" s="61"/>
      <c r="O45" s="63"/>
      <c r="P45" s="61"/>
      <c r="Q45" s="63"/>
      <c r="R45" s="61"/>
      <c r="S45" s="63"/>
      <c r="T45" s="61"/>
      <c r="U45" s="63"/>
      <c r="V45" s="61"/>
      <c r="W45" s="63"/>
      <c r="X45" s="61"/>
      <c r="Y45" s="63"/>
      <c r="Z45" s="61"/>
      <c r="AA45" s="63"/>
      <c r="AB45" s="61"/>
      <c r="AC45" s="63"/>
      <c r="AD45" s="61"/>
      <c r="AE45" s="63"/>
      <c r="AF45" s="61"/>
      <c r="AG45" s="63"/>
      <c r="AH45" s="61"/>
      <c r="AI45" s="63"/>
      <c r="AJ45" s="61"/>
      <c r="AK45" s="63"/>
      <c r="AL45" s="84"/>
      <c r="AM45" s="65"/>
      <c r="AN45" s="66"/>
      <c r="AO45" s="67"/>
      <c r="AP45" s="68"/>
      <c r="AQ45" s="69"/>
      <c r="AR45" s="69"/>
      <c r="AS45" s="70"/>
      <c r="AT45" s="69"/>
      <c r="AU45" s="69"/>
      <c r="AV45" s="25" t="str">
        <f t="shared" si="2"/>
        <v/>
      </c>
      <c r="CA45" s="26" t="str">
        <f t="shared" si="3"/>
        <v/>
      </c>
      <c r="CB45" s="26" t="str">
        <f t="shared" si="4"/>
        <v/>
      </c>
      <c r="CC45" s="26" t="str">
        <f t="shared" si="5"/>
        <v/>
      </c>
      <c r="CD45" s="26" t="str">
        <f t="shared" si="6"/>
        <v/>
      </c>
      <c r="CE45" s="26" t="str">
        <f t="shared" si="7"/>
        <v/>
      </c>
      <c r="CF45" s="27"/>
      <c r="CG45" s="26" t="str">
        <f t="shared" si="8"/>
        <v/>
      </c>
      <c r="CH45" s="26" t="str">
        <f t="shared" si="9"/>
        <v/>
      </c>
      <c r="CI45" s="28"/>
      <c r="CJ45" s="29">
        <f t="shared" si="10"/>
        <v>0</v>
      </c>
      <c r="CK45" s="29">
        <f t="shared" si="11"/>
        <v>0</v>
      </c>
      <c r="CL45" s="29">
        <f t="shared" si="12"/>
        <v>0</v>
      </c>
      <c r="CM45" s="29">
        <f t="shared" si="13"/>
        <v>0</v>
      </c>
      <c r="CN45" s="29">
        <f t="shared" si="13"/>
        <v>0</v>
      </c>
      <c r="CO45" s="30"/>
      <c r="CP45" s="29">
        <f t="shared" si="14"/>
        <v>0</v>
      </c>
      <c r="CQ45" s="29">
        <f t="shared" si="14"/>
        <v>0</v>
      </c>
    </row>
    <row r="46" spans="1:95" x14ac:dyDescent="0.25">
      <c r="A46" s="299" t="s">
        <v>54</v>
      </c>
      <c r="B46" s="10" t="s">
        <v>38</v>
      </c>
      <c r="C46" s="11">
        <f t="shared" si="0"/>
        <v>57</v>
      </c>
      <c r="D46" s="12">
        <f t="shared" si="30"/>
        <v>41</v>
      </c>
      <c r="E46" s="13">
        <f t="shared" si="30"/>
        <v>16</v>
      </c>
      <c r="F46" s="71"/>
      <c r="G46" s="72"/>
      <c r="H46" s="14"/>
      <c r="I46" s="15"/>
      <c r="J46" s="14"/>
      <c r="K46" s="16"/>
      <c r="L46" s="14"/>
      <c r="M46" s="16"/>
      <c r="N46" s="14"/>
      <c r="O46" s="16"/>
      <c r="P46" s="14">
        <v>6</v>
      </c>
      <c r="Q46" s="16">
        <v>1</v>
      </c>
      <c r="R46" s="14">
        <v>3</v>
      </c>
      <c r="S46" s="16"/>
      <c r="T46" s="14">
        <v>6</v>
      </c>
      <c r="U46" s="16">
        <v>2</v>
      </c>
      <c r="V46" s="14">
        <v>2</v>
      </c>
      <c r="W46" s="16">
        <v>1</v>
      </c>
      <c r="X46" s="14">
        <v>5</v>
      </c>
      <c r="Y46" s="16">
        <v>2</v>
      </c>
      <c r="Z46" s="14">
        <v>2</v>
      </c>
      <c r="AA46" s="16">
        <v>1</v>
      </c>
      <c r="AB46" s="14">
        <v>6</v>
      </c>
      <c r="AC46" s="16">
        <v>3</v>
      </c>
      <c r="AD46" s="14">
        <v>4</v>
      </c>
      <c r="AE46" s="16">
        <v>2</v>
      </c>
      <c r="AF46" s="14">
        <v>2</v>
      </c>
      <c r="AG46" s="16">
        <v>1</v>
      </c>
      <c r="AH46" s="14">
        <v>1</v>
      </c>
      <c r="AI46" s="16">
        <v>2</v>
      </c>
      <c r="AJ46" s="14">
        <v>1</v>
      </c>
      <c r="AK46" s="16"/>
      <c r="AL46" s="17">
        <v>3</v>
      </c>
      <c r="AM46" s="18">
        <v>1</v>
      </c>
      <c r="AN46" s="73">
        <v>0</v>
      </c>
      <c r="AO46" s="20">
        <v>0</v>
      </c>
      <c r="AP46" s="21">
        <v>0</v>
      </c>
      <c r="AQ46" s="74">
        <v>1</v>
      </c>
      <c r="AR46" s="74">
        <v>3</v>
      </c>
      <c r="AS46" s="85"/>
      <c r="AT46" s="74">
        <v>0</v>
      </c>
      <c r="AU46" s="74">
        <v>0</v>
      </c>
      <c r="AV46" s="25" t="str">
        <f t="shared" si="2"/>
        <v/>
      </c>
      <c r="CA46" s="26" t="str">
        <f t="shared" si="3"/>
        <v/>
      </c>
      <c r="CB46" s="26" t="str">
        <f t="shared" si="4"/>
        <v/>
      </c>
      <c r="CC46" s="26" t="str">
        <f t="shared" si="5"/>
        <v/>
      </c>
      <c r="CD46" s="26" t="str">
        <f t="shared" si="6"/>
        <v/>
      </c>
      <c r="CE46" s="26" t="str">
        <f t="shared" si="7"/>
        <v/>
      </c>
      <c r="CF46" s="27"/>
      <c r="CG46" s="26" t="str">
        <f t="shared" si="8"/>
        <v/>
      </c>
      <c r="CH46" s="26" t="str">
        <f t="shared" si="9"/>
        <v/>
      </c>
      <c r="CI46" s="28"/>
      <c r="CJ46" s="29">
        <f t="shared" si="10"/>
        <v>0</v>
      </c>
      <c r="CK46" s="29">
        <f t="shared" si="11"/>
        <v>0</v>
      </c>
      <c r="CL46" s="29">
        <f t="shared" si="12"/>
        <v>0</v>
      </c>
      <c r="CM46" s="29">
        <f t="shared" si="13"/>
        <v>0</v>
      </c>
      <c r="CN46" s="29">
        <f t="shared" si="13"/>
        <v>0</v>
      </c>
      <c r="CO46" s="30"/>
      <c r="CP46" s="29">
        <f t="shared" si="14"/>
        <v>0</v>
      </c>
      <c r="CQ46" s="29">
        <f t="shared" si="14"/>
        <v>0</v>
      </c>
    </row>
    <row r="47" spans="1:95" x14ac:dyDescent="0.25">
      <c r="A47" s="300"/>
      <c r="B47" s="31" t="s">
        <v>39</v>
      </c>
      <c r="C47" s="32">
        <f t="shared" si="0"/>
        <v>0</v>
      </c>
      <c r="D47" s="33">
        <f>SUM(H47+J47+L47+N47+P47+R47+T47+V47+X47+Z47+AB47+AD47+AF47+AH47+AJ47+AL47)</f>
        <v>0</v>
      </c>
      <c r="E47" s="34">
        <f t="shared" si="30"/>
        <v>0</v>
      </c>
      <c r="F47" s="75"/>
      <c r="G47" s="76"/>
      <c r="H47" s="35"/>
      <c r="I47" s="36"/>
      <c r="J47" s="35"/>
      <c r="K47" s="37"/>
      <c r="L47" s="35"/>
      <c r="M47" s="37"/>
      <c r="N47" s="35"/>
      <c r="O47" s="37"/>
      <c r="P47" s="35"/>
      <c r="Q47" s="37"/>
      <c r="R47" s="35"/>
      <c r="S47" s="37"/>
      <c r="T47" s="35"/>
      <c r="U47" s="37"/>
      <c r="V47" s="35"/>
      <c r="W47" s="37"/>
      <c r="X47" s="35"/>
      <c r="Y47" s="37"/>
      <c r="Z47" s="35"/>
      <c r="AA47" s="37"/>
      <c r="AB47" s="35"/>
      <c r="AC47" s="37"/>
      <c r="AD47" s="35"/>
      <c r="AE47" s="37"/>
      <c r="AF47" s="35"/>
      <c r="AG47" s="37"/>
      <c r="AH47" s="35"/>
      <c r="AI47" s="37"/>
      <c r="AJ47" s="35"/>
      <c r="AK47" s="37"/>
      <c r="AL47" s="38"/>
      <c r="AM47" s="39"/>
      <c r="AN47" s="40"/>
      <c r="AO47" s="41"/>
      <c r="AP47" s="36"/>
      <c r="AQ47" s="24"/>
      <c r="AR47" s="24"/>
      <c r="AS47" s="42"/>
      <c r="AT47" s="24"/>
      <c r="AU47" s="24"/>
      <c r="AV47" s="25" t="str">
        <f t="shared" si="2"/>
        <v/>
      </c>
      <c r="CA47" s="26" t="str">
        <f t="shared" si="3"/>
        <v/>
      </c>
      <c r="CB47" s="26" t="str">
        <f t="shared" si="4"/>
        <v/>
      </c>
      <c r="CC47" s="26" t="str">
        <f t="shared" si="5"/>
        <v/>
      </c>
      <c r="CD47" s="26" t="str">
        <f t="shared" si="6"/>
        <v/>
      </c>
      <c r="CE47" s="26" t="str">
        <f t="shared" si="7"/>
        <v/>
      </c>
      <c r="CF47" s="27"/>
      <c r="CG47" s="26" t="str">
        <f t="shared" si="8"/>
        <v/>
      </c>
      <c r="CH47" s="26" t="str">
        <f t="shared" si="9"/>
        <v/>
      </c>
      <c r="CI47" s="28"/>
      <c r="CJ47" s="29">
        <f t="shared" si="10"/>
        <v>0</v>
      </c>
      <c r="CK47" s="29">
        <f t="shared" si="11"/>
        <v>0</v>
      </c>
      <c r="CL47" s="29">
        <f t="shared" si="12"/>
        <v>0</v>
      </c>
      <c r="CM47" s="29">
        <f t="shared" si="13"/>
        <v>0</v>
      </c>
      <c r="CN47" s="29">
        <f t="shared" si="13"/>
        <v>0</v>
      </c>
      <c r="CO47" s="30"/>
      <c r="CP47" s="29">
        <f t="shared" si="14"/>
        <v>0</v>
      </c>
      <c r="CQ47" s="29">
        <f t="shared" si="14"/>
        <v>0</v>
      </c>
    </row>
    <row r="48" spans="1:95" x14ac:dyDescent="0.25">
      <c r="A48" s="300"/>
      <c r="B48" s="31" t="s">
        <v>40</v>
      </c>
      <c r="C48" s="32">
        <f t="shared" si="0"/>
        <v>145</v>
      </c>
      <c r="D48" s="33">
        <f t="shared" si="30"/>
        <v>102</v>
      </c>
      <c r="E48" s="34">
        <f t="shared" si="30"/>
        <v>43</v>
      </c>
      <c r="F48" s="75"/>
      <c r="G48" s="76"/>
      <c r="H48" s="35"/>
      <c r="I48" s="36"/>
      <c r="J48" s="35"/>
      <c r="K48" s="37"/>
      <c r="L48" s="35"/>
      <c r="M48" s="37">
        <v>1</v>
      </c>
      <c r="N48" s="35">
        <v>3</v>
      </c>
      <c r="O48" s="37"/>
      <c r="P48" s="35">
        <v>10</v>
      </c>
      <c r="Q48" s="37">
        <v>2</v>
      </c>
      <c r="R48" s="35">
        <v>15</v>
      </c>
      <c r="S48" s="37">
        <v>5</v>
      </c>
      <c r="T48" s="35">
        <v>13</v>
      </c>
      <c r="U48" s="37">
        <v>12</v>
      </c>
      <c r="V48" s="35">
        <v>14</v>
      </c>
      <c r="W48" s="37">
        <v>10</v>
      </c>
      <c r="X48" s="35">
        <v>15</v>
      </c>
      <c r="Y48" s="37">
        <v>4</v>
      </c>
      <c r="Z48" s="35">
        <v>10</v>
      </c>
      <c r="AA48" s="37">
        <v>4</v>
      </c>
      <c r="AB48" s="35">
        <v>11</v>
      </c>
      <c r="AC48" s="37">
        <v>4</v>
      </c>
      <c r="AD48" s="35">
        <v>5</v>
      </c>
      <c r="AE48" s="37"/>
      <c r="AF48" s="35">
        <v>5</v>
      </c>
      <c r="AG48" s="37"/>
      <c r="AH48" s="35">
        <v>1</v>
      </c>
      <c r="AI48" s="37">
        <v>1</v>
      </c>
      <c r="AJ48" s="35"/>
      <c r="AK48" s="37"/>
      <c r="AL48" s="38"/>
      <c r="AM48" s="39"/>
      <c r="AN48" s="40">
        <v>0</v>
      </c>
      <c r="AO48" s="41">
        <v>0</v>
      </c>
      <c r="AP48" s="36">
        <v>2</v>
      </c>
      <c r="AQ48" s="24">
        <v>1</v>
      </c>
      <c r="AR48" s="24">
        <v>11</v>
      </c>
      <c r="AS48" s="42"/>
      <c r="AT48" s="24">
        <v>0</v>
      </c>
      <c r="AU48" s="24">
        <v>0</v>
      </c>
      <c r="AV48" s="25" t="str">
        <f t="shared" si="2"/>
        <v/>
      </c>
      <c r="CA48" s="26" t="str">
        <f t="shared" si="3"/>
        <v/>
      </c>
      <c r="CB48" s="26" t="str">
        <f t="shared" si="4"/>
        <v/>
      </c>
      <c r="CC48" s="26" t="str">
        <f t="shared" si="5"/>
        <v/>
      </c>
      <c r="CD48" s="26" t="str">
        <f t="shared" si="6"/>
        <v/>
      </c>
      <c r="CE48" s="26" t="str">
        <f t="shared" si="7"/>
        <v/>
      </c>
      <c r="CF48" s="27"/>
      <c r="CG48" s="26" t="str">
        <f t="shared" si="8"/>
        <v/>
      </c>
      <c r="CH48" s="26" t="str">
        <f t="shared" si="9"/>
        <v/>
      </c>
      <c r="CI48" s="28"/>
      <c r="CJ48" s="29">
        <f t="shared" si="10"/>
        <v>0</v>
      </c>
      <c r="CK48" s="29">
        <f t="shared" si="11"/>
        <v>0</v>
      </c>
      <c r="CL48" s="29">
        <f t="shared" si="12"/>
        <v>0</v>
      </c>
      <c r="CM48" s="29">
        <f t="shared" si="13"/>
        <v>0</v>
      </c>
      <c r="CN48" s="29">
        <f t="shared" si="13"/>
        <v>0</v>
      </c>
      <c r="CO48" s="30"/>
      <c r="CP48" s="29">
        <f t="shared" si="14"/>
        <v>0</v>
      </c>
      <c r="CQ48" s="29">
        <f t="shared" si="14"/>
        <v>0</v>
      </c>
    </row>
    <row r="49" spans="1:95" x14ac:dyDescent="0.25">
      <c r="A49" s="300"/>
      <c r="B49" s="31" t="s">
        <v>41</v>
      </c>
      <c r="C49" s="32">
        <f t="shared" si="0"/>
        <v>0</v>
      </c>
      <c r="D49" s="33">
        <f t="shared" si="30"/>
        <v>0</v>
      </c>
      <c r="E49" s="34">
        <f t="shared" si="30"/>
        <v>0</v>
      </c>
      <c r="F49" s="75"/>
      <c r="G49" s="76"/>
      <c r="H49" s="35"/>
      <c r="I49" s="36"/>
      <c r="J49" s="35"/>
      <c r="K49" s="37"/>
      <c r="L49" s="35"/>
      <c r="M49" s="37"/>
      <c r="N49" s="35"/>
      <c r="O49" s="37"/>
      <c r="P49" s="35"/>
      <c r="Q49" s="37"/>
      <c r="R49" s="35"/>
      <c r="S49" s="37"/>
      <c r="T49" s="35"/>
      <c r="U49" s="37"/>
      <c r="V49" s="35"/>
      <c r="W49" s="37"/>
      <c r="X49" s="35"/>
      <c r="Y49" s="37"/>
      <c r="Z49" s="35"/>
      <c r="AA49" s="37"/>
      <c r="AB49" s="35"/>
      <c r="AC49" s="37"/>
      <c r="AD49" s="35"/>
      <c r="AE49" s="37"/>
      <c r="AF49" s="35"/>
      <c r="AG49" s="37"/>
      <c r="AH49" s="35"/>
      <c r="AI49" s="37"/>
      <c r="AJ49" s="35"/>
      <c r="AK49" s="37"/>
      <c r="AL49" s="38"/>
      <c r="AM49" s="39"/>
      <c r="AN49" s="40"/>
      <c r="AO49" s="41"/>
      <c r="AP49" s="36"/>
      <c r="AQ49" s="24"/>
      <c r="AR49" s="24"/>
      <c r="AS49" s="42"/>
      <c r="AT49" s="24"/>
      <c r="AU49" s="24"/>
      <c r="AV49" s="25" t="str">
        <f t="shared" si="2"/>
        <v/>
      </c>
      <c r="CA49" s="26" t="str">
        <f t="shared" si="3"/>
        <v/>
      </c>
      <c r="CB49" s="26" t="str">
        <f t="shared" si="4"/>
        <v/>
      </c>
      <c r="CC49" s="26" t="str">
        <f t="shared" si="5"/>
        <v/>
      </c>
      <c r="CD49" s="26" t="str">
        <f t="shared" si="6"/>
        <v/>
      </c>
      <c r="CE49" s="26" t="str">
        <f t="shared" si="7"/>
        <v/>
      </c>
      <c r="CF49" s="27"/>
      <c r="CG49" s="26" t="str">
        <f t="shared" si="8"/>
        <v/>
      </c>
      <c r="CH49" s="26" t="str">
        <f t="shared" si="9"/>
        <v/>
      </c>
      <c r="CI49" s="28"/>
      <c r="CJ49" s="29">
        <f t="shared" si="10"/>
        <v>0</v>
      </c>
      <c r="CK49" s="29">
        <f t="shared" si="11"/>
        <v>0</v>
      </c>
      <c r="CL49" s="29">
        <f t="shared" si="12"/>
        <v>0</v>
      </c>
      <c r="CM49" s="29">
        <f t="shared" si="13"/>
        <v>0</v>
      </c>
      <c r="CN49" s="29">
        <f t="shared" si="13"/>
        <v>0</v>
      </c>
      <c r="CO49" s="30"/>
      <c r="CP49" s="29">
        <f t="shared" si="14"/>
        <v>0</v>
      </c>
      <c r="CQ49" s="29">
        <f t="shared" si="14"/>
        <v>0</v>
      </c>
    </row>
    <row r="50" spans="1:95" x14ac:dyDescent="0.25">
      <c r="A50" s="300"/>
      <c r="B50" s="31" t="s">
        <v>52</v>
      </c>
      <c r="C50" s="32">
        <f t="shared" si="0"/>
        <v>0</v>
      </c>
      <c r="D50" s="33">
        <f>SUM(H50+J50+L50+N50+P50+R50+T50+V50+X50+Z50+AB50+AD50+AF50+AH50+AJ50+AL50)</f>
        <v>0</v>
      </c>
      <c r="E50" s="34">
        <f t="shared" si="30"/>
        <v>0</v>
      </c>
      <c r="F50" s="75"/>
      <c r="G50" s="76"/>
      <c r="H50" s="35"/>
      <c r="I50" s="36"/>
      <c r="J50" s="35"/>
      <c r="K50" s="37"/>
      <c r="L50" s="35"/>
      <c r="M50" s="37"/>
      <c r="N50" s="35"/>
      <c r="O50" s="37"/>
      <c r="P50" s="35"/>
      <c r="Q50" s="37"/>
      <c r="R50" s="35"/>
      <c r="S50" s="37"/>
      <c r="T50" s="35"/>
      <c r="U50" s="37"/>
      <c r="V50" s="35"/>
      <c r="W50" s="37"/>
      <c r="X50" s="35"/>
      <c r="Y50" s="37"/>
      <c r="Z50" s="35"/>
      <c r="AA50" s="37"/>
      <c r="AB50" s="35"/>
      <c r="AC50" s="37"/>
      <c r="AD50" s="35"/>
      <c r="AE50" s="37"/>
      <c r="AF50" s="35"/>
      <c r="AG50" s="37"/>
      <c r="AH50" s="35"/>
      <c r="AI50" s="37"/>
      <c r="AJ50" s="35"/>
      <c r="AK50" s="37"/>
      <c r="AL50" s="38"/>
      <c r="AM50" s="39"/>
      <c r="AN50" s="40"/>
      <c r="AO50" s="41"/>
      <c r="AP50" s="36"/>
      <c r="AQ50" s="24"/>
      <c r="AR50" s="24"/>
      <c r="AS50" s="42"/>
      <c r="AT50" s="24"/>
      <c r="AU50" s="24"/>
      <c r="AV50" s="25" t="str">
        <f t="shared" si="2"/>
        <v/>
      </c>
      <c r="CA50" s="26" t="str">
        <f t="shared" si="3"/>
        <v/>
      </c>
      <c r="CB50" s="26" t="str">
        <f t="shared" si="4"/>
        <v/>
      </c>
      <c r="CC50" s="26" t="str">
        <f t="shared" si="5"/>
        <v/>
      </c>
      <c r="CD50" s="26" t="str">
        <f t="shared" si="6"/>
        <v/>
      </c>
      <c r="CE50" s="26" t="str">
        <f t="shared" si="7"/>
        <v/>
      </c>
      <c r="CF50" s="27"/>
      <c r="CG50" s="26" t="str">
        <f t="shared" si="8"/>
        <v/>
      </c>
      <c r="CH50" s="26" t="str">
        <f t="shared" si="9"/>
        <v/>
      </c>
      <c r="CI50" s="28"/>
      <c r="CJ50" s="29">
        <f t="shared" si="10"/>
        <v>0</v>
      </c>
      <c r="CK50" s="29">
        <f t="shared" si="11"/>
        <v>0</v>
      </c>
      <c r="CL50" s="29">
        <f t="shared" si="12"/>
        <v>0</v>
      </c>
      <c r="CM50" s="29">
        <f t="shared" si="13"/>
        <v>0</v>
      </c>
      <c r="CN50" s="29">
        <f t="shared" si="13"/>
        <v>0</v>
      </c>
      <c r="CO50" s="30"/>
      <c r="CP50" s="29">
        <f t="shared" si="14"/>
        <v>0</v>
      </c>
      <c r="CQ50" s="29">
        <f t="shared" si="14"/>
        <v>0</v>
      </c>
    </row>
    <row r="51" spans="1:95" x14ac:dyDescent="0.25">
      <c r="A51" s="300"/>
      <c r="B51" s="31" t="s">
        <v>43</v>
      </c>
      <c r="C51" s="32">
        <f t="shared" si="0"/>
        <v>0</v>
      </c>
      <c r="D51" s="33">
        <f t="shared" si="30"/>
        <v>0</v>
      </c>
      <c r="E51" s="34">
        <f t="shared" si="30"/>
        <v>0</v>
      </c>
      <c r="F51" s="75"/>
      <c r="G51" s="76"/>
      <c r="H51" s="35"/>
      <c r="I51" s="36"/>
      <c r="J51" s="35"/>
      <c r="K51" s="37"/>
      <c r="L51" s="35"/>
      <c r="M51" s="37"/>
      <c r="N51" s="35"/>
      <c r="O51" s="37"/>
      <c r="P51" s="35"/>
      <c r="Q51" s="37"/>
      <c r="R51" s="35"/>
      <c r="S51" s="37"/>
      <c r="T51" s="35"/>
      <c r="U51" s="37"/>
      <c r="V51" s="35"/>
      <c r="W51" s="37"/>
      <c r="X51" s="35"/>
      <c r="Y51" s="37"/>
      <c r="Z51" s="35"/>
      <c r="AA51" s="37"/>
      <c r="AB51" s="35"/>
      <c r="AC51" s="37"/>
      <c r="AD51" s="35"/>
      <c r="AE51" s="37"/>
      <c r="AF51" s="35"/>
      <c r="AG51" s="37"/>
      <c r="AH51" s="35"/>
      <c r="AI51" s="37"/>
      <c r="AJ51" s="35"/>
      <c r="AK51" s="37"/>
      <c r="AL51" s="38"/>
      <c r="AM51" s="39"/>
      <c r="AN51" s="40"/>
      <c r="AO51" s="41"/>
      <c r="AP51" s="36"/>
      <c r="AQ51" s="24"/>
      <c r="AR51" s="24"/>
      <c r="AS51" s="42"/>
      <c r="AT51" s="24"/>
      <c r="AU51" s="24"/>
      <c r="AV51" s="25" t="str">
        <f t="shared" si="2"/>
        <v/>
      </c>
      <c r="CA51" s="26" t="str">
        <f t="shared" si="3"/>
        <v/>
      </c>
      <c r="CB51" s="26" t="str">
        <f t="shared" si="4"/>
        <v/>
      </c>
      <c r="CC51" s="26" t="str">
        <f t="shared" si="5"/>
        <v/>
      </c>
      <c r="CD51" s="26" t="str">
        <f t="shared" si="6"/>
        <v/>
      </c>
      <c r="CE51" s="26" t="str">
        <f t="shared" si="7"/>
        <v/>
      </c>
      <c r="CF51" s="27"/>
      <c r="CG51" s="26" t="str">
        <f t="shared" si="8"/>
        <v/>
      </c>
      <c r="CH51" s="26" t="str">
        <f t="shared" si="9"/>
        <v/>
      </c>
      <c r="CI51" s="28"/>
      <c r="CJ51" s="29">
        <f t="shared" si="10"/>
        <v>0</v>
      </c>
      <c r="CK51" s="29">
        <f t="shared" si="11"/>
        <v>0</v>
      </c>
      <c r="CL51" s="29">
        <f t="shared" si="12"/>
        <v>0</v>
      </c>
      <c r="CM51" s="29">
        <f t="shared" si="13"/>
        <v>0</v>
      </c>
      <c r="CN51" s="29">
        <f t="shared" si="13"/>
        <v>0</v>
      </c>
      <c r="CO51" s="30"/>
      <c r="CP51" s="29">
        <f t="shared" si="14"/>
        <v>0</v>
      </c>
      <c r="CQ51" s="29">
        <f t="shared" si="14"/>
        <v>0</v>
      </c>
    </row>
    <row r="52" spans="1:95" x14ac:dyDescent="0.25">
      <c r="A52" s="300"/>
      <c r="B52" s="31" t="s">
        <v>44</v>
      </c>
      <c r="C52" s="32">
        <f t="shared" si="0"/>
        <v>0</v>
      </c>
      <c r="D52" s="33">
        <f t="shared" ref="D52:E56" si="31">SUM(H52+J52+L52+N52+P52+R52+T52+V52+X52+Z52+AB52+AD52+AF52+AH52+AJ52+AL52)</f>
        <v>0</v>
      </c>
      <c r="E52" s="34">
        <f t="shared" si="31"/>
        <v>0</v>
      </c>
      <c r="F52" s="75"/>
      <c r="G52" s="76"/>
      <c r="H52" s="35"/>
      <c r="I52" s="36"/>
      <c r="J52" s="35"/>
      <c r="K52" s="37"/>
      <c r="L52" s="35"/>
      <c r="M52" s="37"/>
      <c r="N52" s="35"/>
      <c r="O52" s="37"/>
      <c r="P52" s="35"/>
      <c r="Q52" s="37"/>
      <c r="R52" s="35"/>
      <c r="S52" s="37"/>
      <c r="T52" s="35"/>
      <c r="U52" s="37"/>
      <c r="V52" s="35"/>
      <c r="W52" s="37"/>
      <c r="X52" s="35"/>
      <c r="Y52" s="37"/>
      <c r="Z52" s="35"/>
      <c r="AA52" s="37"/>
      <c r="AB52" s="35"/>
      <c r="AC52" s="37"/>
      <c r="AD52" s="35"/>
      <c r="AE52" s="37"/>
      <c r="AF52" s="35"/>
      <c r="AG52" s="37"/>
      <c r="AH52" s="35"/>
      <c r="AI52" s="37"/>
      <c r="AJ52" s="35"/>
      <c r="AK52" s="37"/>
      <c r="AL52" s="38"/>
      <c r="AM52" s="39"/>
      <c r="AN52" s="40"/>
      <c r="AO52" s="41"/>
      <c r="AP52" s="36"/>
      <c r="AQ52" s="24"/>
      <c r="AR52" s="24"/>
      <c r="AS52" s="42"/>
      <c r="AT52" s="24"/>
      <c r="AU52" s="24"/>
      <c r="AV52" s="25" t="str">
        <f t="shared" si="2"/>
        <v/>
      </c>
      <c r="CA52" s="26" t="str">
        <f t="shared" si="3"/>
        <v/>
      </c>
      <c r="CB52" s="26" t="str">
        <f t="shared" si="4"/>
        <v/>
      </c>
      <c r="CC52" s="26" t="str">
        <f t="shared" si="5"/>
        <v/>
      </c>
      <c r="CD52" s="26" t="str">
        <f t="shared" si="6"/>
        <v/>
      </c>
      <c r="CE52" s="26" t="str">
        <f t="shared" si="7"/>
        <v/>
      </c>
      <c r="CF52" s="27"/>
      <c r="CG52" s="26" t="str">
        <f t="shared" si="8"/>
        <v/>
      </c>
      <c r="CH52" s="26" t="str">
        <f t="shared" si="9"/>
        <v/>
      </c>
      <c r="CI52" s="28"/>
      <c r="CJ52" s="29">
        <f t="shared" si="10"/>
        <v>0</v>
      </c>
      <c r="CK52" s="29">
        <f t="shared" si="11"/>
        <v>0</v>
      </c>
      <c r="CL52" s="29">
        <f t="shared" si="12"/>
        <v>0</v>
      </c>
      <c r="CM52" s="29">
        <f t="shared" si="13"/>
        <v>0</v>
      </c>
      <c r="CN52" s="29">
        <f t="shared" si="13"/>
        <v>0</v>
      </c>
      <c r="CO52" s="30"/>
      <c r="CP52" s="29">
        <f t="shared" si="14"/>
        <v>0</v>
      </c>
      <c r="CQ52" s="29">
        <f t="shared" si="14"/>
        <v>0</v>
      </c>
    </row>
    <row r="53" spans="1:95" x14ac:dyDescent="0.25">
      <c r="A53" s="300"/>
      <c r="B53" s="43" t="s">
        <v>45</v>
      </c>
      <c r="C53" s="44">
        <f t="shared" si="0"/>
        <v>0</v>
      </c>
      <c r="D53" s="45">
        <f t="shared" si="31"/>
        <v>0</v>
      </c>
      <c r="E53" s="46">
        <f t="shared" si="31"/>
        <v>0</v>
      </c>
      <c r="F53" s="75"/>
      <c r="G53" s="76"/>
      <c r="H53" s="47"/>
      <c r="I53" s="48"/>
      <c r="J53" s="47"/>
      <c r="K53" s="49"/>
      <c r="L53" s="47"/>
      <c r="M53" s="49"/>
      <c r="N53" s="47"/>
      <c r="O53" s="49"/>
      <c r="P53" s="47"/>
      <c r="Q53" s="49"/>
      <c r="R53" s="47"/>
      <c r="S53" s="49"/>
      <c r="T53" s="47"/>
      <c r="U53" s="49"/>
      <c r="V53" s="47"/>
      <c r="W53" s="49"/>
      <c r="X53" s="47"/>
      <c r="Y53" s="49"/>
      <c r="Z53" s="47"/>
      <c r="AA53" s="49"/>
      <c r="AB53" s="47"/>
      <c r="AC53" s="49"/>
      <c r="AD53" s="47"/>
      <c r="AE53" s="49"/>
      <c r="AF53" s="47"/>
      <c r="AG53" s="49"/>
      <c r="AH53" s="47"/>
      <c r="AI53" s="49"/>
      <c r="AJ53" s="47"/>
      <c r="AK53" s="49"/>
      <c r="AL53" s="50"/>
      <c r="AM53" s="51"/>
      <c r="AN53" s="40"/>
      <c r="AO53" s="52"/>
      <c r="AP53" s="36"/>
      <c r="AQ53" s="24"/>
      <c r="AR53" s="24"/>
      <c r="AS53" s="42"/>
      <c r="AT53" s="24"/>
      <c r="AU53" s="24"/>
      <c r="AV53" s="25" t="str">
        <f t="shared" si="2"/>
        <v/>
      </c>
      <c r="CA53" s="26" t="str">
        <f t="shared" si="3"/>
        <v/>
      </c>
      <c r="CB53" s="26" t="str">
        <f t="shared" si="4"/>
        <v/>
      </c>
      <c r="CC53" s="26" t="str">
        <f t="shared" si="5"/>
        <v/>
      </c>
      <c r="CD53" s="26" t="str">
        <f t="shared" si="6"/>
        <v/>
      </c>
      <c r="CE53" s="26" t="str">
        <f t="shared" si="7"/>
        <v/>
      </c>
      <c r="CF53" s="27"/>
      <c r="CG53" s="26" t="str">
        <f t="shared" si="8"/>
        <v/>
      </c>
      <c r="CH53" s="26" t="str">
        <f t="shared" si="9"/>
        <v/>
      </c>
      <c r="CI53" s="28"/>
      <c r="CJ53" s="29">
        <f t="shared" si="10"/>
        <v>0</v>
      </c>
      <c r="CK53" s="29">
        <f t="shared" si="11"/>
        <v>0</v>
      </c>
      <c r="CL53" s="29">
        <f t="shared" si="12"/>
        <v>0</v>
      </c>
      <c r="CM53" s="29">
        <f t="shared" si="13"/>
        <v>0</v>
      </c>
      <c r="CN53" s="29">
        <f t="shared" si="13"/>
        <v>0</v>
      </c>
      <c r="CO53" s="30"/>
      <c r="CP53" s="29">
        <f t="shared" si="14"/>
        <v>0</v>
      </c>
      <c r="CQ53" s="29">
        <f t="shared" si="14"/>
        <v>0</v>
      </c>
    </row>
    <row r="54" spans="1:95" x14ac:dyDescent="0.25">
      <c r="A54" s="300"/>
      <c r="B54" s="31" t="s">
        <v>46</v>
      </c>
      <c r="C54" s="32">
        <f t="shared" si="0"/>
        <v>0</v>
      </c>
      <c r="D54" s="33">
        <f t="shared" si="31"/>
        <v>0</v>
      </c>
      <c r="E54" s="34">
        <f t="shared" si="31"/>
        <v>0</v>
      </c>
      <c r="F54" s="75"/>
      <c r="G54" s="77"/>
      <c r="H54" s="35"/>
      <c r="I54" s="36"/>
      <c r="J54" s="35"/>
      <c r="K54" s="37"/>
      <c r="L54" s="35"/>
      <c r="M54" s="37"/>
      <c r="N54" s="35"/>
      <c r="O54" s="37"/>
      <c r="P54" s="35"/>
      <c r="Q54" s="37"/>
      <c r="R54" s="35"/>
      <c r="S54" s="37"/>
      <c r="T54" s="35"/>
      <c r="U54" s="37"/>
      <c r="V54" s="35"/>
      <c r="W54" s="37"/>
      <c r="X54" s="35"/>
      <c r="Y54" s="37"/>
      <c r="Z54" s="35"/>
      <c r="AA54" s="37"/>
      <c r="AB54" s="35"/>
      <c r="AC54" s="37"/>
      <c r="AD54" s="35"/>
      <c r="AE54" s="37"/>
      <c r="AF54" s="35"/>
      <c r="AG54" s="37"/>
      <c r="AH54" s="35"/>
      <c r="AI54" s="37"/>
      <c r="AJ54" s="35"/>
      <c r="AK54" s="37"/>
      <c r="AL54" s="38"/>
      <c r="AM54" s="39"/>
      <c r="AN54" s="40"/>
      <c r="AO54" s="41"/>
      <c r="AP54" s="36"/>
      <c r="AQ54" s="24"/>
      <c r="AR54" s="24"/>
      <c r="AS54" s="42"/>
      <c r="AT54" s="24"/>
      <c r="AU54" s="24"/>
      <c r="AV54" s="25" t="str">
        <f t="shared" si="2"/>
        <v/>
      </c>
      <c r="CA54" s="26" t="str">
        <f t="shared" si="3"/>
        <v/>
      </c>
      <c r="CB54" s="26" t="str">
        <f t="shared" si="4"/>
        <v/>
      </c>
      <c r="CC54" s="26" t="str">
        <f t="shared" si="5"/>
        <v/>
      </c>
      <c r="CD54" s="26" t="str">
        <f t="shared" si="6"/>
        <v/>
      </c>
      <c r="CE54" s="26" t="str">
        <f t="shared" si="7"/>
        <v/>
      </c>
      <c r="CF54" s="27"/>
      <c r="CG54" s="26" t="str">
        <f t="shared" si="8"/>
        <v/>
      </c>
      <c r="CH54" s="26" t="str">
        <f t="shared" si="9"/>
        <v/>
      </c>
      <c r="CI54" s="28"/>
      <c r="CJ54" s="29">
        <f t="shared" si="10"/>
        <v>0</v>
      </c>
      <c r="CK54" s="29">
        <f t="shared" si="11"/>
        <v>0</v>
      </c>
      <c r="CL54" s="29">
        <f t="shared" si="12"/>
        <v>0</v>
      </c>
      <c r="CM54" s="29">
        <f t="shared" si="13"/>
        <v>0</v>
      </c>
      <c r="CN54" s="29">
        <f t="shared" si="13"/>
        <v>0</v>
      </c>
      <c r="CO54" s="30"/>
      <c r="CP54" s="29">
        <f t="shared" si="14"/>
        <v>0</v>
      </c>
      <c r="CQ54" s="29">
        <f t="shared" si="14"/>
        <v>0</v>
      </c>
    </row>
    <row r="55" spans="1:95" x14ac:dyDescent="0.25">
      <c r="A55" s="300"/>
      <c r="B55" s="53" t="s">
        <v>47</v>
      </c>
      <c r="C55" s="32">
        <f t="shared" si="0"/>
        <v>0</v>
      </c>
      <c r="D55" s="33">
        <f t="shared" si="31"/>
        <v>0</v>
      </c>
      <c r="E55" s="55">
        <f t="shared" si="31"/>
        <v>0</v>
      </c>
      <c r="F55" s="75"/>
      <c r="G55" s="78"/>
      <c r="H55" s="35"/>
      <c r="I55" s="36"/>
      <c r="J55" s="35"/>
      <c r="K55" s="37"/>
      <c r="L55" s="35"/>
      <c r="M55" s="37"/>
      <c r="N55" s="35"/>
      <c r="O55" s="37"/>
      <c r="P55" s="35"/>
      <c r="Q55" s="37"/>
      <c r="R55" s="35"/>
      <c r="S55" s="37"/>
      <c r="T55" s="35"/>
      <c r="U55" s="37"/>
      <c r="V55" s="35"/>
      <c r="W55" s="37"/>
      <c r="X55" s="35"/>
      <c r="Y55" s="37"/>
      <c r="Z55" s="35"/>
      <c r="AA55" s="37"/>
      <c r="AB55" s="35"/>
      <c r="AC55" s="37"/>
      <c r="AD55" s="35"/>
      <c r="AE55" s="37"/>
      <c r="AF55" s="35"/>
      <c r="AG55" s="86"/>
      <c r="AH55" s="35"/>
      <c r="AI55" s="37"/>
      <c r="AJ55" s="35"/>
      <c r="AK55" s="37"/>
      <c r="AL55" s="38"/>
      <c r="AM55" s="39"/>
      <c r="AN55" s="40"/>
      <c r="AO55" s="41"/>
      <c r="AP55" s="36"/>
      <c r="AQ55" s="24"/>
      <c r="AR55" s="24"/>
      <c r="AS55" s="42"/>
      <c r="AT55" s="24"/>
      <c r="AU55" s="24"/>
      <c r="AV55" s="25" t="str">
        <f t="shared" si="2"/>
        <v/>
      </c>
      <c r="CA55" s="26" t="str">
        <f t="shared" si="3"/>
        <v/>
      </c>
      <c r="CB55" s="26" t="str">
        <f t="shared" si="4"/>
        <v/>
      </c>
      <c r="CC55" s="26" t="str">
        <f t="shared" si="5"/>
        <v/>
      </c>
      <c r="CD55" s="26" t="str">
        <f t="shared" si="6"/>
        <v/>
      </c>
      <c r="CE55" s="26" t="str">
        <f t="shared" si="7"/>
        <v/>
      </c>
      <c r="CF55" s="27"/>
      <c r="CG55" s="26" t="str">
        <f t="shared" si="8"/>
        <v/>
      </c>
      <c r="CH55" s="26" t="str">
        <f t="shared" si="9"/>
        <v/>
      </c>
      <c r="CI55" s="28"/>
      <c r="CJ55" s="29">
        <f t="shared" si="10"/>
        <v>0</v>
      </c>
      <c r="CK55" s="29">
        <f t="shared" si="11"/>
        <v>0</v>
      </c>
      <c r="CL55" s="29">
        <f t="shared" si="12"/>
        <v>0</v>
      </c>
      <c r="CM55" s="29">
        <f t="shared" si="13"/>
        <v>0</v>
      </c>
      <c r="CN55" s="29">
        <f t="shared" si="13"/>
        <v>0</v>
      </c>
      <c r="CO55" s="30"/>
      <c r="CP55" s="29">
        <f t="shared" si="14"/>
        <v>0</v>
      </c>
      <c r="CQ55" s="29">
        <f t="shared" si="14"/>
        <v>0</v>
      </c>
    </row>
    <row r="56" spans="1:95" x14ac:dyDescent="0.25">
      <c r="A56" s="301"/>
      <c r="B56" s="57" t="s">
        <v>48</v>
      </c>
      <c r="C56" s="58">
        <f t="shared" si="0"/>
        <v>0</v>
      </c>
      <c r="D56" s="59">
        <f t="shared" si="31"/>
        <v>0</v>
      </c>
      <c r="E56" s="60">
        <f t="shared" si="31"/>
        <v>0</v>
      </c>
      <c r="F56" s="82"/>
      <c r="G56" s="83"/>
      <c r="H56" s="61"/>
      <c r="I56" s="62"/>
      <c r="J56" s="61"/>
      <c r="K56" s="63"/>
      <c r="L56" s="61"/>
      <c r="M56" s="63"/>
      <c r="N56" s="61"/>
      <c r="O56" s="63"/>
      <c r="P56" s="61"/>
      <c r="Q56" s="63"/>
      <c r="R56" s="61"/>
      <c r="S56" s="63"/>
      <c r="T56" s="61"/>
      <c r="U56" s="63"/>
      <c r="V56" s="61"/>
      <c r="W56" s="63"/>
      <c r="X56" s="61"/>
      <c r="Y56" s="63"/>
      <c r="Z56" s="61"/>
      <c r="AA56" s="63"/>
      <c r="AB56" s="61"/>
      <c r="AC56" s="63"/>
      <c r="AD56" s="61"/>
      <c r="AE56" s="63"/>
      <c r="AF56" s="61"/>
      <c r="AG56" s="63"/>
      <c r="AH56" s="61"/>
      <c r="AI56" s="63"/>
      <c r="AJ56" s="61"/>
      <c r="AK56" s="63"/>
      <c r="AL56" s="84"/>
      <c r="AM56" s="65"/>
      <c r="AN56" s="66"/>
      <c r="AO56" s="67"/>
      <c r="AP56" s="68"/>
      <c r="AQ56" s="69"/>
      <c r="AR56" s="69"/>
      <c r="AS56" s="42"/>
      <c r="AT56" s="24"/>
      <c r="AU56" s="24"/>
      <c r="AV56" s="25" t="str">
        <f t="shared" si="2"/>
        <v/>
      </c>
      <c r="CA56" s="26" t="str">
        <f t="shared" si="3"/>
        <v/>
      </c>
      <c r="CB56" s="26" t="str">
        <f t="shared" si="4"/>
        <v/>
      </c>
      <c r="CC56" s="26" t="str">
        <f t="shared" si="5"/>
        <v/>
      </c>
      <c r="CD56" s="26" t="str">
        <f t="shared" si="6"/>
        <v/>
      </c>
      <c r="CE56" s="26" t="str">
        <f t="shared" si="7"/>
        <v/>
      </c>
      <c r="CF56" s="27"/>
      <c r="CG56" s="26" t="str">
        <f t="shared" si="8"/>
        <v/>
      </c>
      <c r="CH56" s="26" t="str">
        <f t="shared" si="9"/>
        <v/>
      </c>
      <c r="CI56" s="28"/>
      <c r="CJ56" s="29">
        <f t="shared" si="10"/>
        <v>0</v>
      </c>
      <c r="CK56" s="29">
        <f t="shared" si="11"/>
        <v>0</v>
      </c>
      <c r="CL56" s="29">
        <f t="shared" si="12"/>
        <v>0</v>
      </c>
      <c r="CM56" s="29">
        <f t="shared" si="13"/>
        <v>0</v>
      </c>
      <c r="CN56" s="29">
        <f t="shared" si="13"/>
        <v>0</v>
      </c>
      <c r="CO56" s="30"/>
      <c r="CP56" s="29">
        <f t="shared" si="14"/>
        <v>0</v>
      </c>
      <c r="CQ56" s="29">
        <f t="shared" si="14"/>
        <v>0</v>
      </c>
    </row>
    <row r="57" spans="1:95" ht="15" customHeight="1" x14ac:dyDescent="0.25">
      <c r="A57" s="299" t="s">
        <v>55</v>
      </c>
      <c r="B57" s="10" t="s">
        <v>38</v>
      </c>
      <c r="C57" s="11">
        <f t="shared" si="0"/>
        <v>57</v>
      </c>
      <c r="D57" s="12">
        <f>SUM(J57+L57+N57+P57+R57+T57+V57+X57+Z57+AB57+AD57+AF57+AH57+AJ57+AL57)</f>
        <v>41</v>
      </c>
      <c r="E57" s="13">
        <f>SUM(K57+M57+O57+Q57+S57+U57+W57+Y57+AA57+AC57+AE57+AG57+AI57+AK57+AM57)</f>
        <v>16</v>
      </c>
      <c r="F57" s="71"/>
      <c r="G57" s="72"/>
      <c r="H57" s="71"/>
      <c r="I57" s="72"/>
      <c r="J57" s="14"/>
      <c r="K57" s="16"/>
      <c r="L57" s="14"/>
      <c r="M57" s="16"/>
      <c r="N57" s="14"/>
      <c r="O57" s="16"/>
      <c r="P57" s="14">
        <v>6</v>
      </c>
      <c r="Q57" s="16">
        <v>1</v>
      </c>
      <c r="R57" s="14">
        <v>3</v>
      </c>
      <c r="S57" s="16"/>
      <c r="T57" s="14">
        <v>6</v>
      </c>
      <c r="U57" s="16">
        <v>2</v>
      </c>
      <c r="V57" s="14">
        <v>2</v>
      </c>
      <c r="W57" s="16">
        <v>1</v>
      </c>
      <c r="X57" s="14">
        <v>5</v>
      </c>
      <c r="Y57" s="16">
        <v>2</v>
      </c>
      <c r="Z57" s="14">
        <v>2</v>
      </c>
      <c r="AA57" s="16">
        <v>1</v>
      </c>
      <c r="AB57" s="14">
        <v>6</v>
      </c>
      <c r="AC57" s="16">
        <v>3</v>
      </c>
      <c r="AD57" s="14">
        <v>4</v>
      </c>
      <c r="AE57" s="16">
        <v>2</v>
      </c>
      <c r="AF57" s="14">
        <v>2</v>
      </c>
      <c r="AG57" s="16">
        <v>1</v>
      </c>
      <c r="AH57" s="14">
        <v>1</v>
      </c>
      <c r="AI57" s="16">
        <v>2</v>
      </c>
      <c r="AJ57" s="14">
        <v>1</v>
      </c>
      <c r="AK57" s="16"/>
      <c r="AL57" s="17">
        <v>3</v>
      </c>
      <c r="AM57" s="18">
        <v>1</v>
      </c>
      <c r="AN57" s="73">
        <v>0</v>
      </c>
      <c r="AO57" s="20">
        <v>0</v>
      </c>
      <c r="AP57" s="15">
        <v>0</v>
      </c>
      <c r="AQ57" s="87">
        <v>1</v>
      </c>
      <c r="AR57" s="87">
        <v>3</v>
      </c>
      <c r="AS57" s="87">
        <v>0</v>
      </c>
      <c r="AT57" s="87">
        <v>0</v>
      </c>
      <c r="AU57" s="87">
        <v>0</v>
      </c>
      <c r="AV57" s="25" t="str">
        <f>$CA57&amp;$CB57&amp;CC57&amp;CD57&amp;CE57&amp;CF57&amp;CG57&amp;CH57</f>
        <v/>
      </c>
      <c r="CA57" s="26" t="str">
        <f t="shared" si="3"/>
        <v/>
      </c>
      <c r="CB57" s="26" t="str">
        <f t="shared" si="4"/>
        <v/>
      </c>
      <c r="CC57" s="26" t="str">
        <f t="shared" si="5"/>
        <v/>
      </c>
      <c r="CD57" s="26" t="str">
        <f t="shared" si="6"/>
        <v/>
      </c>
      <c r="CE57" s="26" t="str">
        <f>IF(AND($C57&lt;&gt;0,AR57=""),"* No olvide ingresar la columna Migrantes (Digite CERO si no tiene).  ",IF(AR57&gt;$C57,"* El Número de Migrantes no puede superar el Total. ",""))</f>
        <v/>
      </c>
      <c r="CF57" s="88" t="str">
        <f>IF(AND(SUM(J57:M57)&gt;0,AS57=""),"* No olvide digitar la variable 14-18 años. Si no tiene digite Cero.",IF(AS57&gt;SUM(J57:M57),"* La variable 14-18 años no puede ser mayor al total por grupo edad de 10 a 19 años. ",""))</f>
        <v/>
      </c>
      <c r="CG57" s="26" t="str">
        <f t="shared" si="8"/>
        <v/>
      </c>
      <c r="CH57" s="26" t="str">
        <f t="shared" si="9"/>
        <v/>
      </c>
      <c r="CI57" s="28"/>
      <c r="CJ57" s="29">
        <f t="shared" si="10"/>
        <v>0</v>
      </c>
      <c r="CK57" s="29">
        <f t="shared" si="11"/>
        <v>0</v>
      </c>
      <c r="CL57" s="29">
        <f t="shared" si="12"/>
        <v>0</v>
      </c>
      <c r="CM57" s="29">
        <f t="shared" si="13"/>
        <v>0</v>
      </c>
      <c r="CN57" s="29">
        <f t="shared" si="13"/>
        <v>0</v>
      </c>
      <c r="CO57" s="89">
        <f>IF(AND(SUM(J57:M57)&gt;0,AS57=""),1,IF(AS57&gt;SUM(J57:M57),1,0))</f>
        <v>0</v>
      </c>
      <c r="CP57" s="29">
        <f t="shared" si="14"/>
        <v>0</v>
      </c>
      <c r="CQ57" s="29">
        <f t="shared" si="14"/>
        <v>0</v>
      </c>
    </row>
    <row r="58" spans="1:95" x14ac:dyDescent="0.25">
      <c r="A58" s="300"/>
      <c r="B58" s="31" t="s">
        <v>39</v>
      </c>
      <c r="C58" s="32">
        <f t="shared" si="0"/>
        <v>0</v>
      </c>
      <c r="D58" s="33">
        <f t="shared" ref="D58:E62" si="32">SUM(J58+L58+N58+P58+R58+T58+V58+X58+Z58+AB58+AD58+AF58+AH58+AJ58+AL58)</f>
        <v>0</v>
      </c>
      <c r="E58" s="34">
        <f>SUM(K58+M58+O58+Q58+S58+U58+W58+Y58+AA58+AC58+AE58+AG58+AI58+AK58+AM58)</f>
        <v>0</v>
      </c>
      <c r="F58" s="75"/>
      <c r="G58" s="76"/>
      <c r="H58" s="75"/>
      <c r="I58" s="76"/>
      <c r="J58" s="35"/>
      <c r="K58" s="37"/>
      <c r="L58" s="35"/>
      <c r="M58" s="37"/>
      <c r="N58" s="35"/>
      <c r="O58" s="37"/>
      <c r="P58" s="35"/>
      <c r="Q58" s="37"/>
      <c r="R58" s="35"/>
      <c r="S58" s="37"/>
      <c r="T58" s="35"/>
      <c r="U58" s="37"/>
      <c r="V58" s="35"/>
      <c r="W58" s="37"/>
      <c r="X58" s="35"/>
      <c r="Y58" s="37"/>
      <c r="Z58" s="35"/>
      <c r="AA58" s="37"/>
      <c r="AB58" s="35"/>
      <c r="AC58" s="37"/>
      <c r="AD58" s="35"/>
      <c r="AE58" s="37"/>
      <c r="AF58" s="35"/>
      <c r="AG58" s="37"/>
      <c r="AH58" s="35"/>
      <c r="AI58" s="37"/>
      <c r="AJ58" s="35"/>
      <c r="AK58" s="37"/>
      <c r="AL58" s="38"/>
      <c r="AM58" s="39"/>
      <c r="AN58" s="40"/>
      <c r="AO58" s="41"/>
      <c r="AP58" s="36"/>
      <c r="AQ58" s="24"/>
      <c r="AR58" s="24"/>
      <c r="AS58" s="24"/>
      <c r="AT58" s="24"/>
      <c r="AU58" s="24"/>
      <c r="AV58" s="25" t="str">
        <f t="shared" ref="AV58:AV89" si="33">$CA58&amp;$CB58&amp;CC58&amp;CD58&amp;CE58&amp;CF58&amp;CG58&amp;CH58</f>
        <v/>
      </c>
      <c r="CA58" s="26" t="str">
        <f t="shared" si="3"/>
        <v/>
      </c>
      <c r="CB58" s="26" t="str">
        <f t="shared" si="4"/>
        <v/>
      </c>
      <c r="CC58" s="26" t="str">
        <f t="shared" si="5"/>
        <v/>
      </c>
      <c r="CD58" s="26" t="str">
        <f t="shared" si="6"/>
        <v/>
      </c>
      <c r="CE58" s="26" t="str">
        <f t="shared" si="7"/>
        <v/>
      </c>
      <c r="CF58" s="88" t="str">
        <f t="shared" ref="CF58:CF89" si="34">IF(AND(SUM(J58:M58)&gt;0,AS58=""),"* No olvide digitar la variable 14-18 años. Si no tiene digite Cero.",IF(AS58&gt;SUM(J58:M58),"* La variable 14-18 años no puede ser mayor al total por grupo edad de 10 a 19 años. ",""))</f>
        <v/>
      </c>
      <c r="CG58" s="26" t="str">
        <f t="shared" si="8"/>
        <v/>
      </c>
      <c r="CH58" s="26" t="str">
        <f t="shared" si="9"/>
        <v/>
      </c>
      <c r="CI58" s="28"/>
      <c r="CJ58" s="29">
        <f t="shared" si="10"/>
        <v>0</v>
      </c>
      <c r="CK58" s="29">
        <f t="shared" si="11"/>
        <v>0</v>
      </c>
      <c r="CL58" s="29">
        <f t="shared" si="12"/>
        <v>0</v>
      </c>
      <c r="CM58" s="29">
        <f t="shared" si="13"/>
        <v>0</v>
      </c>
      <c r="CN58" s="29">
        <f t="shared" si="13"/>
        <v>0</v>
      </c>
      <c r="CO58" s="89">
        <f t="shared" ref="CO58:CO89" si="35">IF(AND(SUM(J58:M58)&gt;0,AS58=""),1,IF(AS58&gt;SUM(J58:M58),1,0))</f>
        <v>0</v>
      </c>
      <c r="CP58" s="29">
        <f t="shared" si="14"/>
        <v>0</v>
      </c>
      <c r="CQ58" s="29">
        <f t="shared" si="14"/>
        <v>0</v>
      </c>
    </row>
    <row r="59" spans="1:95" x14ac:dyDescent="0.25">
      <c r="A59" s="300"/>
      <c r="B59" s="31" t="s">
        <v>40</v>
      </c>
      <c r="C59" s="32">
        <f t="shared" si="0"/>
        <v>145</v>
      </c>
      <c r="D59" s="33">
        <f>SUM(J59+L59+N59+P59+R59+T59+V59+X59+Z59+AB59+AD59+AF59+AH59+AJ59+AL59)</f>
        <v>102</v>
      </c>
      <c r="E59" s="34">
        <f>SUM(K59+M59+O59+Q59+S59+U59+W59+Y59+AA59+AC59+AE59+AG59+AI59+AK59+AM59)</f>
        <v>43</v>
      </c>
      <c r="F59" s="75"/>
      <c r="G59" s="76"/>
      <c r="H59" s="75"/>
      <c r="I59" s="76"/>
      <c r="J59" s="35"/>
      <c r="K59" s="37"/>
      <c r="L59" s="35"/>
      <c r="M59" s="37">
        <v>1</v>
      </c>
      <c r="N59" s="35">
        <v>3</v>
      </c>
      <c r="O59" s="37"/>
      <c r="P59" s="35">
        <v>10</v>
      </c>
      <c r="Q59" s="37">
        <v>2</v>
      </c>
      <c r="R59" s="35">
        <v>15</v>
      </c>
      <c r="S59" s="37">
        <v>5</v>
      </c>
      <c r="T59" s="35">
        <v>13</v>
      </c>
      <c r="U59" s="37">
        <v>12</v>
      </c>
      <c r="V59" s="35">
        <v>14</v>
      </c>
      <c r="W59" s="37">
        <v>10</v>
      </c>
      <c r="X59" s="35">
        <v>15</v>
      </c>
      <c r="Y59" s="37">
        <v>4</v>
      </c>
      <c r="Z59" s="35">
        <v>10</v>
      </c>
      <c r="AA59" s="37">
        <v>4</v>
      </c>
      <c r="AB59" s="35">
        <v>11</v>
      </c>
      <c r="AC59" s="37">
        <v>4</v>
      </c>
      <c r="AD59" s="35">
        <v>5</v>
      </c>
      <c r="AE59" s="37"/>
      <c r="AF59" s="35">
        <v>5</v>
      </c>
      <c r="AG59" s="37"/>
      <c r="AH59" s="35">
        <v>1</v>
      </c>
      <c r="AI59" s="37">
        <v>1</v>
      </c>
      <c r="AJ59" s="35"/>
      <c r="AK59" s="37"/>
      <c r="AL59" s="38"/>
      <c r="AM59" s="39"/>
      <c r="AN59" s="40">
        <v>0</v>
      </c>
      <c r="AO59" s="41">
        <v>0</v>
      </c>
      <c r="AP59" s="36">
        <v>2</v>
      </c>
      <c r="AQ59" s="24">
        <v>1</v>
      </c>
      <c r="AR59" s="24">
        <v>11</v>
      </c>
      <c r="AS59" s="24">
        <v>0</v>
      </c>
      <c r="AT59" s="24">
        <v>0</v>
      </c>
      <c r="AU59" s="24">
        <v>0</v>
      </c>
      <c r="AV59" s="25" t="str">
        <f t="shared" si="33"/>
        <v/>
      </c>
      <c r="CA59" s="26" t="str">
        <f t="shared" si="3"/>
        <v/>
      </c>
      <c r="CB59" s="26" t="str">
        <f t="shared" si="4"/>
        <v/>
      </c>
      <c r="CC59" s="26" t="str">
        <f t="shared" si="5"/>
        <v/>
      </c>
      <c r="CD59" s="26" t="str">
        <f t="shared" si="6"/>
        <v/>
      </c>
      <c r="CE59" s="26" t="str">
        <f t="shared" si="7"/>
        <v/>
      </c>
      <c r="CF59" s="88" t="str">
        <f t="shared" si="34"/>
        <v/>
      </c>
      <c r="CG59" s="26" t="str">
        <f t="shared" si="8"/>
        <v/>
      </c>
      <c r="CH59" s="26" t="str">
        <f t="shared" si="9"/>
        <v/>
      </c>
      <c r="CI59" s="28"/>
      <c r="CJ59" s="29">
        <f t="shared" si="10"/>
        <v>0</v>
      </c>
      <c r="CK59" s="29">
        <f t="shared" si="11"/>
        <v>0</v>
      </c>
      <c r="CL59" s="29">
        <f t="shared" si="12"/>
        <v>0</v>
      </c>
      <c r="CM59" s="29">
        <f t="shared" si="13"/>
        <v>0</v>
      </c>
      <c r="CN59" s="29">
        <f t="shared" si="13"/>
        <v>0</v>
      </c>
      <c r="CO59" s="89">
        <f t="shared" si="35"/>
        <v>0</v>
      </c>
      <c r="CP59" s="29">
        <f t="shared" si="14"/>
        <v>0</v>
      </c>
      <c r="CQ59" s="29">
        <f t="shared" si="14"/>
        <v>0</v>
      </c>
    </row>
    <row r="60" spans="1:95" x14ac:dyDescent="0.25">
      <c r="A60" s="300"/>
      <c r="B60" s="31" t="s">
        <v>43</v>
      </c>
      <c r="C60" s="32">
        <f t="shared" si="0"/>
        <v>0</v>
      </c>
      <c r="D60" s="33">
        <f t="shared" si="32"/>
        <v>0</v>
      </c>
      <c r="E60" s="34">
        <f t="shared" si="32"/>
        <v>0</v>
      </c>
      <c r="F60" s="75"/>
      <c r="G60" s="76"/>
      <c r="H60" s="75"/>
      <c r="I60" s="76"/>
      <c r="J60" s="35"/>
      <c r="K60" s="37"/>
      <c r="L60" s="35"/>
      <c r="M60" s="37"/>
      <c r="N60" s="35"/>
      <c r="O60" s="37"/>
      <c r="P60" s="35"/>
      <c r="Q60" s="37"/>
      <c r="R60" s="35"/>
      <c r="S60" s="37"/>
      <c r="T60" s="35"/>
      <c r="U60" s="37"/>
      <c r="V60" s="35"/>
      <c r="W60" s="37"/>
      <c r="X60" s="35"/>
      <c r="Y60" s="37"/>
      <c r="Z60" s="35"/>
      <c r="AA60" s="37"/>
      <c r="AB60" s="35"/>
      <c r="AC60" s="37"/>
      <c r="AD60" s="35"/>
      <c r="AE60" s="37"/>
      <c r="AF60" s="35"/>
      <c r="AG60" s="37"/>
      <c r="AH60" s="35"/>
      <c r="AI60" s="37"/>
      <c r="AJ60" s="35"/>
      <c r="AK60" s="37"/>
      <c r="AL60" s="38"/>
      <c r="AM60" s="39"/>
      <c r="AN60" s="40"/>
      <c r="AO60" s="41"/>
      <c r="AP60" s="36"/>
      <c r="AQ60" s="24"/>
      <c r="AR60" s="24"/>
      <c r="AS60" s="24"/>
      <c r="AT60" s="24"/>
      <c r="AU60" s="24"/>
      <c r="AV60" s="25" t="str">
        <f t="shared" si="33"/>
        <v/>
      </c>
      <c r="CA60" s="26" t="str">
        <f t="shared" si="3"/>
        <v/>
      </c>
      <c r="CB60" s="26" t="str">
        <f t="shared" si="4"/>
        <v/>
      </c>
      <c r="CC60" s="26" t="str">
        <f t="shared" si="5"/>
        <v/>
      </c>
      <c r="CD60" s="26" t="str">
        <f t="shared" si="6"/>
        <v/>
      </c>
      <c r="CE60" s="26" t="str">
        <f t="shared" si="7"/>
        <v/>
      </c>
      <c r="CF60" s="88" t="str">
        <f t="shared" si="34"/>
        <v/>
      </c>
      <c r="CG60" s="26" t="str">
        <f t="shared" si="8"/>
        <v/>
      </c>
      <c r="CH60" s="26" t="str">
        <f t="shared" si="9"/>
        <v/>
      </c>
      <c r="CI60" s="28"/>
      <c r="CJ60" s="29">
        <f t="shared" si="10"/>
        <v>0</v>
      </c>
      <c r="CK60" s="29">
        <f t="shared" si="11"/>
        <v>0</v>
      </c>
      <c r="CL60" s="29">
        <f t="shared" si="12"/>
        <v>0</v>
      </c>
      <c r="CM60" s="29">
        <f t="shared" si="13"/>
        <v>0</v>
      </c>
      <c r="CN60" s="29">
        <f t="shared" si="13"/>
        <v>0</v>
      </c>
      <c r="CO60" s="89">
        <f t="shared" si="35"/>
        <v>0</v>
      </c>
      <c r="CP60" s="29">
        <f t="shared" si="14"/>
        <v>0</v>
      </c>
      <c r="CQ60" s="29">
        <f t="shared" si="14"/>
        <v>0</v>
      </c>
    </row>
    <row r="61" spans="1:95" x14ac:dyDescent="0.25">
      <c r="A61" s="300"/>
      <c r="B61" s="90" t="s">
        <v>47</v>
      </c>
      <c r="C61" s="91">
        <f t="shared" si="0"/>
        <v>0</v>
      </c>
      <c r="D61" s="33">
        <f>SUM(J61+L61+N61+P61+R61+T61+V61+X61+Z61+AB61+AD61+AF61+AH61+AJ61+AL61)</f>
        <v>0</v>
      </c>
      <c r="E61" s="55">
        <f>SUM(K61+M61+O61+Q61+S61+U61+W61+Y61+AA61+AC61+AE61+AG61+AI61+AK61+AM61)</f>
        <v>0</v>
      </c>
      <c r="F61" s="75"/>
      <c r="G61" s="76"/>
      <c r="H61" s="75"/>
      <c r="I61" s="76"/>
      <c r="J61" s="47"/>
      <c r="K61" s="49"/>
      <c r="L61" s="47"/>
      <c r="M61" s="49"/>
      <c r="N61" s="47"/>
      <c r="O61" s="49"/>
      <c r="P61" s="47"/>
      <c r="Q61" s="49"/>
      <c r="R61" s="47"/>
      <c r="S61" s="49"/>
      <c r="T61" s="47"/>
      <c r="U61" s="49"/>
      <c r="V61" s="47"/>
      <c r="W61" s="49"/>
      <c r="X61" s="47"/>
      <c r="Y61" s="49"/>
      <c r="Z61" s="47"/>
      <c r="AA61" s="49"/>
      <c r="AB61" s="47"/>
      <c r="AC61" s="49"/>
      <c r="AD61" s="47"/>
      <c r="AE61" s="49"/>
      <c r="AF61" s="47"/>
      <c r="AG61" s="49"/>
      <c r="AH61" s="47"/>
      <c r="AI61" s="49"/>
      <c r="AJ61" s="47"/>
      <c r="AK61" s="49"/>
      <c r="AL61" s="50"/>
      <c r="AM61" s="51"/>
      <c r="AN61" s="40"/>
      <c r="AO61" s="52"/>
      <c r="AP61" s="48"/>
      <c r="AQ61" s="92"/>
      <c r="AR61" s="92"/>
      <c r="AS61" s="92"/>
      <c r="AT61" s="92"/>
      <c r="AU61" s="92"/>
      <c r="AV61" s="25" t="str">
        <f t="shared" si="33"/>
        <v/>
      </c>
      <c r="CA61" s="26" t="str">
        <f t="shared" si="3"/>
        <v/>
      </c>
      <c r="CB61" s="26" t="str">
        <f t="shared" si="4"/>
        <v/>
      </c>
      <c r="CC61" s="26" t="str">
        <f t="shared" si="5"/>
        <v/>
      </c>
      <c r="CD61" s="26" t="str">
        <f t="shared" si="6"/>
        <v/>
      </c>
      <c r="CE61" s="26" t="str">
        <f t="shared" si="7"/>
        <v/>
      </c>
      <c r="CF61" s="88" t="str">
        <f t="shared" si="34"/>
        <v/>
      </c>
      <c r="CG61" s="26" t="str">
        <f t="shared" si="8"/>
        <v/>
      </c>
      <c r="CH61" s="26" t="str">
        <f t="shared" si="9"/>
        <v/>
      </c>
      <c r="CI61" s="28"/>
      <c r="CJ61" s="29">
        <f t="shared" si="10"/>
        <v>0</v>
      </c>
      <c r="CK61" s="29">
        <f t="shared" si="11"/>
        <v>0</v>
      </c>
      <c r="CL61" s="29">
        <f t="shared" si="12"/>
        <v>0</v>
      </c>
      <c r="CM61" s="29">
        <f t="shared" si="13"/>
        <v>0</v>
      </c>
      <c r="CN61" s="29">
        <f t="shared" si="13"/>
        <v>0</v>
      </c>
      <c r="CO61" s="89">
        <f t="shared" si="35"/>
        <v>0</v>
      </c>
      <c r="CP61" s="29">
        <f t="shared" si="14"/>
        <v>0</v>
      </c>
      <c r="CQ61" s="29">
        <f t="shared" si="14"/>
        <v>0</v>
      </c>
    </row>
    <row r="62" spans="1:95" x14ac:dyDescent="0.25">
      <c r="A62" s="301"/>
      <c r="B62" s="57" t="s">
        <v>46</v>
      </c>
      <c r="C62" s="58">
        <f t="shared" si="0"/>
        <v>0</v>
      </c>
      <c r="D62" s="59">
        <f t="shared" si="32"/>
        <v>0</v>
      </c>
      <c r="E62" s="60">
        <f t="shared" si="32"/>
        <v>0</v>
      </c>
      <c r="F62" s="82"/>
      <c r="G62" s="93"/>
      <c r="H62" s="82"/>
      <c r="I62" s="93"/>
      <c r="J62" s="64"/>
      <c r="K62" s="94"/>
      <c r="L62" s="64"/>
      <c r="M62" s="94"/>
      <c r="N62" s="64"/>
      <c r="O62" s="94"/>
      <c r="P62" s="64"/>
      <c r="Q62" s="94"/>
      <c r="R62" s="64"/>
      <c r="S62" s="94"/>
      <c r="T62" s="64"/>
      <c r="U62" s="94"/>
      <c r="V62" s="64"/>
      <c r="W62" s="94"/>
      <c r="X62" s="64"/>
      <c r="Y62" s="94"/>
      <c r="Z62" s="64"/>
      <c r="AA62" s="94"/>
      <c r="AB62" s="64"/>
      <c r="AC62" s="94"/>
      <c r="AD62" s="64"/>
      <c r="AE62" s="94"/>
      <c r="AF62" s="64"/>
      <c r="AG62" s="94"/>
      <c r="AH62" s="64"/>
      <c r="AI62" s="94"/>
      <c r="AJ62" s="64"/>
      <c r="AK62" s="94"/>
      <c r="AL62" s="95"/>
      <c r="AM62" s="96"/>
      <c r="AN62" s="66"/>
      <c r="AO62" s="97"/>
      <c r="AP62" s="68"/>
      <c r="AQ62" s="69"/>
      <c r="AR62" s="69"/>
      <c r="AS62" s="69"/>
      <c r="AT62" s="69"/>
      <c r="AU62" s="69"/>
      <c r="AV62" s="25" t="str">
        <f t="shared" si="33"/>
        <v/>
      </c>
      <c r="CA62" s="26" t="str">
        <f t="shared" si="3"/>
        <v/>
      </c>
      <c r="CB62" s="26" t="str">
        <f t="shared" si="4"/>
        <v/>
      </c>
      <c r="CC62" s="26" t="str">
        <f t="shared" si="5"/>
        <v/>
      </c>
      <c r="CD62" s="26" t="str">
        <f t="shared" si="6"/>
        <v/>
      </c>
      <c r="CE62" s="26" t="str">
        <f t="shared" si="7"/>
        <v/>
      </c>
      <c r="CF62" s="88" t="str">
        <f t="shared" si="34"/>
        <v/>
      </c>
      <c r="CG62" s="26" t="str">
        <f t="shared" si="8"/>
        <v/>
      </c>
      <c r="CH62" s="26" t="str">
        <f t="shared" si="9"/>
        <v/>
      </c>
      <c r="CI62" s="28"/>
      <c r="CJ62" s="29">
        <f t="shared" si="10"/>
        <v>0</v>
      </c>
      <c r="CK62" s="29">
        <f t="shared" si="11"/>
        <v>0</v>
      </c>
      <c r="CL62" s="29">
        <f t="shared" si="12"/>
        <v>0</v>
      </c>
      <c r="CM62" s="29">
        <f t="shared" si="13"/>
        <v>0</v>
      </c>
      <c r="CN62" s="29">
        <f t="shared" si="13"/>
        <v>0</v>
      </c>
      <c r="CO62" s="89">
        <f t="shared" si="35"/>
        <v>0</v>
      </c>
      <c r="CP62" s="29">
        <f t="shared" si="14"/>
        <v>0</v>
      </c>
      <c r="CQ62" s="29">
        <f t="shared" si="14"/>
        <v>0</v>
      </c>
    </row>
    <row r="63" spans="1:95" ht="15" customHeight="1" x14ac:dyDescent="0.25">
      <c r="A63" s="299" t="s">
        <v>56</v>
      </c>
      <c r="B63" s="10" t="s">
        <v>38</v>
      </c>
      <c r="C63" s="11">
        <f t="shared" si="0"/>
        <v>40</v>
      </c>
      <c r="D63" s="12">
        <f t="shared" ref="D63:E66" si="36">SUM(J63+L63+N63+P63+R63+T63+V63+X63+Z63+AB63)</f>
        <v>30</v>
      </c>
      <c r="E63" s="13">
        <f t="shared" si="36"/>
        <v>10</v>
      </c>
      <c r="F63" s="71"/>
      <c r="G63" s="72"/>
      <c r="H63" s="71"/>
      <c r="I63" s="72"/>
      <c r="J63" s="14"/>
      <c r="K63" s="16"/>
      <c r="L63" s="14"/>
      <c r="M63" s="16"/>
      <c r="N63" s="14"/>
      <c r="O63" s="16"/>
      <c r="P63" s="14">
        <v>6</v>
      </c>
      <c r="Q63" s="16">
        <v>1</v>
      </c>
      <c r="R63" s="14">
        <v>3</v>
      </c>
      <c r="S63" s="16"/>
      <c r="T63" s="14">
        <v>6</v>
      </c>
      <c r="U63" s="16">
        <v>2</v>
      </c>
      <c r="V63" s="14">
        <v>2</v>
      </c>
      <c r="W63" s="16">
        <v>1</v>
      </c>
      <c r="X63" s="14">
        <v>5</v>
      </c>
      <c r="Y63" s="16">
        <v>2</v>
      </c>
      <c r="Z63" s="14">
        <v>2</v>
      </c>
      <c r="AA63" s="16">
        <v>1</v>
      </c>
      <c r="AB63" s="35">
        <v>6</v>
      </c>
      <c r="AC63" s="37">
        <v>3</v>
      </c>
      <c r="AD63" s="98"/>
      <c r="AE63" s="99"/>
      <c r="AF63" s="100"/>
      <c r="AG63" s="101"/>
      <c r="AH63" s="100"/>
      <c r="AI63" s="101"/>
      <c r="AJ63" s="100"/>
      <c r="AK63" s="101"/>
      <c r="AL63" s="102"/>
      <c r="AM63" s="103"/>
      <c r="AN63" s="73">
        <v>0</v>
      </c>
      <c r="AO63" s="104">
        <v>0</v>
      </c>
      <c r="AP63" s="21">
        <v>0</v>
      </c>
      <c r="AQ63" s="22">
        <v>1</v>
      </c>
      <c r="AR63" s="22">
        <v>3</v>
      </c>
      <c r="AS63" s="22">
        <v>0</v>
      </c>
      <c r="AT63" s="22">
        <v>0</v>
      </c>
      <c r="AU63" s="22">
        <v>0</v>
      </c>
      <c r="AV63" s="25" t="str">
        <f t="shared" si="33"/>
        <v/>
      </c>
      <c r="CA63" s="26" t="str">
        <f t="shared" si="3"/>
        <v/>
      </c>
      <c r="CB63" s="26" t="str">
        <f t="shared" si="4"/>
        <v/>
      </c>
      <c r="CC63" s="26" t="str">
        <f t="shared" si="5"/>
        <v/>
      </c>
      <c r="CD63" s="26" t="str">
        <f t="shared" si="6"/>
        <v/>
      </c>
      <c r="CE63" s="26" t="str">
        <f t="shared" si="7"/>
        <v/>
      </c>
      <c r="CF63" s="88" t="str">
        <f t="shared" si="34"/>
        <v/>
      </c>
      <c r="CG63" s="26" t="str">
        <f t="shared" si="8"/>
        <v/>
      </c>
      <c r="CH63" s="26" t="str">
        <f t="shared" si="9"/>
        <v/>
      </c>
      <c r="CI63" s="28"/>
      <c r="CJ63" s="29">
        <f t="shared" si="10"/>
        <v>0</v>
      </c>
      <c r="CK63" s="29">
        <f t="shared" si="11"/>
        <v>0</v>
      </c>
      <c r="CL63" s="29">
        <f t="shared" si="12"/>
        <v>0</v>
      </c>
      <c r="CM63" s="29">
        <f t="shared" si="13"/>
        <v>0</v>
      </c>
      <c r="CN63" s="29">
        <f t="shared" si="13"/>
        <v>0</v>
      </c>
      <c r="CO63" s="89">
        <f t="shared" si="35"/>
        <v>0</v>
      </c>
      <c r="CP63" s="29">
        <f t="shared" si="14"/>
        <v>0</v>
      </c>
      <c r="CQ63" s="29">
        <f t="shared" si="14"/>
        <v>0</v>
      </c>
    </row>
    <row r="64" spans="1:95" x14ac:dyDescent="0.25">
      <c r="A64" s="300"/>
      <c r="B64" s="31" t="s">
        <v>40</v>
      </c>
      <c r="C64" s="32">
        <f t="shared" si="0"/>
        <v>133</v>
      </c>
      <c r="D64" s="33">
        <f t="shared" si="36"/>
        <v>91</v>
      </c>
      <c r="E64" s="34">
        <f t="shared" si="36"/>
        <v>42</v>
      </c>
      <c r="F64" s="75"/>
      <c r="G64" s="76"/>
      <c r="H64" s="75"/>
      <c r="I64" s="76"/>
      <c r="J64" s="35"/>
      <c r="K64" s="37"/>
      <c r="L64" s="35"/>
      <c r="M64" s="37">
        <v>1</v>
      </c>
      <c r="N64" s="35">
        <v>3</v>
      </c>
      <c r="O64" s="37"/>
      <c r="P64" s="35">
        <v>10</v>
      </c>
      <c r="Q64" s="37">
        <v>2</v>
      </c>
      <c r="R64" s="35">
        <v>15</v>
      </c>
      <c r="S64" s="37">
        <v>5</v>
      </c>
      <c r="T64" s="35">
        <v>13</v>
      </c>
      <c r="U64" s="37">
        <v>12</v>
      </c>
      <c r="V64" s="35">
        <v>14</v>
      </c>
      <c r="W64" s="37">
        <v>10</v>
      </c>
      <c r="X64" s="35">
        <v>15</v>
      </c>
      <c r="Y64" s="37">
        <v>4</v>
      </c>
      <c r="Z64" s="35">
        <v>10</v>
      </c>
      <c r="AA64" s="37">
        <v>4</v>
      </c>
      <c r="AB64" s="35">
        <v>11</v>
      </c>
      <c r="AC64" s="37">
        <v>4</v>
      </c>
      <c r="AD64" s="98"/>
      <c r="AE64" s="99"/>
      <c r="AF64" s="105"/>
      <c r="AG64" s="77"/>
      <c r="AH64" s="105"/>
      <c r="AI64" s="77"/>
      <c r="AJ64" s="105"/>
      <c r="AK64" s="77"/>
      <c r="AL64" s="106"/>
      <c r="AM64" s="107"/>
      <c r="AN64" s="40">
        <v>0</v>
      </c>
      <c r="AO64" s="41">
        <v>0</v>
      </c>
      <c r="AP64" s="36">
        <v>2</v>
      </c>
      <c r="AQ64" s="24">
        <v>1</v>
      </c>
      <c r="AR64" s="24">
        <v>11</v>
      </c>
      <c r="AS64" s="24">
        <v>0</v>
      </c>
      <c r="AT64" s="24">
        <v>0</v>
      </c>
      <c r="AU64" s="24">
        <v>0</v>
      </c>
      <c r="AV64" s="25" t="str">
        <f t="shared" si="33"/>
        <v/>
      </c>
      <c r="CA64" s="26" t="str">
        <f t="shared" si="3"/>
        <v/>
      </c>
      <c r="CB64" s="26" t="str">
        <f t="shared" si="4"/>
        <v/>
      </c>
      <c r="CC64" s="26" t="str">
        <f t="shared" si="5"/>
        <v/>
      </c>
      <c r="CD64" s="26" t="str">
        <f t="shared" si="6"/>
        <v/>
      </c>
      <c r="CE64" s="26" t="str">
        <f t="shared" si="7"/>
        <v/>
      </c>
      <c r="CF64" s="88" t="str">
        <f t="shared" si="34"/>
        <v/>
      </c>
      <c r="CG64" s="26" t="str">
        <f t="shared" si="8"/>
        <v/>
      </c>
      <c r="CH64" s="26" t="str">
        <f t="shared" si="9"/>
        <v/>
      </c>
      <c r="CI64" s="28"/>
      <c r="CJ64" s="29">
        <f t="shared" si="10"/>
        <v>0</v>
      </c>
      <c r="CK64" s="29">
        <f t="shared" si="11"/>
        <v>0</v>
      </c>
      <c r="CL64" s="29">
        <f t="shared" si="12"/>
        <v>0</v>
      </c>
      <c r="CM64" s="29">
        <f t="shared" si="13"/>
        <v>0</v>
      </c>
      <c r="CN64" s="29">
        <f t="shared" si="13"/>
        <v>0</v>
      </c>
      <c r="CO64" s="89">
        <f t="shared" si="35"/>
        <v>0</v>
      </c>
      <c r="CP64" s="29">
        <f t="shared" si="14"/>
        <v>0</v>
      </c>
      <c r="CQ64" s="29">
        <f t="shared" si="14"/>
        <v>0</v>
      </c>
    </row>
    <row r="65" spans="1:95" x14ac:dyDescent="0.25">
      <c r="A65" s="300"/>
      <c r="B65" s="53" t="s">
        <v>47</v>
      </c>
      <c r="C65" s="32">
        <f t="shared" si="0"/>
        <v>0</v>
      </c>
      <c r="D65" s="33">
        <f t="shared" si="36"/>
        <v>0</v>
      </c>
      <c r="E65" s="55">
        <f t="shared" si="36"/>
        <v>0</v>
      </c>
      <c r="F65" s="75"/>
      <c r="G65" s="76"/>
      <c r="H65" s="75"/>
      <c r="I65" s="76"/>
      <c r="J65" s="47"/>
      <c r="K65" s="49"/>
      <c r="L65" s="47"/>
      <c r="M65" s="49"/>
      <c r="N65" s="47"/>
      <c r="O65" s="49"/>
      <c r="P65" s="47"/>
      <c r="Q65" s="49"/>
      <c r="R65" s="47"/>
      <c r="S65" s="49"/>
      <c r="T65" s="47"/>
      <c r="U65" s="49"/>
      <c r="V65" s="47"/>
      <c r="W65" s="49"/>
      <c r="X65" s="47"/>
      <c r="Y65" s="49"/>
      <c r="Z65" s="47"/>
      <c r="AA65" s="49"/>
      <c r="AB65" s="35"/>
      <c r="AC65" s="37"/>
      <c r="AD65" s="98"/>
      <c r="AE65" s="99"/>
      <c r="AF65" s="75"/>
      <c r="AG65" s="108"/>
      <c r="AH65" s="75"/>
      <c r="AI65" s="108"/>
      <c r="AJ65" s="75"/>
      <c r="AK65" s="108"/>
      <c r="AL65" s="109"/>
      <c r="AM65" s="110"/>
      <c r="AN65" s="40"/>
      <c r="AO65" s="52"/>
      <c r="AP65" s="48"/>
      <c r="AQ65" s="92"/>
      <c r="AR65" s="92"/>
      <c r="AS65" s="92"/>
      <c r="AT65" s="92"/>
      <c r="AU65" s="92"/>
      <c r="AV65" s="25" t="str">
        <f t="shared" si="33"/>
        <v/>
      </c>
      <c r="CA65" s="26" t="str">
        <f t="shared" si="3"/>
        <v/>
      </c>
      <c r="CB65" s="26" t="str">
        <f t="shared" si="4"/>
        <v/>
      </c>
      <c r="CC65" s="26" t="str">
        <f t="shared" si="5"/>
        <v/>
      </c>
      <c r="CD65" s="26" t="str">
        <f t="shared" si="6"/>
        <v/>
      </c>
      <c r="CE65" s="26" t="str">
        <f t="shared" si="7"/>
        <v/>
      </c>
      <c r="CF65" s="88" t="str">
        <f t="shared" si="34"/>
        <v/>
      </c>
      <c r="CG65" s="26" t="str">
        <f t="shared" si="8"/>
        <v/>
      </c>
      <c r="CH65" s="26" t="str">
        <f t="shared" si="9"/>
        <v/>
      </c>
      <c r="CI65" s="28"/>
      <c r="CJ65" s="29">
        <f t="shared" si="10"/>
        <v>0</v>
      </c>
      <c r="CK65" s="29">
        <f t="shared" si="11"/>
        <v>0</v>
      </c>
      <c r="CL65" s="29">
        <f t="shared" si="12"/>
        <v>0</v>
      </c>
      <c r="CM65" s="29">
        <f t="shared" si="13"/>
        <v>0</v>
      </c>
      <c r="CN65" s="29">
        <f t="shared" si="13"/>
        <v>0</v>
      </c>
      <c r="CO65" s="89">
        <f t="shared" si="35"/>
        <v>0</v>
      </c>
      <c r="CP65" s="29">
        <f t="shared" si="14"/>
        <v>0</v>
      </c>
      <c r="CQ65" s="29">
        <f t="shared" si="14"/>
        <v>0</v>
      </c>
    </row>
    <row r="66" spans="1:95" x14ac:dyDescent="0.25">
      <c r="A66" s="301"/>
      <c r="B66" s="57" t="s">
        <v>46</v>
      </c>
      <c r="C66" s="58">
        <f t="shared" si="0"/>
        <v>0</v>
      </c>
      <c r="D66" s="59">
        <f t="shared" si="36"/>
        <v>0</v>
      </c>
      <c r="E66" s="60">
        <f t="shared" si="36"/>
        <v>0</v>
      </c>
      <c r="F66" s="82"/>
      <c r="G66" s="93"/>
      <c r="H66" s="82"/>
      <c r="I66" s="93"/>
      <c r="J66" s="64"/>
      <c r="K66" s="94"/>
      <c r="L66" s="64"/>
      <c r="M66" s="94"/>
      <c r="N66" s="64"/>
      <c r="O66" s="94"/>
      <c r="P66" s="64"/>
      <c r="Q66" s="94"/>
      <c r="R66" s="64"/>
      <c r="S66" s="94"/>
      <c r="T66" s="64"/>
      <c r="U66" s="94"/>
      <c r="V66" s="64"/>
      <c r="W66" s="94"/>
      <c r="X66" s="64"/>
      <c r="Y66" s="94"/>
      <c r="Z66" s="64"/>
      <c r="AA66" s="94"/>
      <c r="AB66" s="35"/>
      <c r="AC66" s="37"/>
      <c r="AD66" s="98"/>
      <c r="AE66" s="99"/>
      <c r="AF66" s="82"/>
      <c r="AG66" s="111"/>
      <c r="AH66" s="82"/>
      <c r="AI66" s="111"/>
      <c r="AJ66" s="82"/>
      <c r="AK66" s="111"/>
      <c r="AL66" s="112"/>
      <c r="AM66" s="113"/>
      <c r="AN66" s="66"/>
      <c r="AO66" s="97"/>
      <c r="AP66" s="68"/>
      <c r="AQ66" s="69"/>
      <c r="AR66" s="69"/>
      <c r="AS66" s="69"/>
      <c r="AT66" s="69"/>
      <c r="AU66" s="69"/>
      <c r="AV66" s="25" t="str">
        <f t="shared" si="33"/>
        <v/>
      </c>
      <c r="CA66" s="26" t="str">
        <f t="shared" si="3"/>
        <v/>
      </c>
      <c r="CB66" s="26" t="str">
        <f t="shared" si="4"/>
        <v/>
      </c>
      <c r="CC66" s="26" t="str">
        <f t="shared" si="5"/>
        <v/>
      </c>
      <c r="CD66" s="26" t="str">
        <f t="shared" si="6"/>
        <v/>
      </c>
      <c r="CE66" s="26" t="str">
        <f t="shared" si="7"/>
        <v/>
      </c>
      <c r="CF66" s="88" t="str">
        <f t="shared" si="34"/>
        <v/>
      </c>
      <c r="CG66" s="26" t="str">
        <f t="shared" si="8"/>
        <v/>
      </c>
      <c r="CH66" s="26" t="str">
        <f t="shared" si="9"/>
        <v/>
      </c>
      <c r="CI66" s="28"/>
      <c r="CJ66" s="29">
        <f t="shared" si="10"/>
        <v>0</v>
      </c>
      <c r="CK66" s="29">
        <f t="shared" si="11"/>
        <v>0</v>
      </c>
      <c r="CL66" s="29">
        <f t="shared" si="12"/>
        <v>0</v>
      </c>
      <c r="CM66" s="29">
        <f t="shared" si="13"/>
        <v>0</v>
      </c>
      <c r="CN66" s="29">
        <f t="shared" si="13"/>
        <v>0</v>
      </c>
      <c r="CO66" s="89">
        <f t="shared" si="35"/>
        <v>0</v>
      </c>
      <c r="CP66" s="29">
        <f t="shared" si="14"/>
        <v>0</v>
      </c>
      <c r="CQ66" s="29">
        <f t="shared" si="14"/>
        <v>0</v>
      </c>
    </row>
    <row r="67" spans="1:95" ht="15" customHeight="1" x14ac:dyDescent="0.25">
      <c r="A67" s="299" t="s">
        <v>57</v>
      </c>
      <c r="B67" s="10" t="s">
        <v>38</v>
      </c>
      <c r="C67" s="11">
        <f t="shared" si="0"/>
        <v>57</v>
      </c>
      <c r="D67" s="12">
        <f>SUM(J67+L67+N67+P67+R67+T67+V67+X67+Z67+AB67+AD67+AF67+AH67+AJ67+AL67)</f>
        <v>41</v>
      </c>
      <c r="E67" s="13">
        <f>SUM(K67+M67+O67+Q67+S67+U67+W67+Y67+AA67+AC67+AE67+AG67+AI67+AK67+AM67)</f>
        <v>16</v>
      </c>
      <c r="F67" s="71"/>
      <c r="G67" s="72"/>
      <c r="H67" s="71"/>
      <c r="I67" s="72"/>
      <c r="J67" s="14"/>
      <c r="K67" s="16"/>
      <c r="L67" s="14"/>
      <c r="M67" s="16"/>
      <c r="N67" s="14"/>
      <c r="O67" s="16"/>
      <c r="P67" s="14">
        <v>6</v>
      </c>
      <c r="Q67" s="16">
        <v>1</v>
      </c>
      <c r="R67" s="14">
        <v>3</v>
      </c>
      <c r="S67" s="16"/>
      <c r="T67" s="14">
        <v>6</v>
      </c>
      <c r="U67" s="16">
        <v>2</v>
      </c>
      <c r="V67" s="14">
        <v>2</v>
      </c>
      <c r="W67" s="16">
        <v>1</v>
      </c>
      <c r="X67" s="14">
        <v>5</v>
      </c>
      <c r="Y67" s="16">
        <v>2</v>
      </c>
      <c r="Z67" s="14">
        <v>2</v>
      </c>
      <c r="AA67" s="16">
        <v>1</v>
      </c>
      <c r="AB67" s="14">
        <v>6</v>
      </c>
      <c r="AC67" s="16">
        <v>3</v>
      </c>
      <c r="AD67" s="14">
        <v>4</v>
      </c>
      <c r="AE67" s="16">
        <v>2</v>
      </c>
      <c r="AF67" s="14">
        <v>2</v>
      </c>
      <c r="AG67" s="16">
        <v>1</v>
      </c>
      <c r="AH67" s="14">
        <v>1</v>
      </c>
      <c r="AI67" s="16">
        <v>2</v>
      </c>
      <c r="AJ67" s="14">
        <v>1</v>
      </c>
      <c r="AK67" s="16"/>
      <c r="AL67" s="17">
        <v>3</v>
      </c>
      <c r="AM67" s="18">
        <v>1</v>
      </c>
      <c r="AN67" s="73">
        <v>0</v>
      </c>
      <c r="AO67" s="104">
        <v>0</v>
      </c>
      <c r="AP67" s="21">
        <v>0</v>
      </c>
      <c r="AQ67" s="22">
        <v>1</v>
      </c>
      <c r="AR67" s="22">
        <v>3</v>
      </c>
      <c r="AS67" s="22">
        <v>0</v>
      </c>
      <c r="AT67" s="22">
        <v>0</v>
      </c>
      <c r="AU67" s="22">
        <v>0</v>
      </c>
      <c r="AV67" s="25" t="str">
        <f t="shared" si="33"/>
        <v/>
      </c>
      <c r="CA67" s="26" t="str">
        <f t="shared" si="3"/>
        <v/>
      </c>
      <c r="CB67" s="26" t="str">
        <f t="shared" si="4"/>
        <v/>
      </c>
      <c r="CC67" s="26" t="str">
        <f t="shared" si="5"/>
        <v/>
      </c>
      <c r="CD67" s="26" t="str">
        <f t="shared" si="6"/>
        <v/>
      </c>
      <c r="CE67" s="26" t="str">
        <f t="shared" si="7"/>
        <v/>
      </c>
      <c r="CF67" s="88" t="str">
        <f t="shared" si="34"/>
        <v/>
      </c>
      <c r="CG67" s="26" t="str">
        <f t="shared" si="8"/>
        <v/>
      </c>
      <c r="CH67" s="26" t="str">
        <f t="shared" si="9"/>
        <v/>
      </c>
      <c r="CI67" s="28"/>
      <c r="CJ67" s="29">
        <f t="shared" si="10"/>
        <v>0</v>
      </c>
      <c r="CK67" s="29">
        <f t="shared" si="11"/>
        <v>0</v>
      </c>
      <c r="CL67" s="29">
        <f t="shared" si="12"/>
        <v>0</v>
      </c>
      <c r="CM67" s="29">
        <f t="shared" si="13"/>
        <v>0</v>
      </c>
      <c r="CN67" s="29">
        <f t="shared" si="13"/>
        <v>0</v>
      </c>
      <c r="CO67" s="89">
        <f t="shared" si="35"/>
        <v>0</v>
      </c>
      <c r="CP67" s="29">
        <f t="shared" si="14"/>
        <v>0</v>
      </c>
      <c r="CQ67" s="29">
        <f t="shared" si="14"/>
        <v>0</v>
      </c>
    </row>
    <row r="68" spans="1:95" x14ac:dyDescent="0.25">
      <c r="A68" s="300"/>
      <c r="B68" s="31" t="s">
        <v>51</v>
      </c>
      <c r="C68" s="32">
        <f t="shared" si="0"/>
        <v>0</v>
      </c>
      <c r="D68" s="33">
        <f t="shared" ref="D68:E73" si="37">SUM(J68+L68+N68+P68+R68+T68+V68+X68+Z68+AB68+AD68+AF68+AH68+AJ68+AL68)</f>
        <v>0</v>
      </c>
      <c r="E68" s="34">
        <f t="shared" si="37"/>
        <v>0</v>
      </c>
      <c r="F68" s="75"/>
      <c r="G68" s="76"/>
      <c r="H68" s="75"/>
      <c r="I68" s="76"/>
      <c r="J68" s="35"/>
      <c r="K68" s="37"/>
      <c r="L68" s="35"/>
      <c r="M68" s="37"/>
      <c r="N68" s="35"/>
      <c r="O68" s="37"/>
      <c r="P68" s="35"/>
      <c r="Q68" s="37"/>
      <c r="R68" s="35"/>
      <c r="S68" s="37"/>
      <c r="T68" s="35"/>
      <c r="U68" s="37"/>
      <c r="V68" s="35"/>
      <c r="W68" s="37"/>
      <c r="X68" s="35"/>
      <c r="Y68" s="37"/>
      <c r="Z68" s="35"/>
      <c r="AA68" s="37"/>
      <c r="AB68" s="35"/>
      <c r="AC68" s="37"/>
      <c r="AD68" s="35"/>
      <c r="AE68" s="37"/>
      <c r="AF68" s="35"/>
      <c r="AG68" s="37"/>
      <c r="AH68" s="35"/>
      <c r="AI68" s="37"/>
      <c r="AJ68" s="35"/>
      <c r="AK68" s="37"/>
      <c r="AL68" s="38"/>
      <c r="AM68" s="39"/>
      <c r="AN68" s="40"/>
      <c r="AO68" s="114"/>
      <c r="AP68" s="115"/>
      <c r="AQ68" s="116"/>
      <c r="AR68" s="116"/>
      <c r="AS68" s="116"/>
      <c r="AT68" s="116"/>
      <c r="AU68" s="116"/>
      <c r="AV68" s="25" t="str">
        <f t="shared" si="33"/>
        <v/>
      </c>
      <c r="CA68" s="26" t="str">
        <f t="shared" si="3"/>
        <v/>
      </c>
      <c r="CB68" s="26" t="str">
        <f t="shared" si="4"/>
        <v/>
      </c>
      <c r="CC68" s="26" t="str">
        <f t="shared" si="5"/>
        <v/>
      </c>
      <c r="CD68" s="26" t="str">
        <f t="shared" si="6"/>
        <v/>
      </c>
      <c r="CE68" s="26" t="str">
        <f t="shared" si="7"/>
        <v/>
      </c>
      <c r="CF68" s="88" t="str">
        <f t="shared" si="34"/>
        <v/>
      </c>
      <c r="CG68" s="26" t="str">
        <f t="shared" si="8"/>
        <v/>
      </c>
      <c r="CH68" s="26" t="str">
        <f t="shared" si="9"/>
        <v/>
      </c>
      <c r="CI68" s="28"/>
      <c r="CJ68" s="29">
        <f t="shared" si="10"/>
        <v>0</v>
      </c>
      <c r="CK68" s="29">
        <f t="shared" si="11"/>
        <v>0</v>
      </c>
      <c r="CL68" s="29">
        <f t="shared" si="12"/>
        <v>0</v>
      </c>
      <c r="CM68" s="29">
        <f t="shared" si="13"/>
        <v>0</v>
      </c>
      <c r="CN68" s="29">
        <f t="shared" si="13"/>
        <v>0</v>
      </c>
      <c r="CO68" s="89">
        <f t="shared" si="35"/>
        <v>0</v>
      </c>
      <c r="CP68" s="29">
        <f t="shared" si="14"/>
        <v>0</v>
      </c>
      <c r="CQ68" s="29">
        <f t="shared" si="14"/>
        <v>0</v>
      </c>
    </row>
    <row r="69" spans="1:95" x14ac:dyDescent="0.25">
      <c r="A69" s="300"/>
      <c r="B69" s="31" t="s">
        <v>40</v>
      </c>
      <c r="C69" s="32">
        <f t="shared" si="0"/>
        <v>156</v>
      </c>
      <c r="D69" s="33">
        <f t="shared" si="37"/>
        <v>102</v>
      </c>
      <c r="E69" s="34">
        <f t="shared" si="37"/>
        <v>54</v>
      </c>
      <c r="F69" s="75"/>
      <c r="G69" s="76"/>
      <c r="H69" s="75"/>
      <c r="I69" s="76"/>
      <c r="J69" s="35"/>
      <c r="K69" s="37"/>
      <c r="L69" s="35"/>
      <c r="M69" s="37">
        <v>1</v>
      </c>
      <c r="N69" s="35">
        <v>3</v>
      </c>
      <c r="O69" s="37">
        <v>1</v>
      </c>
      <c r="P69" s="35">
        <v>10</v>
      </c>
      <c r="Q69" s="37">
        <v>3</v>
      </c>
      <c r="R69" s="35">
        <v>15</v>
      </c>
      <c r="S69" s="37">
        <v>13</v>
      </c>
      <c r="T69" s="35">
        <v>13</v>
      </c>
      <c r="U69" s="37">
        <v>13</v>
      </c>
      <c r="V69" s="35">
        <v>14</v>
      </c>
      <c r="W69" s="37">
        <v>10</v>
      </c>
      <c r="X69" s="35">
        <v>15</v>
      </c>
      <c r="Y69" s="37">
        <v>4</v>
      </c>
      <c r="Z69" s="35">
        <v>10</v>
      </c>
      <c r="AA69" s="37">
        <v>4</v>
      </c>
      <c r="AB69" s="35">
        <v>11</v>
      </c>
      <c r="AC69" s="37">
        <v>4</v>
      </c>
      <c r="AD69" s="35">
        <v>5</v>
      </c>
      <c r="AE69" s="37"/>
      <c r="AF69" s="35">
        <v>5</v>
      </c>
      <c r="AG69" s="37"/>
      <c r="AH69" s="35">
        <v>1</v>
      </c>
      <c r="AI69" s="37">
        <v>1</v>
      </c>
      <c r="AJ69" s="35"/>
      <c r="AK69" s="37"/>
      <c r="AL69" s="38"/>
      <c r="AM69" s="39"/>
      <c r="AN69" s="40">
        <v>0</v>
      </c>
      <c r="AO69" s="41">
        <v>0</v>
      </c>
      <c r="AP69" s="36">
        <v>2</v>
      </c>
      <c r="AQ69" s="24">
        <v>1</v>
      </c>
      <c r="AR69" s="24">
        <v>11</v>
      </c>
      <c r="AS69" s="24">
        <v>0</v>
      </c>
      <c r="AT69" s="24">
        <v>0</v>
      </c>
      <c r="AU69" s="24">
        <v>0</v>
      </c>
      <c r="AV69" s="25" t="str">
        <f t="shared" si="33"/>
        <v/>
      </c>
      <c r="CA69" s="26" t="str">
        <f t="shared" si="3"/>
        <v/>
      </c>
      <c r="CB69" s="26" t="str">
        <f t="shared" si="4"/>
        <v/>
      </c>
      <c r="CC69" s="26" t="str">
        <f t="shared" si="5"/>
        <v/>
      </c>
      <c r="CD69" s="26" t="str">
        <f t="shared" si="6"/>
        <v/>
      </c>
      <c r="CE69" s="26" t="str">
        <f t="shared" si="7"/>
        <v/>
      </c>
      <c r="CF69" s="88" t="str">
        <f t="shared" si="34"/>
        <v/>
      </c>
      <c r="CG69" s="26" t="str">
        <f t="shared" si="8"/>
        <v/>
      </c>
      <c r="CH69" s="26" t="str">
        <f t="shared" si="9"/>
        <v/>
      </c>
      <c r="CI69" s="28"/>
      <c r="CJ69" s="29">
        <f t="shared" si="10"/>
        <v>0</v>
      </c>
      <c r="CK69" s="29">
        <f t="shared" si="11"/>
        <v>0</v>
      </c>
      <c r="CL69" s="29">
        <f t="shared" si="12"/>
        <v>0</v>
      </c>
      <c r="CM69" s="29">
        <f t="shared" si="13"/>
        <v>0</v>
      </c>
      <c r="CN69" s="29">
        <f t="shared" si="13"/>
        <v>0</v>
      </c>
      <c r="CO69" s="89">
        <f t="shared" si="35"/>
        <v>0</v>
      </c>
      <c r="CP69" s="29">
        <f t="shared" si="14"/>
        <v>0</v>
      </c>
      <c r="CQ69" s="29">
        <f t="shared" si="14"/>
        <v>0</v>
      </c>
    </row>
    <row r="70" spans="1:95" x14ac:dyDescent="0.25">
      <c r="A70" s="300"/>
      <c r="B70" s="31" t="s">
        <v>52</v>
      </c>
      <c r="C70" s="32">
        <f t="shared" si="0"/>
        <v>0</v>
      </c>
      <c r="D70" s="33">
        <f t="shared" si="37"/>
        <v>0</v>
      </c>
      <c r="E70" s="34">
        <f t="shared" si="37"/>
        <v>0</v>
      </c>
      <c r="F70" s="75"/>
      <c r="G70" s="76"/>
      <c r="H70" s="75"/>
      <c r="I70" s="76"/>
      <c r="J70" s="35"/>
      <c r="K70" s="37"/>
      <c r="L70" s="35"/>
      <c r="M70" s="37"/>
      <c r="N70" s="35"/>
      <c r="O70" s="37"/>
      <c r="P70" s="35"/>
      <c r="Q70" s="37"/>
      <c r="R70" s="35"/>
      <c r="S70" s="37"/>
      <c r="T70" s="35"/>
      <c r="U70" s="37"/>
      <c r="V70" s="35"/>
      <c r="W70" s="37"/>
      <c r="X70" s="35"/>
      <c r="Y70" s="37"/>
      <c r="Z70" s="35"/>
      <c r="AA70" s="37"/>
      <c r="AB70" s="35"/>
      <c r="AC70" s="37"/>
      <c r="AD70" s="35"/>
      <c r="AE70" s="37"/>
      <c r="AF70" s="35"/>
      <c r="AG70" s="37"/>
      <c r="AH70" s="35"/>
      <c r="AI70" s="37"/>
      <c r="AJ70" s="35"/>
      <c r="AK70" s="37"/>
      <c r="AL70" s="38"/>
      <c r="AM70" s="39"/>
      <c r="AN70" s="40"/>
      <c r="AO70" s="41"/>
      <c r="AP70" s="36"/>
      <c r="AQ70" s="24"/>
      <c r="AR70" s="24"/>
      <c r="AS70" s="24"/>
      <c r="AT70" s="24"/>
      <c r="AU70" s="24"/>
      <c r="AV70" s="25" t="str">
        <f t="shared" si="33"/>
        <v/>
      </c>
      <c r="CA70" s="26" t="str">
        <f t="shared" si="3"/>
        <v/>
      </c>
      <c r="CB70" s="26" t="str">
        <f t="shared" si="4"/>
        <v/>
      </c>
      <c r="CC70" s="26" t="str">
        <f t="shared" si="5"/>
        <v/>
      </c>
      <c r="CD70" s="26" t="str">
        <f t="shared" si="6"/>
        <v/>
      </c>
      <c r="CE70" s="26" t="str">
        <f t="shared" si="7"/>
        <v/>
      </c>
      <c r="CF70" s="88" t="str">
        <f t="shared" si="34"/>
        <v/>
      </c>
      <c r="CG70" s="26" t="str">
        <f t="shared" si="8"/>
        <v/>
      </c>
      <c r="CH70" s="26" t="str">
        <f t="shared" si="9"/>
        <v/>
      </c>
      <c r="CI70" s="28"/>
      <c r="CJ70" s="29">
        <f t="shared" si="10"/>
        <v>0</v>
      </c>
      <c r="CK70" s="29">
        <f t="shared" si="11"/>
        <v>0</v>
      </c>
      <c r="CL70" s="29">
        <f t="shared" si="12"/>
        <v>0</v>
      </c>
      <c r="CM70" s="29">
        <f t="shared" si="13"/>
        <v>0</v>
      </c>
      <c r="CN70" s="29">
        <f t="shared" si="13"/>
        <v>0</v>
      </c>
      <c r="CO70" s="89">
        <f t="shared" si="35"/>
        <v>0</v>
      </c>
      <c r="CP70" s="29">
        <f t="shared" si="14"/>
        <v>0</v>
      </c>
      <c r="CQ70" s="29">
        <f t="shared" si="14"/>
        <v>0</v>
      </c>
    </row>
    <row r="71" spans="1:95" x14ac:dyDescent="0.25">
      <c r="A71" s="300"/>
      <c r="B71" s="31" t="s">
        <v>58</v>
      </c>
      <c r="C71" s="32">
        <f t="shared" si="0"/>
        <v>0</v>
      </c>
      <c r="D71" s="33">
        <f t="shared" si="37"/>
        <v>0</v>
      </c>
      <c r="E71" s="34">
        <f t="shared" si="37"/>
        <v>0</v>
      </c>
      <c r="F71" s="75"/>
      <c r="G71" s="76"/>
      <c r="H71" s="75"/>
      <c r="I71" s="76"/>
      <c r="J71" s="35"/>
      <c r="K71" s="37"/>
      <c r="L71" s="35"/>
      <c r="M71" s="37"/>
      <c r="N71" s="35"/>
      <c r="O71" s="37"/>
      <c r="P71" s="35"/>
      <c r="Q71" s="37"/>
      <c r="R71" s="35"/>
      <c r="S71" s="37"/>
      <c r="T71" s="35"/>
      <c r="U71" s="37"/>
      <c r="V71" s="35"/>
      <c r="W71" s="37"/>
      <c r="X71" s="35"/>
      <c r="Y71" s="37"/>
      <c r="Z71" s="35"/>
      <c r="AA71" s="37"/>
      <c r="AB71" s="35"/>
      <c r="AC71" s="37"/>
      <c r="AD71" s="35"/>
      <c r="AE71" s="37"/>
      <c r="AF71" s="35"/>
      <c r="AG71" s="37"/>
      <c r="AH71" s="35"/>
      <c r="AI71" s="37"/>
      <c r="AJ71" s="35"/>
      <c r="AK71" s="37"/>
      <c r="AL71" s="38"/>
      <c r="AM71" s="39"/>
      <c r="AN71" s="40"/>
      <c r="AO71" s="41"/>
      <c r="AP71" s="36"/>
      <c r="AQ71" s="24"/>
      <c r="AR71" s="24"/>
      <c r="AS71" s="24"/>
      <c r="AT71" s="24"/>
      <c r="AU71" s="24"/>
      <c r="AV71" s="25" t="str">
        <f t="shared" si="33"/>
        <v/>
      </c>
      <c r="CA71" s="26" t="str">
        <f t="shared" si="3"/>
        <v/>
      </c>
      <c r="CB71" s="26" t="str">
        <f t="shared" si="4"/>
        <v/>
      </c>
      <c r="CC71" s="26" t="str">
        <f t="shared" si="5"/>
        <v/>
      </c>
      <c r="CD71" s="26" t="str">
        <f t="shared" si="6"/>
        <v/>
      </c>
      <c r="CE71" s="26" t="str">
        <f t="shared" si="7"/>
        <v/>
      </c>
      <c r="CF71" s="88" t="str">
        <f t="shared" si="34"/>
        <v/>
      </c>
      <c r="CG71" s="26" t="str">
        <f t="shared" si="8"/>
        <v/>
      </c>
      <c r="CH71" s="26" t="str">
        <f t="shared" si="9"/>
        <v/>
      </c>
      <c r="CI71" s="28"/>
      <c r="CJ71" s="29">
        <f t="shared" si="10"/>
        <v>0</v>
      </c>
      <c r="CK71" s="29">
        <f t="shared" si="11"/>
        <v>0</v>
      </c>
      <c r="CL71" s="29">
        <f t="shared" si="12"/>
        <v>0</v>
      </c>
      <c r="CM71" s="29">
        <f t="shared" si="13"/>
        <v>0</v>
      </c>
      <c r="CN71" s="29">
        <f t="shared" si="13"/>
        <v>0</v>
      </c>
      <c r="CO71" s="89">
        <f t="shared" si="35"/>
        <v>0</v>
      </c>
      <c r="CP71" s="29">
        <f t="shared" si="14"/>
        <v>0</v>
      </c>
      <c r="CQ71" s="29">
        <f t="shared" si="14"/>
        <v>0</v>
      </c>
    </row>
    <row r="72" spans="1:95" x14ac:dyDescent="0.25">
      <c r="A72" s="300"/>
      <c r="B72" s="90" t="s">
        <v>47</v>
      </c>
      <c r="C72" s="91">
        <f t="shared" si="0"/>
        <v>0</v>
      </c>
      <c r="D72" s="33">
        <f t="shared" si="37"/>
        <v>0</v>
      </c>
      <c r="E72" s="55">
        <f t="shared" si="37"/>
        <v>0</v>
      </c>
      <c r="F72" s="75"/>
      <c r="G72" s="76"/>
      <c r="H72" s="75"/>
      <c r="I72" s="76"/>
      <c r="J72" s="47"/>
      <c r="K72" s="49"/>
      <c r="L72" s="47"/>
      <c r="M72" s="49"/>
      <c r="N72" s="47"/>
      <c r="O72" s="49"/>
      <c r="P72" s="47"/>
      <c r="Q72" s="49"/>
      <c r="R72" s="47"/>
      <c r="S72" s="49"/>
      <c r="T72" s="47"/>
      <c r="U72" s="49"/>
      <c r="V72" s="47"/>
      <c r="W72" s="49"/>
      <c r="X72" s="47"/>
      <c r="Y72" s="49"/>
      <c r="Z72" s="47"/>
      <c r="AA72" s="49"/>
      <c r="AB72" s="47"/>
      <c r="AC72" s="49"/>
      <c r="AD72" s="47"/>
      <c r="AE72" s="49"/>
      <c r="AF72" s="47"/>
      <c r="AG72" s="49"/>
      <c r="AH72" s="47"/>
      <c r="AI72" s="49"/>
      <c r="AJ72" s="47"/>
      <c r="AK72" s="49"/>
      <c r="AL72" s="50"/>
      <c r="AM72" s="51"/>
      <c r="AN72" s="40"/>
      <c r="AO72" s="52"/>
      <c r="AP72" s="48"/>
      <c r="AQ72" s="92"/>
      <c r="AR72" s="92"/>
      <c r="AS72" s="92"/>
      <c r="AT72" s="92"/>
      <c r="AU72" s="92"/>
      <c r="AV72" s="25" t="str">
        <f t="shared" si="33"/>
        <v/>
      </c>
      <c r="CA72" s="26" t="str">
        <f t="shared" si="3"/>
        <v/>
      </c>
      <c r="CB72" s="26" t="str">
        <f t="shared" si="4"/>
        <v/>
      </c>
      <c r="CC72" s="26" t="str">
        <f t="shared" si="5"/>
        <v/>
      </c>
      <c r="CD72" s="26" t="str">
        <f t="shared" si="6"/>
        <v/>
      </c>
      <c r="CE72" s="26" t="str">
        <f t="shared" si="7"/>
        <v/>
      </c>
      <c r="CF72" s="88" t="str">
        <f t="shared" si="34"/>
        <v/>
      </c>
      <c r="CG72" s="26" t="str">
        <f t="shared" si="8"/>
        <v/>
      </c>
      <c r="CH72" s="26" t="str">
        <f t="shared" si="9"/>
        <v/>
      </c>
      <c r="CI72" s="28"/>
      <c r="CJ72" s="29">
        <f t="shared" si="10"/>
        <v>0</v>
      </c>
      <c r="CK72" s="29">
        <f t="shared" si="11"/>
        <v>0</v>
      </c>
      <c r="CL72" s="29">
        <f t="shared" si="12"/>
        <v>0</v>
      </c>
      <c r="CM72" s="29">
        <f t="shared" si="13"/>
        <v>0</v>
      </c>
      <c r="CN72" s="29">
        <f t="shared" si="13"/>
        <v>0</v>
      </c>
      <c r="CO72" s="89">
        <f t="shared" si="35"/>
        <v>0</v>
      </c>
      <c r="CP72" s="29">
        <f t="shared" si="14"/>
        <v>0</v>
      </c>
      <c r="CQ72" s="29">
        <f t="shared" si="14"/>
        <v>0</v>
      </c>
    </row>
    <row r="73" spans="1:95" x14ac:dyDescent="0.25">
      <c r="A73" s="301"/>
      <c r="B73" s="57" t="s">
        <v>46</v>
      </c>
      <c r="C73" s="58">
        <f t="shared" si="0"/>
        <v>0</v>
      </c>
      <c r="D73" s="59">
        <f t="shared" si="37"/>
        <v>0</v>
      </c>
      <c r="E73" s="60">
        <f t="shared" si="37"/>
        <v>0</v>
      </c>
      <c r="F73" s="82"/>
      <c r="G73" s="93"/>
      <c r="H73" s="82"/>
      <c r="I73" s="93"/>
      <c r="J73" s="64"/>
      <c r="K73" s="94"/>
      <c r="L73" s="64"/>
      <c r="M73" s="94"/>
      <c r="N73" s="64"/>
      <c r="O73" s="94"/>
      <c r="P73" s="64"/>
      <c r="Q73" s="94"/>
      <c r="R73" s="64"/>
      <c r="S73" s="94"/>
      <c r="T73" s="64"/>
      <c r="U73" s="94"/>
      <c r="V73" s="64"/>
      <c r="W73" s="94"/>
      <c r="X73" s="64"/>
      <c r="Y73" s="94"/>
      <c r="Z73" s="64"/>
      <c r="AA73" s="94"/>
      <c r="AB73" s="64"/>
      <c r="AC73" s="94"/>
      <c r="AD73" s="64"/>
      <c r="AE73" s="94"/>
      <c r="AF73" s="64"/>
      <c r="AG73" s="94"/>
      <c r="AH73" s="64"/>
      <c r="AI73" s="94"/>
      <c r="AJ73" s="64"/>
      <c r="AK73" s="94"/>
      <c r="AL73" s="95"/>
      <c r="AM73" s="96"/>
      <c r="AN73" s="66"/>
      <c r="AO73" s="97"/>
      <c r="AP73" s="68"/>
      <c r="AQ73" s="69"/>
      <c r="AR73" s="69"/>
      <c r="AS73" s="69"/>
      <c r="AT73" s="69"/>
      <c r="AU73" s="69"/>
      <c r="AV73" s="25" t="str">
        <f t="shared" si="33"/>
        <v/>
      </c>
      <c r="CA73" s="26" t="str">
        <f t="shared" si="3"/>
        <v/>
      </c>
      <c r="CB73" s="26" t="str">
        <f t="shared" si="4"/>
        <v/>
      </c>
      <c r="CC73" s="26" t="str">
        <f t="shared" si="5"/>
        <v/>
      </c>
      <c r="CD73" s="26" t="str">
        <f t="shared" si="6"/>
        <v/>
      </c>
      <c r="CE73" s="26" t="str">
        <f t="shared" si="7"/>
        <v/>
      </c>
      <c r="CF73" s="88" t="str">
        <f t="shared" si="34"/>
        <v/>
      </c>
      <c r="CG73" s="26" t="str">
        <f t="shared" si="8"/>
        <v/>
      </c>
      <c r="CH73" s="26" t="str">
        <f t="shared" si="9"/>
        <v/>
      </c>
      <c r="CI73" s="28"/>
      <c r="CJ73" s="29">
        <f t="shared" si="10"/>
        <v>0</v>
      </c>
      <c r="CK73" s="29">
        <f t="shared" si="11"/>
        <v>0</v>
      </c>
      <c r="CL73" s="29">
        <f t="shared" si="12"/>
        <v>0</v>
      </c>
      <c r="CM73" s="29">
        <f t="shared" si="13"/>
        <v>0</v>
      </c>
      <c r="CN73" s="29">
        <f t="shared" si="13"/>
        <v>0</v>
      </c>
      <c r="CO73" s="89">
        <f t="shared" si="35"/>
        <v>0</v>
      </c>
      <c r="CP73" s="29">
        <f t="shared" si="14"/>
        <v>0</v>
      </c>
      <c r="CQ73" s="29">
        <f t="shared" si="14"/>
        <v>0</v>
      </c>
    </row>
    <row r="74" spans="1:95" ht="15" customHeight="1" x14ac:dyDescent="0.25">
      <c r="A74" s="299" t="s">
        <v>59</v>
      </c>
      <c r="B74" s="10" t="s">
        <v>60</v>
      </c>
      <c r="C74" s="11">
        <f>SUM(D74+E74)</f>
        <v>0</v>
      </c>
      <c r="D74" s="117"/>
      <c r="E74" s="13">
        <f>SUM(K74+M74+O74+Q74+S74+U74+W74+Y74+AA74+AC74)</f>
        <v>0</v>
      </c>
      <c r="F74" s="71"/>
      <c r="G74" s="72"/>
      <c r="H74" s="71"/>
      <c r="I74" s="72"/>
      <c r="J74" s="71"/>
      <c r="K74" s="16"/>
      <c r="L74" s="71"/>
      <c r="M74" s="16"/>
      <c r="N74" s="71"/>
      <c r="O74" s="16"/>
      <c r="P74" s="71"/>
      <c r="Q74" s="16"/>
      <c r="R74" s="71"/>
      <c r="S74" s="16"/>
      <c r="T74" s="71"/>
      <c r="U74" s="16"/>
      <c r="V74" s="71"/>
      <c r="W74" s="16"/>
      <c r="X74" s="71"/>
      <c r="Y74" s="16"/>
      <c r="Z74" s="71"/>
      <c r="AA74" s="16"/>
      <c r="AB74" s="71"/>
      <c r="AC74" s="49"/>
      <c r="AD74" s="118"/>
      <c r="AE74" s="119"/>
      <c r="AF74" s="100"/>
      <c r="AG74" s="101"/>
      <c r="AH74" s="100"/>
      <c r="AI74" s="101"/>
      <c r="AJ74" s="100"/>
      <c r="AK74" s="101"/>
      <c r="AL74" s="102"/>
      <c r="AM74" s="103"/>
      <c r="AN74" s="73"/>
      <c r="AO74" s="104"/>
      <c r="AP74" s="21"/>
      <c r="AQ74" s="22"/>
      <c r="AR74" s="22"/>
      <c r="AS74" s="22"/>
      <c r="AT74" s="22"/>
      <c r="AU74" s="22"/>
      <c r="AV74" s="25" t="str">
        <f t="shared" si="33"/>
        <v/>
      </c>
      <c r="CA74" s="26" t="str">
        <f t="shared" si="3"/>
        <v/>
      </c>
      <c r="CB74" s="26" t="str">
        <f t="shared" si="4"/>
        <v/>
      </c>
      <c r="CC74" s="120"/>
      <c r="CD74" s="26" t="str">
        <f t="shared" si="6"/>
        <v/>
      </c>
      <c r="CE74" s="26" t="str">
        <f t="shared" si="7"/>
        <v/>
      </c>
      <c r="CF74" s="88" t="str">
        <f t="shared" si="34"/>
        <v/>
      </c>
      <c r="CG74" s="26" t="str">
        <f t="shared" si="8"/>
        <v/>
      </c>
      <c r="CH74" s="26" t="str">
        <f t="shared" si="9"/>
        <v/>
      </c>
      <c r="CI74" s="28"/>
      <c r="CJ74" s="29">
        <f t="shared" si="10"/>
        <v>0</v>
      </c>
      <c r="CK74" s="29">
        <f t="shared" si="11"/>
        <v>0</v>
      </c>
      <c r="CL74" s="121"/>
      <c r="CM74" s="29">
        <f t="shared" si="13"/>
        <v>0</v>
      </c>
      <c r="CN74" s="29">
        <f t="shared" si="13"/>
        <v>0</v>
      </c>
      <c r="CO74" s="89">
        <f t="shared" si="35"/>
        <v>0</v>
      </c>
      <c r="CP74" s="29">
        <f t="shared" si="14"/>
        <v>0</v>
      </c>
      <c r="CQ74" s="29">
        <f t="shared" si="14"/>
        <v>0</v>
      </c>
    </row>
    <row r="75" spans="1:95" x14ac:dyDescent="0.25">
      <c r="A75" s="300"/>
      <c r="B75" s="31" t="s">
        <v>61</v>
      </c>
      <c r="C75" s="122">
        <f t="shared" si="0"/>
        <v>5</v>
      </c>
      <c r="D75" s="123"/>
      <c r="E75" s="55">
        <f>SUM(K75+M75+O75+Q75+S75+U75+W75+Y75+AA75+AC75)</f>
        <v>5</v>
      </c>
      <c r="F75" s="75"/>
      <c r="G75" s="76"/>
      <c r="H75" s="75"/>
      <c r="I75" s="76"/>
      <c r="J75" s="75"/>
      <c r="K75" s="37"/>
      <c r="L75" s="75"/>
      <c r="M75" s="37"/>
      <c r="N75" s="75"/>
      <c r="O75" s="37"/>
      <c r="P75" s="75"/>
      <c r="Q75" s="37">
        <v>3</v>
      </c>
      <c r="R75" s="75"/>
      <c r="S75" s="37"/>
      <c r="T75" s="75"/>
      <c r="U75" s="37">
        <v>2</v>
      </c>
      <c r="V75" s="75"/>
      <c r="W75" s="37"/>
      <c r="X75" s="75"/>
      <c r="Y75" s="37"/>
      <c r="Z75" s="75"/>
      <c r="AA75" s="37"/>
      <c r="AB75" s="75"/>
      <c r="AC75" s="49"/>
      <c r="AD75" s="118"/>
      <c r="AE75" s="119"/>
      <c r="AF75" s="105"/>
      <c r="AG75" s="77"/>
      <c r="AH75" s="105"/>
      <c r="AI75" s="77"/>
      <c r="AJ75" s="105"/>
      <c r="AK75" s="77"/>
      <c r="AL75" s="106"/>
      <c r="AM75" s="107"/>
      <c r="AN75" s="40">
        <v>0</v>
      </c>
      <c r="AO75" s="41">
        <v>0</v>
      </c>
      <c r="AP75" s="36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5" t="str">
        <f t="shared" si="33"/>
        <v/>
      </c>
      <c r="CA75" s="26" t="str">
        <f t="shared" si="3"/>
        <v/>
      </c>
      <c r="CB75" s="26" t="str">
        <f t="shared" si="4"/>
        <v/>
      </c>
      <c r="CC75" s="120"/>
      <c r="CD75" s="26" t="str">
        <f t="shared" si="6"/>
        <v/>
      </c>
      <c r="CE75" s="26" t="str">
        <f t="shared" si="7"/>
        <v/>
      </c>
      <c r="CF75" s="88" t="str">
        <f t="shared" si="34"/>
        <v/>
      </c>
      <c r="CG75" s="26" t="str">
        <f t="shared" si="8"/>
        <v/>
      </c>
      <c r="CH75" s="26" t="str">
        <f t="shared" si="9"/>
        <v/>
      </c>
      <c r="CI75" s="28"/>
      <c r="CJ75" s="29">
        <f t="shared" si="10"/>
        <v>0</v>
      </c>
      <c r="CK75" s="29">
        <f t="shared" si="11"/>
        <v>0</v>
      </c>
      <c r="CL75" s="121"/>
      <c r="CM75" s="29">
        <f t="shared" si="13"/>
        <v>0</v>
      </c>
      <c r="CN75" s="29">
        <f t="shared" si="13"/>
        <v>0</v>
      </c>
      <c r="CO75" s="89">
        <f t="shared" si="35"/>
        <v>0</v>
      </c>
      <c r="CP75" s="29">
        <f t="shared" si="14"/>
        <v>0</v>
      </c>
      <c r="CQ75" s="29">
        <f t="shared" si="14"/>
        <v>0</v>
      </c>
    </row>
    <row r="76" spans="1:95" x14ac:dyDescent="0.25">
      <c r="A76" s="300"/>
      <c r="B76" s="124" t="s">
        <v>62</v>
      </c>
      <c r="C76" s="122">
        <f>SUM(D76+E76)</f>
        <v>0</v>
      </c>
      <c r="D76" s="125"/>
      <c r="E76" s="55">
        <f>SUM(K76+M76+O76+Q76+S76+U76+W76+Y76+AA76+AC76)</f>
        <v>0</v>
      </c>
      <c r="F76" s="105"/>
      <c r="G76" s="126"/>
      <c r="H76" s="105"/>
      <c r="I76" s="126"/>
      <c r="J76" s="105"/>
      <c r="K76" s="37"/>
      <c r="L76" s="105"/>
      <c r="M76" s="37"/>
      <c r="N76" s="105"/>
      <c r="O76" s="37"/>
      <c r="P76" s="105"/>
      <c r="Q76" s="37"/>
      <c r="R76" s="105"/>
      <c r="S76" s="37"/>
      <c r="T76" s="105"/>
      <c r="U76" s="37"/>
      <c r="V76" s="105"/>
      <c r="W76" s="37"/>
      <c r="X76" s="105"/>
      <c r="Y76" s="37"/>
      <c r="Z76" s="105"/>
      <c r="AA76" s="37"/>
      <c r="AB76" s="105"/>
      <c r="AC76" s="49"/>
      <c r="AD76" s="118"/>
      <c r="AE76" s="119"/>
      <c r="AF76" s="105"/>
      <c r="AG76" s="77"/>
      <c r="AH76" s="105"/>
      <c r="AI76" s="77"/>
      <c r="AJ76" s="105"/>
      <c r="AK76" s="77"/>
      <c r="AL76" s="106"/>
      <c r="AM76" s="107"/>
      <c r="AN76" s="40"/>
      <c r="AO76" s="52"/>
      <c r="AP76" s="48"/>
      <c r="AQ76" s="92"/>
      <c r="AR76" s="92"/>
      <c r="AS76" s="92"/>
      <c r="AT76" s="92"/>
      <c r="AU76" s="92"/>
      <c r="AV76" s="25" t="str">
        <f t="shared" si="33"/>
        <v/>
      </c>
      <c r="CA76" s="26" t="str">
        <f t="shared" si="3"/>
        <v/>
      </c>
      <c r="CB76" s="26" t="str">
        <f t="shared" si="4"/>
        <v/>
      </c>
      <c r="CC76" s="120"/>
      <c r="CD76" s="26" t="str">
        <f t="shared" si="6"/>
        <v/>
      </c>
      <c r="CE76" s="26" t="str">
        <f t="shared" si="7"/>
        <v/>
      </c>
      <c r="CF76" s="88" t="str">
        <f t="shared" si="34"/>
        <v/>
      </c>
      <c r="CG76" s="26" t="str">
        <f t="shared" si="8"/>
        <v/>
      </c>
      <c r="CH76" s="26" t="str">
        <f t="shared" si="9"/>
        <v/>
      </c>
      <c r="CI76" s="28"/>
      <c r="CJ76" s="29">
        <f t="shared" si="10"/>
        <v>0</v>
      </c>
      <c r="CK76" s="29">
        <f t="shared" si="11"/>
        <v>0</v>
      </c>
      <c r="CL76" s="121"/>
      <c r="CM76" s="29">
        <f t="shared" si="13"/>
        <v>0</v>
      </c>
      <c r="CN76" s="29">
        <f t="shared" si="13"/>
        <v>0</v>
      </c>
      <c r="CO76" s="89">
        <f t="shared" si="35"/>
        <v>0</v>
      </c>
      <c r="CP76" s="29">
        <f t="shared" si="14"/>
        <v>0</v>
      </c>
      <c r="CQ76" s="29">
        <f t="shared" si="14"/>
        <v>0</v>
      </c>
    </row>
    <row r="77" spans="1:95" x14ac:dyDescent="0.25">
      <c r="A77" s="300"/>
      <c r="B77" s="90" t="s">
        <v>63</v>
      </c>
      <c r="C77" s="32">
        <f>SUM(D77+E77)</f>
        <v>5</v>
      </c>
      <c r="D77" s="123"/>
      <c r="E77" s="55">
        <f>SUM(K77+M77+O77+Q77+S77+U77+W77+Y77+AA77+AC77)</f>
        <v>5</v>
      </c>
      <c r="F77" s="75"/>
      <c r="G77" s="76"/>
      <c r="H77" s="75"/>
      <c r="I77" s="76"/>
      <c r="J77" s="75"/>
      <c r="K77" s="49"/>
      <c r="L77" s="75"/>
      <c r="M77" s="49"/>
      <c r="N77" s="75"/>
      <c r="O77" s="49"/>
      <c r="P77" s="75"/>
      <c r="Q77" s="49">
        <v>3</v>
      </c>
      <c r="R77" s="75"/>
      <c r="S77" s="49"/>
      <c r="T77" s="75"/>
      <c r="U77" s="49">
        <v>2</v>
      </c>
      <c r="V77" s="75"/>
      <c r="W77" s="49"/>
      <c r="X77" s="75"/>
      <c r="Y77" s="49"/>
      <c r="Z77" s="75"/>
      <c r="AA77" s="49"/>
      <c r="AB77" s="75"/>
      <c r="AC77" s="49"/>
      <c r="AD77" s="118"/>
      <c r="AE77" s="119"/>
      <c r="AF77" s="105"/>
      <c r="AG77" s="77"/>
      <c r="AH77" s="105"/>
      <c r="AI77" s="77"/>
      <c r="AJ77" s="105"/>
      <c r="AK77" s="77"/>
      <c r="AL77" s="106"/>
      <c r="AM77" s="107"/>
      <c r="AN77" s="40">
        <v>0</v>
      </c>
      <c r="AO77" s="52">
        <v>0</v>
      </c>
      <c r="AP77" s="48">
        <v>0</v>
      </c>
      <c r="AQ77" s="92">
        <v>0</v>
      </c>
      <c r="AR77" s="92">
        <v>0</v>
      </c>
      <c r="AS77" s="92">
        <v>0</v>
      </c>
      <c r="AT77" s="92">
        <v>0</v>
      </c>
      <c r="AU77" s="92">
        <v>0</v>
      </c>
      <c r="AV77" s="25" t="str">
        <f t="shared" si="33"/>
        <v/>
      </c>
      <c r="CA77" s="26" t="str">
        <f t="shared" si="3"/>
        <v/>
      </c>
      <c r="CB77" s="26" t="str">
        <f t="shared" si="4"/>
        <v/>
      </c>
      <c r="CC77" s="120"/>
      <c r="CD77" s="26" t="str">
        <f t="shared" si="6"/>
        <v/>
      </c>
      <c r="CE77" s="26" t="str">
        <f t="shared" si="7"/>
        <v/>
      </c>
      <c r="CF77" s="88" t="str">
        <f t="shared" si="34"/>
        <v/>
      </c>
      <c r="CG77" s="26" t="str">
        <f t="shared" si="8"/>
        <v/>
      </c>
      <c r="CH77" s="26" t="str">
        <f t="shared" si="9"/>
        <v/>
      </c>
      <c r="CI77" s="28"/>
      <c r="CJ77" s="29">
        <f t="shared" si="10"/>
        <v>0</v>
      </c>
      <c r="CK77" s="29">
        <f t="shared" si="11"/>
        <v>0</v>
      </c>
      <c r="CL77" s="121"/>
      <c r="CM77" s="29">
        <f t="shared" si="13"/>
        <v>0</v>
      </c>
      <c r="CN77" s="29">
        <f t="shared" si="13"/>
        <v>0</v>
      </c>
      <c r="CO77" s="89">
        <f t="shared" si="35"/>
        <v>0</v>
      </c>
      <c r="CP77" s="29">
        <f t="shared" si="14"/>
        <v>0</v>
      </c>
      <c r="CQ77" s="29">
        <f t="shared" si="14"/>
        <v>0</v>
      </c>
    </row>
    <row r="78" spans="1:95" x14ac:dyDescent="0.25">
      <c r="A78" s="301"/>
      <c r="B78" s="127" t="s">
        <v>47</v>
      </c>
      <c r="C78" s="128">
        <f>SUM(D78+E78)</f>
        <v>0</v>
      </c>
      <c r="D78" s="129"/>
      <c r="E78" s="60">
        <f>SUM(K78+M78+O78+Q78+S78+U78+W78+Y78+AA78+AC78)</f>
        <v>0</v>
      </c>
      <c r="F78" s="82"/>
      <c r="G78" s="93"/>
      <c r="H78" s="82"/>
      <c r="I78" s="93"/>
      <c r="J78" s="82"/>
      <c r="K78" s="94"/>
      <c r="L78" s="82"/>
      <c r="M78" s="94"/>
      <c r="N78" s="82"/>
      <c r="O78" s="94"/>
      <c r="P78" s="82"/>
      <c r="Q78" s="94"/>
      <c r="R78" s="82"/>
      <c r="S78" s="94"/>
      <c r="T78" s="82"/>
      <c r="U78" s="94"/>
      <c r="V78" s="82"/>
      <c r="W78" s="94"/>
      <c r="X78" s="82"/>
      <c r="Y78" s="94"/>
      <c r="Z78" s="82"/>
      <c r="AA78" s="94"/>
      <c r="AB78" s="82"/>
      <c r="AC78" s="94"/>
      <c r="AD78" s="130"/>
      <c r="AE78" s="131"/>
      <c r="AF78" s="82"/>
      <c r="AG78" s="111"/>
      <c r="AH78" s="82"/>
      <c r="AI78" s="111"/>
      <c r="AJ78" s="82"/>
      <c r="AK78" s="111"/>
      <c r="AL78" s="112"/>
      <c r="AM78" s="113"/>
      <c r="AN78" s="66"/>
      <c r="AO78" s="97"/>
      <c r="AP78" s="68"/>
      <c r="AQ78" s="69"/>
      <c r="AR78" s="69"/>
      <c r="AS78" s="69"/>
      <c r="AT78" s="69"/>
      <c r="AU78" s="69"/>
      <c r="AV78" s="25" t="str">
        <f t="shared" si="33"/>
        <v/>
      </c>
      <c r="CA78" s="26" t="str">
        <f t="shared" si="3"/>
        <v/>
      </c>
      <c r="CB78" s="26" t="str">
        <f t="shared" si="4"/>
        <v/>
      </c>
      <c r="CC78" s="120"/>
      <c r="CD78" s="26" t="str">
        <f t="shared" si="6"/>
        <v/>
      </c>
      <c r="CE78" s="26" t="str">
        <f t="shared" si="7"/>
        <v/>
      </c>
      <c r="CF78" s="88" t="str">
        <f t="shared" si="34"/>
        <v/>
      </c>
      <c r="CG78" s="26" t="str">
        <f t="shared" si="8"/>
        <v/>
      </c>
      <c r="CH78" s="26" t="str">
        <f t="shared" si="9"/>
        <v/>
      </c>
      <c r="CI78" s="28"/>
      <c r="CJ78" s="29">
        <f t="shared" si="10"/>
        <v>0</v>
      </c>
      <c r="CK78" s="29">
        <f t="shared" si="11"/>
        <v>0</v>
      </c>
      <c r="CL78" s="121"/>
      <c r="CM78" s="29">
        <f t="shared" si="13"/>
        <v>0</v>
      </c>
      <c r="CN78" s="29">
        <f t="shared" si="13"/>
        <v>0</v>
      </c>
      <c r="CO78" s="89">
        <f t="shared" si="35"/>
        <v>0</v>
      </c>
      <c r="CP78" s="29">
        <f t="shared" si="14"/>
        <v>0</v>
      </c>
      <c r="CQ78" s="29">
        <f t="shared" si="14"/>
        <v>0</v>
      </c>
    </row>
    <row r="79" spans="1:95" x14ac:dyDescent="0.25">
      <c r="A79" s="300" t="s">
        <v>64</v>
      </c>
      <c r="B79" s="10" t="s">
        <v>38</v>
      </c>
      <c r="C79" s="132">
        <f t="shared" ref="C79:C89" si="38">SUM(D79+E79)</f>
        <v>0</v>
      </c>
      <c r="D79" s="133">
        <f>+F79+H79+J79+L79+N79+P79+R79+T79+V79+X79+Z79+AB79+AD79+AF79+AH79+AJ79+AL79</f>
        <v>0</v>
      </c>
      <c r="E79" s="134">
        <f>+G79+I79+K79+M79+O79+Q79+S79+U79+W79+Y79+AA79+AC79+AE79+AG79+AI79+AK79+AM79</f>
        <v>0</v>
      </c>
      <c r="F79" s="135"/>
      <c r="G79" s="136"/>
      <c r="H79" s="135"/>
      <c r="I79" s="136"/>
      <c r="J79" s="135"/>
      <c r="K79" s="136"/>
      <c r="L79" s="135"/>
      <c r="M79" s="136"/>
      <c r="N79" s="135"/>
      <c r="O79" s="136"/>
      <c r="P79" s="135"/>
      <c r="Q79" s="136"/>
      <c r="R79" s="135"/>
      <c r="S79" s="136"/>
      <c r="T79" s="135"/>
      <c r="U79" s="136"/>
      <c r="V79" s="135"/>
      <c r="W79" s="136"/>
      <c r="X79" s="135"/>
      <c r="Y79" s="136"/>
      <c r="Z79" s="135"/>
      <c r="AA79" s="136"/>
      <c r="AB79" s="135"/>
      <c r="AC79" s="136"/>
      <c r="AD79" s="135"/>
      <c r="AE79" s="136"/>
      <c r="AF79" s="135"/>
      <c r="AG79" s="136"/>
      <c r="AH79" s="135"/>
      <c r="AI79" s="136"/>
      <c r="AJ79" s="135"/>
      <c r="AK79" s="136"/>
      <c r="AL79" s="135"/>
      <c r="AM79" s="136"/>
      <c r="AN79" s="40"/>
      <c r="AO79" s="52"/>
      <c r="AP79" s="48"/>
      <c r="AQ79" s="92"/>
      <c r="AR79" s="92"/>
      <c r="AS79" s="92"/>
      <c r="AT79" s="92"/>
      <c r="AU79" s="92"/>
      <c r="AV79" s="25" t="str">
        <f t="shared" si="33"/>
        <v/>
      </c>
      <c r="CA79" s="26" t="str">
        <f>IF(AND($C79&lt;&gt;0,AN79=""),"* No olvide ingresar la columna Espacios Amigables /adolescentes (Digite CERO si no tiene). ",IF(AN79&gt;$C79,"* El Número de Espacios Amigables no puede superar el Total. ",""))</f>
        <v/>
      </c>
      <c r="CB79" s="26" t="str">
        <f t="shared" si="4"/>
        <v/>
      </c>
      <c r="CC79" s="26" t="str">
        <f t="shared" si="5"/>
        <v/>
      </c>
      <c r="CD79" s="26" t="str">
        <f t="shared" si="6"/>
        <v/>
      </c>
      <c r="CE79" s="26" t="str">
        <f t="shared" si="7"/>
        <v/>
      </c>
      <c r="CF79" s="88" t="str">
        <f t="shared" si="34"/>
        <v/>
      </c>
      <c r="CG79" s="26" t="str">
        <f t="shared" si="8"/>
        <v/>
      </c>
      <c r="CH79" s="26" t="str">
        <f t="shared" si="9"/>
        <v/>
      </c>
      <c r="CI79" s="28"/>
      <c r="CJ79" s="29">
        <f t="shared" si="10"/>
        <v>0</v>
      </c>
      <c r="CK79" s="29">
        <f t="shared" si="11"/>
        <v>0</v>
      </c>
      <c r="CL79" s="29">
        <f t="shared" si="12"/>
        <v>0</v>
      </c>
      <c r="CM79" s="29">
        <f t="shared" si="13"/>
        <v>0</v>
      </c>
      <c r="CN79" s="29">
        <f t="shared" si="13"/>
        <v>0</v>
      </c>
      <c r="CO79" s="89">
        <f t="shared" si="35"/>
        <v>0</v>
      </c>
      <c r="CP79" s="29">
        <f t="shared" si="14"/>
        <v>0</v>
      </c>
      <c r="CQ79" s="29">
        <f t="shared" si="14"/>
        <v>0</v>
      </c>
    </row>
    <row r="80" spans="1:95" x14ac:dyDescent="0.25">
      <c r="A80" s="300"/>
      <c r="B80" s="31" t="s">
        <v>39</v>
      </c>
      <c r="C80" s="137">
        <f t="shared" si="38"/>
        <v>0</v>
      </c>
      <c r="D80" s="138">
        <f t="shared" ref="D80:E89" si="39">+F80+H80+J80+L80+N80+P80+R80+T80+V80+X80+Z80+AB80+AD80+AF80+AH80+AJ80+AL80</f>
        <v>0</v>
      </c>
      <c r="E80" s="139">
        <f t="shared" si="39"/>
        <v>0</v>
      </c>
      <c r="F80" s="140"/>
      <c r="G80" s="141"/>
      <c r="H80" s="140"/>
      <c r="I80" s="141"/>
      <c r="J80" s="140"/>
      <c r="K80" s="141"/>
      <c r="L80" s="140"/>
      <c r="M80" s="141"/>
      <c r="N80" s="140"/>
      <c r="O80" s="141"/>
      <c r="P80" s="140"/>
      <c r="Q80" s="141"/>
      <c r="R80" s="140"/>
      <c r="S80" s="141"/>
      <c r="T80" s="140"/>
      <c r="U80" s="141"/>
      <c r="V80" s="140"/>
      <c r="W80" s="141"/>
      <c r="X80" s="140"/>
      <c r="Y80" s="141"/>
      <c r="Z80" s="140"/>
      <c r="AA80" s="141"/>
      <c r="AB80" s="140"/>
      <c r="AC80" s="141"/>
      <c r="AD80" s="140"/>
      <c r="AE80" s="141"/>
      <c r="AF80" s="140"/>
      <c r="AG80" s="141"/>
      <c r="AH80" s="140"/>
      <c r="AI80" s="141"/>
      <c r="AJ80" s="140"/>
      <c r="AK80" s="141"/>
      <c r="AL80" s="140"/>
      <c r="AM80" s="141"/>
      <c r="AN80" s="40"/>
      <c r="AO80" s="52"/>
      <c r="AP80" s="48"/>
      <c r="AQ80" s="92"/>
      <c r="AR80" s="92"/>
      <c r="AS80" s="92"/>
      <c r="AT80" s="92"/>
      <c r="AU80" s="92"/>
      <c r="AV80" s="25" t="str">
        <f t="shared" si="33"/>
        <v/>
      </c>
      <c r="CA80" s="26" t="str">
        <f t="shared" si="3"/>
        <v/>
      </c>
      <c r="CB80" s="26" t="str">
        <f t="shared" si="4"/>
        <v/>
      </c>
      <c r="CC80" s="26" t="str">
        <f t="shared" si="5"/>
        <v/>
      </c>
      <c r="CD80" s="26" t="str">
        <f t="shared" si="6"/>
        <v/>
      </c>
      <c r="CE80" s="26" t="str">
        <f t="shared" si="7"/>
        <v/>
      </c>
      <c r="CF80" s="88" t="str">
        <f t="shared" si="34"/>
        <v/>
      </c>
      <c r="CG80" s="26" t="str">
        <f t="shared" si="8"/>
        <v/>
      </c>
      <c r="CH80" s="26" t="str">
        <f t="shared" si="9"/>
        <v/>
      </c>
      <c r="CI80" s="28"/>
      <c r="CJ80" s="29">
        <f t="shared" si="10"/>
        <v>0</v>
      </c>
      <c r="CK80" s="29">
        <f t="shared" si="11"/>
        <v>0</v>
      </c>
      <c r="CL80" s="29">
        <f t="shared" si="12"/>
        <v>0</v>
      </c>
      <c r="CM80" s="29">
        <f t="shared" si="13"/>
        <v>0</v>
      </c>
      <c r="CN80" s="29">
        <f t="shared" si="13"/>
        <v>0</v>
      </c>
      <c r="CO80" s="89">
        <f t="shared" si="35"/>
        <v>0</v>
      </c>
      <c r="CP80" s="29">
        <f t="shared" si="14"/>
        <v>0</v>
      </c>
      <c r="CQ80" s="29">
        <f t="shared" si="14"/>
        <v>0</v>
      </c>
    </row>
    <row r="81" spans="1:95" x14ac:dyDescent="0.25">
      <c r="A81" s="300"/>
      <c r="B81" s="31" t="s">
        <v>40</v>
      </c>
      <c r="C81" s="137">
        <f t="shared" si="38"/>
        <v>0</v>
      </c>
      <c r="D81" s="138">
        <f t="shared" si="39"/>
        <v>0</v>
      </c>
      <c r="E81" s="139">
        <f t="shared" si="39"/>
        <v>0</v>
      </c>
      <c r="F81" s="140"/>
      <c r="G81" s="141"/>
      <c r="H81" s="140"/>
      <c r="I81" s="141"/>
      <c r="J81" s="140"/>
      <c r="K81" s="141"/>
      <c r="L81" s="140"/>
      <c r="M81" s="141"/>
      <c r="N81" s="140"/>
      <c r="O81" s="141"/>
      <c r="P81" s="140"/>
      <c r="Q81" s="141"/>
      <c r="R81" s="140"/>
      <c r="S81" s="141"/>
      <c r="T81" s="140"/>
      <c r="U81" s="141"/>
      <c r="V81" s="140"/>
      <c r="W81" s="141"/>
      <c r="X81" s="140"/>
      <c r="Y81" s="141"/>
      <c r="Z81" s="140"/>
      <c r="AA81" s="141"/>
      <c r="AB81" s="140"/>
      <c r="AC81" s="141"/>
      <c r="AD81" s="140"/>
      <c r="AE81" s="141"/>
      <c r="AF81" s="140"/>
      <c r="AG81" s="141"/>
      <c r="AH81" s="140"/>
      <c r="AI81" s="141"/>
      <c r="AJ81" s="140"/>
      <c r="AK81" s="141"/>
      <c r="AL81" s="140"/>
      <c r="AM81" s="141"/>
      <c r="AN81" s="40"/>
      <c r="AO81" s="52"/>
      <c r="AP81" s="48"/>
      <c r="AQ81" s="92"/>
      <c r="AR81" s="92"/>
      <c r="AS81" s="92"/>
      <c r="AT81" s="92"/>
      <c r="AU81" s="92"/>
      <c r="AV81" s="25" t="str">
        <f t="shared" si="33"/>
        <v/>
      </c>
      <c r="CA81" s="26" t="str">
        <f t="shared" si="3"/>
        <v/>
      </c>
      <c r="CB81" s="26" t="str">
        <f t="shared" si="4"/>
        <v/>
      </c>
      <c r="CC81" s="26" t="str">
        <f t="shared" si="5"/>
        <v/>
      </c>
      <c r="CD81" s="26" t="str">
        <f t="shared" si="6"/>
        <v/>
      </c>
      <c r="CE81" s="26" t="str">
        <f t="shared" si="7"/>
        <v/>
      </c>
      <c r="CF81" s="88" t="str">
        <f t="shared" si="34"/>
        <v/>
      </c>
      <c r="CG81" s="26" t="str">
        <f t="shared" si="8"/>
        <v/>
      </c>
      <c r="CH81" s="26" t="str">
        <f t="shared" si="9"/>
        <v/>
      </c>
      <c r="CI81" s="28"/>
      <c r="CJ81" s="29">
        <f t="shared" si="10"/>
        <v>0</v>
      </c>
      <c r="CK81" s="29">
        <f t="shared" si="11"/>
        <v>0</v>
      </c>
      <c r="CL81" s="29">
        <f t="shared" si="12"/>
        <v>0</v>
      </c>
      <c r="CM81" s="29">
        <f t="shared" si="13"/>
        <v>0</v>
      </c>
      <c r="CN81" s="29">
        <f t="shared" si="13"/>
        <v>0</v>
      </c>
      <c r="CO81" s="89">
        <f t="shared" si="35"/>
        <v>0</v>
      </c>
      <c r="CP81" s="29">
        <f t="shared" si="14"/>
        <v>0</v>
      </c>
      <c r="CQ81" s="29">
        <f t="shared" si="14"/>
        <v>0</v>
      </c>
    </row>
    <row r="82" spans="1:95" x14ac:dyDescent="0.25">
      <c r="A82" s="300"/>
      <c r="B82" s="31" t="s">
        <v>41</v>
      </c>
      <c r="C82" s="137">
        <f t="shared" si="38"/>
        <v>0</v>
      </c>
      <c r="D82" s="138">
        <f t="shared" si="39"/>
        <v>0</v>
      </c>
      <c r="E82" s="139">
        <f t="shared" si="39"/>
        <v>0</v>
      </c>
      <c r="F82" s="140"/>
      <c r="G82" s="141"/>
      <c r="H82" s="140"/>
      <c r="I82" s="141"/>
      <c r="J82" s="140"/>
      <c r="K82" s="141"/>
      <c r="L82" s="140"/>
      <c r="M82" s="141"/>
      <c r="N82" s="140"/>
      <c r="O82" s="141"/>
      <c r="P82" s="140"/>
      <c r="Q82" s="141"/>
      <c r="R82" s="140"/>
      <c r="S82" s="141"/>
      <c r="T82" s="140"/>
      <c r="U82" s="141"/>
      <c r="V82" s="140"/>
      <c r="W82" s="141"/>
      <c r="X82" s="140"/>
      <c r="Y82" s="141"/>
      <c r="Z82" s="140"/>
      <c r="AA82" s="141"/>
      <c r="AB82" s="140"/>
      <c r="AC82" s="141"/>
      <c r="AD82" s="140"/>
      <c r="AE82" s="141"/>
      <c r="AF82" s="140"/>
      <c r="AG82" s="141"/>
      <c r="AH82" s="140"/>
      <c r="AI82" s="141"/>
      <c r="AJ82" s="140"/>
      <c r="AK82" s="141"/>
      <c r="AL82" s="140"/>
      <c r="AM82" s="141"/>
      <c r="AN82" s="40"/>
      <c r="AO82" s="52"/>
      <c r="AP82" s="48"/>
      <c r="AQ82" s="92"/>
      <c r="AR82" s="92"/>
      <c r="AS82" s="92"/>
      <c r="AT82" s="92"/>
      <c r="AU82" s="92"/>
      <c r="AV82" s="25" t="str">
        <f t="shared" si="33"/>
        <v/>
      </c>
      <c r="CA82" s="26" t="str">
        <f t="shared" si="3"/>
        <v/>
      </c>
      <c r="CB82" s="26" t="str">
        <f t="shared" si="4"/>
        <v/>
      </c>
      <c r="CC82" s="26" t="str">
        <f t="shared" si="5"/>
        <v/>
      </c>
      <c r="CD82" s="26" t="str">
        <f t="shared" si="6"/>
        <v/>
      </c>
      <c r="CE82" s="26" t="str">
        <f t="shared" si="7"/>
        <v/>
      </c>
      <c r="CF82" s="88" t="str">
        <f t="shared" si="34"/>
        <v/>
      </c>
      <c r="CG82" s="26" t="str">
        <f t="shared" si="8"/>
        <v/>
      </c>
      <c r="CH82" s="26" t="str">
        <f t="shared" si="9"/>
        <v/>
      </c>
      <c r="CI82" s="28"/>
      <c r="CJ82" s="29">
        <f t="shared" si="10"/>
        <v>0</v>
      </c>
      <c r="CK82" s="29">
        <f t="shared" si="11"/>
        <v>0</v>
      </c>
      <c r="CL82" s="29">
        <f t="shared" si="12"/>
        <v>0</v>
      </c>
      <c r="CM82" s="29">
        <f t="shared" si="13"/>
        <v>0</v>
      </c>
      <c r="CN82" s="29">
        <f t="shared" si="13"/>
        <v>0</v>
      </c>
      <c r="CO82" s="89">
        <f t="shared" ref="CO82:CO84" si="40">IF(AND(SUM(J82:M82)&gt;0,AS82=""),1,IF(AS82&gt;SUM(J82:M82),1,0))</f>
        <v>0</v>
      </c>
      <c r="CP82" s="29">
        <f t="shared" si="14"/>
        <v>0</v>
      </c>
      <c r="CQ82" s="29">
        <f t="shared" si="14"/>
        <v>0</v>
      </c>
    </row>
    <row r="83" spans="1:95" x14ac:dyDescent="0.25">
      <c r="A83" s="300"/>
      <c r="B83" s="31" t="s">
        <v>42</v>
      </c>
      <c r="C83" s="137">
        <f t="shared" si="38"/>
        <v>0</v>
      </c>
      <c r="D83" s="138">
        <f t="shared" si="39"/>
        <v>0</v>
      </c>
      <c r="E83" s="139">
        <f t="shared" si="39"/>
        <v>0</v>
      </c>
      <c r="F83" s="140"/>
      <c r="G83" s="141"/>
      <c r="H83" s="140"/>
      <c r="I83" s="141"/>
      <c r="J83" s="140"/>
      <c r="K83" s="141"/>
      <c r="L83" s="140"/>
      <c r="M83" s="141"/>
      <c r="N83" s="140"/>
      <c r="O83" s="141"/>
      <c r="P83" s="140"/>
      <c r="Q83" s="141"/>
      <c r="R83" s="140"/>
      <c r="S83" s="141"/>
      <c r="T83" s="140"/>
      <c r="U83" s="141"/>
      <c r="V83" s="140"/>
      <c r="W83" s="141"/>
      <c r="X83" s="140"/>
      <c r="Y83" s="141"/>
      <c r="Z83" s="140"/>
      <c r="AA83" s="141"/>
      <c r="AB83" s="140"/>
      <c r="AC83" s="141"/>
      <c r="AD83" s="140"/>
      <c r="AE83" s="141"/>
      <c r="AF83" s="140"/>
      <c r="AG83" s="141"/>
      <c r="AH83" s="140"/>
      <c r="AI83" s="141"/>
      <c r="AJ83" s="140"/>
      <c r="AK83" s="141"/>
      <c r="AL83" s="140"/>
      <c r="AM83" s="141"/>
      <c r="AN83" s="40"/>
      <c r="AO83" s="52"/>
      <c r="AP83" s="48"/>
      <c r="AQ83" s="92"/>
      <c r="AR83" s="92"/>
      <c r="AS83" s="92"/>
      <c r="AT83" s="92"/>
      <c r="AU83" s="92"/>
      <c r="AV83" s="25" t="str">
        <f t="shared" si="33"/>
        <v/>
      </c>
      <c r="CA83" s="26" t="str">
        <f t="shared" si="3"/>
        <v/>
      </c>
      <c r="CB83" s="26" t="str">
        <f t="shared" si="4"/>
        <v/>
      </c>
      <c r="CC83" s="26" t="str">
        <f t="shared" si="5"/>
        <v/>
      </c>
      <c r="CD83" s="26" t="str">
        <f t="shared" si="6"/>
        <v/>
      </c>
      <c r="CE83" s="26" t="str">
        <f t="shared" si="7"/>
        <v/>
      </c>
      <c r="CF83" s="88" t="str">
        <f t="shared" si="34"/>
        <v/>
      </c>
      <c r="CG83" s="26" t="str">
        <f t="shared" si="8"/>
        <v/>
      </c>
      <c r="CH83" s="26" t="str">
        <f t="shared" si="9"/>
        <v/>
      </c>
      <c r="CI83" s="28"/>
      <c r="CJ83" s="29">
        <f t="shared" si="10"/>
        <v>0</v>
      </c>
      <c r="CK83" s="29">
        <f t="shared" si="11"/>
        <v>0</v>
      </c>
      <c r="CL83" s="29">
        <f t="shared" si="12"/>
        <v>0</v>
      </c>
      <c r="CM83" s="29">
        <f t="shared" si="13"/>
        <v>0</v>
      </c>
      <c r="CN83" s="29">
        <f t="shared" si="13"/>
        <v>0</v>
      </c>
      <c r="CO83" s="89">
        <f t="shared" si="40"/>
        <v>0</v>
      </c>
      <c r="CP83" s="29">
        <f t="shared" si="14"/>
        <v>0</v>
      </c>
      <c r="CQ83" s="29">
        <f t="shared" si="14"/>
        <v>0</v>
      </c>
    </row>
    <row r="84" spans="1:95" x14ac:dyDescent="0.25">
      <c r="A84" s="300"/>
      <c r="B84" s="31" t="s">
        <v>43</v>
      </c>
      <c r="C84" s="137">
        <f t="shared" si="38"/>
        <v>0</v>
      </c>
      <c r="D84" s="138">
        <f t="shared" si="39"/>
        <v>0</v>
      </c>
      <c r="E84" s="139">
        <f t="shared" si="39"/>
        <v>0</v>
      </c>
      <c r="F84" s="140"/>
      <c r="G84" s="141"/>
      <c r="H84" s="140"/>
      <c r="I84" s="141"/>
      <c r="J84" s="140"/>
      <c r="K84" s="141"/>
      <c r="L84" s="140"/>
      <c r="M84" s="141"/>
      <c r="N84" s="140"/>
      <c r="O84" s="141"/>
      <c r="P84" s="140"/>
      <c r="Q84" s="141"/>
      <c r="R84" s="140"/>
      <c r="S84" s="141"/>
      <c r="T84" s="140"/>
      <c r="U84" s="141"/>
      <c r="V84" s="140"/>
      <c r="W84" s="141"/>
      <c r="X84" s="140"/>
      <c r="Y84" s="141"/>
      <c r="Z84" s="140"/>
      <c r="AA84" s="141"/>
      <c r="AB84" s="140"/>
      <c r="AC84" s="141"/>
      <c r="AD84" s="140"/>
      <c r="AE84" s="141"/>
      <c r="AF84" s="140"/>
      <c r="AG84" s="141"/>
      <c r="AH84" s="140"/>
      <c r="AI84" s="141"/>
      <c r="AJ84" s="140"/>
      <c r="AK84" s="141"/>
      <c r="AL84" s="140"/>
      <c r="AM84" s="141"/>
      <c r="AN84" s="40"/>
      <c r="AO84" s="52"/>
      <c r="AP84" s="48"/>
      <c r="AQ84" s="92"/>
      <c r="AR84" s="92"/>
      <c r="AS84" s="92"/>
      <c r="AT84" s="92"/>
      <c r="AU84" s="92"/>
      <c r="AV84" s="25" t="str">
        <f t="shared" si="33"/>
        <v/>
      </c>
      <c r="CA84" s="26" t="str">
        <f t="shared" si="3"/>
        <v/>
      </c>
      <c r="CB84" s="26" t="str">
        <f t="shared" si="4"/>
        <v/>
      </c>
      <c r="CC84" s="26" t="str">
        <f t="shared" si="5"/>
        <v/>
      </c>
      <c r="CD84" s="26" t="str">
        <f t="shared" si="6"/>
        <v/>
      </c>
      <c r="CE84" s="26" t="str">
        <f t="shared" si="7"/>
        <v/>
      </c>
      <c r="CF84" s="88" t="str">
        <f t="shared" si="34"/>
        <v/>
      </c>
      <c r="CG84" s="26" t="str">
        <f t="shared" si="8"/>
        <v/>
      </c>
      <c r="CH84" s="26" t="str">
        <f t="shared" si="9"/>
        <v/>
      </c>
      <c r="CI84" s="28"/>
      <c r="CJ84" s="29">
        <f t="shared" si="10"/>
        <v>0</v>
      </c>
      <c r="CK84" s="29">
        <f t="shared" si="11"/>
        <v>0</v>
      </c>
      <c r="CL84" s="29">
        <f t="shared" si="12"/>
        <v>0</v>
      </c>
      <c r="CM84" s="29">
        <f t="shared" si="13"/>
        <v>0</v>
      </c>
      <c r="CN84" s="29">
        <f t="shared" si="13"/>
        <v>0</v>
      </c>
      <c r="CO84" s="89">
        <f t="shared" si="40"/>
        <v>0</v>
      </c>
      <c r="CP84" s="29">
        <f t="shared" si="14"/>
        <v>0</v>
      </c>
      <c r="CQ84" s="29">
        <f t="shared" si="14"/>
        <v>0</v>
      </c>
    </row>
    <row r="85" spans="1:95" x14ac:dyDescent="0.25">
      <c r="A85" s="300"/>
      <c r="B85" s="31" t="s">
        <v>44</v>
      </c>
      <c r="C85" s="137">
        <f t="shared" si="38"/>
        <v>0</v>
      </c>
      <c r="D85" s="138">
        <f t="shared" si="39"/>
        <v>0</v>
      </c>
      <c r="E85" s="139">
        <f t="shared" si="39"/>
        <v>0</v>
      </c>
      <c r="F85" s="140"/>
      <c r="G85" s="141"/>
      <c r="H85" s="140"/>
      <c r="I85" s="141"/>
      <c r="J85" s="140"/>
      <c r="K85" s="141"/>
      <c r="L85" s="140"/>
      <c r="M85" s="141"/>
      <c r="N85" s="140"/>
      <c r="O85" s="141"/>
      <c r="P85" s="140"/>
      <c r="Q85" s="141"/>
      <c r="R85" s="140"/>
      <c r="S85" s="141"/>
      <c r="T85" s="140"/>
      <c r="U85" s="141"/>
      <c r="V85" s="140"/>
      <c r="W85" s="141"/>
      <c r="X85" s="140"/>
      <c r="Y85" s="141"/>
      <c r="Z85" s="140"/>
      <c r="AA85" s="141"/>
      <c r="AB85" s="140"/>
      <c r="AC85" s="141"/>
      <c r="AD85" s="140"/>
      <c r="AE85" s="141"/>
      <c r="AF85" s="140"/>
      <c r="AG85" s="141"/>
      <c r="AH85" s="140"/>
      <c r="AI85" s="141"/>
      <c r="AJ85" s="140"/>
      <c r="AK85" s="141"/>
      <c r="AL85" s="140"/>
      <c r="AM85" s="141"/>
      <c r="AN85" s="40"/>
      <c r="AO85" s="52"/>
      <c r="AP85" s="48"/>
      <c r="AQ85" s="92"/>
      <c r="AR85" s="92"/>
      <c r="AS85" s="92"/>
      <c r="AT85" s="92"/>
      <c r="AU85" s="92"/>
      <c r="AV85" s="25" t="str">
        <f t="shared" si="33"/>
        <v/>
      </c>
      <c r="CA85" s="26" t="str">
        <f t="shared" si="3"/>
        <v/>
      </c>
      <c r="CB85" s="26" t="str">
        <f t="shared" si="4"/>
        <v/>
      </c>
      <c r="CC85" s="26" t="str">
        <f t="shared" si="5"/>
        <v/>
      </c>
      <c r="CD85" s="26" t="str">
        <f t="shared" si="6"/>
        <v/>
      </c>
      <c r="CE85" s="26" t="str">
        <f t="shared" si="7"/>
        <v/>
      </c>
      <c r="CF85" s="88" t="str">
        <f t="shared" si="34"/>
        <v/>
      </c>
      <c r="CG85" s="26" t="str">
        <f t="shared" si="8"/>
        <v/>
      </c>
      <c r="CH85" s="26" t="str">
        <f t="shared" si="9"/>
        <v/>
      </c>
      <c r="CI85" s="28"/>
      <c r="CJ85" s="29">
        <f t="shared" si="10"/>
        <v>0</v>
      </c>
      <c r="CK85" s="29">
        <f t="shared" si="11"/>
        <v>0</v>
      </c>
      <c r="CL85" s="29">
        <f t="shared" si="12"/>
        <v>0</v>
      </c>
      <c r="CM85" s="29">
        <f t="shared" si="13"/>
        <v>0</v>
      </c>
      <c r="CN85" s="29">
        <f t="shared" si="13"/>
        <v>0</v>
      </c>
      <c r="CO85" s="89">
        <f t="shared" si="35"/>
        <v>0</v>
      </c>
      <c r="CP85" s="29">
        <f t="shared" si="14"/>
        <v>0</v>
      </c>
      <c r="CQ85" s="29">
        <f t="shared" si="14"/>
        <v>0</v>
      </c>
    </row>
    <row r="86" spans="1:95" x14ac:dyDescent="0.25">
      <c r="A86" s="300"/>
      <c r="B86" s="43" t="s">
        <v>45</v>
      </c>
      <c r="C86" s="137">
        <f t="shared" si="38"/>
        <v>0</v>
      </c>
      <c r="D86" s="138">
        <f t="shared" si="39"/>
        <v>0</v>
      </c>
      <c r="E86" s="139">
        <f t="shared" si="39"/>
        <v>0</v>
      </c>
      <c r="F86" s="140"/>
      <c r="G86" s="141"/>
      <c r="H86" s="140"/>
      <c r="I86" s="141"/>
      <c r="J86" s="140"/>
      <c r="K86" s="141"/>
      <c r="L86" s="140"/>
      <c r="M86" s="141"/>
      <c r="N86" s="140"/>
      <c r="O86" s="141"/>
      <c r="P86" s="140"/>
      <c r="Q86" s="141"/>
      <c r="R86" s="140"/>
      <c r="S86" s="141"/>
      <c r="T86" s="140"/>
      <c r="U86" s="141"/>
      <c r="V86" s="140"/>
      <c r="W86" s="141"/>
      <c r="X86" s="140"/>
      <c r="Y86" s="141"/>
      <c r="Z86" s="140"/>
      <c r="AA86" s="141"/>
      <c r="AB86" s="140"/>
      <c r="AC86" s="141"/>
      <c r="AD86" s="140"/>
      <c r="AE86" s="141"/>
      <c r="AF86" s="140"/>
      <c r="AG86" s="141"/>
      <c r="AH86" s="140"/>
      <c r="AI86" s="141"/>
      <c r="AJ86" s="140"/>
      <c r="AK86" s="141"/>
      <c r="AL86" s="140"/>
      <c r="AM86" s="141"/>
      <c r="AN86" s="40"/>
      <c r="AO86" s="52"/>
      <c r="AP86" s="48"/>
      <c r="AQ86" s="92"/>
      <c r="AR86" s="92"/>
      <c r="AS86" s="92"/>
      <c r="AT86" s="92"/>
      <c r="AU86" s="92"/>
      <c r="AV86" s="25" t="str">
        <f t="shared" si="33"/>
        <v/>
      </c>
      <c r="CA86" s="26" t="str">
        <f t="shared" si="3"/>
        <v/>
      </c>
      <c r="CB86" s="26" t="str">
        <f t="shared" si="4"/>
        <v/>
      </c>
      <c r="CC86" s="26" t="str">
        <f t="shared" si="5"/>
        <v/>
      </c>
      <c r="CD86" s="26" t="str">
        <f t="shared" si="6"/>
        <v/>
      </c>
      <c r="CE86" s="26" t="str">
        <f t="shared" si="7"/>
        <v/>
      </c>
      <c r="CF86" s="88" t="str">
        <f t="shared" si="34"/>
        <v/>
      </c>
      <c r="CG86" s="26" t="str">
        <f t="shared" si="8"/>
        <v/>
      </c>
      <c r="CH86" s="26" t="str">
        <f t="shared" si="9"/>
        <v/>
      </c>
      <c r="CI86" s="28"/>
      <c r="CJ86" s="29">
        <f t="shared" si="10"/>
        <v>0</v>
      </c>
      <c r="CK86" s="29">
        <f t="shared" si="11"/>
        <v>0</v>
      </c>
      <c r="CL86" s="29">
        <f t="shared" si="12"/>
        <v>0</v>
      </c>
      <c r="CM86" s="29">
        <f t="shared" si="13"/>
        <v>0</v>
      </c>
      <c r="CN86" s="29">
        <f t="shared" si="13"/>
        <v>0</v>
      </c>
      <c r="CO86" s="89">
        <f t="shared" si="35"/>
        <v>0</v>
      </c>
      <c r="CP86" s="29">
        <f t="shared" si="14"/>
        <v>0</v>
      </c>
      <c r="CQ86" s="29">
        <f t="shared" si="14"/>
        <v>0</v>
      </c>
    </row>
    <row r="87" spans="1:95" x14ac:dyDescent="0.25">
      <c r="A87" s="300"/>
      <c r="B87" s="31" t="s">
        <v>46</v>
      </c>
      <c r="C87" s="137">
        <f t="shared" si="38"/>
        <v>0</v>
      </c>
      <c r="D87" s="138">
        <f t="shared" si="39"/>
        <v>0</v>
      </c>
      <c r="E87" s="139">
        <f t="shared" si="39"/>
        <v>0</v>
      </c>
      <c r="F87" s="140"/>
      <c r="G87" s="141"/>
      <c r="H87" s="140"/>
      <c r="I87" s="141"/>
      <c r="J87" s="140"/>
      <c r="K87" s="141"/>
      <c r="L87" s="140"/>
      <c r="M87" s="141"/>
      <c r="N87" s="140"/>
      <c r="O87" s="141"/>
      <c r="P87" s="140"/>
      <c r="Q87" s="141"/>
      <c r="R87" s="140"/>
      <c r="S87" s="141"/>
      <c r="T87" s="140"/>
      <c r="U87" s="141"/>
      <c r="V87" s="140"/>
      <c r="W87" s="141"/>
      <c r="X87" s="140"/>
      <c r="Y87" s="141"/>
      <c r="Z87" s="140"/>
      <c r="AA87" s="141"/>
      <c r="AB87" s="140"/>
      <c r="AC87" s="141"/>
      <c r="AD87" s="140"/>
      <c r="AE87" s="141"/>
      <c r="AF87" s="140"/>
      <c r="AG87" s="141"/>
      <c r="AH87" s="140"/>
      <c r="AI87" s="141"/>
      <c r="AJ87" s="140"/>
      <c r="AK87" s="141"/>
      <c r="AL87" s="140"/>
      <c r="AM87" s="141"/>
      <c r="AN87" s="40"/>
      <c r="AO87" s="52"/>
      <c r="AP87" s="48"/>
      <c r="AQ87" s="92"/>
      <c r="AR87" s="92"/>
      <c r="AS87" s="92"/>
      <c r="AT87" s="92"/>
      <c r="AU87" s="92"/>
      <c r="AV87" s="25" t="str">
        <f t="shared" si="33"/>
        <v/>
      </c>
      <c r="CA87" s="26" t="str">
        <f t="shared" si="3"/>
        <v/>
      </c>
      <c r="CB87" s="26" t="str">
        <f t="shared" si="4"/>
        <v/>
      </c>
      <c r="CC87" s="26" t="str">
        <f t="shared" si="5"/>
        <v/>
      </c>
      <c r="CD87" s="26" t="str">
        <f t="shared" si="6"/>
        <v/>
      </c>
      <c r="CE87" s="26" t="str">
        <f t="shared" si="7"/>
        <v/>
      </c>
      <c r="CF87" s="88" t="str">
        <f t="shared" si="34"/>
        <v/>
      </c>
      <c r="CG87" s="26" t="str">
        <f t="shared" si="8"/>
        <v/>
      </c>
      <c r="CH87" s="26" t="str">
        <f t="shared" si="9"/>
        <v/>
      </c>
      <c r="CI87" s="28"/>
      <c r="CJ87" s="29">
        <f t="shared" si="10"/>
        <v>0</v>
      </c>
      <c r="CK87" s="29">
        <f t="shared" si="11"/>
        <v>0</v>
      </c>
      <c r="CL87" s="29">
        <f t="shared" si="12"/>
        <v>0</v>
      </c>
      <c r="CM87" s="29">
        <f t="shared" si="13"/>
        <v>0</v>
      </c>
      <c r="CN87" s="29">
        <f t="shared" si="13"/>
        <v>0</v>
      </c>
      <c r="CO87" s="89">
        <f t="shared" si="35"/>
        <v>0</v>
      </c>
      <c r="CP87" s="29">
        <f t="shared" si="14"/>
        <v>0</v>
      </c>
      <c r="CQ87" s="29">
        <f t="shared" si="14"/>
        <v>0</v>
      </c>
    </row>
    <row r="88" spans="1:95" x14ac:dyDescent="0.25">
      <c r="A88" s="300"/>
      <c r="B88" s="53" t="s">
        <v>47</v>
      </c>
      <c r="C88" s="137">
        <f t="shared" si="38"/>
        <v>0</v>
      </c>
      <c r="D88" s="138">
        <f t="shared" si="39"/>
        <v>0</v>
      </c>
      <c r="E88" s="142">
        <f t="shared" si="39"/>
        <v>0</v>
      </c>
      <c r="F88" s="140"/>
      <c r="G88" s="141"/>
      <c r="H88" s="140"/>
      <c r="I88" s="141"/>
      <c r="J88" s="140"/>
      <c r="K88" s="141"/>
      <c r="L88" s="140"/>
      <c r="M88" s="141"/>
      <c r="N88" s="140"/>
      <c r="O88" s="141"/>
      <c r="P88" s="140"/>
      <c r="Q88" s="141"/>
      <c r="R88" s="140"/>
      <c r="S88" s="141"/>
      <c r="T88" s="140"/>
      <c r="U88" s="141"/>
      <c r="V88" s="140"/>
      <c r="W88" s="141"/>
      <c r="X88" s="140"/>
      <c r="Y88" s="141"/>
      <c r="Z88" s="140"/>
      <c r="AA88" s="141"/>
      <c r="AB88" s="140"/>
      <c r="AC88" s="141"/>
      <c r="AD88" s="140"/>
      <c r="AE88" s="141"/>
      <c r="AF88" s="140"/>
      <c r="AG88" s="141"/>
      <c r="AH88" s="140"/>
      <c r="AI88" s="141"/>
      <c r="AJ88" s="140"/>
      <c r="AK88" s="141"/>
      <c r="AL88" s="140"/>
      <c r="AM88" s="141"/>
      <c r="AN88" s="40"/>
      <c r="AO88" s="52"/>
      <c r="AP88" s="48"/>
      <c r="AQ88" s="92"/>
      <c r="AR88" s="92"/>
      <c r="AS88" s="92"/>
      <c r="AT88" s="92"/>
      <c r="AU88" s="92"/>
      <c r="AV88" s="25" t="str">
        <f t="shared" si="33"/>
        <v/>
      </c>
      <c r="CA88" s="26" t="str">
        <f t="shared" si="3"/>
        <v/>
      </c>
      <c r="CB88" s="26" t="str">
        <f t="shared" si="4"/>
        <v/>
      </c>
      <c r="CC88" s="26" t="str">
        <f t="shared" si="5"/>
        <v/>
      </c>
      <c r="CD88" s="26" t="str">
        <f t="shared" si="6"/>
        <v/>
      </c>
      <c r="CE88" s="26" t="str">
        <f t="shared" si="7"/>
        <v/>
      </c>
      <c r="CF88" s="88" t="str">
        <f t="shared" si="34"/>
        <v/>
      </c>
      <c r="CG88" s="26" t="str">
        <f t="shared" si="8"/>
        <v/>
      </c>
      <c r="CH88" s="26" t="str">
        <f t="shared" si="9"/>
        <v/>
      </c>
      <c r="CI88" s="28"/>
      <c r="CJ88" s="29">
        <f t="shared" si="10"/>
        <v>0</v>
      </c>
      <c r="CK88" s="29">
        <f t="shared" si="11"/>
        <v>0</v>
      </c>
      <c r="CL88" s="29">
        <f t="shared" si="12"/>
        <v>0</v>
      </c>
      <c r="CM88" s="29">
        <f t="shared" si="13"/>
        <v>0</v>
      </c>
      <c r="CN88" s="29">
        <f t="shared" si="13"/>
        <v>0</v>
      </c>
      <c r="CO88" s="89">
        <f t="shared" si="35"/>
        <v>0</v>
      </c>
      <c r="CP88" s="29">
        <f t="shared" si="14"/>
        <v>0</v>
      </c>
      <c r="CQ88" s="29">
        <f t="shared" si="14"/>
        <v>0</v>
      </c>
    </row>
    <row r="89" spans="1:95" x14ac:dyDescent="0.25">
      <c r="A89" s="301"/>
      <c r="B89" s="57" t="s">
        <v>48</v>
      </c>
      <c r="C89" s="143">
        <f t="shared" si="38"/>
        <v>0</v>
      </c>
      <c r="D89" s="144">
        <f t="shared" si="39"/>
        <v>0</v>
      </c>
      <c r="E89" s="145">
        <f t="shared" si="39"/>
        <v>0</v>
      </c>
      <c r="F89" s="146"/>
      <c r="G89" s="147"/>
      <c r="H89" s="146"/>
      <c r="I89" s="147"/>
      <c r="J89" s="146"/>
      <c r="K89" s="147"/>
      <c r="L89" s="146"/>
      <c r="M89" s="147"/>
      <c r="N89" s="146"/>
      <c r="O89" s="147"/>
      <c r="P89" s="146"/>
      <c r="Q89" s="147"/>
      <c r="R89" s="146"/>
      <c r="S89" s="147"/>
      <c r="T89" s="146"/>
      <c r="U89" s="147"/>
      <c r="V89" s="146"/>
      <c r="W89" s="147"/>
      <c r="X89" s="146"/>
      <c r="Y89" s="147"/>
      <c r="Z89" s="146"/>
      <c r="AA89" s="147"/>
      <c r="AB89" s="146"/>
      <c r="AC89" s="147"/>
      <c r="AD89" s="146"/>
      <c r="AE89" s="147"/>
      <c r="AF89" s="146"/>
      <c r="AG89" s="147"/>
      <c r="AH89" s="146"/>
      <c r="AI89" s="147"/>
      <c r="AJ89" s="146"/>
      <c r="AK89" s="147"/>
      <c r="AL89" s="146"/>
      <c r="AM89" s="147"/>
      <c r="AN89" s="66"/>
      <c r="AO89" s="97"/>
      <c r="AP89" s="68"/>
      <c r="AQ89" s="69"/>
      <c r="AR89" s="69"/>
      <c r="AS89" s="69"/>
      <c r="AT89" s="69"/>
      <c r="AU89" s="69"/>
      <c r="AV89" s="25" t="str">
        <f t="shared" si="33"/>
        <v/>
      </c>
      <c r="CA89" s="26" t="str">
        <f t="shared" si="3"/>
        <v/>
      </c>
      <c r="CB89" s="26" t="str">
        <f t="shared" si="4"/>
        <v/>
      </c>
      <c r="CC89" s="26" t="str">
        <f t="shared" si="5"/>
        <v/>
      </c>
      <c r="CD89" s="26" t="str">
        <f t="shared" si="6"/>
        <v/>
      </c>
      <c r="CE89" s="26" t="str">
        <f t="shared" si="7"/>
        <v/>
      </c>
      <c r="CF89" s="88" t="str">
        <f t="shared" si="34"/>
        <v/>
      </c>
      <c r="CG89" s="26" t="str">
        <f t="shared" si="8"/>
        <v/>
      </c>
      <c r="CH89" s="26" t="str">
        <f t="shared" si="9"/>
        <v/>
      </c>
      <c r="CI89" s="28"/>
      <c r="CJ89" s="29">
        <f t="shared" si="10"/>
        <v>0</v>
      </c>
      <c r="CK89" s="29">
        <f t="shared" si="11"/>
        <v>0</v>
      </c>
      <c r="CL89" s="29">
        <f t="shared" si="12"/>
        <v>0</v>
      </c>
      <c r="CM89" s="29">
        <f t="shared" si="13"/>
        <v>0</v>
      </c>
      <c r="CN89" s="29">
        <f t="shared" si="13"/>
        <v>0</v>
      </c>
      <c r="CO89" s="89">
        <f t="shared" si="35"/>
        <v>0</v>
      </c>
      <c r="CP89" s="29">
        <f t="shared" si="14"/>
        <v>0</v>
      </c>
      <c r="CQ89" s="29">
        <f t="shared" si="14"/>
        <v>0</v>
      </c>
    </row>
    <row r="90" spans="1:95" x14ac:dyDescent="0.25">
      <c r="A90" s="303" t="s">
        <v>65</v>
      </c>
      <c r="B90" s="303"/>
      <c r="C90" s="303"/>
      <c r="D90" s="303"/>
      <c r="E90" s="303"/>
      <c r="F90" s="303"/>
      <c r="G90" s="303"/>
      <c r="H90" s="303"/>
      <c r="I90" s="303"/>
      <c r="J90" s="303"/>
      <c r="K90" s="303"/>
      <c r="L90" s="303"/>
      <c r="M90" s="303"/>
      <c r="N90" s="303"/>
      <c r="O90" s="303"/>
      <c r="P90" s="303"/>
      <c r="Q90" s="303"/>
      <c r="R90" s="303"/>
      <c r="S90" s="303"/>
      <c r="T90" s="303"/>
      <c r="U90" s="303"/>
      <c r="V90" s="303"/>
      <c r="W90" s="303"/>
      <c r="X90" s="303"/>
      <c r="Y90" s="303"/>
      <c r="Z90" s="303"/>
      <c r="AA90" s="303"/>
      <c r="AB90" s="303"/>
      <c r="AC90" s="303"/>
      <c r="AD90" s="303"/>
      <c r="AE90" s="303"/>
      <c r="AF90" s="303"/>
      <c r="AG90" s="303"/>
      <c r="AH90" s="303"/>
      <c r="AI90" s="303"/>
      <c r="AJ90" s="303"/>
      <c r="AK90" s="303"/>
      <c r="AL90" s="303"/>
      <c r="AM90" s="303"/>
    </row>
    <row r="91" spans="1:95" ht="15" customHeight="1" x14ac:dyDescent="0.25">
      <c r="A91" s="324" t="s">
        <v>66</v>
      </c>
      <c r="B91" s="327" t="s">
        <v>67</v>
      </c>
      <c r="C91" s="287" t="s">
        <v>6</v>
      </c>
      <c r="D91" s="288"/>
      <c r="E91" s="284"/>
      <c r="F91" s="297" t="s">
        <v>7</v>
      </c>
      <c r="G91" s="302"/>
      <c r="H91" s="302"/>
      <c r="I91" s="302"/>
      <c r="J91" s="302"/>
      <c r="K91" s="302"/>
      <c r="L91" s="302"/>
      <c r="M91" s="302"/>
      <c r="N91" s="302"/>
      <c r="O91" s="302"/>
      <c r="P91" s="302"/>
      <c r="Q91" s="302"/>
      <c r="R91" s="302"/>
      <c r="S91" s="302"/>
      <c r="T91" s="302"/>
      <c r="U91" s="302"/>
      <c r="V91" s="302"/>
      <c r="W91" s="302"/>
      <c r="X91" s="302"/>
      <c r="Y91" s="302"/>
      <c r="Z91" s="302"/>
      <c r="AA91" s="302"/>
      <c r="AB91" s="302"/>
      <c r="AC91" s="302"/>
      <c r="AD91" s="302"/>
      <c r="AE91" s="302"/>
      <c r="AF91" s="302"/>
      <c r="AG91" s="302"/>
      <c r="AH91" s="302"/>
      <c r="AI91" s="302"/>
      <c r="AJ91" s="302"/>
      <c r="AK91" s="302"/>
      <c r="AL91" s="302"/>
      <c r="AM91" s="323"/>
      <c r="AN91" s="288" t="s">
        <v>9</v>
      </c>
      <c r="AO91" s="284"/>
      <c r="AP91" s="317" t="s">
        <v>10</v>
      </c>
      <c r="AQ91" s="320" t="s">
        <v>11</v>
      </c>
      <c r="AR91" s="320" t="s">
        <v>13</v>
      </c>
      <c r="AS91" s="284" t="s">
        <v>14</v>
      </c>
    </row>
    <row r="92" spans="1:95" x14ac:dyDescent="0.25">
      <c r="A92" s="325"/>
      <c r="B92" s="328"/>
      <c r="C92" s="289"/>
      <c r="D92" s="290"/>
      <c r="E92" s="286"/>
      <c r="F92" s="295" t="s">
        <v>15</v>
      </c>
      <c r="G92" s="296"/>
      <c r="H92" s="295" t="s">
        <v>16</v>
      </c>
      <c r="I92" s="296"/>
      <c r="J92" s="295" t="s">
        <v>17</v>
      </c>
      <c r="K92" s="296"/>
      <c r="L92" s="295" t="s">
        <v>18</v>
      </c>
      <c r="M92" s="296"/>
      <c r="N92" s="295" t="s">
        <v>19</v>
      </c>
      <c r="O92" s="296"/>
      <c r="P92" s="295" t="s">
        <v>20</v>
      </c>
      <c r="Q92" s="296"/>
      <c r="R92" s="295" t="s">
        <v>21</v>
      </c>
      <c r="S92" s="296"/>
      <c r="T92" s="295" t="s">
        <v>22</v>
      </c>
      <c r="U92" s="296"/>
      <c r="V92" s="295" t="s">
        <v>23</v>
      </c>
      <c r="W92" s="296"/>
      <c r="X92" s="295" t="s">
        <v>24</v>
      </c>
      <c r="Y92" s="296"/>
      <c r="Z92" s="295" t="s">
        <v>25</v>
      </c>
      <c r="AA92" s="296"/>
      <c r="AB92" s="295" t="s">
        <v>26</v>
      </c>
      <c r="AC92" s="296"/>
      <c r="AD92" s="295" t="s">
        <v>27</v>
      </c>
      <c r="AE92" s="296"/>
      <c r="AF92" s="295" t="s">
        <v>28</v>
      </c>
      <c r="AG92" s="296"/>
      <c r="AH92" s="295" t="s">
        <v>29</v>
      </c>
      <c r="AI92" s="296"/>
      <c r="AJ92" s="295" t="s">
        <v>30</v>
      </c>
      <c r="AK92" s="296"/>
      <c r="AL92" s="297" t="s">
        <v>31</v>
      </c>
      <c r="AM92" s="323"/>
      <c r="AN92" s="290"/>
      <c r="AO92" s="286"/>
      <c r="AP92" s="318"/>
      <c r="AQ92" s="321"/>
      <c r="AR92" s="321"/>
      <c r="AS92" s="285"/>
    </row>
    <row r="93" spans="1:95" x14ac:dyDescent="0.25">
      <c r="A93" s="326"/>
      <c r="B93" s="329"/>
      <c r="C93" s="5" t="s">
        <v>32</v>
      </c>
      <c r="D93" s="6" t="s">
        <v>33</v>
      </c>
      <c r="E93" s="7" t="s">
        <v>34</v>
      </c>
      <c r="F93" s="5" t="s">
        <v>33</v>
      </c>
      <c r="G93" s="7" t="s">
        <v>34</v>
      </c>
      <c r="H93" s="5" t="s">
        <v>33</v>
      </c>
      <c r="I93" s="7" t="s">
        <v>34</v>
      </c>
      <c r="J93" s="5" t="s">
        <v>33</v>
      </c>
      <c r="K93" s="7" t="s">
        <v>34</v>
      </c>
      <c r="L93" s="5" t="s">
        <v>33</v>
      </c>
      <c r="M93" s="7" t="s">
        <v>34</v>
      </c>
      <c r="N93" s="5" t="s">
        <v>33</v>
      </c>
      <c r="O93" s="7" t="s">
        <v>34</v>
      </c>
      <c r="P93" s="5" t="s">
        <v>33</v>
      </c>
      <c r="Q93" s="7" t="s">
        <v>34</v>
      </c>
      <c r="R93" s="5" t="s">
        <v>33</v>
      </c>
      <c r="S93" s="7" t="s">
        <v>34</v>
      </c>
      <c r="T93" s="5" t="s">
        <v>33</v>
      </c>
      <c r="U93" s="7" t="s">
        <v>34</v>
      </c>
      <c r="V93" s="5" t="s">
        <v>33</v>
      </c>
      <c r="W93" s="7" t="s">
        <v>34</v>
      </c>
      <c r="X93" s="5" t="s">
        <v>33</v>
      </c>
      <c r="Y93" s="7" t="s">
        <v>34</v>
      </c>
      <c r="Z93" s="5" t="s">
        <v>33</v>
      </c>
      <c r="AA93" s="7" t="s">
        <v>34</v>
      </c>
      <c r="AB93" s="5" t="s">
        <v>33</v>
      </c>
      <c r="AC93" s="7" t="s">
        <v>34</v>
      </c>
      <c r="AD93" s="5" t="s">
        <v>33</v>
      </c>
      <c r="AE93" s="7" t="s">
        <v>34</v>
      </c>
      <c r="AF93" s="5" t="s">
        <v>33</v>
      </c>
      <c r="AG93" s="7" t="s">
        <v>34</v>
      </c>
      <c r="AH93" s="5" t="s">
        <v>33</v>
      </c>
      <c r="AI93" s="7" t="s">
        <v>34</v>
      </c>
      <c r="AJ93" s="5" t="s">
        <v>33</v>
      </c>
      <c r="AK93" s="7" t="s">
        <v>34</v>
      </c>
      <c r="AL93" s="5" t="s">
        <v>33</v>
      </c>
      <c r="AM93" s="148" t="s">
        <v>34</v>
      </c>
      <c r="AN93" s="149" t="s">
        <v>35</v>
      </c>
      <c r="AO93" s="150" t="s">
        <v>68</v>
      </c>
      <c r="AP93" s="319"/>
      <c r="AQ93" s="322"/>
      <c r="AR93" s="322"/>
      <c r="AS93" s="286"/>
    </row>
    <row r="94" spans="1:95" ht="21" x14ac:dyDescent="0.25">
      <c r="A94" s="299" t="s">
        <v>69</v>
      </c>
      <c r="B94" s="151" t="s">
        <v>70</v>
      </c>
      <c r="C94" s="11">
        <f t="shared" ref="C94:C105" si="41">SUM(D94+E94)</f>
        <v>298</v>
      </c>
      <c r="D94" s="12">
        <f>+L94+N94+P94+R94+T94+V94+X94+Z94+AB94+AD94+AF94+AH94</f>
        <v>151</v>
      </c>
      <c r="E94" s="152">
        <f>+M94+O94+Q94+S94+U94+W94+Y94+AA94+AC94+AE94+AG94+AI94</f>
        <v>147</v>
      </c>
      <c r="F94" s="153"/>
      <c r="G94" s="154"/>
      <c r="H94" s="153"/>
      <c r="I94" s="155"/>
      <c r="J94" s="153"/>
      <c r="K94" s="155"/>
      <c r="L94" s="156">
        <v>4</v>
      </c>
      <c r="M94" s="157">
        <v>4</v>
      </c>
      <c r="N94" s="104">
        <v>20</v>
      </c>
      <c r="O94" s="158">
        <v>15</v>
      </c>
      <c r="P94" s="159">
        <v>11</v>
      </c>
      <c r="Q94" s="157">
        <v>25</v>
      </c>
      <c r="R94" s="160">
        <v>26</v>
      </c>
      <c r="S94" s="158">
        <v>21</v>
      </c>
      <c r="T94" s="156">
        <v>22</v>
      </c>
      <c r="U94" s="21">
        <v>24</v>
      </c>
      <c r="V94" s="104">
        <v>22</v>
      </c>
      <c r="W94" s="160">
        <v>20</v>
      </c>
      <c r="X94" s="156">
        <v>17</v>
      </c>
      <c r="Y94" s="21">
        <v>16</v>
      </c>
      <c r="Z94" s="104">
        <v>12</v>
      </c>
      <c r="AA94" s="160">
        <v>11</v>
      </c>
      <c r="AB94" s="156">
        <v>12</v>
      </c>
      <c r="AC94" s="21">
        <v>9</v>
      </c>
      <c r="AD94" s="156">
        <v>5</v>
      </c>
      <c r="AE94" s="157">
        <v>2</v>
      </c>
      <c r="AF94" s="156">
        <v>0</v>
      </c>
      <c r="AG94" s="157">
        <v>0</v>
      </c>
      <c r="AH94" s="156">
        <v>0</v>
      </c>
      <c r="AI94" s="157">
        <v>0</v>
      </c>
      <c r="AJ94" s="153"/>
      <c r="AK94" s="155"/>
      <c r="AL94" s="154"/>
      <c r="AM94" s="161"/>
      <c r="AN94" s="41">
        <v>0</v>
      </c>
      <c r="AO94" s="157">
        <v>0</v>
      </c>
      <c r="AP94" s="156">
        <v>0</v>
      </c>
      <c r="AQ94" s="162">
        <v>0</v>
      </c>
      <c r="AR94" s="162">
        <v>0</v>
      </c>
      <c r="AS94" s="21">
        <v>0</v>
      </c>
      <c r="AT94" s="25" t="str">
        <f>$CA94&amp;CB94&amp;$CC94&amp;CD94&amp;CE94&amp;CF94</f>
        <v/>
      </c>
      <c r="CA94" s="26" t="str">
        <f>IF(AND(E94&gt;0,OR(AN94="")),"No olvide digitar los campos *TRANS Masculino (Digite CERO si no tiene).",IF(AN94&gt;$E94,"* El Número de TRANS Masculino no puede superar el Total Mujeres. ",""))</f>
        <v/>
      </c>
      <c r="CB94" s="26" t="str">
        <f>IF(AND(D94&gt;0,OR(AO94="")),"No olvide digitar los campos *TRANS Femenino (Digite CERO si no tiene).",IF(AO94&gt;D94,"* El Número de TRANS Femenino no puede superar el Total Hombres. ",""))</f>
        <v/>
      </c>
      <c r="CC94" s="26" t="str">
        <f>IF(AND($C94&lt;&gt;0,AP94=""),"* No olvide ingresar la columna Pueblos Originarios (Digite CERO si no tiene).  ",IF(AP94&gt;$C94,"* El Número de Pueblos Originarios no puede superar el Total. ",""))</f>
        <v/>
      </c>
      <c r="CD94" s="26" t="str">
        <f>IF(AND($C94&lt;&gt;0,AQ94=""),"* No olvide ingresar la columna Migrantes (Digite CERO si no tiene).  ",IF(AQ94&gt;$C94,"* El Número de Migrantes no puede superar el Total. ",""))</f>
        <v/>
      </c>
      <c r="CE94" s="26" t="str">
        <f>IF(AND($C94&lt;&gt;0,AR94=""),"* No olvide ingresar la columna Niños, Niñas, Adolescentes y Jóvenes SENAME (Digite CERO si no tiene).  ",IF(AR94&gt;$C94,"* El Número de Niños, Niñas, Adolescentes y Jóvenes SENAME no puede superar el Total. ",""))</f>
        <v/>
      </c>
      <c r="CF94" s="26" t="str">
        <f>IF(AND($C94&lt;&gt;0,AS94=""),"* No olvide ingresar la columna Niños, Niñas, Adolescentes y Jóvenes Mejor Niñez (Digite CERO si no tiene). ",IF(AS94&gt;$C94,"* El Número de Niños, Niñas, Adolescentes y Jóvenes Mejor Niñez no puede superar el Total. ",""))</f>
        <v/>
      </c>
      <c r="CJ94" s="29">
        <f>IF(AND($E94&lt;&gt;0,AN94=""),1,IF(AN94&gt;$E94,1,0))</f>
        <v>0</v>
      </c>
      <c r="CK94" s="29">
        <f>IF(AND($D94&lt;&gt;0,AO94=""),1,IF(AO94&gt;$D94,1,0))</f>
        <v>0</v>
      </c>
      <c r="CL94" s="29">
        <f>IF(AND($C94&lt;&gt;0,AP94=""),1,IF(AP94&gt;$C94,1,0))</f>
        <v>0</v>
      </c>
      <c r="CM94" s="29">
        <f>IF(AND($C94&lt;&gt;0,AQ94=""),1,IF(AQ94&gt;$C94,1,0))</f>
        <v>0</v>
      </c>
      <c r="CN94" s="29">
        <f>IF(AND($C94&lt;&gt;0,AR94=""),1,IF(AR94&gt;$C94,1,0))</f>
        <v>0</v>
      </c>
      <c r="CO94" s="29">
        <f>IF(AND($C94&lt;&gt;0,AS94=""),1,IF(AS94&gt;$C94,1,0))</f>
        <v>0</v>
      </c>
    </row>
    <row r="95" spans="1:95" x14ac:dyDescent="0.25">
      <c r="A95" s="300"/>
      <c r="B95" s="31" t="s">
        <v>71</v>
      </c>
      <c r="C95" s="32">
        <f t="shared" si="41"/>
        <v>10</v>
      </c>
      <c r="D95" s="33">
        <f t="shared" ref="D95:E97" si="42">SUM(F95+H95+J95+L95+N95+P95+R95+T95+V95+X95+Z95+AB95+AD95+AF95+AH95+AJ95+AL95)</f>
        <v>7</v>
      </c>
      <c r="E95" s="163">
        <f t="shared" si="42"/>
        <v>3</v>
      </c>
      <c r="F95" s="35"/>
      <c r="G95" s="164"/>
      <c r="H95" s="35"/>
      <c r="I95" s="36"/>
      <c r="J95" s="41"/>
      <c r="K95" s="86"/>
      <c r="L95" s="35">
        <v>0</v>
      </c>
      <c r="M95" s="37">
        <v>1</v>
      </c>
      <c r="N95" s="41"/>
      <c r="O95" s="86"/>
      <c r="P95" s="38"/>
      <c r="Q95" s="37"/>
      <c r="R95" s="164"/>
      <c r="S95" s="86"/>
      <c r="T95" s="35"/>
      <c r="U95" s="36"/>
      <c r="V95" s="41">
        <v>1</v>
      </c>
      <c r="W95" s="164"/>
      <c r="X95" s="35"/>
      <c r="Y95" s="36"/>
      <c r="Z95" s="41">
        <v>1</v>
      </c>
      <c r="AA95" s="164"/>
      <c r="AB95" s="35">
        <v>2</v>
      </c>
      <c r="AC95" s="36"/>
      <c r="AD95" s="35"/>
      <c r="AE95" s="37"/>
      <c r="AF95" s="35">
        <v>1</v>
      </c>
      <c r="AG95" s="36">
        <v>1</v>
      </c>
      <c r="AH95" s="35"/>
      <c r="AI95" s="36"/>
      <c r="AJ95" s="35">
        <v>2</v>
      </c>
      <c r="AK95" s="36"/>
      <c r="AL95" s="41"/>
      <c r="AM95" s="165">
        <v>1</v>
      </c>
      <c r="AN95" s="41">
        <v>0</v>
      </c>
      <c r="AO95" s="37">
        <v>0</v>
      </c>
      <c r="AP95" s="35">
        <v>0</v>
      </c>
      <c r="AQ95" s="166">
        <v>0</v>
      </c>
      <c r="AR95" s="166">
        <v>0</v>
      </c>
      <c r="AS95" s="36">
        <v>0</v>
      </c>
      <c r="AT95" s="25" t="str">
        <f t="shared" ref="AT95:AT105" si="43">$CA95&amp;CB95&amp;$CC95&amp;CD95&amp;CE95&amp;CF95</f>
        <v/>
      </c>
      <c r="CA95" s="26" t="str">
        <f t="shared" ref="CA95:CA105" si="44">IF(AND(E95&gt;0,OR(AN95="")),"No olvide digitar los campos *TRANS Masculino (Digite CERO si no tiene).",IF(AN95&gt;$E95,"* El Número de TRANS Masculino no puede superar el Total Mujeres. ",""))</f>
        <v/>
      </c>
      <c r="CB95" s="26" t="str">
        <f t="shared" ref="CB95:CB105" si="45">IF(AND(D95&gt;0,OR(AO95="")),"No olvide digitar los campos *TRANS Femenino (Digite CERO si no tiene).",IF(AO95&gt;D95,"* El Número de TRANS Femenino no puede superar el Total Hombres. ",""))</f>
        <v/>
      </c>
      <c r="CC95" s="26" t="str">
        <f t="shared" ref="CC95:CC105" si="46">IF(AND($C95&lt;&gt;0,AP95=""),"* No olvide ingresar la columna Pueblos Originarios (Digite CERO si no tiene).  ",IF(AP95&gt;$C95,"* El Número de Pueblos Originarios no puede superar el Total. ",""))</f>
        <v/>
      </c>
      <c r="CD95" s="26" t="str">
        <f t="shared" ref="CD95:CD105" si="47">IF(AND($C95&lt;&gt;0,AQ95=""),"* No olvide ingresar la columna Migrantes (Digite CERO si no tiene).  ",IF(AQ95&gt;$C95,"* El Número de Migrantes no puede superar el Total. ",""))</f>
        <v/>
      </c>
      <c r="CE95" s="26" t="str">
        <f t="shared" ref="CE95:CE105" si="48">IF(AND($C95&lt;&gt;0,AR95=""),"* No olvide ingresar la columna Niños, Niñas, Adolescentes y Jóvenes SENAME (Digite CERO si no tiene).  ",IF(AR95&gt;$C95,"* El Número de Niños, Niñas, Adolescentes y Jóvenes SENAME no puede superar el Total. ",""))</f>
        <v/>
      </c>
      <c r="CF95" s="26" t="str">
        <f t="shared" ref="CF95:CF105" si="49">IF(AND($C95&lt;&gt;0,AS95=""),"* No olvide ingresar la columna Niños, Niñas, Adolescentes y Jóvenes Mejor Niñez (Digite CERO si no tiene). ",IF(AS95&gt;$C95,"* El Número de Niños, Niñas, Adolescentes y Jóvenes Mejor Niñez no puede superar el Total. ",""))</f>
        <v/>
      </c>
      <c r="CJ95" s="29">
        <f t="shared" ref="CJ95:CJ105" si="50">IF(AND($E95&lt;&gt;0,AN95=""),1,IF(AN95&gt;$E95,1,0))</f>
        <v>0</v>
      </c>
      <c r="CK95" s="29">
        <f t="shared" ref="CK95:CK105" si="51">IF(AND($D95&lt;&gt;0,AO95=""),1,IF(AO95&gt;$D95,1,0))</f>
        <v>0</v>
      </c>
      <c r="CL95" s="29">
        <f t="shared" ref="CL95:CO105" si="52">IF(AND($C95&lt;&gt;0,AP95=""),1,IF(AP95&gt;$C95,1,0))</f>
        <v>0</v>
      </c>
      <c r="CM95" s="29">
        <f t="shared" si="52"/>
        <v>0</v>
      </c>
      <c r="CN95" s="29">
        <f t="shared" si="52"/>
        <v>0</v>
      </c>
      <c r="CO95" s="29">
        <f t="shared" si="52"/>
        <v>0</v>
      </c>
    </row>
    <row r="96" spans="1:95" x14ac:dyDescent="0.25">
      <c r="A96" s="300"/>
      <c r="B96" s="31" t="s">
        <v>72</v>
      </c>
      <c r="C96" s="32">
        <f t="shared" si="41"/>
        <v>8</v>
      </c>
      <c r="D96" s="33">
        <f t="shared" si="42"/>
        <v>2</v>
      </c>
      <c r="E96" s="163">
        <f t="shared" si="42"/>
        <v>6</v>
      </c>
      <c r="F96" s="35"/>
      <c r="G96" s="164"/>
      <c r="H96" s="35"/>
      <c r="I96" s="36"/>
      <c r="J96" s="41"/>
      <c r="K96" s="86"/>
      <c r="L96" s="35"/>
      <c r="M96" s="37">
        <v>3</v>
      </c>
      <c r="N96" s="41"/>
      <c r="O96" s="86"/>
      <c r="P96" s="38">
        <v>1</v>
      </c>
      <c r="Q96" s="37"/>
      <c r="R96" s="164">
        <v>1</v>
      </c>
      <c r="S96" s="86"/>
      <c r="T96" s="35"/>
      <c r="U96" s="36"/>
      <c r="V96" s="41"/>
      <c r="W96" s="164">
        <v>1</v>
      </c>
      <c r="X96" s="35"/>
      <c r="Y96" s="36"/>
      <c r="Z96" s="41"/>
      <c r="AA96" s="164">
        <v>1</v>
      </c>
      <c r="AB96" s="35"/>
      <c r="AC96" s="36">
        <v>1</v>
      </c>
      <c r="AD96" s="35"/>
      <c r="AE96" s="37"/>
      <c r="AF96" s="35"/>
      <c r="AG96" s="36"/>
      <c r="AH96" s="35"/>
      <c r="AI96" s="36"/>
      <c r="AJ96" s="35"/>
      <c r="AK96" s="36"/>
      <c r="AL96" s="41"/>
      <c r="AM96" s="165"/>
      <c r="AN96" s="41">
        <v>0</v>
      </c>
      <c r="AO96" s="37">
        <v>0</v>
      </c>
      <c r="AP96" s="35">
        <v>0</v>
      </c>
      <c r="AQ96" s="166">
        <v>0</v>
      </c>
      <c r="AR96" s="166">
        <v>0</v>
      </c>
      <c r="AS96" s="36">
        <v>0</v>
      </c>
      <c r="AT96" s="25" t="str">
        <f t="shared" si="43"/>
        <v/>
      </c>
      <c r="CA96" s="26" t="str">
        <f t="shared" si="44"/>
        <v/>
      </c>
      <c r="CB96" s="26" t="str">
        <f t="shared" si="45"/>
        <v/>
      </c>
      <c r="CC96" s="26" t="str">
        <f t="shared" si="46"/>
        <v/>
      </c>
      <c r="CD96" s="26" t="str">
        <f t="shared" si="47"/>
        <v/>
      </c>
      <c r="CE96" s="26" t="str">
        <f t="shared" si="48"/>
        <v/>
      </c>
      <c r="CF96" s="26" t="str">
        <f t="shared" si="49"/>
        <v/>
      </c>
      <c r="CJ96" s="29">
        <f t="shared" si="50"/>
        <v>0</v>
      </c>
      <c r="CK96" s="29">
        <f t="shared" si="51"/>
        <v>0</v>
      </c>
      <c r="CL96" s="29">
        <f t="shared" si="52"/>
        <v>0</v>
      </c>
      <c r="CM96" s="29">
        <f t="shared" si="52"/>
        <v>0</v>
      </c>
      <c r="CN96" s="29">
        <f t="shared" si="52"/>
        <v>0</v>
      </c>
      <c r="CO96" s="29">
        <f t="shared" si="52"/>
        <v>0</v>
      </c>
    </row>
    <row r="97" spans="1:93" x14ac:dyDescent="0.25">
      <c r="A97" s="300"/>
      <c r="B97" s="31" t="s">
        <v>73</v>
      </c>
      <c r="C97" s="32">
        <f t="shared" si="41"/>
        <v>0</v>
      </c>
      <c r="D97" s="33">
        <f t="shared" si="42"/>
        <v>0</v>
      </c>
      <c r="E97" s="163">
        <f t="shared" si="42"/>
        <v>0</v>
      </c>
      <c r="F97" s="35"/>
      <c r="G97" s="164"/>
      <c r="H97" s="35"/>
      <c r="I97" s="36"/>
      <c r="J97" s="41"/>
      <c r="K97" s="86"/>
      <c r="L97" s="35"/>
      <c r="M97" s="37"/>
      <c r="N97" s="41"/>
      <c r="O97" s="86"/>
      <c r="P97" s="38"/>
      <c r="Q97" s="37"/>
      <c r="R97" s="164"/>
      <c r="S97" s="86"/>
      <c r="T97" s="35"/>
      <c r="U97" s="36"/>
      <c r="V97" s="41"/>
      <c r="W97" s="164"/>
      <c r="X97" s="35"/>
      <c r="Y97" s="36"/>
      <c r="Z97" s="41"/>
      <c r="AA97" s="164"/>
      <c r="AB97" s="35"/>
      <c r="AC97" s="36"/>
      <c r="AD97" s="35"/>
      <c r="AE97" s="37"/>
      <c r="AF97" s="35"/>
      <c r="AG97" s="36"/>
      <c r="AH97" s="35"/>
      <c r="AI97" s="36"/>
      <c r="AJ97" s="35"/>
      <c r="AK97" s="36"/>
      <c r="AL97" s="41"/>
      <c r="AM97" s="165"/>
      <c r="AN97" s="41"/>
      <c r="AO97" s="37"/>
      <c r="AP97" s="35"/>
      <c r="AQ97" s="166"/>
      <c r="AR97" s="166"/>
      <c r="AS97" s="36"/>
      <c r="AT97" s="25" t="str">
        <f t="shared" si="43"/>
        <v/>
      </c>
      <c r="CA97" s="26" t="str">
        <f t="shared" si="44"/>
        <v/>
      </c>
      <c r="CB97" s="26" t="str">
        <f t="shared" si="45"/>
        <v/>
      </c>
      <c r="CC97" s="26" t="str">
        <f t="shared" si="46"/>
        <v/>
      </c>
      <c r="CD97" s="26" t="str">
        <f t="shared" si="47"/>
        <v/>
      </c>
      <c r="CE97" s="26" t="str">
        <f t="shared" si="48"/>
        <v/>
      </c>
      <c r="CF97" s="26" t="str">
        <f t="shared" si="49"/>
        <v/>
      </c>
      <c r="CJ97" s="29">
        <f t="shared" si="50"/>
        <v>0</v>
      </c>
      <c r="CK97" s="29">
        <f t="shared" si="51"/>
        <v>0</v>
      </c>
      <c r="CL97" s="29">
        <f t="shared" si="52"/>
        <v>0</v>
      </c>
      <c r="CM97" s="29">
        <f t="shared" si="52"/>
        <v>0</v>
      </c>
      <c r="CN97" s="29">
        <f t="shared" si="52"/>
        <v>0</v>
      </c>
      <c r="CO97" s="29">
        <f t="shared" si="52"/>
        <v>0</v>
      </c>
    </row>
    <row r="98" spans="1:93" x14ac:dyDescent="0.25">
      <c r="A98" s="300"/>
      <c r="B98" s="124" t="s">
        <v>74</v>
      </c>
      <c r="C98" s="122">
        <f t="shared" si="41"/>
        <v>0</v>
      </c>
      <c r="D98" s="167">
        <f>+J98+L98+N98</f>
        <v>0</v>
      </c>
      <c r="E98" s="168">
        <f>+K98+M98+O98</f>
        <v>0</v>
      </c>
      <c r="F98" s="75"/>
      <c r="G98" s="169"/>
      <c r="H98" s="75"/>
      <c r="I98" s="76"/>
      <c r="J98" s="41"/>
      <c r="K98" s="86"/>
      <c r="L98" s="47"/>
      <c r="M98" s="49"/>
      <c r="N98" s="52"/>
      <c r="O98" s="170"/>
      <c r="P98" s="109"/>
      <c r="Q98" s="108"/>
      <c r="R98" s="169"/>
      <c r="S98" s="171"/>
      <c r="T98" s="75"/>
      <c r="U98" s="76"/>
      <c r="V98" s="123"/>
      <c r="W98" s="169"/>
      <c r="X98" s="75"/>
      <c r="Y98" s="76"/>
      <c r="Z98" s="123"/>
      <c r="AA98" s="169"/>
      <c r="AB98" s="75"/>
      <c r="AC98" s="76"/>
      <c r="AD98" s="75"/>
      <c r="AE98" s="108"/>
      <c r="AF98" s="75"/>
      <c r="AG98" s="76"/>
      <c r="AH98" s="75"/>
      <c r="AI98" s="76"/>
      <c r="AJ98" s="75"/>
      <c r="AK98" s="76"/>
      <c r="AL98" s="169"/>
      <c r="AM98" s="110"/>
      <c r="AN98" s="41"/>
      <c r="AO98" s="37"/>
      <c r="AP98" s="35"/>
      <c r="AQ98" s="172"/>
      <c r="AR98" s="172"/>
      <c r="AS98" s="48"/>
      <c r="AT98" s="25" t="str">
        <f t="shared" si="43"/>
        <v/>
      </c>
      <c r="CA98" s="26" t="str">
        <f t="shared" si="44"/>
        <v/>
      </c>
      <c r="CB98" s="26" t="str">
        <f t="shared" si="45"/>
        <v/>
      </c>
      <c r="CC98" s="26" t="str">
        <f t="shared" si="46"/>
        <v/>
      </c>
      <c r="CD98" s="26" t="str">
        <f t="shared" si="47"/>
        <v/>
      </c>
      <c r="CE98" s="26" t="str">
        <f t="shared" si="48"/>
        <v/>
      </c>
      <c r="CF98" s="26" t="str">
        <f t="shared" si="49"/>
        <v/>
      </c>
      <c r="CJ98" s="29">
        <f t="shared" si="50"/>
        <v>0</v>
      </c>
      <c r="CK98" s="29">
        <f t="shared" si="51"/>
        <v>0</v>
      </c>
      <c r="CL98" s="29">
        <f t="shared" si="52"/>
        <v>0</v>
      </c>
      <c r="CM98" s="29">
        <f t="shared" si="52"/>
        <v>0</v>
      </c>
      <c r="CN98" s="29">
        <f t="shared" si="52"/>
        <v>0</v>
      </c>
      <c r="CO98" s="29">
        <f t="shared" si="52"/>
        <v>0</v>
      </c>
    </row>
    <row r="99" spans="1:93" x14ac:dyDescent="0.25">
      <c r="A99" s="301"/>
      <c r="B99" s="57" t="s">
        <v>75</v>
      </c>
      <c r="C99" s="58">
        <f t="shared" si="41"/>
        <v>0</v>
      </c>
      <c r="D99" s="59">
        <f>SUM(F99+H99+J99+L99+N99+P99+R99+T99+V99+X99+Z99+AB99+AD99+AF99+AH99+AJ99+AL99)</f>
        <v>0</v>
      </c>
      <c r="E99" s="173">
        <f>SUM(G99+I99+K99+M99+O99+Q99+S99+U99+W99+Y99+AA99+AC99+AE99+AG99+AI99+AK99+AM99)</f>
        <v>0</v>
      </c>
      <c r="F99" s="64"/>
      <c r="G99" s="174"/>
      <c r="H99" s="64"/>
      <c r="I99" s="68"/>
      <c r="J99" s="97"/>
      <c r="K99" s="175"/>
      <c r="L99" s="64"/>
      <c r="M99" s="94"/>
      <c r="N99" s="97"/>
      <c r="O99" s="175"/>
      <c r="P99" s="95"/>
      <c r="Q99" s="94"/>
      <c r="R99" s="174"/>
      <c r="S99" s="175"/>
      <c r="T99" s="64"/>
      <c r="U99" s="68"/>
      <c r="V99" s="97"/>
      <c r="W99" s="174"/>
      <c r="X99" s="64"/>
      <c r="Y99" s="68"/>
      <c r="Z99" s="97"/>
      <c r="AA99" s="174"/>
      <c r="AB99" s="64"/>
      <c r="AC99" s="68"/>
      <c r="AD99" s="64"/>
      <c r="AE99" s="94"/>
      <c r="AF99" s="64"/>
      <c r="AG99" s="68"/>
      <c r="AH99" s="64"/>
      <c r="AI99" s="68"/>
      <c r="AJ99" s="64"/>
      <c r="AK99" s="68"/>
      <c r="AL99" s="64"/>
      <c r="AM99" s="96"/>
      <c r="AN99" s="41"/>
      <c r="AO99" s="37"/>
      <c r="AP99" s="35"/>
      <c r="AQ99" s="166"/>
      <c r="AR99" s="166"/>
      <c r="AS99" s="36"/>
      <c r="AT99" s="25" t="str">
        <f t="shared" si="43"/>
        <v/>
      </c>
      <c r="CA99" s="26" t="str">
        <f t="shared" si="44"/>
        <v/>
      </c>
      <c r="CB99" s="26" t="str">
        <f t="shared" si="45"/>
        <v/>
      </c>
      <c r="CC99" s="26" t="str">
        <f t="shared" si="46"/>
        <v/>
      </c>
      <c r="CD99" s="26" t="str">
        <f t="shared" si="47"/>
        <v/>
      </c>
      <c r="CE99" s="26" t="str">
        <f t="shared" si="48"/>
        <v/>
      </c>
      <c r="CF99" s="26" t="str">
        <f t="shared" si="49"/>
        <v/>
      </c>
      <c r="CJ99" s="29">
        <f t="shared" si="50"/>
        <v>0</v>
      </c>
      <c r="CK99" s="29">
        <f t="shared" si="51"/>
        <v>0</v>
      </c>
      <c r="CL99" s="29">
        <f t="shared" si="52"/>
        <v>0</v>
      </c>
      <c r="CM99" s="29">
        <f t="shared" si="52"/>
        <v>0</v>
      </c>
      <c r="CN99" s="29">
        <f t="shared" si="52"/>
        <v>0</v>
      </c>
      <c r="CO99" s="29">
        <f t="shared" si="52"/>
        <v>0</v>
      </c>
    </row>
    <row r="100" spans="1:93" ht="21" x14ac:dyDescent="0.25">
      <c r="A100" s="299" t="s">
        <v>76</v>
      </c>
      <c r="B100" s="151" t="s">
        <v>70</v>
      </c>
      <c r="C100" s="11">
        <f t="shared" si="41"/>
        <v>0</v>
      </c>
      <c r="D100" s="12">
        <f>+L100+N100+P100+R100+T100+V100+X100+Z100+AB100+AD100+AF100+AH100</f>
        <v>0</v>
      </c>
      <c r="E100" s="152">
        <f>+M100+O100+Q100+S100+U100+W100+Y100+AA100+AC100+AE100+AG100+AI100</f>
        <v>0</v>
      </c>
      <c r="F100" s="153"/>
      <c r="G100" s="154"/>
      <c r="H100" s="153"/>
      <c r="I100" s="155"/>
      <c r="J100" s="153"/>
      <c r="K100" s="155"/>
      <c r="L100" s="156"/>
      <c r="M100" s="157"/>
      <c r="N100" s="104"/>
      <c r="O100" s="158"/>
      <c r="P100" s="159"/>
      <c r="Q100" s="157"/>
      <c r="R100" s="160"/>
      <c r="S100" s="158"/>
      <c r="T100" s="156"/>
      <c r="U100" s="21"/>
      <c r="V100" s="104"/>
      <c r="W100" s="160"/>
      <c r="X100" s="156"/>
      <c r="Y100" s="21"/>
      <c r="Z100" s="104"/>
      <c r="AA100" s="160"/>
      <c r="AB100" s="156"/>
      <c r="AC100" s="21"/>
      <c r="AD100" s="156"/>
      <c r="AE100" s="157"/>
      <c r="AF100" s="156"/>
      <c r="AG100" s="157"/>
      <c r="AH100" s="156"/>
      <c r="AI100" s="157"/>
      <c r="AJ100" s="98"/>
      <c r="AK100" s="176"/>
      <c r="AL100" s="177"/>
      <c r="AM100" s="178"/>
      <c r="AN100" s="41"/>
      <c r="AO100" s="37"/>
      <c r="AP100" s="35"/>
      <c r="AQ100" s="179"/>
      <c r="AR100" s="179"/>
      <c r="AS100" s="80"/>
      <c r="AT100" s="25" t="str">
        <f t="shared" si="43"/>
        <v/>
      </c>
      <c r="CA100" s="26" t="str">
        <f t="shared" si="44"/>
        <v/>
      </c>
      <c r="CB100" s="26" t="str">
        <f t="shared" si="45"/>
        <v/>
      </c>
      <c r="CC100" s="26" t="str">
        <f t="shared" si="46"/>
        <v/>
      </c>
      <c r="CD100" s="26" t="str">
        <f t="shared" si="47"/>
        <v/>
      </c>
      <c r="CE100" s="26" t="str">
        <f t="shared" si="48"/>
        <v/>
      </c>
      <c r="CF100" s="26" t="str">
        <f t="shared" si="49"/>
        <v/>
      </c>
      <c r="CJ100" s="29">
        <f t="shared" si="50"/>
        <v>0</v>
      </c>
      <c r="CK100" s="29">
        <f t="shared" si="51"/>
        <v>0</v>
      </c>
      <c r="CL100" s="29">
        <f t="shared" si="52"/>
        <v>0</v>
      </c>
      <c r="CM100" s="29">
        <f t="shared" si="52"/>
        <v>0</v>
      </c>
      <c r="CN100" s="29">
        <f t="shared" si="52"/>
        <v>0</v>
      </c>
      <c r="CO100" s="29">
        <f t="shared" si="52"/>
        <v>0</v>
      </c>
    </row>
    <row r="101" spans="1:93" x14ac:dyDescent="0.25">
      <c r="A101" s="300"/>
      <c r="B101" s="31" t="s">
        <v>71</v>
      </c>
      <c r="C101" s="32">
        <f t="shared" si="41"/>
        <v>10</v>
      </c>
      <c r="D101" s="33">
        <f t="shared" ref="D101:E103" si="53">SUM(F101+H101+J101+L101+N101+P101+R101+T101+V101+X101+Z101+AB101+AD101+AF101+AH101+AJ101+AL101)</f>
        <v>7</v>
      </c>
      <c r="E101" s="163">
        <f t="shared" si="53"/>
        <v>3</v>
      </c>
      <c r="F101" s="79"/>
      <c r="G101" s="180"/>
      <c r="H101" s="79"/>
      <c r="I101" s="80"/>
      <c r="J101" s="79"/>
      <c r="K101" s="180"/>
      <c r="L101" s="35"/>
      <c r="M101" s="80">
        <v>1</v>
      </c>
      <c r="N101" s="41"/>
      <c r="O101" s="180"/>
      <c r="P101" s="35"/>
      <c r="Q101" s="80"/>
      <c r="R101" s="41"/>
      <c r="S101" s="180"/>
      <c r="T101" s="35"/>
      <c r="U101" s="80"/>
      <c r="V101" s="41">
        <v>1</v>
      </c>
      <c r="W101" s="180"/>
      <c r="X101" s="35"/>
      <c r="Y101" s="80"/>
      <c r="Z101" s="41">
        <v>1</v>
      </c>
      <c r="AA101" s="180"/>
      <c r="AB101" s="35">
        <v>2</v>
      </c>
      <c r="AC101" s="80"/>
      <c r="AD101" s="35"/>
      <c r="AE101" s="81"/>
      <c r="AF101" s="35">
        <v>1</v>
      </c>
      <c r="AG101" s="36">
        <v>1</v>
      </c>
      <c r="AH101" s="35"/>
      <c r="AI101" s="36"/>
      <c r="AJ101" s="35">
        <v>2</v>
      </c>
      <c r="AK101" s="36"/>
      <c r="AL101" s="41"/>
      <c r="AM101" s="165">
        <v>1</v>
      </c>
      <c r="AN101" s="41">
        <v>0</v>
      </c>
      <c r="AO101" s="37">
        <v>0</v>
      </c>
      <c r="AP101" s="35">
        <v>0</v>
      </c>
      <c r="AQ101" s="179">
        <v>0</v>
      </c>
      <c r="AR101" s="179">
        <v>0</v>
      </c>
      <c r="AS101" s="80">
        <v>0</v>
      </c>
      <c r="AT101" s="25" t="str">
        <f t="shared" si="43"/>
        <v/>
      </c>
      <c r="CA101" s="26" t="str">
        <f t="shared" si="44"/>
        <v/>
      </c>
      <c r="CB101" s="26" t="str">
        <f t="shared" si="45"/>
        <v/>
      </c>
      <c r="CC101" s="26" t="str">
        <f t="shared" si="46"/>
        <v/>
      </c>
      <c r="CD101" s="26" t="str">
        <f t="shared" si="47"/>
        <v/>
      </c>
      <c r="CE101" s="26" t="str">
        <f t="shared" si="48"/>
        <v/>
      </c>
      <c r="CF101" s="26" t="str">
        <f t="shared" si="49"/>
        <v/>
      </c>
      <c r="CJ101" s="29">
        <f t="shared" si="50"/>
        <v>0</v>
      </c>
      <c r="CK101" s="29">
        <f t="shared" si="51"/>
        <v>0</v>
      </c>
      <c r="CL101" s="29">
        <f t="shared" si="52"/>
        <v>0</v>
      </c>
      <c r="CM101" s="29">
        <f t="shared" si="52"/>
        <v>0</v>
      </c>
      <c r="CN101" s="29">
        <f t="shared" si="52"/>
        <v>0</v>
      </c>
      <c r="CO101" s="29">
        <f t="shared" si="52"/>
        <v>0</v>
      </c>
    </row>
    <row r="102" spans="1:93" x14ac:dyDescent="0.25">
      <c r="A102" s="300"/>
      <c r="B102" s="31" t="s">
        <v>72</v>
      </c>
      <c r="C102" s="32">
        <f t="shared" si="41"/>
        <v>8</v>
      </c>
      <c r="D102" s="33">
        <f t="shared" si="53"/>
        <v>2</v>
      </c>
      <c r="E102" s="163">
        <f t="shared" si="53"/>
        <v>6</v>
      </c>
      <c r="F102" s="35"/>
      <c r="G102" s="164"/>
      <c r="H102" s="35"/>
      <c r="I102" s="36"/>
      <c r="J102" s="35"/>
      <c r="K102" s="164"/>
      <c r="L102" s="35"/>
      <c r="M102" s="36">
        <v>3</v>
      </c>
      <c r="N102" s="41"/>
      <c r="O102" s="164"/>
      <c r="P102" s="35">
        <v>1</v>
      </c>
      <c r="Q102" s="36"/>
      <c r="R102" s="41">
        <v>1</v>
      </c>
      <c r="S102" s="164"/>
      <c r="T102" s="35"/>
      <c r="U102" s="36"/>
      <c r="V102" s="41"/>
      <c r="W102" s="164">
        <v>1</v>
      </c>
      <c r="X102" s="35"/>
      <c r="Y102" s="36"/>
      <c r="Z102" s="41"/>
      <c r="AA102" s="164">
        <v>1</v>
      </c>
      <c r="AB102" s="35"/>
      <c r="AC102" s="36">
        <v>1</v>
      </c>
      <c r="AD102" s="35"/>
      <c r="AE102" s="37"/>
      <c r="AF102" s="35"/>
      <c r="AG102" s="36"/>
      <c r="AH102" s="35"/>
      <c r="AI102" s="36"/>
      <c r="AJ102" s="35"/>
      <c r="AK102" s="36"/>
      <c r="AL102" s="41"/>
      <c r="AM102" s="165"/>
      <c r="AN102" s="41">
        <v>0</v>
      </c>
      <c r="AO102" s="37">
        <v>0</v>
      </c>
      <c r="AP102" s="35">
        <v>0</v>
      </c>
      <c r="AQ102" s="166">
        <v>0</v>
      </c>
      <c r="AR102" s="166">
        <v>0</v>
      </c>
      <c r="AS102" s="36">
        <v>0</v>
      </c>
      <c r="AT102" s="25" t="str">
        <f t="shared" si="43"/>
        <v/>
      </c>
      <c r="CA102" s="26" t="str">
        <f t="shared" si="44"/>
        <v/>
      </c>
      <c r="CB102" s="26" t="str">
        <f t="shared" si="45"/>
        <v/>
      </c>
      <c r="CC102" s="26" t="str">
        <f t="shared" si="46"/>
        <v/>
      </c>
      <c r="CD102" s="26" t="str">
        <f t="shared" si="47"/>
        <v/>
      </c>
      <c r="CE102" s="26" t="str">
        <f t="shared" si="48"/>
        <v/>
      </c>
      <c r="CF102" s="26" t="str">
        <f t="shared" si="49"/>
        <v/>
      </c>
      <c r="CJ102" s="29">
        <f t="shared" si="50"/>
        <v>0</v>
      </c>
      <c r="CK102" s="29">
        <f t="shared" si="51"/>
        <v>0</v>
      </c>
      <c r="CL102" s="29">
        <f t="shared" si="52"/>
        <v>0</v>
      </c>
      <c r="CM102" s="29">
        <f t="shared" si="52"/>
        <v>0</v>
      </c>
      <c r="CN102" s="29">
        <f t="shared" si="52"/>
        <v>0</v>
      </c>
      <c r="CO102" s="29">
        <f t="shared" si="52"/>
        <v>0</v>
      </c>
    </row>
    <row r="103" spans="1:93" x14ac:dyDescent="0.25">
      <c r="A103" s="300"/>
      <c r="B103" s="31" t="s">
        <v>73</v>
      </c>
      <c r="C103" s="32">
        <f t="shared" si="41"/>
        <v>0</v>
      </c>
      <c r="D103" s="33">
        <f t="shared" si="53"/>
        <v>0</v>
      </c>
      <c r="E103" s="163">
        <f t="shared" si="53"/>
        <v>0</v>
      </c>
      <c r="F103" s="35"/>
      <c r="G103" s="164"/>
      <c r="H103" s="35"/>
      <c r="I103" s="36"/>
      <c r="J103" s="35"/>
      <c r="K103" s="164"/>
      <c r="L103" s="35"/>
      <c r="M103" s="36"/>
      <c r="N103" s="41"/>
      <c r="O103" s="164"/>
      <c r="P103" s="35"/>
      <c r="Q103" s="36"/>
      <c r="R103" s="41"/>
      <c r="S103" s="164"/>
      <c r="T103" s="35"/>
      <c r="U103" s="36"/>
      <c r="V103" s="41"/>
      <c r="W103" s="164"/>
      <c r="X103" s="35"/>
      <c r="Y103" s="36"/>
      <c r="Z103" s="41"/>
      <c r="AA103" s="164"/>
      <c r="AB103" s="35"/>
      <c r="AC103" s="36"/>
      <c r="AD103" s="35"/>
      <c r="AE103" s="37"/>
      <c r="AF103" s="35"/>
      <c r="AG103" s="36"/>
      <c r="AH103" s="35"/>
      <c r="AI103" s="36"/>
      <c r="AJ103" s="35"/>
      <c r="AK103" s="36"/>
      <c r="AL103" s="41"/>
      <c r="AM103" s="165"/>
      <c r="AN103" s="41"/>
      <c r="AO103" s="37"/>
      <c r="AP103" s="35"/>
      <c r="AQ103" s="166"/>
      <c r="AR103" s="166"/>
      <c r="AS103" s="36"/>
      <c r="AT103" s="25" t="str">
        <f t="shared" si="43"/>
        <v/>
      </c>
      <c r="CA103" s="26" t="str">
        <f t="shared" si="44"/>
        <v/>
      </c>
      <c r="CB103" s="26" t="str">
        <f t="shared" si="45"/>
        <v/>
      </c>
      <c r="CC103" s="26" t="str">
        <f t="shared" si="46"/>
        <v/>
      </c>
      <c r="CD103" s="26" t="str">
        <f t="shared" si="47"/>
        <v/>
      </c>
      <c r="CE103" s="26" t="str">
        <f t="shared" si="48"/>
        <v/>
      </c>
      <c r="CF103" s="26" t="str">
        <f t="shared" si="49"/>
        <v/>
      </c>
      <c r="CJ103" s="29">
        <f t="shared" si="50"/>
        <v>0</v>
      </c>
      <c r="CK103" s="29">
        <f t="shared" si="51"/>
        <v>0</v>
      </c>
      <c r="CL103" s="29">
        <f t="shared" si="52"/>
        <v>0</v>
      </c>
      <c r="CM103" s="29">
        <f t="shared" si="52"/>
        <v>0</v>
      </c>
      <c r="CN103" s="29">
        <f t="shared" si="52"/>
        <v>0</v>
      </c>
      <c r="CO103" s="29">
        <f t="shared" si="52"/>
        <v>0</v>
      </c>
    </row>
    <row r="104" spans="1:93" x14ac:dyDescent="0.25">
      <c r="A104" s="300"/>
      <c r="B104" s="124" t="s">
        <v>74</v>
      </c>
      <c r="C104" s="122">
        <f t="shared" si="41"/>
        <v>0</v>
      </c>
      <c r="D104" s="167">
        <f>+J104+L104+N104</f>
        <v>0</v>
      </c>
      <c r="E104" s="168">
        <f>+K104+M104+O104</f>
        <v>0</v>
      </c>
      <c r="F104" s="75"/>
      <c r="G104" s="169"/>
      <c r="H104" s="118"/>
      <c r="I104" s="181"/>
      <c r="J104" s="35"/>
      <c r="K104" s="164"/>
      <c r="L104" s="35"/>
      <c r="M104" s="36"/>
      <c r="N104" s="41"/>
      <c r="O104" s="164"/>
      <c r="P104" s="182"/>
      <c r="Q104" s="119"/>
      <c r="R104" s="183"/>
      <c r="S104" s="184"/>
      <c r="T104" s="118"/>
      <c r="U104" s="181"/>
      <c r="V104" s="185"/>
      <c r="W104" s="183"/>
      <c r="X104" s="118"/>
      <c r="Y104" s="181"/>
      <c r="Z104" s="185"/>
      <c r="AA104" s="183"/>
      <c r="AB104" s="118"/>
      <c r="AC104" s="181"/>
      <c r="AD104" s="118"/>
      <c r="AE104" s="119"/>
      <c r="AF104" s="118"/>
      <c r="AG104" s="181"/>
      <c r="AH104" s="118"/>
      <c r="AI104" s="181"/>
      <c r="AJ104" s="118"/>
      <c r="AK104" s="181"/>
      <c r="AL104" s="183"/>
      <c r="AM104" s="186"/>
      <c r="AN104" s="41"/>
      <c r="AO104" s="37"/>
      <c r="AP104" s="35"/>
      <c r="AQ104" s="166"/>
      <c r="AR104" s="166"/>
      <c r="AS104" s="36"/>
      <c r="AT104" s="25" t="str">
        <f t="shared" si="43"/>
        <v/>
      </c>
      <c r="CA104" s="26" t="str">
        <f t="shared" si="44"/>
        <v/>
      </c>
      <c r="CB104" s="26" t="str">
        <f t="shared" si="45"/>
        <v/>
      </c>
      <c r="CC104" s="26" t="str">
        <f t="shared" si="46"/>
        <v/>
      </c>
      <c r="CD104" s="26" t="str">
        <f t="shared" si="47"/>
        <v/>
      </c>
      <c r="CE104" s="26" t="str">
        <f t="shared" si="48"/>
        <v/>
      </c>
      <c r="CF104" s="26" t="str">
        <f t="shared" si="49"/>
        <v/>
      </c>
      <c r="CJ104" s="29">
        <f t="shared" si="50"/>
        <v>0</v>
      </c>
      <c r="CK104" s="29">
        <f t="shared" si="51"/>
        <v>0</v>
      </c>
      <c r="CL104" s="29">
        <f t="shared" si="52"/>
        <v>0</v>
      </c>
      <c r="CM104" s="29">
        <f t="shared" si="52"/>
        <v>0</v>
      </c>
      <c r="CN104" s="29">
        <f t="shared" si="52"/>
        <v>0</v>
      </c>
      <c r="CO104" s="29">
        <f t="shared" si="52"/>
        <v>0</v>
      </c>
    </row>
    <row r="105" spans="1:93" x14ac:dyDescent="0.25">
      <c r="A105" s="301"/>
      <c r="B105" s="57" t="s">
        <v>75</v>
      </c>
      <c r="C105" s="58">
        <f t="shared" si="41"/>
        <v>0</v>
      </c>
      <c r="D105" s="59">
        <f>SUM(F105+H105+J105+L105+N105+P105+R105+T105+V105+X105+Z105+AB105+AD105+AF105+AH105+AJ105+AL105)</f>
        <v>0</v>
      </c>
      <c r="E105" s="173">
        <f>SUM(G105+I105+K105+M105+O105+Q105+S105+U105+W105+Y105+AA105+AC105+AE105+AG105+AI105+AK105+AM105)</f>
        <v>0</v>
      </c>
      <c r="F105" s="64"/>
      <c r="G105" s="174"/>
      <c r="H105" s="64"/>
      <c r="I105" s="68"/>
      <c r="J105" s="97"/>
      <c r="K105" s="175"/>
      <c r="L105" s="64"/>
      <c r="M105" s="94"/>
      <c r="N105" s="97"/>
      <c r="O105" s="175"/>
      <c r="P105" s="95"/>
      <c r="Q105" s="94"/>
      <c r="R105" s="174"/>
      <c r="S105" s="175"/>
      <c r="T105" s="64"/>
      <c r="U105" s="68"/>
      <c r="V105" s="97"/>
      <c r="W105" s="174"/>
      <c r="X105" s="64"/>
      <c r="Y105" s="68"/>
      <c r="Z105" s="97"/>
      <c r="AA105" s="174"/>
      <c r="AB105" s="64"/>
      <c r="AC105" s="68"/>
      <c r="AD105" s="64"/>
      <c r="AE105" s="94"/>
      <c r="AF105" s="64"/>
      <c r="AG105" s="68"/>
      <c r="AH105" s="64"/>
      <c r="AI105" s="68"/>
      <c r="AJ105" s="64"/>
      <c r="AK105" s="68"/>
      <c r="AL105" s="174"/>
      <c r="AM105" s="96"/>
      <c r="AN105" s="97"/>
      <c r="AO105" s="94"/>
      <c r="AP105" s="64"/>
      <c r="AQ105" s="187"/>
      <c r="AR105" s="187"/>
      <c r="AS105" s="68"/>
      <c r="AT105" s="25" t="str">
        <f t="shared" si="43"/>
        <v/>
      </c>
      <c r="CA105" s="26" t="str">
        <f t="shared" si="44"/>
        <v/>
      </c>
      <c r="CB105" s="26" t="str">
        <f t="shared" si="45"/>
        <v/>
      </c>
      <c r="CC105" s="26" t="str">
        <f t="shared" si="46"/>
        <v/>
      </c>
      <c r="CD105" s="26" t="str">
        <f t="shared" si="47"/>
        <v/>
      </c>
      <c r="CE105" s="26" t="str">
        <f t="shared" si="48"/>
        <v/>
      </c>
      <c r="CF105" s="26" t="str">
        <f t="shared" si="49"/>
        <v/>
      </c>
      <c r="CJ105" s="29">
        <f t="shared" si="50"/>
        <v>0</v>
      </c>
      <c r="CK105" s="29">
        <f t="shared" si="51"/>
        <v>0</v>
      </c>
      <c r="CL105" s="29">
        <f t="shared" si="52"/>
        <v>0</v>
      </c>
      <c r="CM105" s="29">
        <f t="shared" si="52"/>
        <v>0</v>
      </c>
      <c r="CN105" s="29">
        <f t="shared" si="52"/>
        <v>0</v>
      </c>
      <c r="CO105" s="29">
        <f t="shared" si="52"/>
        <v>0</v>
      </c>
    </row>
    <row r="106" spans="1:93" x14ac:dyDescent="0.25">
      <c r="A106" s="282" t="s">
        <v>77</v>
      </c>
      <c r="B106" s="282"/>
      <c r="C106" s="282"/>
      <c r="D106" s="282"/>
    </row>
    <row r="107" spans="1:93" x14ac:dyDescent="0.25">
      <c r="A107" s="299" t="s">
        <v>78</v>
      </c>
      <c r="B107" s="188" t="s">
        <v>79</v>
      </c>
      <c r="C107" s="7" t="s">
        <v>80</v>
      </c>
      <c r="D107" s="7" t="s">
        <v>81</v>
      </c>
    </row>
    <row r="108" spans="1:93" x14ac:dyDescent="0.25">
      <c r="A108" s="300"/>
      <c r="B108" s="189" t="s">
        <v>82</v>
      </c>
      <c r="C108" s="22"/>
      <c r="D108" s="22"/>
      <c r="E108" s="25" t="str">
        <f>$CA108</f>
        <v/>
      </c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  <c r="P108" s="190"/>
      <c r="Q108" s="191"/>
      <c r="R108" s="191"/>
      <c r="S108" s="191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3"/>
      <c r="BY108" s="3"/>
      <c r="BZ108" s="3"/>
      <c r="CA108" s="192" t="str">
        <f>IF(D108&lt;=C108,"","* Las consejerías realizadas en Espacios Amigables NO DEBEN ser mayor al Total de Actividades. ")</f>
        <v/>
      </c>
      <c r="CB108" s="4"/>
      <c r="CC108" s="4"/>
      <c r="CD108" s="4"/>
      <c r="CE108" s="4"/>
      <c r="CF108" s="4"/>
      <c r="CJ108" s="193">
        <f>IF(D108&lt;=C108,0,1)</f>
        <v>0</v>
      </c>
    </row>
    <row r="109" spans="1:93" x14ac:dyDescent="0.25">
      <c r="A109" s="300"/>
      <c r="B109" s="194" t="s">
        <v>83</v>
      </c>
      <c r="C109" s="24"/>
      <c r="D109" s="24"/>
      <c r="E109" s="25" t="str">
        <f t="shared" ref="E109:E110" si="54">$CA109</f>
        <v/>
      </c>
      <c r="F109" s="190"/>
      <c r="G109" s="190"/>
      <c r="H109" s="190"/>
      <c r="I109" s="190"/>
      <c r="J109" s="190"/>
      <c r="K109" s="190"/>
      <c r="L109" s="190"/>
      <c r="M109" s="190"/>
      <c r="N109" s="190"/>
      <c r="O109" s="190"/>
      <c r="P109" s="190"/>
      <c r="Q109" s="191"/>
      <c r="R109" s="191"/>
      <c r="S109" s="191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3"/>
      <c r="BY109" s="3"/>
      <c r="BZ109" s="3"/>
      <c r="CA109" s="192" t="str">
        <f t="shared" ref="CA109:CA110" si="55">IF(D109&lt;=C109,"","* Las consejerías realizadas en Espacios Amigables NO DEBEN ser mayor al Total de Actividades. ")</f>
        <v/>
      </c>
      <c r="CB109" s="4"/>
      <c r="CC109" s="4"/>
      <c r="CD109" s="4"/>
      <c r="CE109" s="4"/>
      <c r="CF109" s="4"/>
      <c r="CJ109" s="193">
        <f>IF(D109&lt;=C109,0,1)</f>
        <v>0</v>
      </c>
    </row>
    <row r="110" spans="1:93" ht="21" x14ac:dyDescent="0.25">
      <c r="A110" s="300"/>
      <c r="B110" s="194" t="s">
        <v>84</v>
      </c>
      <c r="C110" s="24"/>
      <c r="D110" s="24"/>
      <c r="E110" s="25" t="str">
        <f t="shared" si="54"/>
        <v/>
      </c>
      <c r="F110" s="190"/>
      <c r="G110" s="190"/>
      <c r="H110" s="190"/>
      <c r="I110" s="190"/>
      <c r="J110" s="190"/>
      <c r="K110" s="190"/>
      <c r="L110" s="190"/>
      <c r="M110" s="190"/>
      <c r="N110" s="190"/>
      <c r="O110" s="190"/>
      <c r="P110" s="190"/>
      <c r="Q110" s="191"/>
      <c r="R110" s="191"/>
      <c r="S110" s="191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3"/>
      <c r="BY110" s="3"/>
      <c r="BZ110" s="3"/>
      <c r="CA110" s="192" t="str">
        <f t="shared" si="55"/>
        <v/>
      </c>
      <c r="CB110" s="4"/>
      <c r="CC110" s="4"/>
      <c r="CD110" s="4"/>
      <c r="CE110" s="4"/>
      <c r="CF110" s="4"/>
      <c r="CJ110" s="193">
        <f>IF(D110&lt;=C110,0,1)</f>
        <v>0</v>
      </c>
    </row>
    <row r="111" spans="1:93" x14ac:dyDescent="0.25">
      <c r="A111" s="300"/>
      <c r="B111" s="194" t="s">
        <v>85</v>
      </c>
      <c r="C111" s="24"/>
      <c r="D111" s="195"/>
    </row>
    <row r="112" spans="1:93" x14ac:dyDescent="0.25">
      <c r="A112" s="300"/>
      <c r="B112" s="196" t="s">
        <v>86</v>
      </c>
      <c r="C112" s="36"/>
      <c r="D112" s="195"/>
    </row>
    <row r="113" spans="1:111" ht="21" x14ac:dyDescent="0.25">
      <c r="A113" s="300"/>
      <c r="B113" s="196" t="s">
        <v>87</v>
      </c>
      <c r="C113" s="36"/>
      <c r="D113" s="24"/>
      <c r="E113" s="25" t="str">
        <f t="shared" ref="E113:E117" si="56">$CA113</f>
        <v/>
      </c>
      <c r="F113" s="190"/>
      <c r="G113" s="190"/>
      <c r="H113" s="190"/>
      <c r="I113" s="190"/>
      <c r="J113" s="190"/>
      <c r="K113" s="190"/>
      <c r="L113" s="190"/>
      <c r="M113" s="190"/>
      <c r="N113" s="190"/>
      <c r="O113" s="190"/>
      <c r="P113" s="190"/>
      <c r="Q113" s="191"/>
      <c r="R113" s="191"/>
      <c r="S113" s="191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3"/>
      <c r="BY113" s="3"/>
      <c r="BZ113" s="3"/>
      <c r="CA113" s="192" t="str">
        <f>IF(D113&lt;=C113,"","* Las consejerías realizadas en Espacios Amigables NO DEBEN ser mayor al Total de Actividades. ")</f>
        <v/>
      </c>
      <c r="CB113" s="4"/>
      <c r="CC113" s="4"/>
      <c r="CD113" s="4"/>
      <c r="CE113" s="4"/>
      <c r="CF113" s="4"/>
      <c r="CJ113" s="193">
        <f>IF(D113&lt;=C113,0,1)</f>
        <v>0</v>
      </c>
    </row>
    <row r="114" spans="1:111" x14ac:dyDescent="0.25">
      <c r="A114" s="300"/>
      <c r="B114" s="196" t="s">
        <v>88</v>
      </c>
      <c r="C114" s="36"/>
      <c r="D114" s="24"/>
      <c r="E114" s="25" t="str">
        <f t="shared" si="56"/>
        <v/>
      </c>
      <c r="F114" s="190"/>
      <c r="G114" s="190"/>
      <c r="H114" s="190"/>
      <c r="I114" s="190"/>
      <c r="J114" s="190"/>
      <c r="K114" s="190"/>
      <c r="L114" s="190"/>
      <c r="M114" s="190"/>
      <c r="N114" s="190"/>
      <c r="O114" s="190"/>
      <c r="P114" s="190"/>
      <c r="Q114" s="191"/>
      <c r="R114" s="191"/>
      <c r="S114" s="191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3"/>
      <c r="BY114" s="3"/>
      <c r="BZ114" s="3"/>
      <c r="CA114" s="192" t="str">
        <f t="shared" ref="CA114:CA117" si="57">IF(D114&lt;=C114,"","* Las consejerías realizadas en Espacios Amigables NO DEBEN ser mayor al Total de Actividades. ")</f>
        <v/>
      </c>
      <c r="CB114" s="4"/>
      <c r="CC114" s="4"/>
      <c r="CD114" s="4"/>
      <c r="CE114" s="4"/>
      <c r="CF114" s="4"/>
      <c r="CJ114" s="193">
        <f>IF(D114&lt;=C114,0,1)</f>
        <v>0</v>
      </c>
    </row>
    <row r="115" spans="1:111" x14ac:dyDescent="0.25">
      <c r="A115" s="300"/>
      <c r="B115" s="196" t="s">
        <v>89</v>
      </c>
      <c r="C115" s="24"/>
      <c r="D115" s="24"/>
      <c r="E115" s="25" t="str">
        <f t="shared" si="56"/>
        <v/>
      </c>
      <c r="F115" s="190"/>
      <c r="G115" s="190"/>
      <c r="H115" s="190"/>
      <c r="I115" s="190"/>
      <c r="J115" s="190"/>
      <c r="K115" s="190"/>
      <c r="L115" s="190"/>
      <c r="M115" s="190"/>
      <c r="N115" s="190"/>
      <c r="O115" s="190"/>
      <c r="P115" s="190"/>
      <c r="Q115" s="191"/>
      <c r="R115" s="191"/>
      <c r="S115" s="191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3"/>
      <c r="BY115" s="3"/>
      <c r="BZ115" s="3"/>
      <c r="CA115" s="192" t="str">
        <f t="shared" si="57"/>
        <v/>
      </c>
      <c r="CB115" s="4"/>
      <c r="CC115" s="4"/>
      <c r="CD115" s="4"/>
      <c r="CE115" s="4"/>
      <c r="CF115" s="4"/>
      <c r="CJ115" s="193">
        <f>IF(D115&lt;=C115,0,1)</f>
        <v>0</v>
      </c>
    </row>
    <row r="116" spans="1:111" x14ac:dyDescent="0.25">
      <c r="A116" s="300"/>
      <c r="B116" s="197" t="s">
        <v>90</v>
      </c>
      <c r="C116" s="24"/>
      <c r="D116" s="24"/>
      <c r="E116" s="25"/>
      <c r="F116" s="190"/>
      <c r="G116" s="190"/>
      <c r="H116" s="190"/>
      <c r="I116" s="190"/>
      <c r="J116" s="190"/>
      <c r="K116" s="190"/>
      <c r="L116" s="190"/>
      <c r="M116" s="190"/>
      <c r="N116" s="190"/>
      <c r="O116" s="190"/>
      <c r="P116" s="190"/>
      <c r="Q116" s="191"/>
      <c r="R116" s="191"/>
      <c r="S116" s="191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3"/>
      <c r="BY116" s="3"/>
      <c r="BZ116" s="3"/>
      <c r="CA116" s="192"/>
      <c r="CB116" s="4"/>
      <c r="CC116" s="4"/>
      <c r="CD116" s="4"/>
      <c r="CE116" s="4"/>
      <c r="CF116" s="4"/>
      <c r="CJ116" s="193"/>
    </row>
    <row r="117" spans="1:111" x14ac:dyDescent="0.25">
      <c r="A117" s="301"/>
      <c r="B117" s="198" t="s">
        <v>91</v>
      </c>
      <c r="C117" s="199"/>
      <c r="D117" s="199"/>
      <c r="E117" s="25" t="str">
        <f t="shared" si="56"/>
        <v/>
      </c>
      <c r="F117" s="190"/>
      <c r="G117" s="190"/>
      <c r="H117" s="190"/>
      <c r="I117" s="190"/>
      <c r="J117" s="190"/>
      <c r="K117" s="190"/>
      <c r="L117" s="190"/>
      <c r="M117" s="190"/>
      <c r="N117" s="190"/>
      <c r="O117" s="190"/>
      <c r="P117" s="190"/>
      <c r="Q117" s="191"/>
      <c r="R117" s="191"/>
      <c r="S117" s="191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3"/>
      <c r="BY117" s="3"/>
      <c r="BZ117" s="3"/>
      <c r="CA117" s="192" t="str">
        <f t="shared" si="57"/>
        <v/>
      </c>
      <c r="CB117" s="4"/>
      <c r="CC117" s="4"/>
      <c r="CD117" s="4"/>
      <c r="CE117" s="4"/>
      <c r="CF117" s="4"/>
      <c r="CJ117" s="193">
        <f>IF(D117&lt;=C117,0,1)</f>
        <v>0</v>
      </c>
    </row>
    <row r="118" spans="1:111" ht="18" customHeight="1" x14ac:dyDescent="0.25">
      <c r="A118" s="304" t="s">
        <v>92</v>
      </c>
      <c r="B118" s="304"/>
      <c r="C118" s="304"/>
      <c r="D118" s="304"/>
      <c r="E118" s="304"/>
      <c r="F118" s="304"/>
      <c r="G118" s="304"/>
      <c r="H118" s="304"/>
      <c r="I118" s="304"/>
      <c r="J118" s="304"/>
      <c r="K118" s="304"/>
      <c r="L118" s="304"/>
      <c r="M118" s="304"/>
      <c r="N118" s="304"/>
      <c r="O118" s="304"/>
      <c r="P118" s="304"/>
      <c r="Q118" s="304"/>
      <c r="R118" s="304"/>
      <c r="S118" s="304"/>
      <c r="T118" s="304"/>
      <c r="U118" s="304"/>
      <c r="V118" s="304"/>
      <c r="W118" s="304"/>
      <c r="X118" s="304"/>
      <c r="Y118" s="304"/>
      <c r="Z118" s="304"/>
      <c r="AA118" s="304"/>
      <c r="AB118" s="304"/>
      <c r="AC118" s="304"/>
      <c r="AD118" s="304"/>
      <c r="AE118" s="304"/>
      <c r="AF118" s="304"/>
      <c r="AG118" s="304"/>
      <c r="AH118" s="304"/>
      <c r="AI118" s="304"/>
      <c r="AJ118" s="304"/>
      <c r="AK118" s="304"/>
    </row>
    <row r="119" spans="1:111" ht="15" customHeight="1" x14ac:dyDescent="0.25">
      <c r="A119" s="287" t="s">
        <v>93</v>
      </c>
      <c r="B119" s="284"/>
      <c r="C119" s="287" t="s">
        <v>94</v>
      </c>
      <c r="D119" s="288"/>
      <c r="E119" s="284"/>
      <c r="F119" s="291" t="s">
        <v>7</v>
      </c>
      <c r="G119" s="292"/>
      <c r="H119" s="292"/>
      <c r="I119" s="292"/>
      <c r="J119" s="292"/>
      <c r="K119" s="292"/>
      <c r="L119" s="292"/>
      <c r="M119" s="292"/>
      <c r="N119" s="292"/>
      <c r="O119" s="292"/>
      <c r="P119" s="292"/>
      <c r="Q119" s="292"/>
      <c r="R119" s="292"/>
      <c r="S119" s="292"/>
      <c r="T119" s="292"/>
      <c r="U119" s="292"/>
      <c r="V119" s="292"/>
      <c r="W119" s="292"/>
      <c r="X119" s="292"/>
      <c r="Y119" s="292"/>
      <c r="Z119" s="292"/>
      <c r="AA119" s="292"/>
      <c r="AB119" s="292"/>
      <c r="AC119" s="292"/>
      <c r="AD119" s="292"/>
      <c r="AE119" s="292"/>
      <c r="AF119" s="292"/>
      <c r="AG119" s="292"/>
      <c r="AH119" s="292"/>
      <c r="AI119" s="292"/>
      <c r="AJ119" s="313" t="s">
        <v>95</v>
      </c>
      <c r="AK119" s="314"/>
      <c r="AL119" s="309" t="s">
        <v>96</v>
      </c>
    </row>
    <row r="120" spans="1:111" x14ac:dyDescent="0.25">
      <c r="A120" s="312"/>
      <c r="B120" s="285"/>
      <c r="C120" s="289"/>
      <c r="D120" s="290"/>
      <c r="E120" s="286"/>
      <c r="F120" s="295" t="s">
        <v>17</v>
      </c>
      <c r="G120" s="296"/>
      <c r="H120" s="295" t="s">
        <v>97</v>
      </c>
      <c r="I120" s="296"/>
      <c r="J120" s="295" t="s">
        <v>19</v>
      </c>
      <c r="K120" s="296"/>
      <c r="L120" s="295" t="s">
        <v>20</v>
      </c>
      <c r="M120" s="296"/>
      <c r="N120" s="295" t="s">
        <v>21</v>
      </c>
      <c r="O120" s="296"/>
      <c r="P120" s="295" t="s">
        <v>22</v>
      </c>
      <c r="Q120" s="296"/>
      <c r="R120" s="295" t="s">
        <v>23</v>
      </c>
      <c r="S120" s="296"/>
      <c r="T120" s="295" t="s">
        <v>24</v>
      </c>
      <c r="U120" s="296"/>
      <c r="V120" s="295" t="s">
        <v>25</v>
      </c>
      <c r="W120" s="296"/>
      <c r="X120" s="295" t="s">
        <v>26</v>
      </c>
      <c r="Y120" s="296"/>
      <c r="Z120" s="295" t="s">
        <v>27</v>
      </c>
      <c r="AA120" s="296"/>
      <c r="AB120" s="295" t="s">
        <v>28</v>
      </c>
      <c r="AC120" s="296"/>
      <c r="AD120" s="295" t="s">
        <v>29</v>
      </c>
      <c r="AE120" s="296"/>
      <c r="AF120" s="295" t="s">
        <v>30</v>
      </c>
      <c r="AG120" s="296"/>
      <c r="AH120" s="297" t="s">
        <v>31</v>
      </c>
      <c r="AI120" s="302"/>
      <c r="AJ120" s="315"/>
      <c r="AK120" s="316"/>
      <c r="AL120" s="310"/>
    </row>
    <row r="121" spans="1:111" x14ac:dyDescent="0.25">
      <c r="A121" s="289"/>
      <c r="B121" s="286"/>
      <c r="C121" s="5" t="s">
        <v>32</v>
      </c>
      <c r="D121" s="6" t="s">
        <v>33</v>
      </c>
      <c r="E121" s="7" t="s">
        <v>34</v>
      </c>
      <c r="F121" s="5" t="s">
        <v>33</v>
      </c>
      <c r="G121" s="7" t="s">
        <v>34</v>
      </c>
      <c r="H121" s="5" t="s">
        <v>33</v>
      </c>
      <c r="I121" s="7" t="s">
        <v>34</v>
      </c>
      <c r="J121" s="5" t="s">
        <v>33</v>
      </c>
      <c r="K121" s="7" t="s">
        <v>34</v>
      </c>
      <c r="L121" s="5" t="s">
        <v>33</v>
      </c>
      <c r="M121" s="7" t="s">
        <v>34</v>
      </c>
      <c r="N121" s="5" t="s">
        <v>33</v>
      </c>
      <c r="O121" s="7" t="s">
        <v>34</v>
      </c>
      <c r="P121" s="5" t="s">
        <v>33</v>
      </c>
      <c r="Q121" s="7" t="s">
        <v>34</v>
      </c>
      <c r="R121" s="5" t="s">
        <v>33</v>
      </c>
      <c r="S121" s="7" t="s">
        <v>34</v>
      </c>
      <c r="T121" s="5" t="s">
        <v>33</v>
      </c>
      <c r="U121" s="7" t="s">
        <v>34</v>
      </c>
      <c r="V121" s="5" t="s">
        <v>33</v>
      </c>
      <c r="W121" s="7" t="s">
        <v>34</v>
      </c>
      <c r="X121" s="5" t="s">
        <v>33</v>
      </c>
      <c r="Y121" s="7" t="s">
        <v>34</v>
      </c>
      <c r="Z121" s="5" t="s">
        <v>33</v>
      </c>
      <c r="AA121" s="7" t="s">
        <v>34</v>
      </c>
      <c r="AB121" s="5" t="s">
        <v>33</v>
      </c>
      <c r="AC121" s="7" t="s">
        <v>34</v>
      </c>
      <c r="AD121" s="5" t="s">
        <v>33</v>
      </c>
      <c r="AE121" s="7" t="s">
        <v>34</v>
      </c>
      <c r="AF121" s="5" t="s">
        <v>33</v>
      </c>
      <c r="AG121" s="7" t="s">
        <v>34</v>
      </c>
      <c r="AH121" s="5" t="s">
        <v>33</v>
      </c>
      <c r="AI121" s="148" t="s">
        <v>34</v>
      </c>
      <c r="AJ121" s="6" t="s">
        <v>33</v>
      </c>
      <c r="AK121" s="200" t="s">
        <v>34</v>
      </c>
      <c r="AL121" s="311"/>
    </row>
    <row r="122" spans="1:111" x14ac:dyDescent="0.25">
      <c r="A122" s="299" t="s">
        <v>98</v>
      </c>
      <c r="B122" s="10" t="s">
        <v>99</v>
      </c>
      <c r="C122" s="11">
        <f>SUM(D122:E122)</f>
        <v>0</v>
      </c>
      <c r="D122" s="12">
        <f>+F122+H122+J122+L122+N122+P122+R122+T122+V122+X122+Z122+AB122+AD122+AF122+AH122</f>
        <v>0</v>
      </c>
      <c r="E122" s="13">
        <f>+G122+I122+K122+M122+O122+Q122+S122+U122+W122+Y122+AA122+AC122+AE122+AG122+AI122</f>
        <v>0</v>
      </c>
      <c r="F122" s="14"/>
      <c r="G122" s="16"/>
      <c r="H122" s="14"/>
      <c r="I122" s="16"/>
      <c r="J122" s="14"/>
      <c r="K122" s="16"/>
      <c r="L122" s="14"/>
      <c r="M122" s="16"/>
      <c r="N122" s="14"/>
      <c r="O122" s="16"/>
      <c r="P122" s="14"/>
      <c r="Q122" s="16"/>
      <c r="R122" s="14"/>
      <c r="S122" s="16"/>
      <c r="T122" s="14"/>
      <c r="U122" s="16"/>
      <c r="V122" s="14"/>
      <c r="W122" s="16"/>
      <c r="X122" s="14"/>
      <c r="Y122" s="16"/>
      <c r="Z122" s="14"/>
      <c r="AA122" s="16"/>
      <c r="AB122" s="14"/>
      <c r="AC122" s="16"/>
      <c r="AD122" s="14"/>
      <c r="AE122" s="16"/>
      <c r="AF122" s="14"/>
      <c r="AG122" s="16"/>
      <c r="AH122" s="17"/>
      <c r="AI122" s="18"/>
      <c r="AJ122" s="201"/>
      <c r="AK122" s="202"/>
      <c r="AL122" s="19"/>
      <c r="AM122" s="25" t="str">
        <f>CA122&amp;CB122&amp;CC122</f>
        <v/>
      </c>
      <c r="AN122" s="190"/>
      <c r="AO122" s="190"/>
      <c r="AP122" s="190"/>
      <c r="AQ122" s="190"/>
      <c r="AR122" s="190"/>
      <c r="AS122" s="190"/>
      <c r="AT122" s="190"/>
      <c r="AU122" s="190"/>
      <c r="AV122" s="190"/>
      <c r="AW122" s="190"/>
      <c r="AX122" s="190"/>
      <c r="AY122" s="191"/>
      <c r="AZ122" s="191"/>
      <c r="BA122" s="191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CA122" s="26" t="str">
        <f>IF(AND(SUM(F122+H122)&gt;0,(AJ122=""))," * No olvide digitar la variable 14-18 años Hombres. Si no tiene Digite CERO .",IF(AJ122&gt;F122+H122,"* La suma del grupo de 14 a 18 años Hombres no puede superar el Total Hombres Grupo Etario de 10 a 19 años. ",""))</f>
        <v/>
      </c>
      <c r="CB122" s="26" t="str">
        <f>IF(AND(SUM(G122+I122)&gt;0,(AK122="")),"* No olvide digitar la variable 14-18 años Mujeres. Si no tiene Digite CERO.",IF(AK122&gt;(G122+I122),"* La suma del grupo de 14 a 18 años Mujeres no puede superar el Total Mujeres Grupo Etario de 10 a 19 años. ",""))</f>
        <v/>
      </c>
      <c r="CC122" s="26" t="str">
        <f>IF(AND($C122&lt;&gt;0,AL122=""),"* No olvide ingresar la columna Espacios Amigables/Adolescentes (Digite CERO si no tiene).  ",IF(AL122&gt;$C122,"* El Número de Espacios Amigables/Adolescentes no puede superar el Total. ",""))</f>
        <v/>
      </c>
      <c r="CD122" s="4"/>
      <c r="CE122" s="4"/>
      <c r="CF122" s="4"/>
      <c r="CJ122" s="29">
        <f>IF(AND(SUM(F122+H122)&gt;0,(AJ122="")),1,IF(AJ122&gt;F122+H122,1,0))</f>
        <v>0</v>
      </c>
      <c r="CK122" s="29">
        <f>IF(AND(SUM(G122+I122)&gt;0,(AK122="")),1,IF(AK122&gt;(G122+I122),1,0))</f>
        <v>0</v>
      </c>
      <c r="CL122" s="29">
        <f>IF(AND($C122&lt;&gt;0,AL122=""),1,IF(AL122&gt;$C122,1,0))</f>
        <v>0</v>
      </c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3"/>
      <c r="DF122" s="3"/>
      <c r="DG122" s="3"/>
    </row>
    <row r="123" spans="1:111" x14ac:dyDescent="0.25">
      <c r="A123" s="300"/>
      <c r="B123" s="31" t="s">
        <v>100</v>
      </c>
      <c r="C123" s="32">
        <f>SUM(D123:E123)</f>
        <v>0</v>
      </c>
      <c r="D123" s="33">
        <f t="shared" ref="D123:E124" si="58">+F123+H123+J123+L123+N123+P123+R123+T123+V123+X123+Z123+AB123+AD123+AF123+AH123</f>
        <v>0</v>
      </c>
      <c r="E123" s="34">
        <f t="shared" si="58"/>
        <v>0</v>
      </c>
      <c r="F123" s="35"/>
      <c r="G123" s="37"/>
      <c r="H123" s="35"/>
      <c r="I123" s="37"/>
      <c r="J123" s="35"/>
      <c r="K123" s="37"/>
      <c r="L123" s="35"/>
      <c r="M123" s="37"/>
      <c r="N123" s="35"/>
      <c r="O123" s="37"/>
      <c r="P123" s="35"/>
      <c r="Q123" s="37"/>
      <c r="R123" s="35"/>
      <c r="S123" s="37"/>
      <c r="T123" s="35"/>
      <c r="U123" s="37"/>
      <c r="V123" s="35"/>
      <c r="W123" s="37"/>
      <c r="X123" s="35"/>
      <c r="Y123" s="37"/>
      <c r="Z123" s="35"/>
      <c r="AA123" s="37"/>
      <c r="AB123" s="35"/>
      <c r="AC123" s="37"/>
      <c r="AD123" s="35"/>
      <c r="AE123" s="37"/>
      <c r="AF123" s="35"/>
      <c r="AG123" s="37"/>
      <c r="AH123" s="38"/>
      <c r="AI123" s="39"/>
      <c r="AJ123" s="164"/>
      <c r="AK123" s="86"/>
      <c r="AL123" s="40"/>
      <c r="AM123" s="25" t="str">
        <f>CA123&amp;CB123&amp;CC123</f>
        <v/>
      </c>
      <c r="AN123" s="190"/>
      <c r="AO123" s="190"/>
      <c r="AP123" s="190"/>
      <c r="AQ123" s="190"/>
      <c r="AR123" s="190"/>
      <c r="AS123" s="190"/>
      <c r="AT123" s="190"/>
      <c r="AU123" s="190"/>
      <c r="AV123" s="190"/>
      <c r="AW123" s="190"/>
      <c r="AX123" s="190"/>
      <c r="AY123" s="191"/>
      <c r="AZ123" s="191"/>
      <c r="BA123" s="191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CA123" s="26" t="str">
        <f>IF(AND(SUM(F123+H123)&gt;0,(AJ123=""))," * No olvide digitar la variable 14-18 años Hombres. Si no tiene Digite CERO .",IF(AJ123&gt;F123+H123,"* La suma del grupo de 14 a 18 años Hombres no puede superar el Total Hombres Grupo Etario de 10 a 19 años. ",""))</f>
        <v/>
      </c>
      <c r="CB123" s="26" t="str">
        <f>IF(AND(SUM(G123+I123)&gt;0,(AK123="")),"* No olvide digitar la variable 14-18 años Mujeres. Si no tiene Digite CERO.",IF(AK123&gt;(G123+I123),"* La suma del grupo de 14 a 18 años Mujeres no puede superar el Total Mujeres Grupo Etario de 10 a 19 años. ",""))</f>
        <v/>
      </c>
      <c r="CC123" s="26" t="str">
        <f>IF(AND($C123&lt;&gt;0,AL123=""),"* No olvide ingresar la columna Espacios Amigables/Adolescentes (Digite CERO si no tiene).  ",IF(AL123&gt;$C123,"* El Número de Espacios Amigables/Adolescentes no puede superar el Total. ",""))</f>
        <v/>
      </c>
      <c r="CD123" s="4"/>
      <c r="CE123" s="4"/>
      <c r="CF123" s="4"/>
      <c r="CJ123" s="29">
        <f>IF(AND(SUM(F123+H123)&gt;0,(AJ123="")),1,IF(AJ123&gt;F123+H123,1,0))</f>
        <v>0</v>
      </c>
      <c r="CK123" s="29">
        <f>IF(AND(SUM(G123+I123)&gt;0,(AK123="")),1,IF(AK123&gt;(G123+I123),1,0))</f>
        <v>0</v>
      </c>
      <c r="CL123" s="29">
        <f>IF(AND($C123&lt;&gt;0,AL123=""),1,IF(AL123&gt;$C123,1,0))</f>
        <v>0</v>
      </c>
    </row>
    <row r="124" spans="1:111" x14ac:dyDescent="0.25">
      <c r="A124" s="301"/>
      <c r="B124" s="57" t="s">
        <v>101</v>
      </c>
      <c r="C124" s="58">
        <f>SUM(D124:E124)</f>
        <v>0</v>
      </c>
      <c r="D124" s="59">
        <f t="shared" si="58"/>
        <v>0</v>
      </c>
      <c r="E124" s="60">
        <f t="shared" si="58"/>
        <v>0</v>
      </c>
      <c r="F124" s="64"/>
      <c r="G124" s="94"/>
      <c r="H124" s="64"/>
      <c r="I124" s="94"/>
      <c r="J124" s="64"/>
      <c r="K124" s="94"/>
      <c r="L124" s="64"/>
      <c r="M124" s="94"/>
      <c r="N124" s="64"/>
      <c r="O124" s="94"/>
      <c r="P124" s="64"/>
      <c r="Q124" s="94"/>
      <c r="R124" s="64"/>
      <c r="S124" s="94"/>
      <c r="T124" s="64"/>
      <c r="U124" s="94"/>
      <c r="V124" s="64"/>
      <c r="W124" s="94"/>
      <c r="X124" s="64"/>
      <c r="Y124" s="94"/>
      <c r="Z124" s="64"/>
      <c r="AA124" s="94"/>
      <c r="AB124" s="64"/>
      <c r="AC124" s="94"/>
      <c r="AD124" s="64"/>
      <c r="AE124" s="94"/>
      <c r="AF124" s="64"/>
      <c r="AG124" s="94"/>
      <c r="AH124" s="95"/>
      <c r="AI124" s="96"/>
      <c r="AJ124" s="174"/>
      <c r="AK124" s="175"/>
      <c r="AL124" s="66"/>
      <c r="AM124" s="25" t="str">
        <f>CA124&amp;CB124&amp;CC124</f>
        <v/>
      </c>
      <c r="AN124" s="190"/>
      <c r="AO124" s="190"/>
      <c r="AP124" s="190"/>
      <c r="AQ124" s="190"/>
      <c r="AR124" s="190"/>
      <c r="AS124" s="190"/>
      <c r="AT124" s="190"/>
      <c r="AU124" s="190"/>
      <c r="AV124" s="190"/>
      <c r="AW124" s="190"/>
      <c r="AX124" s="190"/>
      <c r="AY124" s="191"/>
      <c r="AZ124" s="191"/>
      <c r="BA124" s="191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CA124" s="26" t="str">
        <f>IF(AND(SUM(F124+H124)&gt;0,(AJ124=""))," * No olvide digitar la variable 14-18 años Hombres. Si no tiene Digite CERO .",IF(AJ124&gt;F124+H124,"* La suma del grupo de 14 a 18 años Hombres no puede superar el Total Hombres Grupo Etario de 10 a 19 años. ",""))</f>
        <v/>
      </c>
      <c r="CB124" s="26" t="str">
        <f>IF(AND(SUM(G124+I124)&gt;0,(AK124="")),"* No olvide digitar la variable 14-18 años Mujeres. Si no tiene Digite CERO.",IF(AK124&gt;(G124+I124),"* La suma del grupo de 14 a 18 años Mujeres no puede superar el Total Mujeres Grupo Etario de 10 a 19 años. ",""))</f>
        <v/>
      </c>
      <c r="CC124" s="26" t="str">
        <f>IF(AND($C124&lt;&gt;0,AL124=""),"* No olvide ingresar la columna Espacios Amigables/Adolescentes (Digite CERO si no tiene).  ",IF(AL124&gt;$C124,"* El Número de Espacios Amigables/Adolescentes no puede superar el Total. ",""))</f>
        <v/>
      </c>
      <c r="CD124" s="4"/>
      <c r="CE124" s="4"/>
      <c r="CF124" s="4"/>
      <c r="CJ124" s="29">
        <f>IF(AND(SUM(F124+H124)&gt;0,(AJ124="")),1,IF(AJ124&gt;F124+H124,1,0))</f>
        <v>0</v>
      </c>
      <c r="CK124" s="29">
        <f>IF(AND(SUM(G124+I124)&gt;0,(AK124="")),1,IF(AK124&gt;(G124+I124),1,0))</f>
        <v>0</v>
      </c>
      <c r="CL124" s="29">
        <f>IF(AND($C124&lt;&gt;0,AL124=""),1,IF(AL124&gt;$C124,1,0))</f>
        <v>0</v>
      </c>
    </row>
    <row r="125" spans="1:111" ht="18" customHeight="1" x14ac:dyDescent="0.25">
      <c r="A125" s="283" t="s">
        <v>102</v>
      </c>
      <c r="B125" s="283"/>
      <c r="C125" s="283"/>
      <c r="D125" s="283"/>
      <c r="E125" s="283"/>
      <c r="F125" s="283"/>
      <c r="G125" s="283"/>
      <c r="H125" s="283"/>
      <c r="I125" s="283"/>
      <c r="J125" s="283"/>
    </row>
    <row r="126" spans="1:111" ht="18" customHeight="1" x14ac:dyDescent="0.25">
      <c r="A126" s="303" t="s">
        <v>103</v>
      </c>
      <c r="B126" s="303"/>
      <c r="C126" s="303"/>
      <c r="D126" s="304"/>
      <c r="E126" s="304"/>
      <c r="F126" s="304"/>
      <c r="G126" s="304"/>
      <c r="H126" s="304"/>
      <c r="I126" s="304"/>
      <c r="J126" s="304"/>
    </row>
    <row r="127" spans="1:111" ht="15" customHeight="1" x14ac:dyDescent="0.25">
      <c r="A127" s="294" t="s">
        <v>104</v>
      </c>
      <c r="B127" s="294" t="s">
        <v>105</v>
      </c>
      <c r="C127" s="295" t="s">
        <v>106</v>
      </c>
      <c r="D127" s="295" t="s">
        <v>107</v>
      </c>
      <c r="E127" s="305"/>
      <c r="F127" s="305"/>
      <c r="G127" s="305"/>
      <c r="H127" s="305"/>
      <c r="I127" s="305"/>
      <c r="J127" s="305"/>
      <c r="K127" s="305"/>
      <c r="L127" s="305"/>
      <c r="M127" s="306"/>
      <c r="N127" s="307" t="s">
        <v>108</v>
      </c>
      <c r="O127" s="284" t="s">
        <v>109</v>
      </c>
    </row>
    <row r="128" spans="1:111" ht="50.1" customHeight="1" x14ac:dyDescent="0.25">
      <c r="A128" s="294"/>
      <c r="B128" s="294"/>
      <c r="C128" s="294"/>
      <c r="D128" s="203" t="s">
        <v>37</v>
      </c>
      <c r="E128" s="204" t="s">
        <v>110</v>
      </c>
      <c r="F128" s="204" t="s">
        <v>111</v>
      </c>
      <c r="G128" s="204" t="s">
        <v>112</v>
      </c>
      <c r="H128" s="204" t="s">
        <v>113</v>
      </c>
      <c r="I128" s="205" t="s">
        <v>114</v>
      </c>
      <c r="J128" s="205" t="s">
        <v>115</v>
      </c>
      <c r="K128" s="206" t="s">
        <v>116</v>
      </c>
      <c r="L128" s="207" t="s">
        <v>117</v>
      </c>
      <c r="M128" s="208" t="s">
        <v>118</v>
      </c>
      <c r="N128" s="308"/>
      <c r="O128" s="286"/>
    </row>
    <row r="129" spans="1:88" x14ac:dyDescent="0.25">
      <c r="A129" s="299" t="s">
        <v>119</v>
      </c>
      <c r="B129" s="209" t="s">
        <v>120</v>
      </c>
      <c r="C129" s="210">
        <f>SUM(D129:M129)</f>
        <v>0</v>
      </c>
      <c r="D129" s="14"/>
      <c r="E129" s="211"/>
      <c r="F129" s="211"/>
      <c r="G129" s="211"/>
      <c r="H129" s="211"/>
      <c r="I129" s="202"/>
      <c r="J129" s="16"/>
      <c r="K129" s="15"/>
      <c r="L129" s="87"/>
      <c r="M129" s="212"/>
      <c r="N129" s="20"/>
      <c r="O129" s="87"/>
      <c r="P129" s="28" t="str">
        <f>CA129</f>
        <v/>
      </c>
      <c r="CA129" s="26" t="str">
        <f>IF(AND(C129&gt;0,O129="")," * No olvide digitar la variable Total Participantes. Digite CERO si no tiene. ","")</f>
        <v/>
      </c>
      <c r="CJ129" s="213">
        <f t="shared" ref="CJ129:CJ148" si="59">IF(AND(C129&gt;0,O129=""),1,0)</f>
        <v>0</v>
      </c>
    </row>
    <row r="130" spans="1:88" x14ac:dyDescent="0.25">
      <c r="A130" s="300"/>
      <c r="B130" s="196" t="s">
        <v>121</v>
      </c>
      <c r="C130" s="214">
        <f t="shared" ref="C130:C148" si="60">SUM(D130:M130)</f>
        <v>0</v>
      </c>
      <c r="D130" s="35"/>
      <c r="E130" s="166"/>
      <c r="F130" s="166"/>
      <c r="G130" s="166"/>
      <c r="H130" s="166"/>
      <c r="I130" s="86"/>
      <c r="J130" s="37"/>
      <c r="K130" s="36"/>
      <c r="L130" s="24"/>
      <c r="M130" s="215"/>
      <c r="N130" s="41"/>
      <c r="O130" s="24"/>
      <c r="P130" s="28" t="str">
        <f t="shared" ref="P130:P148" si="61">CA130</f>
        <v/>
      </c>
      <c r="CA130" s="26" t="str">
        <f t="shared" ref="CA130:CA148" si="62">IF(AND(C130&gt;0,O130="")," * No olvide digitar la variable Total Participantes. Digite CERO si no tiene. ","")</f>
        <v/>
      </c>
      <c r="CJ130" s="213">
        <f t="shared" si="59"/>
        <v>0</v>
      </c>
    </row>
    <row r="131" spans="1:88" x14ac:dyDescent="0.25">
      <c r="A131" s="300"/>
      <c r="B131" s="196" t="s">
        <v>122</v>
      </c>
      <c r="C131" s="214">
        <f t="shared" si="60"/>
        <v>0</v>
      </c>
      <c r="D131" s="35"/>
      <c r="E131" s="166"/>
      <c r="F131" s="166"/>
      <c r="G131" s="166"/>
      <c r="H131" s="166"/>
      <c r="I131" s="86"/>
      <c r="J131" s="37"/>
      <c r="K131" s="36"/>
      <c r="L131" s="24"/>
      <c r="M131" s="215"/>
      <c r="N131" s="41"/>
      <c r="O131" s="24"/>
      <c r="P131" s="28" t="str">
        <f t="shared" si="61"/>
        <v/>
      </c>
      <c r="CA131" s="26" t="str">
        <f t="shared" si="62"/>
        <v/>
      </c>
      <c r="CJ131" s="213">
        <f t="shared" si="59"/>
        <v>0</v>
      </c>
    </row>
    <row r="132" spans="1:88" x14ac:dyDescent="0.25">
      <c r="A132" s="300"/>
      <c r="B132" s="196" t="s">
        <v>123</v>
      </c>
      <c r="C132" s="216">
        <f t="shared" si="60"/>
        <v>0</v>
      </c>
      <c r="D132" s="217"/>
      <c r="E132" s="166"/>
      <c r="F132" s="166"/>
      <c r="G132" s="166"/>
      <c r="H132" s="218"/>
      <c r="I132" s="166"/>
      <c r="J132" s="37"/>
      <c r="K132" s="36"/>
      <c r="L132" s="116"/>
      <c r="M132" s="215"/>
      <c r="N132" s="36"/>
      <c r="O132" s="116"/>
      <c r="P132" s="28" t="str">
        <f t="shared" si="61"/>
        <v/>
      </c>
      <c r="CA132" s="26" t="str">
        <f t="shared" si="62"/>
        <v/>
      </c>
      <c r="CJ132" s="213">
        <f t="shared" si="59"/>
        <v>0</v>
      </c>
    </row>
    <row r="133" spans="1:88" x14ac:dyDescent="0.25">
      <c r="A133" s="301"/>
      <c r="B133" s="219" t="s">
        <v>124</v>
      </c>
      <c r="C133" s="220">
        <f t="shared" si="60"/>
        <v>0</v>
      </c>
      <c r="D133" s="64"/>
      <c r="E133" s="221"/>
      <c r="F133" s="221"/>
      <c r="G133" s="221"/>
      <c r="H133" s="187"/>
      <c r="I133" s="222"/>
      <c r="J133" s="63"/>
      <c r="K133" s="62"/>
      <c r="L133" s="69"/>
      <c r="M133" s="223"/>
      <c r="N133" s="67"/>
      <c r="O133" s="69"/>
      <c r="P133" s="28" t="str">
        <f t="shared" si="61"/>
        <v/>
      </c>
      <c r="CA133" s="26" t="str">
        <f t="shared" si="62"/>
        <v/>
      </c>
      <c r="CJ133" s="213">
        <f t="shared" si="59"/>
        <v>0</v>
      </c>
    </row>
    <row r="134" spans="1:88" x14ac:dyDescent="0.25">
      <c r="A134" s="299" t="s">
        <v>125</v>
      </c>
      <c r="B134" s="209" t="s">
        <v>120</v>
      </c>
      <c r="C134" s="210">
        <f t="shared" si="60"/>
        <v>0</v>
      </c>
      <c r="D134" s="156"/>
      <c r="E134" s="162"/>
      <c r="F134" s="162"/>
      <c r="G134" s="162"/>
      <c r="H134" s="162"/>
      <c r="I134" s="158"/>
      <c r="J134" s="157"/>
      <c r="K134" s="21"/>
      <c r="L134" s="22"/>
      <c r="M134" s="224"/>
      <c r="N134" s="104"/>
      <c r="O134" s="22"/>
      <c r="P134" s="28" t="str">
        <f t="shared" si="61"/>
        <v/>
      </c>
      <c r="CA134" s="26" t="str">
        <f t="shared" si="62"/>
        <v/>
      </c>
      <c r="CJ134" s="213">
        <f t="shared" si="59"/>
        <v>0</v>
      </c>
    </row>
    <row r="135" spans="1:88" x14ac:dyDescent="0.25">
      <c r="A135" s="300"/>
      <c r="B135" s="196" t="s">
        <v>121</v>
      </c>
      <c r="C135" s="216">
        <f t="shared" si="60"/>
        <v>0</v>
      </c>
      <c r="D135" s="217"/>
      <c r="E135" s="218"/>
      <c r="F135" s="218"/>
      <c r="G135" s="218"/>
      <c r="H135" s="218"/>
      <c r="I135" s="225"/>
      <c r="J135" s="226"/>
      <c r="K135" s="115"/>
      <c r="L135" s="116"/>
      <c r="M135" s="227"/>
      <c r="N135" s="114"/>
      <c r="O135" s="116"/>
      <c r="P135" s="28" t="str">
        <f t="shared" si="61"/>
        <v/>
      </c>
      <c r="CA135" s="26" t="str">
        <f t="shared" si="62"/>
        <v/>
      </c>
      <c r="CJ135" s="213">
        <f t="shared" si="59"/>
        <v>0</v>
      </c>
    </row>
    <row r="136" spans="1:88" x14ac:dyDescent="0.25">
      <c r="A136" s="300"/>
      <c r="B136" s="196" t="s">
        <v>122</v>
      </c>
      <c r="C136" s="220">
        <f t="shared" si="60"/>
        <v>0</v>
      </c>
      <c r="D136" s="35"/>
      <c r="E136" s="166"/>
      <c r="F136" s="166"/>
      <c r="G136" s="166"/>
      <c r="H136" s="166"/>
      <c r="I136" s="86"/>
      <c r="J136" s="37"/>
      <c r="K136" s="36"/>
      <c r="L136" s="24"/>
      <c r="M136" s="215"/>
      <c r="N136" s="41"/>
      <c r="O136" s="24"/>
      <c r="P136" s="28" t="str">
        <f t="shared" si="61"/>
        <v/>
      </c>
      <c r="CA136" s="26" t="str">
        <f t="shared" si="62"/>
        <v/>
      </c>
      <c r="CJ136" s="213">
        <f t="shared" si="59"/>
        <v>0</v>
      </c>
    </row>
    <row r="137" spans="1:88" x14ac:dyDescent="0.25">
      <c r="A137" s="300"/>
      <c r="B137" s="196" t="s">
        <v>123</v>
      </c>
      <c r="C137" s="216">
        <f t="shared" si="60"/>
        <v>0</v>
      </c>
      <c r="D137" s="217"/>
      <c r="E137" s="166"/>
      <c r="F137" s="166"/>
      <c r="G137" s="166"/>
      <c r="H137" s="218"/>
      <c r="I137" s="166"/>
      <c r="J137" s="37"/>
      <c r="K137" s="36"/>
      <c r="L137" s="116"/>
      <c r="M137" s="215"/>
      <c r="N137" s="36"/>
      <c r="O137" s="116"/>
      <c r="P137" s="28" t="str">
        <f t="shared" si="61"/>
        <v/>
      </c>
      <c r="CA137" s="26" t="str">
        <f t="shared" si="62"/>
        <v/>
      </c>
      <c r="CJ137" s="213">
        <f t="shared" si="59"/>
        <v>0</v>
      </c>
    </row>
    <row r="138" spans="1:88" x14ac:dyDescent="0.25">
      <c r="A138" s="301"/>
      <c r="B138" s="219" t="s">
        <v>124</v>
      </c>
      <c r="C138" s="220">
        <f t="shared" si="60"/>
        <v>0</v>
      </c>
      <c r="D138" s="64"/>
      <c r="E138" s="221"/>
      <c r="F138" s="221"/>
      <c r="G138" s="221"/>
      <c r="H138" s="187"/>
      <c r="I138" s="222"/>
      <c r="J138" s="63"/>
      <c r="K138" s="62"/>
      <c r="L138" s="69"/>
      <c r="M138" s="223"/>
      <c r="N138" s="67"/>
      <c r="O138" s="69"/>
      <c r="P138" s="28" t="str">
        <f t="shared" si="61"/>
        <v/>
      </c>
      <c r="CA138" s="26" t="str">
        <f t="shared" si="62"/>
        <v/>
      </c>
      <c r="CJ138" s="213">
        <f t="shared" si="59"/>
        <v>0</v>
      </c>
    </row>
    <row r="139" spans="1:88" x14ac:dyDescent="0.25">
      <c r="A139" s="299" t="s">
        <v>126</v>
      </c>
      <c r="B139" s="209" t="s">
        <v>120</v>
      </c>
      <c r="C139" s="228">
        <f t="shared" si="60"/>
        <v>0</v>
      </c>
      <c r="D139" s="156"/>
      <c r="E139" s="162"/>
      <c r="F139" s="162"/>
      <c r="G139" s="162"/>
      <c r="H139" s="162"/>
      <c r="I139" s="158"/>
      <c r="J139" s="157"/>
      <c r="K139" s="21"/>
      <c r="L139" s="22"/>
      <c r="M139" s="224"/>
      <c r="N139" s="104"/>
      <c r="O139" s="22"/>
      <c r="P139" s="28" t="str">
        <f t="shared" si="61"/>
        <v/>
      </c>
      <c r="CA139" s="26" t="str">
        <f t="shared" si="62"/>
        <v/>
      </c>
      <c r="CJ139" s="213">
        <f t="shared" si="59"/>
        <v>0</v>
      </c>
    </row>
    <row r="140" spans="1:88" x14ac:dyDescent="0.25">
      <c r="A140" s="300"/>
      <c r="B140" s="196" t="s">
        <v>121</v>
      </c>
      <c r="C140" s="220">
        <f t="shared" si="60"/>
        <v>0</v>
      </c>
      <c r="D140" s="217"/>
      <c r="E140" s="218"/>
      <c r="F140" s="218"/>
      <c r="G140" s="218"/>
      <c r="H140" s="218"/>
      <c r="I140" s="225"/>
      <c r="J140" s="226"/>
      <c r="K140" s="115"/>
      <c r="L140" s="116"/>
      <c r="M140" s="227"/>
      <c r="N140" s="114"/>
      <c r="O140" s="116"/>
      <c r="P140" s="28" t="str">
        <f t="shared" si="61"/>
        <v/>
      </c>
      <c r="CA140" s="26" t="str">
        <f t="shared" si="62"/>
        <v/>
      </c>
      <c r="CJ140" s="213">
        <f t="shared" si="59"/>
        <v>0</v>
      </c>
    </row>
    <row r="141" spans="1:88" x14ac:dyDescent="0.25">
      <c r="A141" s="300"/>
      <c r="B141" s="196" t="s">
        <v>122</v>
      </c>
      <c r="C141" s="214">
        <f t="shared" si="60"/>
        <v>0</v>
      </c>
      <c r="D141" s="35"/>
      <c r="E141" s="166"/>
      <c r="F141" s="166"/>
      <c r="G141" s="166"/>
      <c r="H141" s="166"/>
      <c r="I141" s="86"/>
      <c r="J141" s="37"/>
      <c r="K141" s="36"/>
      <c r="L141" s="24"/>
      <c r="M141" s="215"/>
      <c r="N141" s="41"/>
      <c r="O141" s="24"/>
      <c r="P141" s="28" t="str">
        <f t="shared" si="61"/>
        <v/>
      </c>
      <c r="CA141" s="26" t="str">
        <f t="shared" si="62"/>
        <v/>
      </c>
      <c r="CJ141" s="213">
        <f t="shared" si="59"/>
        <v>0</v>
      </c>
    </row>
    <row r="142" spans="1:88" x14ac:dyDescent="0.25">
      <c r="A142" s="300"/>
      <c r="B142" s="196" t="s">
        <v>123</v>
      </c>
      <c r="C142" s="216">
        <f t="shared" si="60"/>
        <v>0</v>
      </c>
      <c r="D142" s="47"/>
      <c r="E142" s="172"/>
      <c r="F142" s="172"/>
      <c r="G142" s="172"/>
      <c r="H142" s="172"/>
      <c r="I142" s="170"/>
      <c r="J142" s="49"/>
      <c r="K142" s="48"/>
      <c r="L142" s="92"/>
      <c r="M142" s="229"/>
      <c r="N142" s="52"/>
      <c r="O142" s="92"/>
      <c r="P142" s="28" t="str">
        <f t="shared" si="61"/>
        <v/>
      </c>
      <c r="CA142" s="26" t="str">
        <f t="shared" si="62"/>
        <v/>
      </c>
      <c r="CJ142" s="213">
        <f t="shared" si="59"/>
        <v>0</v>
      </c>
    </row>
    <row r="143" spans="1:88" x14ac:dyDescent="0.25">
      <c r="A143" s="301"/>
      <c r="B143" s="219" t="s">
        <v>124</v>
      </c>
      <c r="C143" s="220">
        <f t="shared" si="60"/>
        <v>0</v>
      </c>
      <c r="D143" s="64"/>
      <c r="E143" s="187"/>
      <c r="F143" s="187"/>
      <c r="G143" s="187"/>
      <c r="H143" s="187"/>
      <c r="I143" s="175"/>
      <c r="J143" s="94"/>
      <c r="K143" s="68"/>
      <c r="L143" s="69"/>
      <c r="M143" s="230"/>
      <c r="N143" s="97"/>
      <c r="O143" s="69"/>
      <c r="P143" s="28" t="str">
        <f t="shared" si="61"/>
        <v/>
      </c>
      <c r="CA143" s="26" t="str">
        <f t="shared" si="62"/>
        <v/>
      </c>
      <c r="CJ143" s="213">
        <f t="shared" si="59"/>
        <v>0</v>
      </c>
    </row>
    <row r="144" spans="1:88" x14ac:dyDescent="0.25">
      <c r="A144" s="299" t="s">
        <v>127</v>
      </c>
      <c r="B144" s="209" t="s">
        <v>120</v>
      </c>
      <c r="C144" s="210">
        <f t="shared" si="60"/>
        <v>0</v>
      </c>
      <c r="D144" s="156"/>
      <c r="E144" s="162"/>
      <c r="F144" s="162"/>
      <c r="G144" s="162"/>
      <c r="H144" s="162"/>
      <c r="I144" s="158"/>
      <c r="J144" s="157"/>
      <c r="K144" s="21"/>
      <c r="L144" s="22"/>
      <c r="M144" s="224"/>
      <c r="N144" s="104"/>
      <c r="O144" s="22"/>
      <c r="P144" s="28" t="str">
        <f t="shared" si="61"/>
        <v/>
      </c>
      <c r="CA144" s="26" t="str">
        <f t="shared" si="62"/>
        <v/>
      </c>
      <c r="CJ144" s="213">
        <f t="shared" si="59"/>
        <v>0</v>
      </c>
    </row>
    <row r="145" spans="1:88" x14ac:dyDescent="0.25">
      <c r="A145" s="300"/>
      <c r="B145" s="196" t="s">
        <v>121</v>
      </c>
      <c r="C145" s="214">
        <f t="shared" si="60"/>
        <v>0</v>
      </c>
      <c r="D145" s="217"/>
      <c r="E145" s="218"/>
      <c r="F145" s="218"/>
      <c r="G145" s="218"/>
      <c r="H145" s="218"/>
      <c r="I145" s="225"/>
      <c r="J145" s="226"/>
      <c r="K145" s="115"/>
      <c r="L145" s="116"/>
      <c r="M145" s="227"/>
      <c r="N145" s="114"/>
      <c r="O145" s="116"/>
      <c r="P145" s="28" t="str">
        <f t="shared" si="61"/>
        <v/>
      </c>
      <c r="CA145" s="26" t="str">
        <f t="shared" si="62"/>
        <v/>
      </c>
      <c r="CJ145" s="213">
        <f t="shared" si="59"/>
        <v>0</v>
      </c>
    </row>
    <row r="146" spans="1:88" x14ac:dyDescent="0.25">
      <c r="A146" s="300"/>
      <c r="B146" s="196" t="s">
        <v>122</v>
      </c>
      <c r="C146" s="214">
        <f t="shared" si="60"/>
        <v>0</v>
      </c>
      <c r="D146" s="35"/>
      <c r="E146" s="166"/>
      <c r="F146" s="166"/>
      <c r="G146" s="166"/>
      <c r="H146" s="166"/>
      <c r="I146" s="86"/>
      <c r="J146" s="37"/>
      <c r="K146" s="36"/>
      <c r="L146" s="24"/>
      <c r="M146" s="215"/>
      <c r="N146" s="41"/>
      <c r="O146" s="24"/>
      <c r="P146" s="28" t="str">
        <f t="shared" si="61"/>
        <v/>
      </c>
      <c r="CA146" s="26" t="str">
        <f t="shared" si="62"/>
        <v/>
      </c>
      <c r="CJ146" s="213">
        <f t="shared" si="59"/>
        <v>0</v>
      </c>
    </row>
    <row r="147" spans="1:88" x14ac:dyDescent="0.25">
      <c r="A147" s="300"/>
      <c r="B147" s="196" t="s">
        <v>123</v>
      </c>
      <c r="C147" s="214">
        <f t="shared" si="60"/>
        <v>0</v>
      </c>
      <c r="D147" s="47"/>
      <c r="E147" s="172"/>
      <c r="F147" s="172"/>
      <c r="G147" s="172"/>
      <c r="H147" s="172"/>
      <c r="I147" s="170"/>
      <c r="J147" s="49"/>
      <c r="K147" s="48"/>
      <c r="L147" s="92"/>
      <c r="M147" s="229"/>
      <c r="N147" s="52"/>
      <c r="O147" s="92"/>
      <c r="P147" s="28" t="str">
        <f t="shared" si="61"/>
        <v/>
      </c>
      <c r="CA147" s="26" t="str">
        <f t="shared" si="62"/>
        <v/>
      </c>
      <c r="CJ147" s="213">
        <f t="shared" si="59"/>
        <v>0</v>
      </c>
    </row>
    <row r="148" spans="1:88" x14ac:dyDescent="0.25">
      <c r="A148" s="301"/>
      <c r="B148" s="219" t="s">
        <v>124</v>
      </c>
      <c r="C148" s="231">
        <f t="shared" si="60"/>
        <v>0</v>
      </c>
      <c r="D148" s="64"/>
      <c r="E148" s="187"/>
      <c r="F148" s="187"/>
      <c r="G148" s="187"/>
      <c r="H148" s="187"/>
      <c r="I148" s="175"/>
      <c r="J148" s="94"/>
      <c r="K148" s="68"/>
      <c r="L148" s="69"/>
      <c r="M148" s="230"/>
      <c r="N148" s="97"/>
      <c r="O148" s="69"/>
      <c r="P148" s="28" t="str">
        <f t="shared" si="61"/>
        <v/>
      </c>
      <c r="CA148" s="26" t="str">
        <f t="shared" si="62"/>
        <v/>
      </c>
      <c r="CJ148" s="213">
        <f t="shared" si="59"/>
        <v>0</v>
      </c>
    </row>
    <row r="149" spans="1:88" x14ac:dyDescent="0.25">
      <c r="A149" s="282" t="s">
        <v>128</v>
      </c>
      <c r="B149" s="282"/>
      <c r="C149" s="282"/>
      <c r="D149" s="282"/>
      <c r="E149" s="282"/>
      <c r="F149" s="282"/>
      <c r="G149" s="282"/>
      <c r="H149" s="282"/>
    </row>
    <row r="150" spans="1:88" ht="21" x14ac:dyDescent="0.25">
      <c r="A150" s="188" t="s">
        <v>129</v>
      </c>
      <c r="B150" s="206" t="s">
        <v>130</v>
      </c>
      <c r="C150" s="5" t="s">
        <v>131</v>
      </c>
      <c r="D150" s="232" t="s">
        <v>132</v>
      </c>
      <c r="E150" s="232" t="s">
        <v>133</v>
      </c>
      <c r="F150" s="232" t="s">
        <v>134</v>
      </c>
      <c r="G150" s="232" t="s">
        <v>135</v>
      </c>
      <c r="H150" s="150" t="s">
        <v>136</v>
      </c>
    </row>
    <row r="151" spans="1:88" x14ac:dyDescent="0.25">
      <c r="A151" s="209" t="s">
        <v>120</v>
      </c>
      <c r="B151" s="228">
        <f>SUM(C151:H151)</f>
        <v>0</v>
      </c>
      <c r="C151" s="156"/>
      <c r="D151" s="233"/>
      <c r="E151" s="234"/>
      <c r="F151" s="234"/>
      <c r="G151" s="234"/>
      <c r="H151" s="235"/>
    </row>
    <row r="152" spans="1:88" x14ac:dyDescent="0.25">
      <c r="A152" s="196" t="s">
        <v>121</v>
      </c>
      <c r="B152" s="216">
        <f t="shared" ref="B152:B155" si="63">SUM(C152:H152)</f>
        <v>0</v>
      </c>
      <c r="C152" s="217"/>
      <c r="D152" s="218"/>
      <c r="E152" s="218"/>
      <c r="F152" s="218"/>
      <c r="G152" s="218"/>
      <c r="H152" s="226"/>
    </row>
    <row r="153" spans="1:88" x14ac:dyDescent="0.25">
      <c r="A153" s="196" t="s">
        <v>122</v>
      </c>
      <c r="B153" s="216">
        <f t="shared" si="63"/>
        <v>0</v>
      </c>
      <c r="C153" s="35"/>
      <c r="D153" s="166"/>
      <c r="E153" s="166"/>
      <c r="F153" s="166"/>
      <c r="G153" s="166"/>
      <c r="H153" s="37"/>
    </row>
    <row r="154" spans="1:88" x14ac:dyDescent="0.25">
      <c r="A154" s="196" t="s">
        <v>137</v>
      </c>
      <c r="B154" s="216">
        <f t="shared" si="63"/>
        <v>0</v>
      </c>
      <c r="C154" s="35"/>
      <c r="D154" s="166"/>
      <c r="E154" s="166"/>
      <c r="F154" s="166"/>
      <c r="G154" s="166"/>
      <c r="H154" s="37"/>
    </row>
    <row r="155" spans="1:88" x14ac:dyDescent="0.25">
      <c r="A155" s="198" t="s">
        <v>124</v>
      </c>
      <c r="B155" s="214">
        <f t="shared" si="63"/>
        <v>0</v>
      </c>
      <c r="C155" s="64"/>
      <c r="D155" s="187"/>
      <c r="E155" s="187"/>
      <c r="F155" s="187"/>
      <c r="G155" s="187"/>
      <c r="H155" s="94"/>
    </row>
    <row r="156" spans="1:88" x14ac:dyDescent="0.25">
      <c r="A156" s="282" t="s">
        <v>138</v>
      </c>
      <c r="B156" s="282"/>
      <c r="C156" s="282"/>
      <c r="D156" s="282"/>
      <c r="E156" s="282"/>
      <c r="F156" s="282"/>
      <c r="G156" s="282"/>
      <c r="H156" s="282"/>
    </row>
    <row r="157" spans="1:88" ht="31.5" x14ac:dyDescent="0.25">
      <c r="A157" s="188" t="s">
        <v>129</v>
      </c>
      <c r="B157" s="206" t="s">
        <v>106</v>
      </c>
      <c r="C157" s="5" t="s">
        <v>139</v>
      </c>
      <c r="D157" s="232" t="s">
        <v>140</v>
      </c>
      <c r="E157" s="232" t="s">
        <v>141</v>
      </c>
      <c r="F157" s="232" t="s">
        <v>142</v>
      </c>
      <c r="G157" s="232" t="s">
        <v>143</v>
      </c>
      <c r="H157" s="150" t="s">
        <v>144</v>
      </c>
    </row>
    <row r="158" spans="1:88" x14ac:dyDescent="0.25">
      <c r="A158" s="209" t="s">
        <v>120</v>
      </c>
      <c r="B158" s="228">
        <f>SUM(C158:H158)</f>
        <v>0</v>
      </c>
      <c r="C158" s="156"/>
      <c r="D158" s="234"/>
      <c r="E158" s="234"/>
      <c r="F158" s="234"/>
      <c r="G158" s="234"/>
      <c r="H158" s="235"/>
    </row>
    <row r="159" spans="1:88" x14ac:dyDescent="0.25">
      <c r="A159" s="196" t="s">
        <v>121</v>
      </c>
      <c r="B159" s="216">
        <f t="shared" ref="B159:B164" si="64">SUM(C159:H159)</f>
        <v>0</v>
      </c>
      <c r="C159" s="35"/>
      <c r="D159" s="166"/>
      <c r="E159" s="166"/>
      <c r="F159" s="166"/>
      <c r="G159" s="166"/>
      <c r="H159" s="37"/>
    </row>
    <row r="160" spans="1:88" x14ac:dyDescent="0.25">
      <c r="A160" s="196" t="s">
        <v>122</v>
      </c>
      <c r="B160" s="216">
        <f t="shared" si="64"/>
        <v>0</v>
      </c>
      <c r="C160" s="35"/>
      <c r="D160" s="166"/>
      <c r="E160" s="166"/>
      <c r="F160" s="166"/>
      <c r="G160" s="166"/>
      <c r="H160" s="37"/>
    </row>
    <row r="161" spans="1:38" x14ac:dyDescent="0.25">
      <c r="A161" s="236" t="s">
        <v>137</v>
      </c>
      <c r="B161" s="216">
        <f t="shared" si="64"/>
        <v>0</v>
      </c>
      <c r="C161" s="35"/>
      <c r="D161" s="166"/>
      <c r="E161" s="166"/>
      <c r="F161" s="166"/>
      <c r="G161" s="166"/>
      <c r="H161" s="37"/>
    </row>
    <row r="162" spans="1:38" x14ac:dyDescent="0.25">
      <c r="A162" s="237" t="s">
        <v>124</v>
      </c>
      <c r="B162" s="214">
        <f t="shared" si="64"/>
        <v>0</v>
      </c>
      <c r="C162" s="47"/>
      <c r="D162" s="172"/>
      <c r="E162" s="172"/>
      <c r="F162" s="172"/>
      <c r="G162" s="172"/>
      <c r="H162" s="49"/>
    </row>
    <row r="163" spans="1:38" x14ac:dyDescent="0.25">
      <c r="A163" s="237" t="s">
        <v>145</v>
      </c>
      <c r="B163" s="214">
        <f t="shared" si="64"/>
        <v>0</v>
      </c>
      <c r="C163" s="47"/>
      <c r="D163" s="172"/>
      <c r="E163" s="172"/>
      <c r="F163" s="172"/>
      <c r="G163" s="172"/>
      <c r="H163" s="49"/>
    </row>
    <row r="164" spans="1:38" x14ac:dyDescent="0.25">
      <c r="A164" s="238" t="s">
        <v>146</v>
      </c>
      <c r="B164" s="231">
        <f t="shared" si="64"/>
        <v>0</v>
      </c>
      <c r="C164" s="64"/>
      <c r="D164" s="187"/>
      <c r="E164" s="187"/>
      <c r="F164" s="187"/>
      <c r="G164" s="187"/>
      <c r="H164" s="94"/>
    </row>
    <row r="165" spans="1:38" s="242" customFormat="1" ht="12" x14ac:dyDescent="0.2">
      <c r="A165" s="239" t="s">
        <v>147</v>
      </c>
      <c r="B165" s="240"/>
      <c r="C165" s="240"/>
      <c r="D165" s="240"/>
      <c r="E165" s="240"/>
      <c r="F165" s="240"/>
      <c r="G165" s="240"/>
      <c r="H165" s="240"/>
      <c r="I165" s="241"/>
      <c r="J165" s="241"/>
    </row>
    <row r="166" spans="1:38" ht="52.5" x14ac:dyDescent="0.25">
      <c r="A166" s="188" t="s">
        <v>129</v>
      </c>
      <c r="B166" s="188" t="s">
        <v>130</v>
      </c>
      <c r="C166" s="200" t="s">
        <v>109</v>
      </c>
      <c r="D166" s="5" t="s">
        <v>148</v>
      </c>
      <c r="E166" s="232" t="s">
        <v>149</v>
      </c>
      <c r="F166" s="232" t="s">
        <v>150</v>
      </c>
      <c r="G166" s="232" t="s">
        <v>151</v>
      </c>
      <c r="H166" s="232" t="s">
        <v>152</v>
      </c>
      <c r="I166" s="232" t="s">
        <v>153</v>
      </c>
      <c r="J166" s="7" t="s">
        <v>154</v>
      </c>
    </row>
    <row r="167" spans="1:38" x14ac:dyDescent="0.25">
      <c r="A167" s="209" t="s">
        <v>155</v>
      </c>
      <c r="B167" s="228">
        <f>SUM(D167:J167)</f>
        <v>0</v>
      </c>
      <c r="C167" s="243"/>
      <c r="D167" s="244"/>
      <c r="E167" s="245"/>
      <c r="F167" s="245"/>
      <c r="G167" s="245"/>
      <c r="H167" s="245"/>
      <c r="I167" s="245"/>
      <c r="J167" s="246"/>
    </row>
    <row r="168" spans="1:38" x14ac:dyDescent="0.25">
      <c r="A168" s="196" t="s">
        <v>156</v>
      </c>
      <c r="B168" s="216">
        <f>SUM(D168:J168)</f>
        <v>0</v>
      </c>
      <c r="C168" s="247"/>
      <c r="D168" s="140"/>
      <c r="E168" s="248"/>
      <c r="F168" s="248"/>
      <c r="G168" s="248"/>
      <c r="H168" s="248"/>
      <c r="I168" s="248"/>
      <c r="J168" s="141"/>
    </row>
    <row r="169" spans="1:38" x14ac:dyDescent="0.25">
      <c r="A169" s="196" t="s">
        <v>157</v>
      </c>
      <c r="B169" s="216">
        <f>SUM(D169:J169)</f>
        <v>0</v>
      </c>
      <c r="C169" s="247"/>
      <c r="D169" s="140"/>
      <c r="E169" s="248"/>
      <c r="F169" s="248"/>
      <c r="G169" s="248"/>
      <c r="H169" s="248"/>
      <c r="I169" s="248"/>
      <c r="J169" s="141"/>
    </row>
    <row r="170" spans="1:38" x14ac:dyDescent="0.25">
      <c r="A170" s="249" t="s">
        <v>124</v>
      </c>
      <c r="B170" s="216">
        <f>SUM(D170:J170)</f>
        <v>0</v>
      </c>
      <c r="C170" s="250"/>
      <c r="D170" s="146"/>
      <c r="E170" s="251"/>
      <c r="F170" s="251"/>
      <c r="G170" s="251"/>
      <c r="H170" s="251"/>
      <c r="I170" s="251"/>
      <c r="J170" s="147"/>
    </row>
    <row r="171" spans="1:38" x14ac:dyDescent="0.25">
      <c r="A171" s="283" t="s">
        <v>158</v>
      </c>
      <c r="B171" s="283"/>
      <c r="C171" s="283"/>
      <c r="D171" s="283"/>
      <c r="E171" s="283"/>
      <c r="F171" s="283"/>
      <c r="G171" s="283"/>
      <c r="H171" s="283"/>
      <c r="I171" s="283"/>
      <c r="J171" s="283"/>
    </row>
    <row r="172" spans="1:38" ht="15" customHeight="1" x14ac:dyDescent="0.25">
      <c r="A172" s="284" t="s">
        <v>104</v>
      </c>
      <c r="B172" s="287" t="s">
        <v>94</v>
      </c>
      <c r="C172" s="288"/>
      <c r="D172" s="284"/>
      <c r="E172" s="291" t="s">
        <v>7</v>
      </c>
      <c r="F172" s="292"/>
      <c r="G172" s="292"/>
      <c r="H172" s="292"/>
      <c r="I172" s="292"/>
      <c r="J172" s="292"/>
      <c r="K172" s="292"/>
      <c r="L172" s="292"/>
      <c r="M172" s="292"/>
      <c r="N172" s="292"/>
      <c r="O172" s="292"/>
      <c r="P172" s="292"/>
      <c r="Q172" s="292"/>
      <c r="R172" s="292"/>
      <c r="S172" s="292"/>
      <c r="T172" s="292"/>
      <c r="U172" s="292"/>
      <c r="V172" s="292"/>
      <c r="W172" s="292"/>
      <c r="X172" s="292"/>
      <c r="Y172" s="292"/>
      <c r="Z172" s="292"/>
      <c r="AA172" s="292"/>
      <c r="AB172" s="292"/>
      <c r="AC172" s="292"/>
      <c r="AD172" s="292"/>
      <c r="AE172" s="292"/>
      <c r="AF172" s="292"/>
      <c r="AG172" s="292"/>
      <c r="AH172" s="292"/>
      <c r="AI172" s="292"/>
      <c r="AJ172" s="292"/>
      <c r="AK172" s="292"/>
      <c r="AL172" s="293"/>
    </row>
    <row r="173" spans="1:38" x14ac:dyDescent="0.25">
      <c r="A173" s="285"/>
      <c r="B173" s="289"/>
      <c r="C173" s="290"/>
      <c r="D173" s="286"/>
      <c r="E173" s="294" t="s">
        <v>15</v>
      </c>
      <c r="F173" s="294"/>
      <c r="G173" s="295" t="s">
        <v>16</v>
      </c>
      <c r="H173" s="296"/>
      <c r="I173" s="295" t="s">
        <v>17</v>
      </c>
      <c r="J173" s="296"/>
      <c r="K173" s="295" t="s">
        <v>18</v>
      </c>
      <c r="L173" s="296"/>
      <c r="M173" s="295" t="s">
        <v>19</v>
      </c>
      <c r="N173" s="296"/>
      <c r="O173" s="295" t="s">
        <v>20</v>
      </c>
      <c r="P173" s="296"/>
      <c r="Q173" s="295" t="s">
        <v>21</v>
      </c>
      <c r="R173" s="296"/>
      <c r="S173" s="295" t="s">
        <v>22</v>
      </c>
      <c r="T173" s="296"/>
      <c r="U173" s="295" t="s">
        <v>23</v>
      </c>
      <c r="V173" s="296"/>
      <c r="W173" s="295" t="s">
        <v>24</v>
      </c>
      <c r="X173" s="296"/>
      <c r="Y173" s="295" t="s">
        <v>25</v>
      </c>
      <c r="Z173" s="296"/>
      <c r="AA173" s="295" t="s">
        <v>26</v>
      </c>
      <c r="AB173" s="296"/>
      <c r="AC173" s="295" t="s">
        <v>27</v>
      </c>
      <c r="AD173" s="296"/>
      <c r="AE173" s="295" t="s">
        <v>28</v>
      </c>
      <c r="AF173" s="296"/>
      <c r="AG173" s="295" t="s">
        <v>29</v>
      </c>
      <c r="AH173" s="296"/>
      <c r="AI173" s="295" t="s">
        <v>30</v>
      </c>
      <c r="AJ173" s="296"/>
      <c r="AK173" s="297" t="s">
        <v>31</v>
      </c>
      <c r="AL173" s="298"/>
    </row>
    <row r="174" spans="1:38" x14ac:dyDescent="0.25">
      <c r="A174" s="286"/>
      <c r="B174" s="5" t="s">
        <v>32</v>
      </c>
      <c r="C174" s="6" t="s">
        <v>33</v>
      </c>
      <c r="D174" s="7" t="s">
        <v>34</v>
      </c>
      <c r="E174" s="5" t="s">
        <v>33</v>
      </c>
      <c r="F174" s="7" t="s">
        <v>34</v>
      </c>
      <c r="G174" s="5" t="s">
        <v>33</v>
      </c>
      <c r="H174" s="7" t="s">
        <v>34</v>
      </c>
      <c r="I174" s="5" t="s">
        <v>33</v>
      </c>
      <c r="J174" s="7" t="s">
        <v>34</v>
      </c>
      <c r="K174" s="5" t="s">
        <v>33</v>
      </c>
      <c r="L174" s="7" t="s">
        <v>34</v>
      </c>
      <c r="M174" s="5" t="s">
        <v>33</v>
      </c>
      <c r="N174" s="7" t="s">
        <v>34</v>
      </c>
      <c r="O174" s="5" t="s">
        <v>33</v>
      </c>
      <c r="P174" s="7" t="s">
        <v>34</v>
      </c>
      <c r="Q174" s="5" t="s">
        <v>33</v>
      </c>
      <c r="R174" s="7" t="s">
        <v>34</v>
      </c>
      <c r="S174" s="5" t="s">
        <v>33</v>
      </c>
      <c r="T174" s="7" t="s">
        <v>34</v>
      </c>
      <c r="U174" s="5" t="s">
        <v>33</v>
      </c>
      <c r="V174" s="7" t="s">
        <v>34</v>
      </c>
      <c r="W174" s="5" t="s">
        <v>33</v>
      </c>
      <c r="X174" s="7" t="s">
        <v>34</v>
      </c>
      <c r="Y174" s="5" t="s">
        <v>33</v>
      </c>
      <c r="Z174" s="7" t="s">
        <v>34</v>
      </c>
      <c r="AA174" s="5" t="s">
        <v>33</v>
      </c>
      <c r="AB174" s="7" t="s">
        <v>34</v>
      </c>
      <c r="AC174" s="5" t="s">
        <v>33</v>
      </c>
      <c r="AD174" s="7" t="s">
        <v>34</v>
      </c>
      <c r="AE174" s="5" t="s">
        <v>33</v>
      </c>
      <c r="AF174" s="7" t="s">
        <v>34</v>
      </c>
      <c r="AG174" s="5" t="s">
        <v>33</v>
      </c>
      <c r="AH174" s="7" t="s">
        <v>34</v>
      </c>
      <c r="AI174" s="5" t="s">
        <v>33</v>
      </c>
      <c r="AJ174" s="7" t="s">
        <v>34</v>
      </c>
      <c r="AK174" s="5" t="s">
        <v>33</v>
      </c>
      <c r="AL174" s="7" t="s">
        <v>34</v>
      </c>
    </row>
    <row r="175" spans="1:38" x14ac:dyDescent="0.25">
      <c r="A175" s="252" t="s">
        <v>159</v>
      </c>
      <c r="B175" s="11">
        <f>SUM(C175:D175)</f>
        <v>0</v>
      </c>
      <c r="C175" s="12">
        <f>+E175+G175+I175+K175+M175+O175+Q175+S175+U175+W175+Y175+AA175+AC175+AE175+AG175+AI175+AK175</f>
        <v>0</v>
      </c>
      <c r="D175" s="253">
        <f>+F175+H175+J175+L175+N175+P175+R175+T175+V175+X175+Z175+AB175+AD175+AF175+AH175+AJ175+AL175</f>
        <v>0</v>
      </c>
      <c r="E175" s="14"/>
      <c r="F175" s="15"/>
      <c r="G175" s="14"/>
      <c r="H175" s="15"/>
      <c r="I175" s="14"/>
      <c r="J175" s="16"/>
      <c r="K175" s="14"/>
      <c r="L175" s="16"/>
      <c r="M175" s="14"/>
      <c r="N175" s="16"/>
      <c r="O175" s="14"/>
      <c r="P175" s="16"/>
      <c r="Q175" s="14"/>
      <c r="R175" s="16"/>
      <c r="S175" s="14"/>
      <c r="T175" s="16"/>
      <c r="U175" s="14"/>
      <c r="V175" s="16"/>
      <c r="W175" s="14"/>
      <c r="X175" s="16"/>
      <c r="Y175" s="14"/>
      <c r="Z175" s="16"/>
      <c r="AA175" s="14"/>
      <c r="AB175" s="16"/>
      <c r="AC175" s="14"/>
      <c r="AD175" s="16"/>
      <c r="AE175" s="14"/>
      <c r="AF175" s="16"/>
      <c r="AG175" s="14"/>
      <c r="AH175" s="16"/>
      <c r="AI175" s="14"/>
      <c r="AJ175" s="16"/>
      <c r="AK175" s="17"/>
      <c r="AL175" s="16"/>
    </row>
    <row r="176" spans="1:38" x14ac:dyDescent="0.25">
      <c r="A176" s="254" t="s">
        <v>160</v>
      </c>
      <c r="B176" s="32">
        <f>SUM(C176:D176)</f>
        <v>0</v>
      </c>
      <c r="C176" s="33">
        <f t="shared" ref="C176:D179" si="65">+E176+G176+I176+K176+M176+O176+Q176+S176+U176+W176+Y176+AA176+AC176+AE176+AG176+AI176+AK176</f>
        <v>0</v>
      </c>
      <c r="D176" s="255">
        <f t="shared" si="65"/>
        <v>0</v>
      </c>
      <c r="E176" s="35"/>
      <c r="F176" s="36"/>
      <c r="G176" s="35"/>
      <c r="H176" s="36"/>
      <c r="I176" s="35"/>
      <c r="J176" s="37"/>
      <c r="K176" s="35"/>
      <c r="L176" s="37"/>
      <c r="M176" s="35"/>
      <c r="N176" s="37"/>
      <c r="O176" s="35"/>
      <c r="P176" s="37"/>
      <c r="Q176" s="35"/>
      <c r="R176" s="37"/>
      <c r="S176" s="35"/>
      <c r="T176" s="37"/>
      <c r="U176" s="35"/>
      <c r="V176" s="37"/>
      <c r="W176" s="35"/>
      <c r="X176" s="37"/>
      <c r="Y176" s="35"/>
      <c r="Z176" s="37"/>
      <c r="AA176" s="35"/>
      <c r="AB176" s="37"/>
      <c r="AC176" s="35"/>
      <c r="AD176" s="37"/>
      <c r="AE176" s="35"/>
      <c r="AF176" s="37"/>
      <c r="AG176" s="35"/>
      <c r="AH176" s="37"/>
      <c r="AI176" s="35"/>
      <c r="AJ176" s="37"/>
      <c r="AK176" s="38"/>
      <c r="AL176" s="37"/>
    </row>
    <row r="177" spans="1:38" ht="21" x14ac:dyDescent="0.25">
      <c r="A177" s="254" t="s">
        <v>161</v>
      </c>
      <c r="B177" s="32">
        <f>SUM(C177:D177)</f>
        <v>0</v>
      </c>
      <c r="C177" s="33">
        <f t="shared" si="65"/>
        <v>0</v>
      </c>
      <c r="D177" s="256">
        <f t="shared" si="65"/>
        <v>0</v>
      </c>
      <c r="E177" s="47"/>
      <c r="F177" s="48"/>
      <c r="G177" s="47"/>
      <c r="H177" s="48"/>
      <c r="I177" s="35"/>
      <c r="J177" s="49"/>
      <c r="K177" s="35"/>
      <c r="L177" s="37"/>
      <c r="M177" s="35"/>
      <c r="N177" s="37"/>
      <c r="O177" s="35"/>
      <c r="P177" s="37"/>
      <c r="Q177" s="35"/>
      <c r="R177" s="37"/>
      <c r="S177" s="35"/>
      <c r="T177" s="37"/>
      <c r="U177" s="35"/>
      <c r="V177" s="37"/>
      <c r="W177" s="35"/>
      <c r="X177" s="37"/>
      <c r="Y177" s="35"/>
      <c r="Z177" s="37"/>
      <c r="AA177" s="35"/>
      <c r="AB177" s="37"/>
      <c r="AC177" s="35"/>
      <c r="AD177" s="37"/>
      <c r="AE177" s="35"/>
      <c r="AF177" s="37"/>
      <c r="AG177" s="35"/>
      <c r="AH177" s="37"/>
      <c r="AI177" s="35"/>
      <c r="AJ177" s="37"/>
      <c r="AK177" s="38"/>
      <c r="AL177" s="37"/>
    </row>
    <row r="178" spans="1:38" ht="21" x14ac:dyDescent="0.25">
      <c r="A178" s="257" t="s">
        <v>162</v>
      </c>
      <c r="B178" s="91">
        <f>SUM(C178:D178)</f>
        <v>0</v>
      </c>
      <c r="C178" s="54">
        <f t="shared" si="65"/>
        <v>0</v>
      </c>
      <c r="D178" s="256">
        <f t="shared" si="65"/>
        <v>0</v>
      </c>
      <c r="E178" s="35"/>
      <c r="F178" s="37"/>
      <c r="G178" s="47"/>
      <c r="H178" s="37"/>
      <c r="I178" s="217"/>
      <c r="J178" s="37"/>
      <c r="K178" s="79"/>
      <c r="L178" s="81"/>
      <c r="M178" s="79"/>
      <c r="N178" s="81"/>
      <c r="O178" s="79"/>
      <c r="P178" s="37"/>
      <c r="Q178" s="35"/>
      <c r="R178" s="37"/>
      <c r="S178" s="35"/>
      <c r="T178" s="37"/>
      <c r="U178" s="35"/>
      <c r="V178" s="37"/>
      <c r="W178" s="35"/>
      <c r="X178" s="37"/>
      <c r="Y178" s="35"/>
      <c r="Z178" s="37"/>
      <c r="AA178" s="35"/>
      <c r="AB178" s="37"/>
      <c r="AC178" s="35"/>
      <c r="AD178" s="37"/>
      <c r="AE178" s="35"/>
      <c r="AF178" s="37"/>
      <c r="AG178" s="35"/>
      <c r="AH178" s="37"/>
      <c r="AI178" s="35"/>
      <c r="AJ178" s="37"/>
      <c r="AK178" s="38"/>
      <c r="AL178" s="37"/>
    </row>
    <row r="179" spans="1:38" ht="21" x14ac:dyDescent="0.25">
      <c r="A179" s="258" t="s">
        <v>163</v>
      </c>
      <c r="B179" s="58">
        <f>SUM(C179:D179)</f>
        <v>0</v>
      </c>
      <c r="C179" s="59">
        <f t="shared" si="65"/>
        <v>0</v>
      </c>
      <c r="D179" s="173">
        <f t="shared" si="65"/>
        <v>0</v>
      </c>
      <c r="E179" s="64"/>
      <c r="F179" s="62"/>
      <c r="G179" s="64"/>
      <c r="H179" s="62"/>
      <c r="I179" s="64"/>
      <c r="J179" s="63"/>
      <c r="K179" s="61"/>
      <c r="L179" s="63"/>
      <c r="M179" s="61"/>
      <c r="N179" s="63"/>
      <c r="O179" s="61"/>
      <c r="P179" s="63"/>
      <c r="Q179" s="61"/>
      <c r="R179" s="63"/>
      <c r="S179" s="61"/>
      <c r="T179" s="63"/>
      <c r="U179" s="61"/>
      <c r="V179" s="63"/>
      <c r="W179" s="61"/>
      <c r="X179" s="63"/>
      <c r="Y179" s="61"/>
      <c r="Z179" s="63"/>
      <c r="AA179" s="61"/>
      <c r="AB179" s="63"/>
      <c r="AC179" s="61"/>
      <c r="AD179" s="63"/>
      <c r="AE179" s="61"/>
      <c r="AF179" s="63"/>
      <c r="AG179" s="61"/>
      <c r="AH179" s="63"/>
      <c r="AI179" s="61"/>
      <c r="AJ179" s="63"/>
      <c r="AK179" s="84"/>
      <c r="AL179" s="63"/>
    </row>
    <row r="180" spans="1:38" x14ac:dyDescent="0.25">
      <c r="A180" s="259" t="s">
        <v>94</v>
      </c>
      <c r="B180" s="58">
        <f>SUM(B175:B179)</f>
        <v>0</v>
      </c>
      <c r="C180" s="260">
        <f t="shared" ref="C180:AL180" si="66">SUM(C175:C179)</f>
        <v>0</v>
      </c>
      <c r="D180" s="261">
        <f t="shared" si="66"/>
        <v>0</v>
      </c>
      <c r="E180" s="262">
        <f t="shared" si="66"/>
        <v>0</v>
      </c>
      <c r="F180" s="263">
        <f t="shared" si="66"/>
        <v>0</v>
      </c>
      <c r="G180" s="262">
        <f t="shared" si="66"/>
        <v>0</v>
      </c>
      <c r="H180" s="263">
        <f t="shared" si="66"/>
        <v>0</v>
      </c>
      <c r="I180" s="262">
        <f t="shared" si="66"/>
        <v>0</v>
      </c>
      <c r="J180" s="263">
        <f t="shared" si="66"/>
        <v>0</v>
      </c>
      <c r="K180" s="262">
        <f t="shared" si="66"/>
        <v>0</v>
      </c>
      <c r="L180" s="263">
        <f t="shared" si="66"/>
        <v>0</v>
      </c>
      <c r="M180" s="262">
        <f t="shared" si="66"/>
        <v>0</v>
      </c>
      <c r="N180" s="263">
        <f t="shared" si="66"/>
        <v>0</v>
      </c>
      <c r="O180" s="262">
        <f t="shared" si="66"/>
        <v>0</v>
      </c>
      <c r="P180" s="263">
        <f t="shared" si="66"/>
        <v>0</v>
      </c>
      <c r="Q180" s="262">
        <f t="shared" si="66"/>
        <v>0</v>
      </c>
      <c r="R180" s="263">
        <f t="shared" si="66"/>
        <v>0</v>
      </c>
      <c r="S180" s="262">
        <f t="shared" si="66"/>
        <v>0</v>
      </c>
      <c r="T180" s="263">
        <f t="shared" si="66"/>
        <v>0</v>
      </c>
      <c r="U180" s="262">
        <f t="shared" si="66"/>
        <v>0</v>
      </c>
      <c r="V180" s="263">
        <f t="shared" si="66"/>
        <v>0</v>
      </c>
      <c r="W180" s="262">
        <f t="shared" si="66"/>
        <v>0</v>
      </c>
      <c r="X180" s="263">
        <f t="shared" si="66"/>
        <v>0</v>
      </c>
      <c r="Y180" s="262">
        <f t="shared" si="66"/>
        <v>0</v>
      </c>
      <c r="Z180" s="263">
        <f t="shared" si="66"/>
        <v>0</v>
      </c>
      <c r="AA180" s="264">
        <f t="shared" si="66"/>
        <v>0</v>
      </c>
      <c r="AB180" s="173">
        <f t="shared" si="66"/>
        <v>0</v>
      </c>
      <c r="AC180" s="262">
        <f t="shared" si="66"/>
        <v>0</v>
      </c>
      <c r="AD180" s="263">
        <f t="shared" si="66"/>
        <v>0</v>
      </c>
      <c r="AE180" s="262">
        <f t="shared" si="66"/>
        <v>0</v>
      </c>
      <c r="AF180" s="263">
        <f t="shared" si="66"/>
        <v>0</v>
      </c>
      <c r="AG180" s="264">
        <f t="shared" si="66"/>
        <v>0</v>
      </c>
      <c r="AH180" s="173">
        <f t="shared" si="66"/>
        <v>0</v>
      </c>
      <c r="AI180" s="262">
        <f t="shared" si="66"/>
        <v>0</v>
      </c>
      <c r="AJ180" s="263">
        <f t="shared" si="66"/>
        <v>0</v>
      </c>
      <c r="AK180" s="262">
        <f t="shared" si="66"/>
        <v>0</v>
      </c>
      <c r="AL180" s="263">
        <f t="shared" si="66"/>
        <v>0</v>
      </c>
    </row>
    <row r="181" spans="1:38" x14ac:dyDescent="0.25">
      <c r="A181" s="265" t="s">
        <v>164</v>
      </c>
      <c r="B181" s="266"/>
      <c r="C181" s="266"/>
      <c r="D181" s="266"/>
    </row>
    <row r="182" spans="1:38" x14ac:dyDescent="0.25">
      <c r="A182" s="267" t="s">
        <v>165</v>
      </c>
      <c r="B182" s="268" t="s">
        <v>94</v>
      </c>
      <c r="C182" s="269" t="s">
        <v>166</v>
      </c>
      <c r="D182" s="150" t="s">
        <v>167</v>
      </c>
    </row>
    <row r="183" spans="1:38" x14ac:dyDescent="0.25">
      <c r="A183" s="270" t="s">
        <v>168</v>
      </c>
      <c r="B183" s="271">
        <f>SUM(C183:D183)</f>
        <v>0</v>
      </c>
      <c r="C183" s="135"/>
      <c r="D183" s="272"/>
    </row>
    <row r="184" spans="1:38" x14ac:dyDescent="0.25">
      <c r="A184" s="273" t="s">
        <v>169</v>
      </c>
      <c r="B184" s="274">
        <f>SUM(C184:D184)</f>
        <v>0</v>
      </c>
      <c r="C184" s="135"/>
      <c r="D184" s="272"/>
    </row>
    <row r="185" spans="1:38" ht="21" x14ac:dyDescent="0.25">
      <c r="A185" s="275" t="s">
        <v>170</v>
      </c>
      <c r="B185" s="276">
        <f>SUM(C185:D185)</f>
        <v>0</v>
      </c>
      <c r="C185" s="140"/>
      <c r="D185" s="277"/>
    </row>
    <row r="186" spans="1:38" x14ac:dyDescent="0.25">
      <c r="A186" s="278" t="s">
        <v>171</v>
      </c>
      <c r="B186" s="279">
        <f>SUM(C186:D186)</f>
        <v>0</v>
      </c>
      <c r="C186" s="146"/>
      <c r="D186" s="280"/>
    </row>
    <row r="202" spans="1:2" x14ac:dyDescent="0.25">
      <c r="A202" s="281">
        <f>SUM(C13:C89,C94:C105,C108:D117,C122:C124,C129:C148,B151:B155,B158:B164,B167:B170,C167:C170,B175:B179,B183:B186)</f>
        <v>1740</v>
      </c>
      <c r="B202" s="281">
        <f>SUM(CJ13:CQ148)</f>
        <v>0</v>
      </c>
    </row>
  </sheetData>
  <mergeCells count="128">
    <mergeCell ref="A6:T6"/>
    <mergeCell ref="A8:AM8"/>
    <mergeCell ref="A9:AM9"/>
    <mergeCell ref="A10:A12"/>
    <mergeCell ref="B10:B12"/>
    <mergeCell ref="C10:E11"/>
    <mergeCell ref="F10:AM10"/>
    <mergeCell ref="X11:Y11"/>
    <mergeCell ref="Z11:AA11"/>
    <mergeCell ref="AB11:AC11"/>
    <mergeCell ref="AJ11:AK11"/>
    <mergeCell ref="AL11:AM11"/>
    <mergeCell ref="AU10:AU12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AN10:AN12"/>
    <mergeCell ref="AO10:AP11"/>
    <mergeCell ref="AQ10:AQ12"/>
    <mergeCell ref="AR10:AR12"/>
    <mergeCell ref="AS10:AS12"/>
    <mergeCell ref="AT10:AT12"/>
    <mergeCell ref="A24:A34"/>
    <mergeCell ref="A35:A45"/>
    <mergeCell ref="A46:A56"/>
    <mergeCell ref="A57:A62"/>
    <mergeCell ref="A63:A66"/>
    <mergeCell ref="A67:A73"/>
    <mergeCell ref="AD11:AE11"/>
    <mergeCell ref="AF11:AG11"/>
    <mergeCell ref="AH11:AI11"/>
    <mergeCell ref="A13:A23"/>
    <mergeCell ref="A74:A78"/>
    <mergeCell ref="A79:A89"/>
    <mergeCell ref="A90:AM90"/>
    <mergeCell ref="A91:A93"/>
    <mergeCell ref="B91:B93"/>
    <mergeCell ref="C91:E92"/>
    <mergeCell ref="F91:AM91"/>
    <mergeCell ref="P92:Q92"/>
    <mergeCell ref="R92:S92"/>
    <mergeCell ref="T92:U92"/>
    <mergeCell ref="AN91:AO92"/>
    <mergeCell ref="AP91:AP93"/>
    <mergeCell ref="AQ91:AQ93"/>
    <mergeCell ref="AR91:AR93"/>
    <mergeCell ref="AS91:AS93"/>
    <mergeCell ref="F92:G92"/>
    <mergeCell ref="H92:I92"/>
    <mergeCell ref="J92:K92"/>
    <mergeCell ref="L92:M92"/>
    <mergeCell ref="N92:O92"/>
    <mergeCell ref="AH92:AI92"/>
    <mergeCell ref="AJ92:AK92"/>
    <mergeCell ref="AL92:AM92"/>
    <mergeCell ref="A94:A99"/>
    <mergeCell ref="A100:A105"/>
    <mergeCell ref="A106:D106"/>
    <mergeCell ref="V92:W92"/>
    <mergeCell ref="X92:Y92"/>
    <mergeCell ref="Z92:AA92"/>
    <mergeCell ref="AB92:AC92"/>
    <mergeCell ref="AD92:AE92"/>
    <mergeCell ref="AF92:AG92"/>
    <mergeCell ref="A107:A117"/>
    <mergeCell ref="A118:AK118"/>
    <mergeCell ref="A119:B121"/>
    <mergeCell ref="C119:E120"/>
    <mergeCell ref="F119:AI119"/>
    <mergeCell ref="AJ119:AK120"/>
    <mergeCell ref="X120:Y120"/>
    <mergeCell ref="Z120:AA120"/>
    <mergeCell ref="AB120:AC120"/>
    <mergeCell ref="AD120:AE120"/>
    <mergeCell ref="AL119:AL121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V120:W120"/>
    <mergeCell ref="O127:O128"/>
    <mergeCell ref="A129:A133"/>
    <mergeCell ref="A134:A138"/>
    <mergeCell ref="A139:A143"/>
    <mergeCell ref="A144:A148"/>
    <mergeCell ref="A149:H149"/>
    <mergeCell ref="AF120:AG120"/>
    <mergeCell ref="AH120:AI120"/>
    <mergeCell ref="A122:A124"/>
    <mergeCell ref="A125:J125"/>
    <mergeCell ref="A126:J126"/>
    <mergeCell ref="A127:A128"/>
    <mergeCell ref="B127:B128"/>
    <mergeCell ref="C127:C128"/>
    <mergeCell ref="D127:M127"/>
    <mergeCell ref="N127:N128"/>
    <mergeCell ref="A156:H156"/>
    <mergeCell ref="A171:J171"/>
    <mergeCell ref="A172:A174"/>
    <mergeCell ref="B172:D173"/>
    <mergeCell ref="E172:AL172"/>
    <mergeCell ref="E173:F173"/>
    <mergeCell ref="G173:H173"/>
    <mergeCell ref="I173:J173"/>
    <mergeCell ref="K173:L173"/>
    <mergeCell ref="M173:N173"/>
    <mergeCell ref="AA173:AB173"/>
    <mergeCell ref="AC173:AD173"/>
    <mergeCell ref="AE173:AF173"/>
    <mergeCell ref="AG173:AH173"/>
    <mergeCell ref="AI173:AJ173"/>
    <mergeCell ref="AK173:AL173"/>
    <mergeCell ref="O173:P173"/>
    <mergeCell ref="Q173:R173"/>
    <mergeCell ref="S173:T173"/>
    <mergeCell ref="U173:V173"/>
    <mergeCell ref="W173:X173"/>
    <mergeCell ref="Y173:Z173"/>
  </mergeCells>
  <dataValidations count="8">
    <dataValidation type="whole" allowBlank="1" showInputMessage="1" showErrorMessage="1" sqref="C183:D186" xr:uid="{00000000-0002-0000-0800-000000000000}">
      <formula1>0</formula1>
      <formula2>9.99999999999999E+40</formula2>
    </dataValidation>
    <dataValidation type="whole" allowBlank="1" showInputMessage="1" showErrorMessage="1" sqref="F13:AU89" xr:uid="{00000000-0002-0000-0800-000001000000}">
      <formula1>0</formula1>
      <formula2>9.99999999999999E+35</formula2>
    </dataValidation>
    <dataValidation type="whole" allowBlank="1" showInputMessage="1" showErrorMessage="1" sqref="F94:AS105" xr:uid="{00000000-0002-0000-0800-000002000000}">
      <formula1>0</formula1>
      <formula2>9.99999999999999E+36</formula2>
    </dataValidation>
    <dataValidation type="whole" allowBlank="1" showInputMessage="1" showErrorMessage="1" sqref="C108:D117" xr:uid="{00000000-0002-0000-0800-000003000000}">
      <formula1>0</formula1>
      <formula2>9.99999999999999E+34</formula2>
    </dataValidation>
    <dataValidation type="whole" operator="equal" allowBlank="1" showInputMessage="1" showErrorMessage="1" sqref="D74:D78" xr:uid="{00000000-0002-0000-0800-000004000000}">
      <formula1>0</formula1>
    </dataValidation>
    <dataValidation allowBlank="1" showInputMessage="1" showErrorMessage="1" error="Valor no Permitido" sqref="A79:A89" xr:uid="{00000000-0002-0000-0800-000005000000}"/>
    <dataValidation type="whole" allowBlank="1" showInputMessage="1" showErrorMessage="1" error="Valor no Permitido" sqref="B122:E124 A118:A119 A122 C119:E120 B175:D179 B172:D173 C79:E89" xr:uid="{00000000-0002-0000-0800-000006000000}">
      <formula1>0</formula1>
      <formula2>1E+30</formula2>
    </dataValidation>
    <dataValidation type="whole" operator="greaterThanOrEqual" allowBlank="1" showInputMessage="1" showErrorMessage="1" sqref="D129:O148 E175:AL179 C167:J170 C158:H164 F122:AL124 C151:H155" xr:uid="{00000000-0002-0000-0800-000007000000}">
      <formula1>0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G203"/>
  <sheetViews>
    <sheetView workbookViewId="0"/>
  </sheetViews>
  <sheetFormatPr baseColWidth="10" defaultColWidth="11.42578125" defaultRowHeight="15" x14ac:dyDescent="0.25"/>
  <cols>
    <col min="1" max="1" width="43.140625" customWidth="1"/>
    <col min="2" max="2" width="31.7109375" customWidth="1"/>
    <col min="3" max="3" width="18.85546875" bestFit="1" customWidth="1"/>
    <col min="4" max="4" width="17.140625" bestFit="1" customWidth="1"/>
    <col min="5" max="5" width="14" bestFit="1" customWidth="1"/>
    <col min="6" max="6" width="14.5703125" bestFit="1" customWidth="1"/>
    <col min="7" max="7" width="11.5703125" bestFit="1" customWidth="1"/>
    <col min="8" max="8" width="14" bestFit="1" customWidth="1"/>
    <col min="9" max="9" width="13.28515625" customWidth="1"/>
    <col min="10" max="10" width="15.42578125" customWidth="1"/>
    <col min="11" max="11" width="17" customWidth="1"/>
    <col min="12" max="12" width="14.85546875" customWidth="1"/>
    <col min="14" max="14" width="13.5703125" customWidth="1"/>
    <col min="38" max="38" width="13.7109375" customWidth="1"/>
    <col min="40" max="40" width="12.7109375" customWidth="1"/>
    <col min="41" max="41" width="13" customWidth="1"/>
    <col min="42" max="42" width="13.140625" customWidth="1"/>
    <col min="44" max="44" width="12.42578125" customWidth="1"/>
    <col min="75" max="76" width="11.7109375" customWidth="1"/>
    <col min="77" max="77" width="11.42578125" customWidth="1"/>
    <col min="78" max="96" width="11.42578125" hidden="1" customWidth="1"/>
    <col min="97" max="105" width="11.42578125" customWidth="1"/>
  </cols>
  <sheetData>
    <row r="1" spans="1:104" x14ac:dyDescent="0.25">
      <c r="A1" s="1" t="s">
        <v>0</v>
      </c>
    </row>
    <row r="2" spans="1:104" x14ac:dyDescent="0.25">
      <c r="A2" s="1" t="str">
        <f>CONCATENATE("COMUNA: ",[10]NOMBRE!B2, " (",[10]NOMBRE!C2,[10]NOMBRE!D2,[10]NOMBRE!E2,[10]NOMBRE!F2,[10]NOMBRE!G2,")")</f>
        <v>COMUNA: LINARES (07401)</v>
      </c>
    </row>
    <row r="3" spans="1:104" x14ac:dyDescent="0.25">
      <c r="A3" s="1" t="str">
        <f>CONCATENATE("ESTABLECIMIENTO/ESTRATEGIA: ", [10]NOMBRE!B3, " (",[10]NOMBRE!C3,[10]NOMBRE!D3,[10]NOMBRE!E3,[10]NOMBRE!F3,[10]NOMBRE!G3,[10]NOMBRE!H3,")")</f>
        <v>ESTABLECIMIENTO/ESTRATEGIA: HOSPITAL PRESIDENTE CARLOS IBAÑEZ DEL CAMPO (116108)</v>
      </c>
    </row>
    <row r="4" spans="1:104" x14ac:dyDescent="0.25">
      <c r="A4" s="1" t="str">
        <f>CONCATENATE("MES: ",[10]NOMBRE!B6, " (",[10]NOMBRE!C6,[10]NOMBRE!D6,")")</f>
        <v>MES: SEPTIEMBRE (09)</v>
      </c>
    </row>
    <row r="5" spans="1:104" x14ac:dyDescent="0.25">
      <c r="A5" s="1" t="str">
        <f>CONCATENATE("AÑO: ",[10]NOMBRE!B7)</f>
        <v>AÑO: 2025</v>
      </c>
    </row>
    <row r="6" spans="1:104" s="2" customFormat="1" ht="18" customHeight="1" x14ac:dyDescent="0.25">
      <c r="A6" s="330" t="s">
        <v>1</v>
      </c>
      <c r="B6" s="330"/>
      <c r="C6" s="330"/>
      <c r="D6" s="330"/>
      <c r="E6" s="330"/>
      <c r="F6" s="330"/>
      <c r="G6" s="330"/>
      <c r="H6" s="330"/>
      <c r="I6" s="330"/>
      <c r="J6" s="330"/>
      <c r="K6" s="330"/>
      <c r="L6" s="330"/>
      <c r="M6" s="330"/>
      <c r="N6" s="330"/>
      <c r="O6" s="330"/>
      <c r="P6" s="330"/>
      <c r="Q6" s="330"/>
      <c r="R6" s="330"/>
      <c r="S6" s="330"/>
      <c r="T6" s="330"/>
      <c r="BX6" s="3"/>
      <c r="BY6" s="3"/>
      <c r="BZ6" s="3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</row>
    <row r="8" spans="1:104" ht="18" customHeight="1" x14ac:dyDescent="0.25">
      <c r="A8" s="331" t="s">
        <v>2</v>
      </c>
      <c r="B8" s="331"/>
      <c r="C8" s="331"/>
      <c r="D8" s="331"/>
      <c r="E8" s="331"/>
      <c r="F8" s="331"/>
      <c r="G8" s="331"/>
      <c r="H8" s="331"/>
      <c r="I8" s="331"/>
      <c r="J8" s="331"/>
      <c r="K8" s="331"/>
      <c r="L8" s="331"/>
      <c r="M8" s="331"/>
      <c r="N8" s="331"/>
      <c r="O8" s="331"/>
      <c r="P8" s="331"/>
      <c r="Q8" s="331"/>
      <c r="R8" s="331"/>
      <c r="S8" s="331"/>
      <c r="T8" s="331"/>
      <c r="U8" s="331"/>
      <c r="V8" s="331"/>
      <c r="W8" s="331"/>
      <c r="X8" s="331"/>
      <c r="Y8" s="331"/>
      <c r="Z8" s="331"/>
      <c r="AA8" s="331"/>
      <c r="AB8" s="331"/>
      <c r="AC8" s="331"/>
      <c r="AD8" s="331"/>
      <c r="AE8" s="331"/>
      <c r="AF8" s="331"/>
      <c r="AG8" s="331"/>
      <c r="AH8" s="331"/>
      <c r="AI8" s="331"/>
      <c r="AJ8" s="331"/>
      <c r="AK8" s="331"/>
      <c r="AL8" s="331"/>
      <c r="AM8" s="331"/>
    </row>
    <row r="9" spans="1:104" ht="18" customHeight="1" x14ac:dyDescent="0.25">
      <c r="A9" s="303" t="s">
        <v>3</v>
      </c>
      <c r="B9" s="303"/>
      <c r="C9" s="303"/>
      <c r="D9" s="303"/>
      <c r="E9" s="303"/>
      <c r="F9" s="303"/>
      <c r="G9" s="303"/>
      <c r="H9" s="303"/>
      <c r="I9" s="303"/>
      <c r="J9" s="303"/>
      <c r="K9" s="303"/>
      <c r="L9" s="303"/>
      <c r="M9" s="303"/>
      <c r="N9" s="303"/>
      <c r="O9" s="303"/>
      <c r="P9" s="303"/>
      <c r="Q9" s="303"/>
      <c r="R9" s="303"/>
      <c r="S9" s="303"/>
      <c r="T9" s="303"/>
      <c r="U9" s="303"/>
      <c r="V9" s="303"/>
      <c r="W9" s="303"/>
      <c r="X9" s="303"/>
      <c r="Y9" s="303"/>
      <c r="Z9" s="303"/>
      <c r="AA9" s="303"/>
      <c r="AB9" s="303"/>
      <c r="AC9" s="303"/>
      <c r="AD9" s="303"/>
      <c r="AE9" s="303"/>
      <c r="AF9" s="303"/>
      <c r="AG9" s="303"/>
      <c r="AH9" s="303"/>
      <c r="AI9" s="303"/>
      <c r="AJ9" s="303"/>
      <c r="AK9" s="303"/>
      <c r="AL9" s="303"/>
      <c r="AM9" s="303"/>
    </row>
    <row r="10" spans="1:104" ht="18" customHeight="1" x14ac:dyDescent="0.25">
      <c r="A10" s="332" t="s">
        <v>4</v>
      </c>
      <c r="B10" s="327" t="s">
        <v>5</v>
      </c>
      <c r="C10" s="287" t="s">
        <v>6</v>
      </c>
      <c r="D10" s="288"/>
      <c r="E10" s="284"/>
      <c r="F10" s="333" t="s">
        <v>7</v>
      </c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4"/>
      <c r="AF10" s="334"/>
      <c r="AG10" s="334"/>
      <c r="AH10" s="334"/>
      <c r="AI10" s="334"/>
      <c r="AJ10" s="334"/>
      <c r="AK10" s="334"/>
      <c r="AL10" s="334"/>
      <c r="AM10" s="314"/>
      <c r="AN10" s="309" t="s">
        <v>8</v>
      </c>
      <c r="AO10" s="288" t="s">
        <v>9</v>
      </c>
      <c r="AP10" s="284"/>
      <c r="AQ10" s="324" t="s">
        <v>10</v>
      </c>
      <c r="AR10" s="324" t="s">
        <v>11</v>
      </c>
      <c r="AS10" s="324" t="s">
        <v>12</v>
      </c>
      <c r="AT10" s="324" t="s">
        <v>13</v>
      </c>
      <c r="AU10" s="324" t="s">
        <v>14</v>
      </c>
    </row>
    <row r="11" spans="1:104" ht="18" customHeight="1" x14ac:dyDescent="0.25">
      <c r="A11" s="332"/>
      <c r="B11" s="328"/>
      <c r="C11" s="289"/>
      <c r="D11" s="290"/>
      <c r="E11" s="286"/>
      <c r="F11" s="294" t="s">
        <v>15</v>
      </c>
      <c r="G11" s="294"/>
      <c r="H11" s="295" t="s">
        <v>16</v>
      </c>
      <c r="I11" s="296"/>
      <c r="J11" s="295" t="s">
        <v>17</v>
      </c>
      <c r="K11" s="296"/>
      <c r="L11" s="295" t="s">
        <v>18</v>
      </c>
      <c r="M11" s="296"/>
      <c r="N11" s="295" t="s">
        <v>19</v>
      </c>
      <c r="O11" s="296"/>
      <c r="P11" s="295" t="s">
        <v>20</v>
      </c>
      <c r="Q11" s="296"/>
      <c r="R11" s="295" t="s">
        <v>21</v>
      </c>
      <c r="S11" s="296"/>
      <c r="T11" s="295" t="s">
        <v>22</v>
      </c>
      <c r="U11" s="296"/>
      <c r="V11" s="295" t="s">
        <v>23</v>
      </c>
      <c r="W11" s="296"/>
      <c r="X11" s="295" t="s">
        <v>24</v>
      </c>
      <c r="Y11" s="296"/>
      <c r="Z11" s="295" t="s">
        <v>25</v>
      </c>
      <c r="AA11" s="296"/>
      <c r="AB11" s="295" t="s">
        <v>26</v>
      </c>
      <c r="AC11" s="296"/>
      <c r="AD11" s="295" t="s">
        <v>27</v>
      </c>
      <c r="AE11" s="296"/>
      <c r="AF11" s="295" t="s">
        <v>28</v>
      </c>
      <c r="AG11" s="296"/>
      <c r="AH11" s="295" t="s">
        <v>29</v>
      </c>
      <c r="AI11" s="296"/>
      <c r="AJ11" s="295" t="s">
        <v>30</v>
      </c>
      <c r="AK11" s="296"/>
      <c r="AL11" s="297" t="s">
        <v>31</v>
      </c>
      <c r="AM11" s="323"/>
      <c r="AN11" s="310"/>
      <c r="AO11" s="290"/>
      <c r="AP11" s="286"/>
      <c r="AQ11" s="325"/>
      <c r="AR11" s="325"/>
      <c r="AS11" s="325"/>
      <c r="AT11" s="325"/>
      <c r="AU11" s="325"/>
    </row>
    <row r="12" spans="1:104" ht="18" customHeight="1" x14ac:dyDescent="0.25">
      <c r="A12" s="332"/>
      <c r="B12" s="329"/>
      <c r="C12" s="5" t="s">
        <v>32</v>
      </c>
      <c r="D12" s="6" t="s">
        <v>33</v>
      </c>
      <c r="E12" s="7" t="s">
        <v>34</v>
      </c>
      <c r="F12" s="5" t="s">
        <v>33</v>
      </c>
      <c r="G12" s="7" t="s">
        <v>34</v>
      </c>
      <c r="H12" s="5" t="s">
        <v>33</v>
      </c>
      <c r="I12" s="7" t="s">
        <v>34</v>
      </c>
      <c r="J12" s="5" t="s">
        <v>33</v>
      </c>
      <c r="K12" s="7" t="s">
        <v>34</v>
      </c>
      <c r="L12" s="5" t="s">
        <v>33</v>
      </c>
      <c r="M12" s="7" t="s">
        <v>34</v>
      </c>
      <c r="N12" s="5" t="s">
        <v>33</v>
      </c>
      <c r="O12" s="7" t="s">
        <v>34</v>
      </c>
      <c r="P12" s="5" t="s">
        <v>33</v>
      </c>
      <c r="Q12" s="7" t="s">
        <v>34</v>
      </c>
      <c r="R12" s="5" t="s">
        <v>33</v>
      </c>
      <c r="S12" s="7" t="s">
        <v>34</v>
      </c>
      <c r="T12" s="5" t="s">
        <v>33</v>
      </c>
      <c r="U12" s="7" t="s">
        <v>34</v>
      </c>
      <c r="V12" s="5" t="s">
        <v>33</v>
      </c>
      <c r="W12" s="7" t="s">
        <v>34</v>
      </c>
      <c r="X12" s="5" t="s">
        <v>33</v>
      </c>
      <c r="Y12" s="7" t="s">
        <v>34</v>
      </c>
      <c r="Z12" s="5" t="s">
        <v>33</v>
      </c>
      <c r="AA12" s="7" t="s">
        <v>34</v>
      </c>
      <c r="AB12" s="5" t="s">
        <v>33</v>
      </c>
      <c r="AC12" s="7" t="s">
        <v>34</v>
      </c>
      <c r="AD12" s="5" t="s">
        <v>33</v>
      </c>
      <c r="AE12" s="7" t="s">
        <v>34</v>
      </c>
      <c r="AF12" s="5" t="s">
        <v>33</v>
      </c>
      <c r="AG12" s="7" t="s">
        <v>34</v>
      </c>
      <c r="AH12" s="5" t="s">
        <v>33</v>
      </c>
      <c r="AI12" s="7" t="s">
        <v>34</v>
      </c>
      <c r="AJ12" s="5" t="s">
        <v>33</v>
      </c>
      <c r="AK12" s="7" t="s">
        <v>34</v>
      </c>
      <c r="AL12" s="5" t="s">
        <v>33</v>
      </c>
      <c r="AM12" s="7" t="s">
        <v>34</v>
      </c>
      <c r="AN12" s="311"/>
      <c r="AO12" s="8" t="s">
        <v>35</v>
      </c>
      <c r="AP12" s="9" t="s">
        <v>36</v>
      </c>
      <c r="AQ12" s="326"/>
      <c r="AR12" s="326"/>
      <c r="AS12" s="326"/>
      <c r="AT12" s="326"/>
      <c r="AU12" s="326"/>
    </row>
    <row r="13" spans="1:104" x14ac:dyDescent="0.25">
      <c r="A13" s="299" t="s">
        <v>37</v>
      </c>
      <c r="B13" s="10" t="s">
        <v>38</v>
      </c>
      <c r="C13" s="11">
        <f t="shared" ref="C13:C75" si="0">SUM(D13+E13)</f>
        <v>76</v>
      </c>
      <c r="D13" s="12">
        <f>+F13+H13+J13+L13+N13+P13+R13+T13+V13+X13+Z13+AB13+AD13+AF13+AH13+AJ13+AL13</f>
        <v>51</v>
      </c>
      <c r="E13" s="13">
        <f>+G13+I13+K13+M13+O13+Q13+S13+U13+W13+Y13+AA13+AC13+AE13+AG13+AI13+AK13+AM13</f>
        <v>25</v>
      </c>
      <c r="F13" s="14"/>
      <c r="G13" s="15"/>
      <c r="H13" s="14"/>
      <c r="I13" s="15"/>
      <c r="J13" s="14"/>
      <c r="K13" s="16"/>
      <c r="L13" s="14"/>
      <c r="M13" s="16"/>
      <c r="N13" s="14">
        <v>4</v>
      </c>
      <c r="O13" s="16">
        <v>1</v>
      </c>
      <c r="P13" s="14">
        <v>2</v>
      </c>
      <c r="Q13" s="16"/>
      <c r="R13" s="14">
        <v>8</v>
      </c>
      <c r="S13" s="16">
        <v>1</v>
      </c>
      <c r="T13" s="14">
        <v>11</v>
      </c>
      <c r="U13" s="16">
        <v>5</v>
      </c>
      <c r="V13" s="14">
        <v>5</v>
      </c>
      <c r="W13" s="16">
        <v>8</v>
      </c>
      <c r="X13" s="14">
        <v>6</v>
      </c>
      <c r="Y13" s="16">
        <v>2</v>
      </c>
      <c r="Z13" s="14">
        <v>2</v>
      </c>
      <c r="AA13" s="16"/>
      <c r="AB13" s="14">
        <v>4</v>
      </c>
      <c r="AC13" s="16">
        <v>2</v>
      </c>
      <c r="AD13" s="14">
        <v>5</v>
      </c>
      <c r="AE13" s="16">
        <v>2</v>
      </c>
      <c r="AF13" s="14"/>
      <c r="AG13" s="16">
        <v>1</v>
      </c>
      <c r="AH13" s="14">
        <v>1</v>
      </c>
      <c r="AI13" s="16">
        <v>3</v>
      </c>
      <c r="AJ13" s="14">
        <v>1</v>
      </c>
      <c r="AK13" s="16"/>
      <c r="AL13" s="17">
        <v>2</v>
      </c>
      <c r="AM13" s="18"/>
      <c r="AN13" s="19">
        <v>0</v>
      </c>
      <c r="AO13" s="20">
        <v>0</v>
      </c>
      <c r="AP13" s="21">
        <v>2</v>
      </c>
      <c r="AQ13" s="22">
        <v>2</v>
      </c>
      <c r="AR13" s="22">
        <v>7</v>
      </c>
      <c r="AS13" s="23"/>
      <c r="AT13" s="24">
        <v>0</v>
      </c>
      <c r="AU13" s="24">
        <v>0</v>
      </c>
      <c r="AV13" s="25" t="str">
        <f>$CA13&amp;$CB13&amp;CC13&amp;CD13&amp;CE13&amp;CG13&amp;CH13</f>
        <v/>
      </c>
      <c r="CA13" s="26" t="str">
        <f>IF(AND($C13&lt;&gt;0,AN13=""),"* No olvide ingresar la columna Espacios Amigables /adolescentes (Digite CERO si no tiene). ",IF(AN13&gt;$C13,"* El Número de Espacios Amigables no puede superar el Total. ",""))</f>
        <v/>
      </c>
      <c r="CB13" s="26" t="str">
        <f>IF(AND(E13&gt;0,OR(AO13="")),"No olvide digitar los campos *TRANS Masculino (Digite CERO si no tiene).",IF(AO13&gt;E13,"* El Número de TRANS Masculino no puede superar el Total Mujeres. ",""))</f>
        <v/>
      </c>
      <c r="CC13" s="26" t="str">
        <f>IF(AND(D13&gt;0,OR(AP13="")),"No olvide digitar los campos *TRANS Femenino (Digite CERO si no tiene).",IF(AP13&gt;$D13,"* El Número de TRANS Femenino no puede superar el Total Hombres. ",""))</f>
        <v/>
      </c>
      <c r="CD13" s="26" t="str">
        <f>IF(AND($C13&lt;&gt;0,AQ13=""),"* No olvide ingresar la columna Pueblos Originarios (Digite CERO si no tiene).  ",IF(AQ13&gt;$C13,"* El Número de Pueblos Originarios no puede superar el Total. ",""))</f>
        <v/>
      </c>
      <c r="CE13" s="26" t="str">
        <f>IF(AND($C13&lt;&gt;0,AR13=""),"* No olvide ingresar la columna Migrantes (Digite CERO si no tiene).  ",IF(AR13&gt;$C13,"* El Número de Migrantes no puede superar el Total. ",""))</f>
        <v/>
      </c>
      <c r="CF13" s="27"/>
      <c r="CG13" s="26" t="str">
        <f>IF(AND($C13&lt;&gt;0,AT13=""),"* No olvide ingresar la columna Niños, Niñas, Adolescentes y Jóvenes SENAME (Digite CERO si no tiene).  ",IF(AT13&gt;$C13,"* El Número de Niños, Niñas, Adolescentes y Jóvenes SENAME no puede superar el Total. ",""))</f>
        <v/>
      </c>
      <c r="CH13" s="26" t="str">
        <f>IF(AND($C13&lt;&gt;0,AU13=""),"* No olvide ingresar la columna Niños, Niñas, Adolescentes y Jóvenes Mejor Niñez (Digite CERO si no tiene). ",IF(AU13&gt;$C13,"* El Número de Niños, Niñas, Adolescentes y Jóvenes Mejor Niñez no puede superar el Total. ",""))</f>
        <v/>
      </c>
      <c r="CI13" s="28"/>
      <c r="CJ13" s="29">
        <f>IF(AND($C13&lt;&gt;0,AN13=""),1,IF(AN13&gt;$C13,1,0))</f>
        <v>0</v>
      </c>
      <c r="CK13" s="29">
        <f>IF(AND(E13&gt;0,OR(AO13="")),1,IF(AO13&gt;E13,1,0))</f>
        <v>0</v>
      </c>
      <c r="CL13" s="29">
        <f>IF(AND(D13&gt;0,OR(AP13="")),1,IF(AP13&gt;D13,1,0))</f>
        <v>0</v>
      </c>
      <c r="CM13" s="29">
        <f>IF(AND($C13&lt;&gt;0,AQ13=""),1,IF(AQ13&gt;$C13,1,0))</f>
        <v>0</v>
      </c>
      <c r="CN13" s="29">
        <f>IF(AND($C13&lt;&gt;0,AR13=""),1,IF(AR13&gt;$C13,1,0))</f>
        <v>0</v>
      </c>
      <c r="CO13" s="30"/>
      <c r="CP13" s="29">
        <f>IF(AND($C13&lt;&gt;0,AT13=""),1,IF(AT13&gt;$C13,1,0))</f>
        <v>0</v>
      </c>
      <c r="CQ13" s="29">
        <f>IF(AND($C13&lt;&gt;0,AU13=""),1,IF(AU13&gt;$C13,1,0))</f>
        <v>0</v>
      </c>
      <c r="CR13" s="28"/>
      <c r="CS13" s="28"/>
      <c r="CT13" s="28"/>
      <c r="CU13" s="28"/>
    </row>
    <row r="14" spans="1:104" x14ac:dyDescent="0.25">
      <c r="A14" s="300"/>
      <c r="B14" s="31" t="s">
        <v>39</v>
      </c>
      <c r="C14" s="32">
        <f t="shared" si="0"/>
        <v>0</v>
      </c>
      <c r="D14" s="33">
        <f t="shared" ref="D14:E23" si="1">+F14+H14+J14+L14+N14+P14+R14+T14+V14+X14+Z14+AB14+AD14+AF14+AH14+AJ14+AL14</f>
        <v>0</v>
      </c>
      <c r="E14" s="34">
        <f>+G14+I14+K14+M14+O14+Q14+S14+U14+W14+Y14+AA14+AC14+AE14+AG14+AI14+AK14+AM14</f>
        <v>0</v>
      </c>
      <c r="F14" s="35"/>
      <c r="G14" s="36"/>
      <c r="H14" s="35"/>
      <c r="I14" s="36"/>
      <c r="J14" s="35"/>
      <c r="K14" s="37"/>
      <c r="L14" s="35"/>
      <c r="M14" s="37"/>
      <c r="N14" s="35"/>
      <c r="O14" s="37"/>
      <c r="P14" s="35"/>
      <c r="Q14" s="37"/>
      <c r="R14" s="35"/>
      <c r="S14" s="37"/>
      <c r="T14" s="35"/>
      <c r="U14" s="37"/>
      <c r="V14" s="35"/>
      <c r="W14" s="37"/>
      <c r="X14" s="35"/>
      <c r="Y14" s="37"/>
      <c r="Z14" s="35"/>
      <c r="AA14" s="37"/>
      <c r="AB14" s="35"/>
      <c r="AC14" s="37"/>
      <c r="AD14" s="35"/>
      <c r="AE14" s="37"/>
      <c r="AF14" s="35"/>
      <c r="AG14" s="37"/>
      <c r="AH14" s="35"/>
      <c r="AI14" s="37"/>
      <c r="AJ14" s="35"/>
      <c r="AK14" s="37"/>
      <c r="AL14" s="38"/>
      <c r="AM14" s="39"/>
      <c r="AN14" s="40"/>
      <c r="AO14" s="41"/>
      <c r="AP14" s="36"/>
      <c r="AQ14" s="24"/>
      <c r="AR14" s="24"/>
      <c r="AS14" s="42"/>
      <c r="AT14" s="24"/>
      <c r="AU14" s="24"/>
      <c r="AV14" s="25" t="str">
        <f t="shared" ref="AV14:AV56" si="2">$CA14&amp;$CB14&amp;CC14&amp;CD14&amp;CE14&amp;CG14&amp;CH14</f>
        <v/>
      </c>
      <c r="CA14" s="26" t="str">
        <f t="shared" ref="CA14:CA89" si="3">IF(AND($C14&lt;&gt;0,AN14=""),"* No olvide ingresar la columna Espacios Amigables /adolescentes (Digite CERO si no tiene). ",IF(AN14&gt;$C14,"* El Número de Espacios Amigables no puede superar el Total. ",""))</f>
        <v/>
      </c>
      <c r="CB14" s="26" t="str">
        <f t="shared" ref="CB14:CB89" si="4">IF(AND(E14&gt;0,OR(AO14="")),"No olvide digitar los campos *TRANS Masculino (Digite CERO si no tiene).",IF(AO14&gt;E14,"* El Número de TRANS Masculino no puede superar el Total Mujeres. ",""))</f>
        <v/>
      </c>
      <c r="CC14" s="26" t="str">
        <f t="shared" ref="CC14:CC89" si="5">IF(AND(D14&gt;0,OR(AP14="")),"No olvide digitar los campos *TRANS Femenino (Digite CERO si no tiene).",IF(AP14&gt;$D14,"* El Número de TRANS Femenino no puede superar el Total Hombres. ",""))</f>
        <v/>
      </c>
      <c r="CD14" s="26" t="str">
        <f t="shared" ref="CD14:CD89" si="6">IF(AND($C14&lt;&gt;0,AQ14=""),"* No olvide ingresar la columna Pueblos Originarios (Digite CERO si no tiene).  ",IF(AQ14&gt;$C14,"* El Número de Pueblos Originarios no puede superar el Total. ",""))</f>
        <v/>
      </c>
      <c r="CE14" s="26" t="str">
        <f t="shared" ref="CE14:CE89" si="7">IF(AND($C14&lt;&gt;0,AR14=""),"* No olvide ingresar la columna Migrantes (Digite CERO si no tiene).  ",IF(AR14&gt;$C14,"* El Número de Migrantes no puede superar el Total. ",""))</f>
        <v/>
      </c>
      <c r="CF14" s="27"/>
      <c r="CG14" s="26" t="str">
        <f t="shared" ref="CG14:CG89" si="8">IF(AND($C14&lt;&gt;0,AT14=""),"* No olvide ingresar la columna Niños, Niñas, Adolescentes y Jóvenes SENAME (Digite CERO si no tiene).  ",IF(AT14&gt;$C14,"* El Número de Niños, Niñas, Adolescentes y Jóvenes SENAME no puede superar el Total. ",""))</f>
        <v/>
      </c>
      <c r="CH14" s="26" t="str">
        <f t="shared" ref="CH14:CH89" si="9">IF(AND($C14&lt;&gt;0,AU14=""),"* No olvide ingresar la columna Niños, Niñas, Adolescentes y Jóvenes Mejor Niñez (Digite CERO si no tiene). ",IF(AU14&gt;$C14,"* El Número de Niños, Niñas, Adolescentes y Jóvenes Mejor Niñez no puede superar el Total. ",""))</f>
        <v/>
      </c>
      <c r="CI14" s="28"/>
      <c r="CJ14" s="29">
        <f t="shared" ref="CJ14:CJ89" si="10">IF(AND($C14&lt;&gt;0,AN14=""),1,IF(AN14&gt;$C14,1,0))</f>
        <v>0</v>
      </c>
      <c r="CK14" s="29">
        <f t="shared" ref="CK14:CK89" si="11">IF(AND(E14&gt;0,OR(AO14="")),1,IF(AO14&gt;E14,1,0))</f>
        <v>0</v>
      </c>
      <c r="CL14" s="29">
        <f t="shared" ref="CL14:CL89" si="12">IF(AND(D14&gt;0,OR(AP14="")),1,IF(AP14&gt;D14,1,0))</f>
        <v>0</v>
      </c>
      <c r="CM14" s="29">
        <f t="shared" ref="CM14:CN89" si="13">IF(AND($C14&lt;&gt;0,AQ14=""),1,IF(AQ14&gt;$C14,1,0))</f>
        <v>0</v>
      </c>
      <c r="CN14" s="29">
        <f t="shared" si="13"/>
        <v>0</v>
      </c>
      <c r="CO14" s="30"/>
      <c r="CP14" s="29">
        <f t="shared" ref="CP14:CQ89" si="14">IF(AND($C14&lt;&gt;0,AT14=""),1,IF(AT14&gt;$C14,1,0))</f>
        <v>0</v>
      </c>
      <c r="CQ14" s="29">
        <f t="shared" si="14"/>
        <v>0</v>
      </c>
    </row>
    <row r="15" spans="1:104" x14ac:dyDescent="0.25">
      <c r="A15" s="300"/>
      <c r="B15" s="31" t="s">
        <v>40</v>
      </c>
      <c r="C15" s="32">
        <f t="shared" si="0"/>
        <v>173</v>
      </c>
      <c r="D15" s="33">
        <f t="shared" si="1"/>
        <v>122</v>
      </c>
      <c r="E15" s="34">
        <f t="shared" si="1"/>
        <v>51</v>
      </c>
      <c r="F15" s="35"/>
      <c r="G15" s="36"/>
      <c r="H15" s="35"/>
      <c r="I15" s="36"/>
      <c r="J15" s="35"/>
      <c r="K15" s="37"/>
      <c r="L15" s="35"/>
      <c r="M15" s="37">
        <v>1</v>
      </c>
      <c r="N15" s="35">
        <v>9</v>
      </c>
      <c r="O15" s="37"/>
      <c r="P15" s="35">
        <v>6</v>
      </c>
      <c r="Q15" s="37">
        <v>5</v>
      </c>
      <c r="R15" s="35">
        <v>25</v>
      </c>
      <c r="S15" s="37">
        <v>7</v>
      </c>
      <c r="T15" s="35">
        <v>20</v>
      </c>
      <c r="U15" s="37">
        <v>6</v>
      </c>
      <c r="V15" s="35">
        <v>19</v>
      </c>
      <c r="W15" s="37">
        <v>11</v>
      </c>
      <c r="X15" s="35">
        <v>7</v>
      </c>
      <c r="Y15" s="37">
        <v>7</v>
      </c>
      <c r="Z15" s="35">
        <v>17</v>
      </c>
      <c r="AA15" s="37">
        <v>4</v>
      </c>
      <c r="AB15" s="35">
        <v>10</v>
      </c>
      <c r="AC15" s="37">
        <v>4</v>
      </c>
      <c r="AD15" s="35">
        <v>4</v>
      </c>
      <c r="AE15" s="37">
        <v>1</v>
      </c>
      <c r="AF15" s="35">
        <v>2</v>
      </c>
      <c r="AG15" s="37">
        <v>1</v>
      </c>
      <c r="AH15" s="35">
        <v>2</v>
      </c>
      <c r="AI15" s="37">
        <v>3</v>
      </c>
      <c r="AJ15" s="35">
        <v>1</v>
      </c>
      <c r="AK15" s="37">
        <v>1</v>
      </c>
      <c r="AL15" s="38"/>
      <c r="AM15" s="39"/>
      <c r="AN15" s="40">
        <v>0</v>
      </c>
      <c r="AO15" s="41">
        <v>0</v>
      </c>
      <c r="AP15" s="36">
        <v>1</v>
      </c>
      <c r="AQ15" s="24">
        <v>2</v>
      </c>
      <c r="AR15" s="24">
        <v>12</v>
      </c>
      <c r="AS15" s="42"/>
      <c r="AT15" s="24">
        <v>0</v>
      </c>
      <c r="AU15" s="24">
        <v>0</v>
      </c>
      <c r="AV15" s="25" t="str">
        <f t="shared" si="2"/>
        <v/>
      </c>
      <c r="CA15" s="26" t="str">
        <f t="shared" si="3"/>
        <v/>
      </c>
      <c r="CB15" s="26" t="str">
        <f t="shared" si="4"/>
        <v/>
      </c>
      <c r="CC15" s="26" t="str">
        <f t="shared" si="5"/>
        <v/>
      </c>
      <c r="CD15" s="26" t="str">
        <f t="shared" si="6"/>
        <v/>
      </c>
      <c r="CE15" s="26" t="str">
        <f t="shared" si="7"/>
        <v/>
      </c>
      <c r="CF15" s="27"/>
      <c r="CG15" s="26" t="str">
        <f t="shared" si="8"/>
        <v/>
      </c>
      <c r="CH15" s="26" t="str">
        <f t="shared" si="9"/>
        <v/>
      </c>
      <c r="CI15" s="28"/>
      <c r="CJ15" s="29">
        <f t="shared" si="10"/>
        <v>0</v>
      </c>
      <c r="CK15" s="29">
        <f t="shared" si="11"/>
        <v>0</v>
      </c>
      <c r="CL15" s="29">
        <f t="shared" si="12"/>
        <v>0</v>
      </c>
      <c r="CM15" s="29">
        <f t="shared" si="13"/>
        <v>0</v>
      </c>
      <c r="CN15" s="29">
        <f t="shared" si="13"/>
        <v>0</v>
      </c>
      <c r="CO15" s="30"/>
      <c r="CP15" s="29">
        <f t="shared" si="14"/>
        <v>0</v>
      </c>
      <c r="CQ15" s="29">
        <f t="shared" si="14"/>
        <v>0</v>
      </c>
    </row>
    <row r="16" spans="1:104" x14ac:dyDescent="0.25">
      <c r="A16" s="300"/>
      <c r="B16" s="31" t="s">
        <v>41</v>
      </c>
      <c r="C16" s="32">
        <f t="shared" si="0"/>
        <v>0</v>
      </c>
      <c r="D16" s="33">
        <f t="shared" si="1"/>
        <v>0</v>
      </c>
      <c r="E16" s="34">
        <f t="shared" si="1"/>
        <v>0</v>
      </c>
      <c r="F16" s="35"/>
      <c r="G16" s="36"/>
      <c r="H16" s="35"/>
      <c r="I16" s="36"/>
      <c r="J16" s="35"/>
      <c r="K16" s="37"/>
      <c r="L16" s="35"/>
      <c r="M16" s="37"/>
      <c r="N16" s="35"/>
      <c r="O16" s="37"/>
      <c r="P16" s="35"/>
      <c r="Q16" s="37"/>
      <c r="R16" s="35"/>
      <c r="S16" s="37"/>
      <c r="T16" s="35"/>
      <c r="U16" s="37"/>
      <c r="V16" s="35"/>
      <c r="W16" s="37"/>
      <c r="X16" s="35"/>
      <c r="Y16" s="37"/>
      <c r="Z16" s="35"/>
      <c r="AA16" s="37"/>
      <c r="AB16" s="35"/>
      <c r="AC16" s="37"/>
      <c r="AD16" s="35"/>
      <c r="AE16" s="37"/>
      <c r="AF16" s="35"/>
      <c r="AG16" s="37"/>
      <c r="AH16" s="35"/>
      <c r="AI16" s="37"/>
      <c r="AJ16" s="35"/>
      <c r="AK16" s="37"/>
      <c r="AL16" s="38"/>
      <c r="AM16" s="39"/>
      <c r="AN16" s="40"/>
      <c r="AO16" s="41"/>
      <c r="AP16" s="36"/>
      <c r="AQ16" s="24"/>
      <c r="AR16" s="24"/>
      <c r="AS16" s="42"/>
      <c r="AT16" s="24"/>
      <c r="AU16" s="24"/>
      <c r="AV16" s="25" t="str">
        <f t="shared" si="2"/>
        <v/>
      </c>
      <c r="CA16" s="26" t="str">
        <f t="shared" si="3"/>
        <v/>
      </c>
      <c r="CB16" s="26" t="str">
        <f t="shared" si="4"/>
        <v/>
      </c>
      <c r="CC16" s="26" t="str">
        <f t="shared" si="5"/>
        <v/>
      </c>
      <c r="CD16" s="26" t="str">
        <f t="shared" si="6"/>
        <v/>
      </c>
      <c r="CE16" s="26" t="str">
        <f t="shared" si="7"/>
        <v/>
      </c>
      <c r="CF16" s="27"/>
      <c r="CG16" s="26" t="str">
        <f t="shared" si="8"/>
        <v/>
      </c>
      <c r="CH16" s="26" t="str">
        <f t="shared" si="9"/>
        <v/>
      </c>
      <c r="CI16" s="28"/>
      <c r="CJ16" s="29">
        <f t="shared" si="10"/>
        <v>0</v>
      </c>
      <c r="CK16" s="29">
        <f t="shared" si="11"/>
        <v>0</v>
      </c>
      <c r="CL16" s="29">
        <f t="shared" si="12"/>
        <v>0</v>
      </c>
      <c r="CM16" s="29">
        <f t="shared" si="13"/>
        <v>0</v>
      </c>
      <c r="CN16" s="29">
        <f t="shared" si="13"/>
        <v>0</v>
      </c>
      <c r="CO16" s="30"/>
      <c r="CP16" s="29">
        <f t="shared" si="14"/>
        <v>0</v>
      </c>
      <c r="CQ16" s="29">
        <f t="shared" si="14"/>
        <v>0</v>
      </c>
    </row>
    <row r="17" spans="1:99" x14ac:dyDescent="0.25">
      <c r="A17" s="300"/>
      <c r="B17" s="31" t="s">
        <v>42</v>
      </c>
      <c r="C17" s="32">
        <f t="shared" si="0"/>
        <v>0</v>
      </c>
      <c r="D17" s="33">
        <f t="shared" si="1"/>
        <v>0</v>
      </c>
      <c r="E17" s="34">
        <f t="shared" si="1"/>
        <v>0</v>
      </c>
      <c r="F17" s="35"/>
      <c r="G17" s="36"/>
      <c r="H17" s="35"/>
      <c r="I17" s="36"/>
      <c r="J17" s="35"/>
      <c r="K17" s="37"/>
      <c r="L17" s="35"/>
      <c r="M17" s="37"/>
      <c r="N17" s="35"/>
      <c r="O17" s="37"/>
      <c r="P17" s="35"/>
      <c r="Q17" s="37"/>
      <c r="R17" s="35"/>
      <c r="S17" s="37"/>
      <c r="T17" s="35"/>
      <c r="U17" s="37"/>
      <c r="V17" s="35"/>
      <c r="W17" s="37"/>
      <c r="X17" s="35"/>
      <c r="Y17" s="37"/>
      <c r="Z17" s="35"/>
      <c r="AA17" s="37"/>
      <c r="AB17" s="35"/>
      <c r="AC17" s="37"/>
      <c r="AD17" s="35"/>
      <c r="AE17" s="37"/>
      <c r="AF17" s="35"/>
      <c r="AG17" s="37"/>
      <c r="AH17" s="35"/>
      <c r="AI17" s="37"/>
      <c r="AJ17" s="35"/>
      <c r="AK17" s="37"/>
      <c r="AL17" s="38"/>
      <c r="AM17" s="39"/>
      <c r="AN17" s="40"/>
      <c r="AO17" s="41"/>
      <c r="AP17" s="36"/>
      <c r="AQ17" s="24"/>
      <c r="AR17" s="24"/>
      <c r="AS17" s="42"/>
      <c r="AT17" s="24"/>
      <c r="AU17" s="24"/>
      <c r="AV17" s="25" t="str">
        <f t="shared" si="2"/>
        <v/>
      </c>
      <c r="CA17" s="26" t="str">
        <f t="shared" si="3"/>
        <v/>
      </c>
      <c r="CB17" s="26" t="str">
        <f t="shared" si="4"/>
        <v/>
      </c>
      <c r="CC17" s="26" t="str">
        <f t="shared" si="5"/>
        <v/>
      </c>
      <c r="CD17" s="26" t="str">
        <f t="shared" si="6"/>
        <v/>
      </c>
      <c r="CE17" s="26" t="str">
        <f t="shared" si="7"/>
        <v/>
      </c>
      <c r="CF17" s="27"/>
      <c r="CG17" s="26" t="str">
        <f t="shared" si="8"/>
        <v/>
      </c>
      <c r="CH17" s="26" t="str">
        <f t="shared" si="9"/>
        <v/>
      </c>
      <c r="CI17" s="28"/>
      <c r="CJ17" s="29">
        <f t="shared" si="10"/>
        <v>0</v>
      </c>
      <c r="CK17" s="29">
        <f t="shared" si="11"/>
        <v>0</v>
      </c>
      <c r="CL17" s="29">
        <f t="shared" si="12"/>
        <v>0</v>
      </c>
      <c r="CM17" s="29">
        <f t="shared" si="13"/>
        <v>0</v>
      </c>
      <c r="CN17" s="29">
        <f t="shared" si="13"/>
        <v>0</v>
      </c>
      <c r="CO17" s="30"/>
      <c r="CP17" s="29">
        <f t="shared" si="14"/>
        <v>0</v>
      </c>
      <c r="CQ17" s="29">
        <f t="shared" si="14"/>
        <v>0</v>
      </c>
    </row>
    <row r="18" spans="1:99" x14ac:dyDescent="0.25">
      <c r="A18" s="300"/>
      <c r="B18" s="31" t="s">
        <v>43</v>
      </c>
      <c r="C18" s="32">
        <f t="shared" si="0"/>
        <v>0</v>
      </c>
      <c r="D18" s="33">
        <f t="shared" si="1"/>
        <v>0</v>
      </c>
      <c r="E18" s="34">
        <f t="shared" si="1"/>
        <v>0</v>
      </c>
      <c r="F18" s="35"/>
      <c r="G18" s="36"/>
      <c r="H18" s="35"/>
      <c r="I18" s="36"/>
      <c r="J18" s="35"/>
      <c r="K18" s="37"/>
      <c r="L18" s="35"/>
      <c r="M18" s="37"/>
      <c r="N18" s="35"/>
      <c r="O18" s="37"/>
      <c r="P18" s="35"/>
      <c r="Q18" s="37"/>
      <c r="R18" s="35"/>
      <c r="S18" s="37"/>
      <c r="T18" s="35"/>
      <c r="U18" s="37"/>
      <c r="V18" s="35"/>
      <c r="W18" s="37"/>
      <c r="X18" s="35"/>
      <c r="Y18" s="37"/>
      <c r="Z18" s="35"/>
      <c r="AA18" s="37"/>
      <c r="AB18" s="35"/>
      <c r="AC18" s="37"/>
      <c r="AD18" s="35"/>
      <c r="AE18" s="37"/>
      <c r="AF18" s="35"/>
      <c r="AG18" s="37"/>
      <c r="AH18" s="35"/>
      <c r="AI18" s="37"/>
      <c r="AJ18" s="35"/>
      <c r="AK18" s="37"/>
      <c r="AL18" s="38"/>
      <c r="AM18" s="39"/>
      <c r="AN18" s="40"/>
      <c r="AO18" s="41"/>
      <c r="AP18" s="36"/>
      <c r="AQ18" s="24"/>
      <c r="AR18" s="24"/>
      <c r="AS18" s="42"/>
      <c r="AT18" s="24"/>
      <c r="AU18" s="24"/>
      <c r="AV18" s="25" t="str">
        <f t="shared" si="2"/>
        <v/>
      </c>
      <c r="CA18" s="26" t="str">
        <f t="shared" si="3"/>
        <v/>
      </c>
      <c r="CB18" s="26" t="str">
        <f t="shared" si="4"/>
        <v/>
      </c>
      <c r="CC18" s="26" t="str">
        <f t="shared" si="5"/>
        <v/>
      </c>
      <c r="CD18" s="26" t="str">
        <f t="shared" si="6"/>
        <v/>
      </c>
      <c r="CE18" s="26" t="str">
        <f t="shared" si="7"/>
        <v/>
      </c>
      <c r="CF18" s="27"/>
      <c r="CG18" s="26" t="str">
        <f t="shared" si="8"/>
        <v/>
      </c>
      <c r="CH18" s="26" t="str">
        <f t="shared" si="9"/>
        <v/>
      </c>
      <c r="CI18" s="28"/>
      <c r="CJ18" s="29">
        <f t="shared" si="10"/>
        <v>0</v>
      </c>
      <c r="CK18" s="29">
        <f t="shared" si="11"/>
        <v>0</v>
      </c>
      <c r="CL18" s="29">
        <f t="shared" si="12"/>
        <v>0</v>
      </c>
      <c r="CM18" s="29">
        <f t="shared" si="13"/>
        <v>0</v>
      </c>
      <c r="CN18" s="29">
        <f t="shared" si="13"/>
        <v>0</v>
      </c>
      <c r="CO18" s="30"/>
      <c r="CP18" s="29">
        <f t="shared" si="14"/>
        <v>0</v>
      </c>
      <c r="CQ18" s="29">
        <f t="shared" si="14"/>
        <v>0</v>
      </c>
    </row>
    <row r="19" spans="1:99" x14ac:dyDescent="0.25">
      <c r="A19" s="300"/>
      <c r="B19" s="31" t="s">
        <v>44</v>
      </c>
      <c r="C19" s="32">
        <f t="shared" si="0"/>
        <v>0</v>
      </c>
      <c r="D19" s="33">
        <f t="shared" si="1"/>
        <v>0</v>
      </c>
      <c r="E19" s="34">
        <f t="shared" si="1"/>
        <v>0</v>
      </c>
      <c r="F19" s="35"/>
      <c r="G19" s="36"/>
      <c r="H19" s="35"/>
      <c r="I19" s="36"/>
      <c r="J19" s="35"/>
      <c r="K19" s="37"/>
      <c r="L19" s="35"/>
      <c r="M19" s="37"/>
      <c r="N19" s="35"/>
      <c r="O19" s="37"/>
      <c r="P19" s="35"/>
      <c r="Q19" s="37"/>
      <c r="R19" s="35"/>
      <c r="S19" s="37"/>
      <c r="T19" s="35"/>
      <c r="U19" s="37"/>
      <c r="V19" s="35"/>
      <c r="W19" s="37"/>
      <c r="X19" s="35"/>
      <c r="Y19" s="37"/>
      <c r="Z19" s="35"/>
      <c r="AA19" s="37"/>
      <c r="AB19" s="35"/>
      <c r="AC19" s="37"/>
      <c r="AD19" s="35"/>
      <c r="AE19" s="37"/>
      <c r="AF19" s="35"/>
      <c r="AG19" s="37"/>
      <c r="AH19" s="35"/>
      <c r="AI19" s="37"/>
      <c r="AJ19" s="35"/>
      <c r="AK19" s="37"/>
      <c r="AL19" s="38"/>
      <c r="AM19" s="39"/>
      <c r="AN19" s="40"/>
      <c r="AO19" s="41"/>
      <c r="AP19" s="36"/>
      <c r="AQ19" s="24"/>
      <c r="AR19" s="24"/>
      <c r="AS19" s="42"/>
      <c r="AT19" s="24"/>
      <c r="AU19" s="24"/>
      <c r="AV19" s="25" t="str">
        <f t="shared" si="2"/>
        <v/>
      </c>
      <c r="CA19" s="26" t="str">
        <f t="shared" si="3"/>
        <v/>
      </c>
      <c r="CB19" s="26" t="str">
        <f t="shared" si="4"/>
        <v/>
      </c>
      <c r="CC19" s="26" t="str">
        <f t="shared" si="5"/>
        <v/>
      </c>
      <c r="CD19" s="26" t="str">
        <f t="shared" si="6"/>
        <v/>
      </c>
      <c r="CE19" s="26" t="str">
        <f t="shared" si="7"/>
        <v/>
      </c>
      <c r="CF19" s="27"/>
      <c r="CG19" s="26" t="str">
        <f t="shared" si="8"/>
        <v/>
      </c>
      <c r="CH19" s="26" t="str">
        <f t="shared" si="9"/>
        <v/>
      </c>
      <c r="CI19" s="28"/>
      <c r="CJ19" s="29">
        <f t="shared" si="10"/>
        <v>0</v>
      </c>
      <c r="CK19" s="29">
        <f t="shared" si="11"/>
        <v>0</v>
      </c>
      <c r="CL19" s="29">
        <f t="shared" si="12"/>
        <v>0</v>
      </c>
      <c r="CM19" s="29">
        <f t="shared" si="13"/>
        <v>0</v>
      </c>
      <c r="CN19" s="29">
        <f t="shared" si="13"/>
        <v>0</v>
      </c>
      <c r="CO19" s="30"/>
      <c r="CP19" s="29">
        <f t="shared" si="14"/>
        <v>0</v>
      </c>
      <c r="CQ19" s="29">
        <f t="shared" si="14"/>
        <v>0</v>
      </c>
    </row>
    <row r="20" spans="1:99" x14ac:dyDescent="0.25">
      <c r="A20" s="300"/>
      <c r="B20" s="43" t="s">
        <v>45</v>
      </c>
      <c r="C20" s="44">
        <f t="shared" si="0"/>
        <v>0</v>
      </c>
      <c r="D20" s="45">
        <f t="shared" si="1"/>
        <v>0</v>
      </c>
      <c r="E20" s="46">
        <f t="shared" si="1"/>
        <v>0</v>
      </c>
      <c r="F20" s="47"/>
      <c r="G20" s="48"/>
      <c r="H20" s="47"/>
      <c r="I20" s="48"/>
      <c r="J20" s="47"/>
      <c r="K20" s="49"/>
      <c r="L20" s="47"/>
      <c r="M20" s="49"/>
      <c r="N20" s="47"/>
      <c r="O20" s="49"/>
      <c r="P20" s="47"/>
      <c r="Q20" s="49"/>
      <c r="R20" s="47"/>
      <c r="S20" s="49"/>
      <c r="T20" s="47"/>
      <c r="U20" s="49"/>
      <c r="V20" s="47"/>
      <c r="W20" s="49"/>
      <c r="X20" s="47"/>
      <c r="Y20" s="49"/>
      <c r="Z20" s="47"/>
      <c r="AA20" s="49"/>
      <c r="AB20" s="47"/>
      <c r="AC20" s="49"/>
      <c r="AD20" s="47"/>
      <c r="AE20" s="49"/>
      <c r="AF20" s="47"/>
      <c r="AG20" s="49"/>
      <c r="AH20" s="47"/>
      <c r="AI20" s="49"/>
      <c r="AJ20" s="47"/>
      <c r="AK20" s="49"/>
      <c r="AL20" s="50"/>
      <c r="AM20" s="51"/>
      <c r="AN20" s="40"/>
      <c r="AO20" s="52"/>
      <c r="AP20" s="36"/>
      <c r="AQ20" s="24"/>
      <c r="AR20" s="24"/>
      <c r="AS20" s="42"/>
      <c r="AT20" s="24"/>
      <c r="AU20" s="24"/>
      <c r="AV20" s="25" t="str">
        <f t="shared" si="2"/>
        <v/>
      </c>
      <c r="CA20" s="26" t="str">
        <f t="shared" si="3"/>
        <v/>
      </c>
      <c r="CB20" s="26" t="str">
        <f t="shared" si="4"/>
        <v/>
      </c>
      <c r="CC20" s="26" t="str">
        <f t="shared" si="5"/>
        <v/>
      </c>
      <c r="CD20" s="26" t="str">
        <f t="shared" si="6"/>
        <v/>
      </c>
      <c r="CE20" s="26" t="str">
        <f t="shared" si="7"/>
        <v/>
      </c>
      <c r="CF20" s="27"/>
      <c r="CG20" s="26" t="str">
        <f t="shared" si="8"/>
        <v/>
      </c>
      <c r="CH20" s="26" t="str">
        <f t="shared" si="9"/>
        <v/>
      </c>
      <c r="CI20" s="28"/>
      <c r="CJ20" s="29">
        <f t="shared" si="10"/>
        <v>0</v>
      </c>
      <c r="CK20" s="29">
        <f t="shared" si="11"/>
        <v>0</v>
      </c>
      <c r="CL20" s="29">
        <f t="shared" si="12"/>
        <v>0</v>
      </c>
      <c r="CM20" s="29">
        <f t="shared" si="13"/>
        <v>0</v>
      </c>
      <c r="CN20" s="29">
        <f t="shared" si="13"/>
        <v>0</v>
      </c>
      <c r="CO20" s="30"/>
      <c r="CP20" s="29">
        <f t="shared" si="14"/>
        <v>0</v>
      </c>
      <c r="CQ20" s="29">
        <f t="shared" si="14"/>
        <v>0</v>
      </c>
    </row>
    <row r="21" spans="1:99" x14ac:dyDescent="0.25">
      <c r="A21" s="300"/>
      <c r="B21" s="31" t="s">
        <v>46</v>
      </c>
      <c r="C21" s="32">
        <f t="shared" si="0"/>
        <v>0</v>
      </c>
      <c r="D21" s="33">
        <f t="shared" si="1"/>
        <v>0</v>
      </c>
      <c r="E21" s="34">
        <f t="shared" si="1"/>
        <v>0</v>
      </c>
      <c r="F21" s="35"/>
      <c r="G21" s="36"/>
      <c r="H21" s="35"/>
      <c r="I21" s="36"/>
      <c r="J21" s="35"/>
      <c r="K21" s="37"/>
      <c r="L21" s="35"/>
      <c r="M21" s="37"/>
      <c r="N21" s="35"/>
      <c r="O21" s="37"/>
      <c r="P21" s="35"/>
      <c r="Q21" s="37"/>
      <c r="R21" s="35"/>
      <c r="S21" s="37"/>
      <c r="T21" s="35"/>
      <c r="U21" s="37"/>
      <c r="V21" s="35"/>
      <c r="W21" s="37"/>
      <c r="X21" s="35"/>
      <c r="Y21" s="37"/>
      <c r="Z21" s="35"/>
      <c r="AA21" s="37"/>
      <c r="AB21" s="35"/>
      <c r="AC21" s="37"/>
      <c r="AD21" s="35"/>
      <c r="AE21" s="37"/>
      <c r="AF21" s="35"/>
      <c r="AG21" s="37"/>
      <c r="AH21" s="35"/>
      <c r="AI21" s="37"/>
      <c r="AJ21" s="35"/>
      <c r="AK21" s="37"/>
      <c r="AL21" s="38"/>
      <c r="AM21" s="39"/>
      <c r="AN21" s="40"/>
      <c r="AO21" s="41"/>
      <c r="AP21" s="36"/>
      <c r="AQ21" s="24"/>
      <c r="AR21" s="24"/>
      <c r="AS21" s="42"/>
      <c r="AT21" s="24"/>
      <c r="AU21" s="24"/>
      <c r="AV21" s="25" t="str">
        <f t="shared" si="2"/>
        <v/>
      </c>
      <c r="CA21" s="26" t="str">
        <f t="shared" si="3"/>
        <v/>
      </c>
      <c r="CB21" s="26" t="str">
        <f t="shared" si="4"/>
        <v/>
      </c>
      <c r="CC21" s="26" t="str">
        <f t="shared" si="5"/>
        <v/>
      </c>
      <c r="CD21" s="26" t="str">
        <f t="shared" si="6"/>
        <v/>
      </c>
      <c r="CE21" s="26" t="str">
        <f t="shared" si="7"/>
        <v/>
      </c>
      <c r="CF21" s="27"/>
      <c r="CG21" s="26" t="str">
        <f t="shared" si="8"/>
        <v/>
      </c>
      <c r="CH21" s="26" t="str">
        <f t="shared" si="9"/>
        <v/>
      </c>
      <c r="CI21" s="28"/>
      <c r="CJ21" s="29">
        <f t="shared" si="10"/>
        <v>0</v>
      </c>
      <c r="CK21" s="29">
        <f t="shared" si="11"/>
        <v>0</v>
      </c>
      <c r="CL21" s="29">
        <f t="shared" si="12"/>
        <v>0</v>
      </c>
      <c r="CM21" s="29">
        <f t="shared" si="13"/>
        <v>0</v>
      </c>
      <c r="CN21" s="29">
        <f t="shared" si="13"/>
        <v>0</v>
      </c>
      <c r="CO21" s="30"/>
      <c r="CP21" s="29">
        <f t="shared" si="14"/>
        <v>0</v>
      </c>
      <c r="CQ21" s="29">
        <f t="shared" si="14"/>
        <v>0</v>
      </c>
    </row>
    <row r="22" spans="1:99" x14ac:dyDescent="0.25">
      <c r="A22" s="300"/>
      <c r="B22" s="53" t="s">
        <v>47</v>
      </c>
      <c r="C22" s="32">
        <f t="shared" si="0"/>
        <v>0</v>
      </c>
      <c r="D22" s="54">
        <f t="shared" si="1"/>
        <v>0</v>
      </c>
      <c r="E22" s="55">
        <f t="shared" si="1"/>
        <v>0</v>
      </c>
      <c r="F22" s="35"/>
      <c r="G22" s="36"/>
      <c r="H22" s="35"/>
      <c r="I22" s="36"/>
      <c r="J22" s="35"/>
      <c r="K22" s="37"/>
      <c r="L22" s="35"/>
      <c r="M22" s="37"/>
      <c r="N22" s="35"/>
      <c r="O22" s="37"/>
      <c r="P22" s="35"/>
      <c r="Q22" s="37"/>
      <c r="R22" s="35"/>
      <c r="S22" s="37"/>
      <c r="T22" s="35"/>
      <c r="U22" s="37"/>
      <c r="V22" s="35"/>
      <c r="W22" s="37"/>
      <c r="X22" s="35"/>
      <c r="Y22" s="37"/>
      <c r="Z22" s="35"/>
      <c r="AA22" s="37"/>
      <c r="AB22" s="35"/>
      <c r="AC22" s="37"/>
      <c r="AD22" s="35"/>
      <c r="AE22" s="37"/>
      <c r="AF22" s="35"/>
      <c r="AG22" s="37"/>
      <c r="AH22" s="35"/>
      <c r="AI22" s="37"/>
      <c r="AJ22" s="35"/>
      <c r="AK22" s="37"/>
      <c r="AL22" s="56"/>
      <c r="AM22" s="39"/>
      <c r="AN22" s="40"/>
      <c r="AO22" s="41"/>
      <c r="AP22" s="36"/>
      <c r="AQ22" s="24"/>
      <c r="AR22" s="24"/>
      <c r="AS22" s="42"/>
      <c r="AT22" s="24"/>
      <c r="AU22" s="24"/>
      <c r="AV22" s="25" t="str">
        <f t="shared" si="2"/>
        <v/>
      </c>
      <c r="CA22" s="26" t="str">
        <f t="shared" si="3"/>
        <v/>
      </c>
      <c r="CB22" s="26" t="str">
        <f t="shared" si="4"/>
        <v/>
      </c>
      <c r="CC22" s="26" t="str">
        <f t="shared" si="5"/>
        <v/>
      </c>
      <c r="CD22" s="26" t="str">
        <f t="shared" si="6"/>
        <v/>
      </c>
      <c r="CE22" s="26" t="str">
        <f t="shared" si="7"/>
        <v/>
      </c>
      <c r="CF22" s="27"/>
      <c r="CG22" s="26" t="str">
        <f t="shared" si="8"/>
        <v/>
      </c>
      <c r="CH22" s="26" t="str">
        <f t="shared" si="9"/>
        <v/>
      </c>
      <c r="CI22" s="28"/>
      <c r="CJ22" s="29">
        <f t="shared" si="10"/>
        <v>0</v>
      </c>
      <c r="CK22" s="29">
        <f t="shared" si="11"/>
        <v>0</v>
      </c>
      <c r="CL22" s="29">
        <f t="shared" si="12"/>
        <v>0</v>
      </c>
      <c r="CM22" s="29">
        <f t="shared" si="13"/>
        <v>0</v>
      </c>
      <c r="CN22" s="29">
        <f t="shared" si="13"/>
        <v>0</v>
      </c>
      <c r="CO22" s="30"/>
      <c r="CP22" s="29">
        <f t="shared" si="14"/>
        <v>0</v>
      </c>
      <c r="CQ22" s="29">
        <f t="shared" si="14"/>
        <v>0</v>
      </c>
    </row>
    <row r="23" spans="1:99" x14ac:dyDescent="0.25">
      <c r="A23" s="301"/>
      <c r="B23" s="57" t="s">
        <v>48</v>
      </c>
      <c r="C23" s="58">
        <f t="shared" si="0"/>
        <v>0</v>
      </c>
      <c r="D23" s="59">
        <f t="shared" si="1"/>
        <v>0</v>
      </c>
      <c r="E23" s="60">
        <f t="shared" si="1"/>
        <v>0</v>
      </c>
      <c r="F23" s="61"/>
      <c r="G23" s="62"/>
      <c r="H23" s="61"/>
      <c r="I23" s="62"/>
      <c r="J23" s="61"/>
      <c r="K23" s="63"/>
      <c r="L23" s="61"/>
      <c r="M23" s="63"/>
      <c r="N23" s="61"/>
      <c r="O23" s="63"/>
      <c r="P23" s="61"/>
      <c r="Q23" s="63"/>
      <c r="R23" s="61"/>
      <c r="S23" s="63"/>
      <c r="T23" s="61"/>
      <c r="U23" s="63"/>
      <c r="V23" s="61"/>
      <c r="W23" s="63"/>
      <c r="X23" s="61"/>
      <c r="Y23" s="63"/>
      <c r="Z23" s="61"/>
      <c r="AA23" s="63"/>
      <c r="AB23" s="61"/>
      <c r="AC23" s="63"/>
      <c r="AD23" s="61"/>
      <c r="AE23" s="63"/>
      <c r="AF23" s="61"/>
      <c r="AG23" s="63"/>
      <c r="AH23" s="61"/>
      <c r="AI23" s="63"/>
      <c r="AJ23" s="61"/>
      <c r="AK23" s="63"/>
      <c r="AL23" s="64"/>
      <c r="AM23" s="65"/>
      <c r="AN23" s="66"/>
      <c r="AO23" s="67"/>
      <c r="AP23" s="68"/>
      <c r="AQ23" s="69"/>
      <c r="AR23" s="69"/>
      <c r="AS23" s="70"/>
      <c r="AT23" s="69"/>
      <c r="AU23" s="69"/>
      <c r="AV23" s="25" t="str">
        <f t="shared" si="2"/>
        <v/>
      </c>
      <c r="CA23" s="26" t="str">
        <f t="shared" si="3"/>
        <v/>
      </c>
      <c r="CB23" s="26" t="str">
        <f t="shared" si="4"/>
        <v/>
      </c>
      <c r="CC23" s="26" t="str">
        <f t="shared" si="5"/>
        <v/>
      </c>
      <c r="CD23" s="26" t="str">
        <f t="shared" si="6"/>
        <v/>
      </c>
      <c r="CE23" s="26" t="str">
        <f t="shared" si="7"/>
        <v/>
      </c>
      <c r="CF23" s="27"/>
      <c r="CG23" s="26" t="str">
        <f t="shared" si="8"/>
        <v/>
      </c>
      <c r="CH23" s="26" t="str">
        <f t="shared" si="9"/>
        <v/>
      </c>
      <c r="CI23" s="28"/>
      <c r="CJ23" s="29">
        <f t="shared" si="10"/>
        <v>0</v>
      </c>
      <c r="CK23" s="29">
        <f t="shared" si="11"/>
        <v>0</v>
      </c>
      <c r="CL23" s="29">
        <f t="shared" si="12"/>
        <v>0</v>
      </c>
      <c r="CM23" s="29">
        <f t="shared" si="13"/>
        <v>0</v>
      </c>
      <c r="CN23" s="29">
        <f t="shared" si="13"/>
        <v>0</v>
      </c>
      <c r="CO23" s="30"/>
      <c r="CP23" s="29">
        <f t="shared" si="14"/>
        <v>0</v>
      </c>
      <c r="CQ23" s="29">
        <f t="shared" si="14"/>
        <v>0</v>
      </c>
    </row>
    <row r="24" spans="1:99" x14ac:dyDescent="0.25">
      <c r="A24" s="299" t="s">
        <v>49</v>
      </c>
      <c r="B24" s="10" t="s">
        <v>38</v>
      </c>
      <c r="C24" s="11">
        <f t="shared" ref="C24:C34" si="15">SUM(D24+E24)</f>
        <v>76</v>
      </c>
      <c r="D24" s="12">
        <f>+F24+H24+J24+L24+N24+P24+R24+T24+V24+X24+Z24+AB24+AD24+AF24+AH24+AJ24+AL24</f>
        <v>51</v>
      </c>
      <c r="E24" s="13">
        <f>+G24+I24+K24+M24+O24+Q24+S24+U24+W24+Y24+AA24+AC24+AE24+AG24+AI24+AK24+AM24</f>
        <v>25</v>
      </c>
      <c r="F24" s="14"/>
      <c r="G24" s="15"/>
      <c r="H24" s="14"/>
      <c r="I24" s="15"/>
      <c r="J24" s="14"/>
      <c r="K24" s="16"/>
      <c r="L24" s="14"/>
      <c r="M24" s="16"/>
      <c r="N24" s="14">
        <v>4</v>
      </c>
      <c r="O24" s="16">
        <v>1</v>
      </c>
      <c r="P24" s="14">
        <v>2</v>
      </c>
      <c r="Q24" s="16"/>
      <c r="R24" s="14">
        <v>8</v>
      </c>
      <c r="S24" s="16">
        <v>1</v>
      </c>
      <c r="T24" s="14">
        <v>11</v>
      </c>
      <c r="U24" s="16">
        <v>5</v>
      </c>
      <c r="V24" s="14">
        <v>5</v>
      </c>
      <c r="W24" s="16">
        <v>8</v>
      </c>
      <c r="X24" s="14">
        <v>6</v>
      </c>
      <c r="Y24" s="16">
        <v>2</v>
      </c>
      <c r="Z24" s="14">
        <v>2</v>
      </c>
      <c r="AA24" s="16"/>
      <c r="AB24" s="14">
        <v>4</v>
      </c>
      <c r="AC24" s="16">
        <v>2</v>
      </c>
      <c r="AD24" s="14">
        <v>5</v>
      </c>
      <c r="AE24" s="16">
        <v>2</v>
      </c>
      <c r="AF24" s="14"/>
      <c r="AG24" s="16">
        <v>1</v>
      </c>
      <c r="AH24" s="14">
        <v>1</v>
      </c>
      <c r="AI24" s="16">
        <v>3</v>
      </c>
      <c r="AJ24" s="14">
        <v>1</v>
      </c>
      <c r="AK24" s="16"/>
      <c r="AL24" s="17">
        <v>2</v>
      </c>
      <c r="AM24" s="18"/>
      <c r="AN24" s="19">
        <v>0</v>
      </c>
      <c r="AO24" s="20">
        <v>0</v>
      </c>
      <c r="AP24" s="21">
        <v>2</v>
      </c>
      <c r="AQ24" s="22">
        <v>2</v>
      </c>
      <c r="AR24" s="22">
        <v>7</v>
      </c>
      <c r="AS24" s="23"/>
      <c r="AT24" s="24">
        <v>0</v>
      </c>
      <c r="AU24" s="24">
        <v>0</v>
      </c>
      <c r="AV24" s="25" t="str">
        <f>$CA24&amp;$CB24&amp;CC24&amp;CD24&amp;CE24&amp;CG24&amp;CH24</f>
        <v/>
      </c>
      <c r="CA24" s="26" t="str">
        <f>IF(AND($C24&lt;&gt;0,AN24=""),"* No olvide ingresar la columna Espacios Amigables /adolescentes (Digite CERO si no tiene). ",IF(AN24&gt;$C24,"* El Número de Espacios Amigables no puede superar el Total. ",""))</f>
        <v/>
      </c>
      <c r="CB24" s="26" t="str">
        <f>IF(AND(E24&gt;0,OR(AO24="")),"No olvide digitar los campos *TRANS Masculino (Digite CERO si no tiene).",IF(AO24&gt;E24,"* El Número de TRANS Masculino no puede superar el Total Mujeres. ",""))</f>
        <v/>
      </c>
      <c r="CC24" s="26" t="str">
        <f>IF(AND(D24&gt;0,OR(AP24="")),"No olvide digitar los campos *TRANS Femenino (Digite CERO si no tiene).",IF(AP24&gt;$D24,"* El Número de TRANS Femenino no puede superar el Total Hombres. ",""))</f>
        <v/>
      </c>
      <c r="CD24" s="26" t="str">
        <f>IF(AND($C24&lt;&gt;0,AQ24=""),"* No olvide ingresar la columna Pueblos Originarios (Digite CERO si no tiene).  ",IF(AQ24&gt;$C24,"* El Número de Pueblos Originarios no puede superar el Total. ",""))</f>
        <v/>
      </c>
      <c r="CE24" s="26" t="str">
        <f>IF(AND($C24&lt;&gt;0,AR24=""),"* No olvide ingresar la columna Migrantes (Digite CERO si no tiene).  ",IF(AR24&gt;$C24,"* El Número de Migrantes no puede superar el Total. ",""))</f>
        <v/>
      </c>
      <c r="CF24" s="27"/>
      <c r="CG24" s="26" t="str">
        <f>IF(AND($C24&lt;&gt;0,AT24=""),"* No olvide ingresar la columna Niños, Niñas, Adolescentes y Jóvenes SENAME (Digite CERO si no tiene).  ",IF(AT24&gt;$C24,"* El Número de Niños, Niñas, Adolescentes y Jóvenes SENAME no puede superar el Total. ",""))</f>
        <v/>
      </c>
      <c r="CH24" s="26" t="str">
        <f>IF(AND($C24&lt;&gt;0,AU24=""),"* No olvide ingresar la columna Niños, Niñas, Adolescentes y Jóvenes Mejor Niñez (Digite CERO si no tiene). ",IF(AU24&gt;$C24,"* El Número de Niños, Niñas, Adolescentes y Jóvenes Mejor Niñez no puede superar el Total. ",""))</f>
        <v/>
      </c>
      <c r="CI24" s="28"/>
      <c r="CJ24" s="29">
        <f>IF(AND($C24&lt;&gt;0,AN24=""),1,IF(AN24&gt;$C24,1,0))</f>
        <v>0</v>
      </c>
      <c r="CK24" s="29">
        <f>IF(AND(E24&gt;0,OR(AO24="")),1,IF(AO24&gt;E24,1,0))</f>
        <v>0</v>
      </c>
      <c r="CL24" s="29">
        <f>IF(AND(D24&gt;0,OR(AP24="")),1,IF(AP24&gt;D24,1,0))</f>
        <v>0</v>
      </c>
      <c r="CM24" s="29">
        <f>IF(AND($C24&lt;&gt;0,AQ24=""),1,IF(AQ24&gt;$C24,1,0))</f>
        <v>0</v>
      </c>
      <c r="CN24" s="29">
        <f>IF(AND($C24&lt;&gt;0,AR24=""),1,IF(AR24&gt;$C24,1,0))</f>
        <v>0</v>
      </c>
      <c r="CO24" s="30"/>
      <c r="CP24" s="29">
        <f>IF(AND($C24&lt;&gt;0,AT24=""),1,IF(AT24&gt;$C24,1,0))</f>
        <v>0</v>
      </c>
      <c r="CQ24" s="29">
        <f>IF(AND($C24&lt;&gt;0,AU24=""),1,IF(AU24&gt;$C24,1,0))</f>
        <v>0</v>
      </c>
      <c r="CR24" s="28"/>
      <c r="CS24" s="28"/>
      <c r="CT24" s="28"/>
      <c r="CU24" s="28"/>
    </row>
    <row r="25" spans="1:99" x14ac:dyDescent="0.25">
      <c r="A25" s="300"/>
      <c r="B25" s="31" t="s">
        <v>39</v>
      </c>
      <c r="C25" s="32">
        <f t="shared" si="15"/>
        <v>0</v>
      </c>
      <c r="D25" s="33">
        <f t="shared" ref="D25:E34" si="16">+F25+H25+J25+L25+N25+P25+R25+T25+V25+X25+Z25+AB25+AD25+AF25+AH25+AJ25+AL25</f>
        <v>0</v>
      </c>
      <c r="E25" s="34">
        <f>+G25+I25+K25+M25+O25+Q25+S25+U25+W25+Y25+AA25+AC25+AE25+AG25+AI25+AK25+AM25</f>
        <v>0</v>
      </c>
      <c r="F25" s="35"/>
      <c r="G25" s="36"/>
      <c r="H25" s="35"/>
      <c r="I25" s="36"/>
      <c r="J25" s="35"/>
      <c r="K25" s="37"/>
      <c r="L25" s="35"/>
      <c r="M25" s="37"/>
      <c r="N25" s="35"/>
      <c r="O25" s="37"/>
      <c r="P25" s="35"/>
      <c r="Q25" s="37"/>
      <c r="R25" s="35"/>
      <c r="S25" s="37"/>
      <c r="T25" s="35"/>
      <c r="U25" s="37"/>
      <c r="V25" s="35"/>
      <c r="W25" s="37"/>
      <c r="X25" s="35"/>
      <c r="Y25" s="37"/>
      <c r="Z25" s="35"/>
      <c r="AA25" s="37"/>
      <c r="AB25" s="35"/>
      <c r="AC25" s="37"/>
      <c r="AD25" s="35"/>
      <c r="AE25" s="37"/>
      <c r="AF25" s="35"/>
      <c r="AG25" s="37"/>
      <c r="AH25" s="35"/>
      <c r="AI25" s="37"/>
      <c r="AJ25" s="35"/>
      <c r="AK25" s="37"/>
      <c r="AL25" s="38"/>
      <c r="AM25" s="39"/>
      <c r="AN25" s="40"/>
      <c r="AO25" s="41"/>
      <c r="AP25" s="36"/>
      <c r="AQ25" s="24"/>
      <c r="AR25" s="24"/>
      <c r="AS25" s="42"/>
      <c r="AT25" s="24"/>
      <c r="AU25" s="24"/>
      <c r="AV25" s="25" t="str">
        <f t="shared" ref="AV25:AV34" si="17">$CA25&amp;$CB25&amp;CC25&amp;CD25&amp;CE25&amp;CG25&amp;CH25</f>
        <v/>
      </c>
      <c r="CA25" s="26" t="str">
        <f t="shared" ref="CA25:CA34" si="18">IF(AND($C25&lt;&gt;0,AN25=""),"* No olvide ingresar la columna Espacios Amigables /adolescentes (Digite CERO si no tiene). ",IF(AN25&gt;$C25,"* El Número de Espacios Amigables no puede superar el Total. ",""))</f>
        <v/>
      </c>
      <c r="CB25" s="26" t="str">
        <f t="shared" ref="CB25:CB34" si="19">IF(AND(E25&gt;0,OR(AO25="")),"No olvide digitar los campos *TRANS Masculino (Digite CERO si no tiene).",IF(AO25&gt;E25,"* El Número de TRANS Masculino no puede superar el Total Mujeres. ",""))</f>
        <v/>
      </c>
      <c r="CC25" s="26" t="str">
        <f t="shared" ref="CC25:CC34" si="20">IF(AND(D25&gt;0,OR(AP25="")),"No olvide digitar los campos *TRANS Femenino (Digite CERO si no tiene).",IF(AP25&gt;$D25,"* El Número de TRANS Femenino no puede superar el Total Hombres. ",""))</f>
        <v/>
      </c>
      <c r="CD25" s="26" t="str">
        <f t="shared" ref="CD25:CD34" si="21">IF(AND($C25&lt;&gt;0,AQ25=""),"* No olvide ingresar la columna Pueblos Originarios (Digite CERO si no tiene).  ",IF(AQ25&gt;$C25,"* El Número de Pueblos Originarios no puede superar el Total. ",""))</f>
        <v/>
      </c>
      <c r="CE25" s="26" t="str">
        <f t="shared" ref="CE25:CE34" si="22">IF(AND($C25&lt;&gt;0,AR25=""),"* No olvide ingresar la columna Migrantes (Digite CERO si no tiene).  ",IF(AR25&gt;$C25,"* El Número de Migrantes no puede superar el Total. ",""))</f>
        <v/>
      </c>
      <c r="CF25" s="27"/>
      <c r="CG25" s="26" t="str">
        <f t="shared" ref="CG25:CG34" si="23">IF(AND($C25&lt;&gt;0,AT25=""),"* No olvide ingresar la columna Niños, Niñas, Adolescentes y Jóvenes SENAME (Digite CERO si no tiene).  ",IF(AT25&gt;$C25,"* El Número de Niños, Niñas, Adolescentes y Jóvenes SENAME no puede superar el Total. ",""))</f>
        <v/>
      </c>
      <c r="CH25" s="26" t="str">
        <f t="shared" ref="CH25:CH34" si="24">IF(AND($C25&lt;&gt;0,AU25=""),"* No olvide ingresar la columna Niños, Niñas, Adolescentes y Jóvenes Mejor Niñez (Digite CERO si no tiene). ",IF(AU25&gt;$C25,"* El Número de Niños, Niñas, Adolescentes y Jóvenes Mejor Niñez no puede superar el Total. ",""))</f>
        <v/>
      </c>
      <c r="CI25" s="28"/>
      <c r="CJ25" s="29">
        <f t="shared" ref="CJ25:CJ34" si="25">IF(AND($C25&lt;&gt;0,AN25=""),1,IF(AN25&gt;$C25,1,0))</f>
        <v>0</v>
      </c>
      <c r="CK25" s="29">
        <f t="shared" ref="CK25:CK34" si="26">IF(AND(E25&gt;0,OR(AO25="")),1,IF(AO25&gt;E25,1,0))</f>
        <v>0</v>
      </c>
      <c r="CL25" s="29">
        <f t="shared" ref="CL25:CL34" si="27">IF(AND(D25&gt;0,OR(AP25="")),1,IF(AP25&gt;D25,1,0))</f>
        <v>0</v>
      </c>
      <c r="CM25" s="29">
        <f t="shared" ref="CM25:CN34" si="28">IF(AND($C25&lt;&gt;0,AQ25=""),1,IF(AQ25&gt;$C25,1,0))</f>
        <v>0</v>
      </c>
      <c r="CN25" s="29">
        <f t="shared" si="28"/>
        <v>0</v>
      </c>
      <c r="CO25" s="30"/>
      <c r="CP25" s="29">
        <f t="shared" ref="CP25:CQ34" si="29">IF(AND($C25&lt;&gt;0,AT25=""),1,IF(AT25&gt;$C25,1,0))</f>
        <v>0</v>
      </c>
      <c r="CQ25" s="29">
        <f t="shared" si="29"/>
        <v>0</v>
      </c>
    </row>
    <row r="26" spans="1:99" x14ac:dyDescent="0.25">
      <c r="A26" s="300"/>
      <c r="B26" s="31" t="s">
        <v>40</v>
      </c>
      <c r="C26" s="32">
        <f t="shared" si="15"/>
        <v>173</v>
      </c>
      <c r="D26" s="33">
        <f t="shared" si="16"/>
        <v>122</v>
      </c>
      <c r="E26" s="34">
        <f t="shared" si="16"/>
        <v>51</v>
      </c>
      <c r="F26" s="35"/>
      <c r="G26" s="36"/>
      <c r="H26" s="35"/>
      <c r="I26" s="36"/>
      <c r="J26" s="35"/>
      <c r="K26" s="37"/>
      <c r="L26" s="35"/>
      <c r="M26" s="37">
        <v>1</v>
      </c>
      <c r="N26" s="35">
        <v>9</v>
      </c>
      <c r="O26" s="37"/>
      <c r="P26" s="35">
        <v>6</v>
      </c>
      <c r="Q26" s="37">
        <v>5</v>
      </c>
      <c r="R26" s="35">
        <v>25</v>
      </c>
      <c r="S26" s="37">
        <v>7</v>
      </c>
      <c r="T26" s="35">
        <v>20</v>
      </c>
      <c r="U26" s="37">
        <v>6</v>
      </c>
      <c r="V26" s="35">
        <v>19</v>
      </c>
      <c r="W26" s="37">
        <v>11</v>
      </c>
      <c r="X26" s="35">
        <v>7</v>
      </c>
      <c r="Y26" s="37">
        <v>7</v>
      </c>
      <c r="Z26" s="35">
        <v>17</v>
      </c>
      <c r="AA26" s="37">
        <v>4</v>
      </c>
      <c r="AB26" s="35">
        <v>10</v>
      </c>
      <c r="AC26" s="37">
        <v>4</v>
      </c>
      <c r="AD26" s="35">
        <v>4</v>
      </c>
      <c r="AE26" s="37">
        <v>1</v>
      </c>
      <c r="AF26" s="35">
        <v>2</v>
      </c>
      <c r="AG26" s="37">
        <v>1</v>
      </c>
      <c r="AH26" s="35">
        <v>2</v>
      </c>
      <c r="AI26" s="37">
        <v>3</v>
      </c>
      <c r="AJ26" s="35">
        <v>1</v>
      </c>
      <c r="AK26" s="37">
        <v>1</v>
      </c>
      <c r="AL26" s="38"/>
      <c r="AM26" s="39"/>
      <c r="AN26" s="40">
        <v>0</v>
      </c>
      <c r="AO26" s="41">
        <v>0</v>
      </c>
      <c r="AP26" s="36">
        <v>1</v>
      </c>
      <c r="AQ26" s="24">
        <v>2</v>
      </c>
      <c r="AR26" s="24">
        <v>12</v>
      </c>
      <c r="AS26" s="42"/>
      <c r="AT26" s="24">
        <v>0</v>
      </c>
      <c r="AU26" s="24">
        <v>0</v>
      </c>
      <c r="AV26" s="25" t="str">
        <f t="shared" si="17"/>
        <v/>
      </c>
      <c r="CA26" s="26" t="str">
        <f t="shared" si="18"/>
        <v/>
      </c>
      <c r="CB26" s="26" t="str">
        <f t="shared" si="19"/>
        <v/>
      </c>
      <c r="CC26" s="26" t="str">
        <f t="shared" si="20"/>
        <v/>
      </c>
      <c r="CD26" s="26" t="str">
        <f t="shared" si="21"/>
        <v/>
      </c>
      <c r="CE26" s="26" t="str">
        <f t="shared" si="22"/>
        <v/>
      </c>
      <c r="CF26" s="27"/>
      <c r="CG26" s="26" t="str">
        <f t="shared" si="23"/>
        <v/>
      </c>
      <c r="CH26" s="26" t="str">
        <f t="shared" si="24"/>
        <v/>
      </c>
      <c r="CI26" s="28"/>
      <c r="CJ26" s="29">
        <f t="shared" si="25"/>
        <v>0</v>
      </c>
      <c r="CK26" s="29">
        <f t="shared" si="26"/>
        <v>0</v>
      </c>
      <c r="CL26" s="29">
        <f t="shared" si="27"/>
        <v>0</v>
      </c>
      <c r="CM26" s="29">
        <f t="shared" si="28"/>
        <v>0</v>
      </c>
      <c r="CN26" s="29">
        <f t="shared" si="28"/>
        <v>0</v>
      </c>
      <c r="CO26" s="30"/>
      <c r="CP26" s="29">
        <f t="shared" si="29"/>
        <v>0</v>
      </c>
      <c r="CQ26" s="29">
        <f t="shared" si="29"/>
        <v>0</v>
      </c>
    </row>
    <row r="27" spans="1:99" x14ac:dyDescent="0.25">
      <c r="A27" s="300"/>
      <c r="B27" s="31" t="s">
        <v>41</v>
      </c>
      <c r="C27" s="32">
        <f t="shared" si="15"/>
        <v>0</v>
      </c>
      <c r="D27" s="33">
        <f t="shared" si="16"/>
        <v>0</v>
      </c>
      <c r="E27" s="34">
        <f t="shared" si="16"/>
        <v>0</v>
      </c>
      <c r="F27" s="35"/>
      <c r="G27" s="36"/>
      <c r="H27" s="35"/>
      <c r="I27" s="36"/>
      <c r="J27" s="35"/>
      <c r="K27" s="37"/>
      <c r="L27" s="35"/>
      <c r="M27" s="37"/>
      <c r="N27" s="35"/>
      <c r="O27" s="37"/>
      <c r="P27" s="35"/>
      <c r="Q27" s="37"/>
      <c r="R27" s="35"/>
      <c r="S27" s="37"/>
      <c r="T27" s="35"/>
      <c r="U27" s="37"/>
      <c r="V27" s="35"/>
      <c r="W27" s="37"/>
      <c r="X27" s="35"/>
      <c r="Y27" s="37"/>
      <c r="Z27" s="35"/>
      <c r="AA27" s="37"/>
      <c r="AB27" s="35"/>
      <c r="AC27" s="37"/>
      <c r="AD27" s="35"/>
      <c r="AE27" s="37"/>
      <c r="AF27" s="35"/>
      <c r="AG27" s="37"/>
      <c r="AH27" s="35"/>
      <c r="AI27" s="37"/>
      <c r="AJ27" s="35"/>
      <c r="AK27" s="37"/>
      <c r="AL27" s="38"/>
      <c r="AM27" s="39"/>
      <c r="AN27" s="40"/>
      <c r="AO27" s="41"/>
      <c r="AP27" s="36"/>
      <c r="AQ27" s="24"/>
      <c r="AR27" s="24"/>
      <c r="AS27" s="42"/>
      <c r="AT27" s="24"/>
      <c r="AU27" s="24"/>
      <c r="AV27" s="25" t="str">
        <f t="shared" si="17"/>
        <v/>
      </c>
      <c r="CA27" s="26" t="str">
        <f t="shared" si="18"/>
        <v/>
      </c>
      <c r="CB27" s="26" t="str">
        <f t="shared" si="19"/>
        <v/>
      </c>
      <c r="CC27" s="26" t="str">
        <f t="shared" si="20"/>
        <v/>
      </c>
      <c r="CD27" s="26" t="str">
        <f t="shared" si="21"/>
        <v/>
      </c>
      <c r="CE27" s="26" t="str">
        <f t="shared" si="22"/>
        <v/>
      </c>
      <c r="CF27" s="27"/>
      <c r="CG27" s="26" t="str">
        <f t="shared" si="23"/>
        <v/>
      </c>
      <c r="CH27" s="26" t="str">
        <f t="shared" si="24"/>
        <v/>
      </c>
      <c r="CI27" s="28"/>
      <c r="CJ27" s="29">
        <f t="shared" si="25"/>
        <v>0</v>
      </c>
      <c r="CK27" s="29">
        <f t="shared" si="26"/>
        <v>0</v>
      </c>
      <c r="CL27" s="29">
        <f t="shared" si="27"/>
        <v>0</v>
      </c>
      <c r="CM27" s="29">
        <f t="shared" si="28"/>
        <v>0</v>
      </c>
      <c r="CN27" s="29">
        <f t="shared" si="28"/>
        <v>0</v>
      </c>
      <c r="CO27" s="30"/>
      <c r="CP27" s="29">
        <f t="shared" si="29"/>
        <v>0</v>
      </c>
      <c r="CQ27" s="29">
        <f t="shared" si="29"/>
        <v>0</v>
      </c>
    </row>
    <row r="28" spans="1:99" x14ac:dyDescent="0.25">
      <c r="A28" s="300"/>
      <c r="B28" s="31" t="s">
        <v>42</v>
      </c>
      <c r="C28" s="32">
        <f t="shared" si="15"/>
        <v>0</v>
      </c>
      <c r="D28" s="33">
        <f t="shared" si="16"/>
        <v>0</v>
      </c>
      <c r="E28" s="34">
        <f t="shared" si="16"/>
        <v>0</v>
      </c>
      <c r="F28" s="35"/>
      <c r="G28" s="36"/>
      <c r="H28" s="35"/>
      <c r="I28" s="36"/>
      <c r="J28" s="35"/>
      <c r="K28" s="37"/>
      <c r="L28" s="35"/>
      <c r="M28" s="37"/>
      <c r="N28" s="35"/>
      <c r="O28" s="37"/>
      <c r="P28" s="35"/>
      <c r="Q28" s="37"/>
      <c r="R28" s="35"/>
      <c r="S28" s="37"/>
      <c r="T28" s="35"/>
      <c r="U28" s="37"/>
      <c r="V28" s="35"/>
      <c r="W28" s="37"/>
      <c r="X28" s="35"/>
      <c r="Y28" s="37"/>
      <c r="Z28" s="35"/>
      <c r="AA28" s="37"/>
      <c r="AB28" s="35"/>
      <c r="AC28" s="37"/>
      <c r="AD28" s="35"/>
      <c r="AE28" s="37"/>
      <c r="AF28" s="35"/>
      <c r="AG28" s="37"/>
      <c r="AH28" s="35"/>
      <c r="AI28" s="37"/>
      <c r="AJ28" s="35"/>
      <c r="AK28" s="37"/>
      <c r="AL28" s="38"/>
      <c r="AM28" s="39"/>
      <c r="AN28" s="40"/>
      <c r="AO28" s="41"/>
      <c r="AP28" s="36"/>
      <c r="AQ28" s="24"/>
      <c r="AR28" s="24"/>
      <c r="AS28" s="42"/>
      <c r="AT28" s="24"/>
      <c r="AU28" s="24"/>
      <c r="AV28" s="25" t="str">
        <f t="shared" si="17"/>
        <v/>
      </c>
      <c r="CA28" s="26" t="str">
        <f t="shared" si="18"/>
        <v/>
      </c>
      <c r="CB28" s="26" t="str">
        <f t="shared" si="19"/>
        <v/>
      </c>
      <c r="CC28" s="26" t="str">
        <f t="shared" si="20"/>
        <v/>
      </c>
      <c r="CD28" s="26" t="str">
        <f t="shared" si="21"/>
        <v/>
      </c>
      <c r="CE28" s="26" t="str">
        <f t="shared" si="22"/>
        <v/>
      </c>
      <c r="CF28" s="27"/>
      <c r="CG28" s="26" t="str">
        <f t="shared" si="23"/>
        <v/>
      </c>
      <c r="CH28" s="26" t="str">
        <f t="shared" si="24"/>
        <v/>
      </c>
      <c r="CI28" s="28"/>
      <c r="CJ28" s="29">
        <f t="shared" si="25"/>
        <v>0</v>
      </c>
      <c r="CK28" s="29">
        <f t="shared" si="26"/>
        <v>0</v>
      </c>
      <c r="CL28" s="29">
        <f t="shared" si="27"/>
        <v>0</v>
      </c>
      <c r="CM28" s="29">
        <f t="shared" si="28"/>
        <v>0</v>
      </c>
      <c r="CN28" s="29">
        <f t="shared" si="28"/>
        <v>0</v>
      </c>
      <c r="CO28" s="30"/>
      <c r="CP28" s="29">
        <f t="shared" si="29"/>
        <v>0</v>
      </c>
      <c r="CQ28" s="29">
        <f t="shared" si="29"/>
        <v>0</v>
      </c>
    </row>
    <row r="29" spans="1:99" x14ac:dyDescent="0.25">
      <c r="A29" s="300"/>
      <c r="B29" s="31" t="s">
        <v>43</v>
      </c>
      <c r="C29" s="32">
        <f t="shared" si="15"/>
        <v>0</v>
      </c>
      <c r="D29" s="33">
        <f t="shared" si="16"/>
        <v>0</v>
      </c>
      <c r="E29" s="34">
        <f t="shared" si="16"/>
        <v>0</v>
      </c>
      <c r="F29" s="35"/>
      <c r="G29" s="36"/>
      <c r="H29" s="35"/>
      <c r="I29" s="36"/>
      <c r="J29" s="35"/>
      <c r="K29" s="37"/>
      <c r="L29" s="35"/>
      <c r="M29" s="37"/>
      <c r="N29" s="35"/>
      <c r="O29" s="37"/>
      <c r="P29" s="35"/>
      <c r="Q29" s="37"/>
      <c r="R29" s="35"/>
      <c r="S29" s="37"/>
      <c r="T29" s="35"/>
      <c r="U29" s="37"/>
      <c r="V29" s="35"/>
      <c r="W29" s="37"/>
      <c r="X29" s="35"/>
      <c r="Y29" s="37"/>
      <c r="Z29" s="35"/>
      <c r="AA29" s="37"/>
      <c r="AB29" s="35"/>
      <c r="AC29" s="37"/>
      <c r="AD29" s="35"/>
      <c r="AE29" s="37"/>
      <c r="AF29" s="35"/>
      <c r="AG29" s="37"/>
      <c r="AH29" s="35"/>
      <c r="AI29" s="37"/>
      <c r="AJ29" s="35"/>
      <c r="AK29" s="37"/>
      <c r="AL29" s="38"/>
      <c r="AM29" s="39"/>
      <c r="AN29" s="40"/>
      <c r="AO29" s="41"/>
      <c r="AP29" s="36"/>
      <c r="AQ29" s="24"/>
      <c r="AR29" s="24"/>
      <c r="AS29" s="42"/>
      <c r="AT29" s="24"/>
      <c r="AU29" s="24"/>
      <c r="AV29" s="25" t="str">
        <f t="shared" si="17"/>
        <v/>
      </c>
      <c r="CA29" s="26" t="str">
        <f t="shared" si="18"/>
        <v/>
      </c>
      <c r="CB29" s="26" t="str">
        <f t="shared" si="19"/>
        <v/>
      </c>
      <c r="CC29" s="26" t="str">
        <f t="shared" si="20"/>
        <v/>
      </c>
      <c r="CD29" s="26" t="str">
        <f t="shared" si="21"/>
        <v/>
      </c>
      <c r="CE29" s="26" t="str">
        <f t="shared" si="22"/>
        <v/>
      </c>
      <c r="CF29" s="27"/>
      <c r="CG29" s="26" t="str">
        <f t="shared" si="23"/>
        <v/>
      </c>
      <c r="CH29" s="26" t="str">
        <f t="shared" si="24"/>
        <v/>
      </c>
      <c r="CI29" s="28"/>
      <c r="CJ29" s="29">
        <f t="shared" si="25"/>
        <v>0</v>
      </c>
      <c r="CK29" s="29">
        <f t="shared" si="26"/>
        <v>0</v>
      </c>
      <c r="CL29" s="29">
        <f t="shared" si="27"/>
        <v>0</v>
      </c>
      <c r="CM29" s="29">
        <f t="shared" si="28"/>
        <v>0</v>
      </c>
      <c r="CN29" s="29">
        <f t="shared" si="28"/>
        <v>0</v>
      </c>
      <c r="CO29" s="30"/>
      <c r="CP29" s="29">
        <f t="shared" si="29"/>
        <v>0</v>
      </c>
      <c r="CQ29" s="29">
        <f t="shared" si="29"/>
        <v>0</v>
      </c>
    </row>
    <row r="30" spans="1:99" x14ac:dyDescent="0.25">
      <c r="A30" s="300"/>
      <c r="B30" s="31" t="s">
        <v>44</v>
      </c>
      <c r="C30" s="32">
        <f t="shared" si="15"/>
        <v>0</v>
      </c>
      <c r="D30" s="33">
        <f t="shared" si="16"/>
        <v>0</v>
      </c>
      <c r="E30" s="34">
        <f t="shared" si="16"/>
        <v>0</v>
      </c>
      <c r="F30" s="35"/>
      <c r="G30" s="36"/>
      <c r="H30" s="35"/>
      <c r="I30" s="36"/>
      <c r="J30" s="35"/>
      <c r="K30" s="37"/>
      <c r="L30" s="35"/>
      <c r="M30" s="37"/>
      <c r="N30" s="35"/>
      <c r="O30" s="37"/>
      <c r="P30" s="35"/>
      <c r="Q30" s="37"/>
      <c r="R30" s="35"/>
      <c r="S30" s="37"/>
      <c r="T30" s="35"/>
      <c r="U30" s="37"/>
      <c r="V30" s="35"/>
      <c r="W30" s="37"/>
      <c r="X30" s="35"/>
      <c r="Y30" s="37"/>
      <c r="Z30" s="35"/>
      <c r="AA30" s="37"/>
      <c r="AB30" s="35"/>
      <c r="AC30" s="37"/>
      <c r="AD30" s="35"/>
      <c r="AE30" s="37"/>
      <c r="AF30" s="35"/>
      <c r="AG30" s="37"/>
      <c r="AH30" s="35"/>
      <c r="AI30" s="37"/>
      <c r="AJ30" s="35"/>
      <c r="AK30" s="37"/>
      <c r="AL30" s="38"/>
      <c r="AM30" s="39"/>
      <c r="AN30" s="40"/>
      <c r="AO30" s="41"/>
      <c r="AP30" s="36"/>
      <c r="AQ30" s="24"/>
      <c r="AR30" s="24"/>
      <c r="AS30" s="42"/>
      <c r="AT30" s="24"/>
      <c r="AU30" s="24"/>
      <c r="AV30" s="25" t="str">
        <f t="shared" si="17"/>
        <v/>
      </c>
      <c r="CA30" s="26" t="str">
        <f t="shared" si="18"/>
        <v/>
      </c>
      <c r="CB30" s="26" t="str">
        <f t="shared" si="19"/>
        <v/>
      </c>
      <c r="CC30" s="26" t="str">
        <f t="shared" si="20"/>
        <v/>
      </c>
      <c r="CD30" s="26" t="str">
        <f t="shared" si="21"/>
        <v/>
      </c>
      <c r="CE30" s="26" t="str">
        <f t="shared" si="22"/>
        <v/>
      </c>
      <c r="CF30" s="27"/>
      <c r="CG30" s="26" t="str">
        <f t="shared" si="23"/>
        <v/>
      </c>
      <c r="CH30" s="26" t="str">
        <f t="shared" si="24"/>
        <v/>
      </c>
      <c r="CI30" s="28"/>
      <c r="CJ30" s="29">
        <f t="shared" si="25"/>
        <v>0</v>
      </c>
      <c r="CK30" s="29">
        <f t="shared" si="26"/>
        <v>0</v>
      </c>
      <c r="CL30" s="29">
        <f t="shared" si="27"/>
        <v>0</v>
      </c>
      <c r="CM30" s="29">
        <f t="shared" si="28"/>
        <v>0</v>
      </c>
      <c r="CN30" s="29">
        <f t="shared" si="28"/>
        <v>0</v>
      </c>
      <c r="CO30" s="30"/>
      <c r="CP30" s="29">
        <f t="shared" si="29"/>
        <v>0</v>
      </c>
      <c r="CQ30" s="29">
        <f t="shared" si="29"/>
        <v>0</v>
      </c>
    </row>
    <row r="31" spans="1:99" x14ac:dyDescent="0.25">
      <c r="A31" s="300"/>
      <c r="B31" s="43" t="s">
        <v>45</v>
      </c>
      <c r="C31" s="44">
        <f t="shared" si="15"/>
        <v>0</v>
      </c>
      <c r="D31" s="45">
        <f t="shared" si="16"/>
        <v>0</v>
      </c>
      <c r="E31" s="46">
        <f t="shared" si="16"/>
        <v>0</v>
      </c>
      <c r="F31" s="47"/>
      <c r="G31" s="48"/>
      <c r="H31" s="47"/>
      <c r="I31" s="48"/>
      <c r="J31" s="47"/>
      <c r="K31" s="49"/>
      <c r="L31" s="47"/>
      <c r="M31" s="49"/>
      <c r="N31" s="47"/>
      <c r="O31" s="49"/>
      <c r="P31" s="47"/>
      <c r="Q31" s="49"/>
      <c r="R31" s="47"/>
      <c r="S31" s="49"/>
      <c r="T31" s="47"/>
      <c r="U31" s="49"/>
      <c r="V31" s="47"/>
      <c r="W31" s="49"/>
      <c r="X31" s="47"/>
      <c r="Y31" s="49"/>
      <c r="Z31" s="47"/>
      <c r="AA31" s="49"/>
      <c r="AB31" s="47"/>
      <c r="AC31" s="49"/>
      <c r="AD31" s="47"/>
      <c r="AE31" s="49"/>
      <c r="AF31" s="47"/>
      <c r="AG31" s="49"/>
      <c r="AH31" s="47"/>
      <c r="AI31" s="49"/>
      <c r="AJ31" s="47"/>
      <c r="AK31" s="49"/>
      <c r="AL31" s="50"/>
      <c r="AM31" s="51"/>
      <c r="AN31" s="40"/>
      <c r="AO31" s="52"/>
      <c r="AP31" s="36"/>
      <c r="AQ31" s="24"/>
      <c r="AR31" s="24"/>
      <c r="AS31" s="42"/>
      <c r="AT31" s="24"/>
      <c r="AU31" s="24"/>
      <c r="AV31" s="25" t="str">
        <f t="shared" si="17"/>
        <v/>
      </c>
      <c r="CA31" s="26" t="str">
        <f t="shared" si="18"/>
        <v/>
      </c>
      <c r="CB31" s="26" t="str">
        <f t="shared" si="19"/>
        <v/>
      </c>
      <c r="CC31" s="26" t="str">
        <f t="shared" si="20"/>
        <v/>
      </c>
      <c r="CD31" s="26" t="str">
        <f t="shared" si="21"/>
        <v/>
      </c>
      <c r="CE31" s="26" t="str">
        <f t="shared" si="22"/>
        <v/>
      </c>
      <c r="CF31" s="27"/>
      <c r="CG31" s="26" t="str">
        <f t="shared" si="23"/>
        <v/>
      </c>
      <c r="CH31" s="26" t="str">
        <f t="shared" si="24"/>
        <v/>
      </c>
      <c r="CI31" s="28"/>
      <c r="CJ31" s="29">
        <f t="shared" si="25"/>
        <v>0</v>
      </c>
      <c r="CK31" s="29">
        <f t="shared" si="26"/>
        <v>0</v>
      </c>
      <c r="CL31" s="29">
        <f t="shared" si="27"/>
        <v>0</v>
      </c>
      <c r="CM31" s="29">
        <f t="shared" si="28"/>
        <v>0</v>
      </c>
      <c r="CN31" s="29">
        <f t="shared" si="28"/>
        <v>0</v>
      </c>
      <c r="CO31" s="30"/>
      <c r="CP31" s="29">
        <f t="shared" si="29"/>
        <v>0</v>
      </c>
      <c r="CQ31" s="29">
        <f t="shared" si="29"/>
        <v>0</v>
      </c>
    </row>
    <row r="32" spans="1:99" x14ac:dyDescent="0.25">
      <c r="A32" s="300"/>
      <c r="B32" s="31" t="s">
        <v>46</v>
      </c>
      <c r="C32" s="32">
        <f t="shared" si="15"/>
        <v>0</v>
      </c>
      <c r="D32" s="33">
        <f t="shared" si="16"/>
        <v>0</v>
      </c>
      <c r="E32" s="34">
        <f t="shared" si="16"/>
        <v>0</v>
      </c>
      <c r="F32" s="35"/>
      <c r="G32" s="36"/>
      <c r="H32" s="35"/>
      <c r="I32" s="36"/>
      <c r="J32" s="35"/>
      <c r="K32" s="37"/>
      <c r="L32" s="35"/>
      <c r="M32" s="37"/>
      <c r="N32" s="35"/>
      <c r="O32" s="37"/>
      <c r="P32" s="35"/>
      <c r="Q32" s="37"/>
      <c r="R32" s="35"/>
      <c r="S32" s="37"/>
      <c r="T32" s="35"/>
      <c r="U32" s="37"/>
      <c r="V32" s="35"/>
      <c r="W32" s="37"/>
      <c r="X32" s="35"/>
      <c r="Y32" s="37"/>
      <c r="Z32" s="35"/>
      <c r="AA32" s="37"/>
      <c r="AB32" s="35"/>
      <c r="AC32" s="37"/>
      <c r="AD32" s="35"/>
      <c r="AE32" s="37"/>
      <c r="AF32" s="35"/>
      <c r="AG32" s="37"/>
      <c r="AH32" s="35"/>
      <c r="AI32" s="37"/>
      <c r="AJ32" s="35"/>
      <c r="AK32" s="37"/>
      <c r="AL32" s="38"/>
      <c r="AM32" s="39"/>
      <c r="AN32" s="40"/>
      <c r="AO32" s="41"/>
      <c r="AP32" s="36"/>
      <c r="AQ32" s="24"/>
      <c r="AR32" s="24"/>
      <c r="AS32" s="42"/>
      <c r="AT32" s="24"/>
      <c r="AU32" s="24"/>
      <c r="AV32" s="25" t="str">
        <f t="shared" si="17"/>
        <v/>
      </c>
      <c r="CA32" s="26" t="str">
        <f t="shared" si="18"/>
        <v/>
      </c>
      <c r="CB32" s="26" t="str">
        <f t="shared" si="19"/>
        <v/>
      </c>
      <c r="CC32" s="26" t="str">
        <f t="shared" si="20"/>
        <v/>
      </c>
      <c r="CD32" s="26" t="str">
        <f t="shared" si="21"/>
        <v/>
      </c>
      <c r="CE32" s="26" t="str">
        <f t="shared" si="22"/>
        <v/>
      </c>
      <c r="CF32" s="27"/>
      <c r="CG32" s="26" t="str">
        <f t="shared" si="23"/>
        <v/>
      </c>
      <c r="CH32" s="26" t="str">
        <f t="shared" si="24"/>
        <v/>
      </c>
      <c r="CI32" s="28"/>
      <c r="CJ32" s="29">
        <f t="shared" si="25"/>
        <v>0</v>
      </c>
      <c r="CK32" s="29">
        <f t="shared" si="26"/>
        <v>0</v>
      </c>
      <c r="CL32" s="29">
        <f t="shared" si="27"/>
        <v>0</v>
      </c>
      <c r="CM32" s="29">
        <f t="shared" si="28"/>
        <v>0</v>
      </c>
      <c r="CN32" s="29">
        <f t="shared" si="28"/>
        <v>0</v>
      </c>
      <c r="CO32" s="30"/>
      <c r="CP32" s="29">
        <f t="shared" si="29"/>
        <v>0</v>
      </c>
      <c r="CQ32" s="29">
        <f t="shared" si="29"/>
        <v>0</v>
      </c>
    </row>
    <row r="33" spans="1:95" x14ac:dyDescent="0.25">
      <c r="A33" s="300"/>
      <c r="B33" s="53" t="s">
        <v>47</v>
      </c>
      <c r="C33" s="32">
        <f t="shared" si="15"/>
        <v>0</v>
      </c>
      <c r="D33" s="54">
        <f t="shared" si="16"/>
        <v>0</v>
      </c>
      <c r="E33" s="55">
        <f t="shared" si="16"/>
        <v>0</v>
      </c>
      <c r="F33" s="35"/>
      <c r="G33" s="36"/>
      <c r="H33" s="35"/>
      <c r="I33" s="36"/>
      <c r="J33" s="35"/>
      <c r="K33" s="37"/>
      <c r="L33" s="35"/>
      <c r="M33" s="37"/>
      <c r="N33" s="35"/>
      <c r="O33" s="37"/>
      <c r="P33" s="35"/>
      <c r="Q33" s="37"/>
      <c r="R33" s="35"/>
      <c r="S33" s="37"/>
      <c r="T33" s="35"/>
      <c r="U33" s="37"/>
      <c r="V33" s="35"/>
      <c r="W33" s="37"/>
      <c r="X33" s="35"/>
      <c r="Y33" s="37"/>
      <c r="Z33" s="35"/>
      <c r="AA33" s="37"/>
      <c r="AB33" s="35"/>
      <c r="AC33" s="37"/>
      <c r="AD33" s="35"/>
      <c r="AE33" s="37"/>
      <c r="AF33" s="35"/>
      <c r="AG33" s="37"/>
      <c r="AH33" s="35"/>
      <c r="AI33" s="37"/>
      <c r="AJ33" s="35"/>
      <c r="AK33" s="37"/>
      <c r="AL33" s="56"/>
      <c r="AM33" s="39"/>
      <c r="AN33" s="40"/>
      <c r="AO33" s="41"/>
      <c r="AP33" s="36"/>
      <c r="AQ33" s="24"/>
      <c r="AR33" s="24"/>
      <c r="AS33" s="42"/>
      <c r="AT33" s="24"/>
      <c r="AU33" s="24"/>
      <c r="AV33" s="25" t="str">
        <f t="shared" si="17"/>
        <v/>
      </c>
      <c r="CA33" s="26" t="str">
        <f t="shared" si="18"/>
        <v/>
      </c>
      <c r="CB33" s="26" t="str">
        <f t="shared" si="19"/>
        <v/>
      </c>
      <c r="CC33" s="26" t="str">
        <f t="shared" si="20"/>
        <v/>
      </c>
      <c r="CD33" s="26" t="str">
        <f t="shared" si="21"/>
        <v/>
      </c>
      <c r="CE33" s="26" t="str">
        <f t="shared" si="22"/>
        <v/>
      </c>
      <c r="CF33" s="27"/>
      <c r="CG33" s="26" t="str">
        <f t="shared" si="23"/>
        <v/>
      </c>
      <c r="CH33" s="26" t="str">
        <f t="shared" si="24"/>
        <v/>
      </c>
      <c r="CI33" s="28"/>
      <c r="CJ33" s="29">
        <f t="shared" si="25"/>
        <v>0</v>
      </c>
      <c r="CK33" s="29">
        <f t="shared" si="26"/>
        <v>0</v>
      </c>
      <c r="CL33" s="29">
        <f t="shared" si="27"/>
        <v>0</v>
      </c>
      <c r="CM33" s="29">
        <f t="shared" si="28"/>
        <v>0</v>
      </c>
      <c r="CN33" s="29">
        <f t="shared" si="28"/>
        <v>0</v>
      </c>
      <c r="CO33" s="30"/>
      <c r="CP33" s="29">
        <f t="shared" si="29"/>
        <v>0</v>
      </c>
      <c r="CQ33" s="29">
        <f t="shared" si="29"/>
        <v>0</v>
      </c>
    </row>
    <row r="34" spans="1:95" x14ac:dyDescent="0.25">
      <c r="A34" s="301"/>
      <c r="B34" s="57" t="s">
        <v>48</v>
      </c>
      <c r="C34" s="58">
        <f t="shared" si="15"/>
        <v>0</v>
      </c>
      <c r="D34" s="59">
        <f t="shared" si="16"/>
        <v>0</v>
      </c>
      <c r="E34" s="60">
        <f t="shared" si="16"/>
        <v>0</v>
      </c>
      <c r="F34" s="61"/>
      <c r="G34" s="62"/>
      <c r="H34" s="61"/>
      <c r="I34" s="62"/>
      <c r="J34" s="61"/>
      <c r="K34" s="63"/>
      <c r="L34" s="61"/>
      <c r="M34" s="63"/>
      <c r="N34" s="61"/>
      <c r="O34" s="63"/>
      <c r="P34" s="61"/>
      <c r="Q34" s="63"/>
      <c r="R34" s="61"/>
      <c r="S34" s="63"/>
      <c r="T34" s="61"/>
      <c r="U34" s="63"/>
      <c r="V34" s="61"/>
      <c r="W34" s="63"/>
      <c r="X34" s="61"/>
      <c r="Y34" s="63"/>
      <c r="Z34" s="61"/>
      <c r="AA34" s="63"/>
      <c r="AB34" s="61"/>
      <c r="AC34" s="63"/>
      <c r="AD34" s="61"/>
      <c r="AE34" s="63"/>
      <c r="AF34" s="61"/>
      <c r="AG34" s="63"/>
      <c r="AH34" s="61"/>
      <c r="AI34" s="63"/>
      <c r="AJ34" s="61"/>
      <c r="AK34" s="63"/>
      <c r="AL34" s="64"/>
      <c r="AM34" s="65"/>
      <c r="AN34" s="66"/>
      <c r="AO34" s="67"/>
      <c r="AP34" s="68"/>
      <c r="AQ34" s="69"/>
      <c r="AR34" s="69"/>
      <c r="AS34" s="70"/>
      <c r="AT34" s="69"/>
      <c r="AU34" s="69"/>
      <c r="AV34" s="25" t="str">
        <f t="shared" si="17"/>
        <v/>
      </c>
      <c r="CA34" s="26" t="str">
        <f t="shared" si="18"/>
        <v/>
      </c>
      <c r="CB34" s="26" t="str">
        <f t="shared" si="19"/>
        <v/>
      </c>
      <c r="CC34" s="26" t="str">
        <f t="shared" si="20"/>
        <v/>
      </c>
      <c r="CD34" s="26" t="str">
        <f t="shared" si="21"/>
        <v/>
      </c>
      <c r="CE34" s="26" t="str">
        <f t="shared" si="22"/>
        <v/>
      </c>
      <c r="CF34" s="27"/>
      <c r="CG34" s="26" t="str">
        <f t="shared" si="23"/>
        <v/>
      </c>
      <c r="CH34" s="26" t="str">
        <f t="shared" si="24"/>
        <v/>
      </c>
      <c r="CI34" s="28"/>
      <c r="CJ34" s="29">
        <f t="shared" si="25"/>
        <v>0</v>
      </c>
      <c r="CK34" s="29">
        <f t="shared" si="26"/>
        <v>0</v>
      </c>
      <c r="CL34" s="29">
        <f t="shared" si="27"/>
        <v>0</v>
      </c>
      <c r="CM34" s="29">
        <f t="shared" si="28"/>
        <v>0</v>
      </c>
      <c r="CN34" s="29">
        <f t="shared" si="28"/>
        <v>0</v>
      </c>
      <c r="CO34" s="30"/>
      <c r="CP34" s="29">
        <f t="shared" si="29"/>
        <v>0</v>
      </c>
      <c r="CQ34" s="29">
        <f t="shared" si="29"/>
        <v>0</v>
      </c>
    </row>
    <row r="35" spans="1:95" x14ac:dyDescent="0.25">
      <c r="A35" s="299" t="s">
        <v>50</v>
      </c>
      <c r="B35" s="10" t="s">
        <v>38</v>
      </c>
      <c r="C35" s="11">
        <f t="shared" si="0"/>
        <v>76</v>
      </c>
      <c r="D35" s="12">
        <f>SUM(H35+J35+L35+N35+P35+R35+T35+V35+X35+Z35+AB35+AD35+AF35+AH35+AJ35+AL35)</f>
        <v>51</v>
      </c>
      <c r="E35" s="13">
        <f>SUM(I35+K35+M35+O35+Q35+S35+U35+W35+Y35+AA35+AC35+AE35+AG35+AI35+AK35+AM35)</f>
        <v>25</v>
      </c>
      <c r="F35" s="71"/>
      <c r="G35" s="72"/>
      <c r="H35" s="14"/>
      <c r="I35" s="15"/>
      <c r="J35" s="14"/>
      <c r="K35" s="16"/>
      <c r="L35" s="14"/>
      <c r="M35" s="16"/>
      <c r="N35" s="14">
        <v>4</v>
      </c>
      <c r="O35" s="16">
        <v>1</v>
      </c>
      <c r="P35" s="14">
        <v>2</v>
      </c>
      <c r="Q35" s="16"/>
      <c r="R35" s="14">
        <v>8</v>
      </c>
      <c r="S35" s="16">
        <v>1</v>
      </c>
      <c r="T35" s="14">
        <v>11</v>
      </c>
      <c r="U35" s="16">
        <v>5</v>
      </c>
      <c r="V35" s="14">
        <v>5</v>
      </c>
      <c r="W35" s="16">
        <v>8</v>
      </c>
      <c r="X35" s="14">
        <v>6</v>
      </c>
      <c r="Y35" s="16">
        <v>2</v>
      </c>
      <c r="Z35" s="14">
        <v>2</v>
      </c>
      <c r="AA35" s="16"/>
      <c r="AB35" s="14">
        <v>4</v>
      </c>
      <c r="AC35" s="16">
        <v>2</v>
      </c>
      <c r="AD35" s="14">
        <v>5</v>
      </c>
      <c r="AE35" s="16">
        <v>2</v>
      </c>
      <c r="AF35" s="14"/>
      <c r="AG35" s="16">
        <v>1</v>
      </c>
      <c r="AH35" s="14">
        <v>1</v>
      </c>
      <c r="AI35" s="16">
        <v>3</v>
      </c>
      <c r="AJ35" s="14">
        <v>1</v>
      </c>
      <c r="AK35" s="16"/>
      <c r="AL35" s="17">
        <v>2</v>
      </c>
      <c r="AM35" s="18"/>
      <c r="AN35" s="73">
        <v>0</v>
      </c>
      <c r="AO35" s="20">
        <v>0</v>
      </c>
      <c r="AP35" s="21">
        <v>2</v>
      </c>
      <c r="AQ35" s="22">
        <v>2</v>
      </c>
      <c r="AR35" s="22">
        <v>7</v>
      </c>
      <c r="AS35" s="23"/>
      <c r="AT35" s="74">
        <v>0</v>
      </c>
      <c r="AU35" s="74">
        <v>0</v>
      </c>
      <c r="AV35" s="25" t="str">
        <f t="shared" si="2"/>
        <v/>
      </c>
      <c r="CA35" s="26" t="str">
        <f t="shared" si="3"/>
        <v/>
      </c>
      <c r="CB35" s="26" t="str">
        <f t="shared" si="4"/>
        <v/>
      </c>
      <c r="CC35" s="26" t="str">
        <f t="shared" si="5"/>
        <v/>
      </c>
      <c r="CD35" s="26" t="str">
        <f t="shared" si="6"/>
        <v/>
      </c>
      <c r="CE35" s="26" t="str">
        <f t="shared" si="7"/>
        <v/>
      </c>
      <c r="CF35" s="27"/>
      <c r="CG35" s="26" t="str">
        <f t="shared" si="8"/>
        <v/>
      </c>
      <c r="CH35" s="26" t="str">
        <f t="shared" si="9"/>
        <v/>
      </c>
      <c r="CI35" s="28"/>
      <c r="CJ35" s="29">
        <f t="shared" si="10"/>
        <v>0</v>
      </c>
      <c r="CK35" s="29">
        <f t="shared" si="11"/>
        <v>0</v>
      </c>
      <c r="CL35" s="29">
        <f t="shared" si="12"/>
        <v>0</v>
      </c>
      <c r="CM35" s="29">
        <f t="shared" si="13"/>
        <v>0</v>
      </c>
      <c r="CN35" s="29">
        <f t="shared" si="13"/>
        <v>0</v>
      </c>
      <c r="CO35" s="30"/>
      <c r="CP35" s="29">
        <f t="shared" si="14"/>
        <v>0</v>
      </c>
      <c r="CQ35" s="29">
        <f t="shared" si="14"/>
        <v>0</v>
      </c>
    </row>
    <row r="36" spans="1:95" x14ac:dyDescent="0.25">
      <c r="A36" s="300"/>
      <c r="B36" s="31" t="s">
        <v>51</v>
      </c>
      <c r="C36" s="32">
        <f t="shared" si="0"/>
        <v>0</v>
      </c>
      <c r="D36" s="33">
        <f t="shared" ref="D36:E51" si="30">SUM(H36+J36+L36+N36+P36+R36+T36+V36+X36+Z36+AB36+AD36+AF36+AH36+AJ36+AL36)</f>
        <v>0</v>
      </c>
      <c r="E36" s="34">
        <f t="shared" si="30"/>
        <v>0</v>
      </c>
      <c r="F36" s="75"/>
      <c r="G36" s="76"/>
      <c r="H36" s="35"/>
      <c r="I36" s="36"/>
      <c r="J36" s="35"/>
      <c r="K36" s="37"/>
      <c r="L36" s="35"/>
      <c r="M36" s="37"/>
      <c r="N36" s="35"/>
      <c r="O36" s="37"/>
      <c r="P36" s="35"/>
      <c r="Q36" s="37"/>
      <c r="R36" s="35"/>
      <c r="S36" s="37"/>
      <c r="T36" s="35"/>
      <c r="U36" s="37"/>
      <c r="V36" s="35"/>
      <c r="W36" s="37"/>
      <c r="X36" s="35"/>
      <c r="Y36" s="37"/>
      <c r="Z36" s="35"/>
      <c r="AA36" s="37"/>
      <c r="AB36" s="35"/>
      <c r="AC36" s="37"/>
      <c r="AD36" s="35"/>
      <c r="AE36" s="37"/>
      <c r="AF36" s="35"/>
      <c r="AG36" s="37"/>
      <c r="AH36" s="35"/>
      <c r="AI36" s="37"/>
      <c r="AJ36" s="35"/>
      <c r="AK36" s="37"/>
      <c r="AL36" s="38"/>
      <c r="AM36" s="39"/>
      <c r="AN36" s="40"/>
      <c r="AO36" s="41"/>
      <c r="AP36" s="36"/>
      <c r="AQ36" s="24"/>
      <c r="AR36" s="24"/>
      <c r="AS36" s="42"/>
      <c r="AT36" s="24"/>
      <c r="AU36" s="24"/>
      <c r="AV36" s="25" t="str">
        <f t="shared" si="2"/>
        <v/>
      </c>
      <c r="CA36" s="26" t="str">
        <f t="shared" si="3"/>
        <v/>
      </c>
      <c r="CB36" s="26" t="str">
        <f t="shared" si="4"/>
        <v/>
      </c>
      <c r="CC36" s="26" t="str">
        <f t="shared" si="5"/>
        <v/>
      </c>
      <c r="CD36" s="26" t="str">
        <f t="shared" si="6"/>
        <v/>
      </c>
      <c r="CE36" s="26" t="str">
        <f t="shared" si="7"/>
        <v/>
      </c>
      <c r="CF36" s="27"/>
      <c r="CG36" s="26" t="str">
        <f t="shared" si="8"/>
        <v/>
      </c>
      <c r="CH36" s="26" t="str">
        <f t="shared" si="9"/>
        <v/>
      </c>
      <c r="CI36" s="28"/>
      <c r="CJ36" s="29">
        <f t="shared" si="10"/>
        <v>0</v>
      </c>
      <c r="CK36" s="29">
        <f t="shared" si="11"/>
        <v>0</v>
      </c>
      <c r="CL36" s="29">
        <f t="shared" si="12"/>
        <v>0</v>
      </c>
      <c r="CM36" s="29">
        <f t="shared" si="13"/>
        <v>0</v>
      </c>
      <c r="CN36" s="29">
        <f t="shared" si="13"/>
        <v>0</v>
      </c>
      <c r="CO36" s="30"/>
      <c r="CP36" s="29">
        <f t="shared" si="14"/>
        <v>0</v>
      </c>
      <c r="CQ36" s="29">
        <f t="shared" si="14"/>
        <v>0</v>
      </c>
    </row>
    <row r="37" spans="1:95" x14ac:dyDescent="0.25">
      <c r="A37" s="300"/>
      <c r="B37" s="31" t="s">
        <v>40</v>
      </c>
      <c r="C37" s="32">
        <f t="shared" si="0"/>
        <v>173</v>
      </c>
      <c r="D37" s="33">
        <f t="shared" si="30"/>
        <v>122</v>
      </c>
      <c r="E37" s="34">
        <f t="shared" si="30"/>
        <v>51</v>
      </c>
      <c r="F37" s="75"/>
      <c r="G37" s="76"/>
      <c r="H37" s="35"/>
      <c r="I37" s="36"/>
      <c r="J37" s="35"/>
      <c r="K37" s="37"/>
      <c r="L37" s="35"/>
      <c r="M37" s="37">
        <v>1</v>
      </c>
      <c r="N37" s="35">
        <v>9</v>
      </c>
      <c r="O37" s="37"/>
      <c r="P37" s="35">
        <v>6</v>
      </c>
      <c r="Q37" s="37">
        <v>5</v>
      </c>
      <c r="R37" s="35">
        <v>25</v>
      </c>
      <c r="S37" s="37">
        <v>7</v>
      </c>
      <c r="T37" s="35">
        <v>20</v>
      </c>
      <c r="U37" s="37">
        <v>6</v>
      </c>
      <c r="V37" s="35">
        <v>19</v>
      </c>
      <c r="W37" s="37">
        <v>11</v>
      </c>
      <c r="X37" s="35">
        <v>7</v>
      </c>
      <c r="Y37" s="37">
        <v>7</v>
      </c>
      <c r="Z37" s="35">
        <v>17</v>
      </c>
      <c r="AA37" s="37">
        <v>4</v>
      </c>
      <c r="AB37" s="35">
        <v>10</v>
      </c>
      <c r="AC37" s="37">
        <v>4</v>
      </c>
      <c r="AD37" s="35">
        <v>4</v>
      </c>
      <c r="AE37" s="37">
        <v>1</v>
      </c>
      <c r="AF37" s="35">
        <v>2</v>
      </c>
      <c r="AG37" s="37">
        <v>1</v>
      </c>
      <c r="AH37" s="35">
        <v>2</v>
      </c>
      <c r="AI37" s="37">
        <v>3</v>
      </c>
      <c r="AJ37" s="35">
        <v>1</v>
      </c>
      <c r="AK37" s="37">
        <v>1</v>
      </c>
      <c r="AL37" s="38"/>
      <c r="AM37" s="39"/>
      <c r="AN37" s="40">
        <v>0</v>
      </c>
      <c r="AO37" s="41">
        <v>0</v>
      </c>
      <c r="AP37" s="36">
        <v>1</v>
      </c>
      <c r="AQ37" s="24">
        <v>2</v>
      </c>
      <c r="AR37" s="24">
        <v>12</v>
      </c>
      <c r="AS37" s="42"/>
      <c r="AT37" s="24">
        <v>0</v>
      </c>
      <c r="AU37" s="24">
        <v>0</v>
      </c>
      <c r="AV37" s="25" t="str">
        <f t="shared" si="2"/>
        <v/>
      </c>
      <c r="CA37" s="26" t="str">
        <f t="shared" si="3"/>
        <v/>
      </c>
      <c r="CB37" s="26" t="str">
        <f t="shared" si="4"/>
        <v/>
      </c>
      <c r="CC37" s="26" t="str">
        <f t="shared" si="5"/>
        <v/>
      </c>
      <c r="CD37" s="26" t="str">
        <f t="shared" si="6"/>
        <v/>
      </c>
      <c r="CE37" s="26" t="str">
        <f t="shared" si="7"/>
        <v/>
      </c>
      <c r="CF37" s="27"/>
      <c r="CG37" s="26" t="str">
        <f t="shared" si="8"/>
        <v/>
      </c>
      <c r="CH37" s="26" t="str">
        <f t="shared" si="9"/>
        <v/>
      </c>
      <c r="CI37" s="28"/>
      <c r="CJ37" s="29">
        <f t="shared" si="10"/>
        <v>0</v>
      </c>
      <c r="CK37" s="29">
        <f t="shared" si="11"/>
        <v>0</v>
      </c>
      <c r="CL37" s="29">
        <f t="shared" si="12"/>
        <v>0</v>
      </c>
      <c r="CM37" s="29">
        <f t="shared" si="13"/>
        <v>0</v>
      </c>
      <c r="CN37" s="29">
        <f t="shared" si="13"/>
        <v>0</v>
      </c>
      <c r="CO37" s="30"/>
      <c r="CP37" s="29">
        <f t="shared" si="14"/>
        <v>0</v>
      </c>
      <c r="CQ37" s="29">
        <f t="shared" si="14"/>
        <v>0</v>
      </c>
    </row>
    <row r="38" spans="1:95" x14ac:dyDescent="0.25">
      <c r="A38" s="300"/>
      <c r="B38" s="31" t="s">
        <v>41</v>
      </c>
      <c r="C38" s="32">
        <f t="shared" si="0"/>
        <v>0</v>
      </c>
      <c r="D38" s="33">
        <f t="shared" si="30"/>
        <v>0</v>
      </c>
      <c r="E38" s="34">
        <f t="shared" si="30"/>
        <v>0</v>
      </c>
      <c r="F38" s="75"/>
      <c r="G38" s="76"/>
      <c r="H38" s="35"/>
      <c r="I38" s="36"/>
      <c r="J38" s="35"/>
      <c r="K38" s="37"/>
      <c r="L38" s="35"/>
      <c r="M38" s="37"/>
      <c r="N38" s="35"/>
      <c r="O38" s="37"/>
      <c r="P38" s="35"/>
      <c r="Q38" s="37"/>
      <c r="R38" s="35"/>
      <c r="S38" s="37"/>
      <c r="T38" s="35"/>
      <c r="U38" s="37"/>
      <c r="V38" s="35"/>
      <c r="W38" s="37"/>
      <c r="X38" s="35"/>
      <c r="Y38" s="37"/>
      <c r="Z38" s="35"/>
      <c r="AA38" s="37"/>
      <c r="AB38" s="35"/>
      <c r="AC38" s="37"/>
      <c r="AD38" s="35"/>
      <c r="AE38" s="37"/>
      <c r="AF38" s="35"/>
      <c r="AG38" s="37"/>
      <c r="AH38" s="35"/>
      <c r="AI38" s="37"/>
      <c r="AJ38" s="35"/>
      <c r="AK38" s="37"/>
      <c r="AL38" s="38"/>
      <c r="AM38" s="39"/>
      <c r="AN38" s="40"/>
      <c r="AO38" s="41"/>
      <c r="AP38" s="36"/>
      <c r="AQ38" s="24"/>
      <c r="AR38" s="24"/>
      <c r="AS38" s="42"/>
      <c r="AT38" s="24"/>
      <c r="AU38" s="24"/>
      <c r="AV38" s="25" t="str">
        <f t="shared" si="2"/>
        <v/>
      </c>
      <c r="CA38" s="26" t="str">
        <f t="shared" si="3"/>
        <v/>
      </c>
      <c r="CB38" s="26" t="str">
        <f t="shared" si="4"/>
        <v/>
      </c>
      <c r="CC38" s="26" t="str">
        <f t="shared" si="5"/>
        <v/>
      </c>
      <c r="CD38" s="26" t="str">
        <f t="shared" si="6"/>
        <v/>
      </c>
      <c r="CE38" s="26" t="str">
        <f t="shared" si="7"/>
        <v/>
      </c>
      <c r="CF38" s="27"/>
      <c r="CG38" s="26" t="str">
        <f t="shared" si="8"/>
        <v/>
      </c>
      <c r="CH38" s="26" t="str">
        <f t="shared" si="9"/>
        <v/>
      </c>
      <c r="CI38" s="28"/>
      <c r="CJ38" s="29">
        <f t="shared" si="10"/>
        <v>0</v>
      </c>
      <c r="CK38" s="29">
        <f t="shared" si="11"/>
        <v>0</v>
      </c>
      <c r="CL38" s="29">
        <f t="shared" si="12"/>
        <v>0</v>
      </c>
      <c r="CM38" s="29">
        <f t="shared" si="13"/>
        <v>0</v>
      </c>
      <c r="CN38" s="29">
        <f t="shared" si="13"/>
        <v>0</v>
      </c>
      <c r="CO38" s="30"/>
      <c r="CP38" s="29">
        <f t="shared" si="14"/>
        <v>0</v>
      </c>
      <c r="CQ38" s="29">
        <f t="shared" si="14"/>
        <v>0</v>
      </c>
    </row>
    <row r="39" spans="1:95" x14ac:dyDescent="0.25">
      <c r="A39" s="300"/>
      <c r="B39" s="31" t="s">
        <v>52</v>
      </c>
      <c r="C39" s="32">
        <f t="shared" si="0"/>
        <v>0</v>
      </c>
      <c r="D39" s="33">
        <f t="shared" si="30"/>
        <v>0</v>
      </c>
      <c r="E39" s="34">
        <f t="shared" si="30"/>
        <v>0</v>
      </c>
      <c r="F39" s="75"/>
      <c r="G39" s="76"/>
      <c r="H39" s="35"/>
      <c r="I39" s="36"/>
      <c r="J39" s="35"/>
      <c r="K39" s="37"/>
      <c r="L39" s="35"/>
      <c r="M39" s="37"/>
      <c r="N39" s="35"/>
      <c r="O39" s="37"/>
      <c r="P39" s="35"/>
      <c r="Q39" s="37"/>
      <c r="R39" s="35"/>
      <c r="S39" s="37"/>
      <c r="T39" s="35"/>
      <c r="U39" s="37"/>
      <c r="V39" s="35"/>
      <c r="W39" s="37"/>
      <c r="X39" s="35"/>
      <c r="Y39" s="37"/>
      <c r="Z39" s="35"/>
      <c r="AA39" s="37"/>
      <c r="AB39" s="35"/>
      <c r="AC39" s="37"/>
      <c r="AD39" s="35"/>
      <c r="AE39" s="37"/>
      <c r="AF39" s="35"/>
      <c r="AG39" s="37"/>
      <c r="AH39" s="35"/>
      <c r="AI39" s="37"/>
      <c r="AJ39" s="35"/>
      <c r="AK39" s="37"/>
      <c r="AL39" s="38"/>
      <c r="AM39" s="39"/>
      <c r="AN39" s="40"/>
      <c r="AO39" s="41"/>
      <c r="AP39" s="36"/>
      <c r="AQ39" s="24"/>
      <c r="AR39" s="24"/>
      <c r="AS39" s="42"/>
      <c r="AT39" s="24"/>
      <c r="AU39" s="24"/>
      <c r="AV39" s="25" t="str">
        <f t="shared" si="2"/>
        <v/>
      </c>
      <c r="CA39" s="26" t="str">
        <f t="shared" si="3"/>
        <v/>
      </c>
      <c r="CB39" s="26" t="str">
        <f t="shared" si="4"/>
        <v/>
      </c>
      <c r="CC39" s="26" t="str">
        <f t="shared" si="5"/>
        <v/>
      </c>
      <c r="CD39" s="26" t="str">
        <f t="shared" si="6"/>
        <v/>
      </c>
      <c r="CE39" s="26" t="str">
        <f t="shared" si="7"/>
        <v/>
      </c>
      <c r="CF39" s="27"/>
      <c r="CG39" s="26" t="str">
        <f t="shared" si="8"/>
        <v/>
      </c>
      <c r="CH39" s="26" t="str">
        <f t="shared" si="9"/>
        <v/>
      </c>
      <c r="CI39" s="28"/>
      <c r="CJ39" s="29">
        <f t="shared" si="10"/>
        <v>0</v>
      </c>
      <c r="CK39" s="29">
        <f t="shared" si="11"/>
        <v>0</v>
      </c>
      <c r="CL39" s="29">
        <f t="shared" si="12"/>
        <v>0</v>
      </c>
      <c r="CM39" s="29">
        <f t="shared" si="13"/>
        <v>0</v>
      </c>
      <c r="CN39" s="29">
        <f t="shared" si="13"/>
        <v>0</v>
      </c>
      <c r="CO39" s="30"/>
      <c r="CP39" s="29">
        <f t="shared" si="14"/>
        <v>0</v>
      </c>
      <c r="CQ39" s="29">
        <f t="shared" si="14"/>
        <v>0</v>
      </c>
    </row>
    <row r="40" spans="1:95" x14ac:dyDescent="0.25">
      <c r="A40" s="300"/>
      <c r="B40" s="31" t="s">
        <v>53</v>
      </c>
      <c r="C40" s="32">
        <f t="shared" si="0"/>
        <v>0</v>
      </c>
      <c r="D40" s="33">
        <f t="shared" si="30"/>
        <v>0</v>
      </c>
      <c r="E40" s="34">
        <f t="shared" si="30"/>
        <v>0</v>
      </c>
      <c r="F40" s="75"/>
      <c r="G40" s="76"/>
      <c r="H40" s="35"/>
      <c r="I40" s="36"/>
      <c r="J40" s="35"/>
      <c r="K40" s="37"/>
      <c r="L40" s="35"/>
      <c r="M40" s="37"/>
      <c r="N40" s="35"/>
      <c r="O40" s="37"/>
      <c r="P40" s="35"/>
      <c r="Q40" s="37"/>
      <c r="R40" s="35"/>
      <c r="S40" s="37"/>
      <c r="T40" s="35"/>
      <c r="U40" s="37"/>
      <c r="V40" s="35"/>
      <c r="W40" s="37"/>
      <c r="X40" s="35"/>
      <c r="Y40" s="37"/>
      <c r="Z40" s="35"/>
      <c r="AA40" s="37"/>
      <c r="AB40" s="35"/>
      <c r="AC40" s="37"/>
      <c r="AD40" s="35"/>
      <c r="AE40" s="37"/>
      <c r="AF40" s="35"/>
      <c r="AG40" s="37"/>
      <c r="AH40" s="35"/>
      <c r="AI40" s="37"/>
      <c r="AJ40" s="35"/>
      <c r="AK40" s="37"/>
      <c r="AL40" s="38"/>
      <c r="AM40" s="39"/>
      <c r="AN40" s="40"/>
      <c r="AO40" s="41"/>
      <c r="AP40" s="36"/>
      <c r="AQ40" s="24"/>
      <c r="AR40" s="24"/>
      <c r="AS40" s="42"/>
      <c r="AT40" s="24"/>
      <c r="AU40" s="24"/>
      <c r="AV40" s="25" t="str">
        <f t="shared" si="2"/>
        <v/>
      </c>
      <c r="CA40" s="26" t="str">
        <f t="shared" si="3"/>
        <v/>
      </c>
      <c r="CB40" s="26" t="str">
        <f t="shared" si="4"/>
        <v/>
      </c>
      <c r="CC40" s="26" t="str">
        <f t="shared" si="5"/>
        <v/>
      </c>
      <c r="CD40" s="26" t="str">
        <f t="shared" si="6"/>
        <v/>
      </c>
      <c r="CE40" s="26" t="str">
        <f t="shared" si="7"/>
        <v/>
      </c>
      <c r="CF40" s="27"/>
      <c r="CG40" s="26" t="str">
        <f t="shared" si="8"/>
        <v/>
      </c>
      <c r="CH40" s="26" t="str">
        <f t="shared" si="9"/>
        <v/>
      </c>
      <c r="CI40" s="28"/>
      <c r="CJ40" s="29">
        <f t="shared" si="10"/>
        <v>0</v>
      </c>
      <c r="CK40" s="29">
        <f t="shared" si="11"/>
        <v>0</v>
      </c>
      <c r="CL40" s="29">
        <f t="shared" si="12"/>
        <v>0</v>
      </c>
      <c r="CM40" s="29">
        <f t="shared" si="13"/>
        <v>0</v>
      </c>
      <c r="CN40" s="29">
        <f t="shared" si="13"/>
        <v>0</v>
      </c>
      <c r="CO40" s="30"/>
      <c r="CP40" s="29">
        <f t="shared" si="14"/>
        <v>0</v>
      </c>
      <c r="CQ40" s="29">
        <f t="shared" si="14"/>
        <v>0</v>
      </c>
    </row>
    <row r="41" spans="1:95" x14ac:dyDescent="0.25">
      <c r="A41" s="300"/>
      <c r="B41" s="31" t="s">
        <v>44</v>
      </c>
      <c r="C41" s="32">
        <f t="shared" si="0"/>
        <v>0</v>
      </c>
      <c r="D41" s="33">
        <f t="shared" si="30"/>
        <v>0</v>
      </c>
      <c r="E41" s="34">
        <f t="shared" si="30"/>
        <v>0</v>
      </c>
      <c r="F41" s="75"/>
      <c r="G41" s="76"/>
      <c r="H41" s="35"/>
      <c r="I41" s="36"/>
      <c r="J41" s="35"/>
      <c r="K41" s="37"/>
      <c r="L41" s="35"/>
      <c r="M41" s="37"/>
      <c r="N41" s="35"/>
      <c r="O41" s="37"/>
      <c r="P41" s="35"/>
      <c r="Q41" s="37"/>
      <c r="R41" s="35"/>
      <c r="S41" s="37"/>
      <c r="T41" s="35"/>
      <c r="U41" s="37"/>
      <c r="V41" s="35"/>
      <c r="W41" s="37"/>
      <c r="X41" s="35"/>
      <c r="Y41" s="37"/>
      <c r="Z41" s="35"/>
      <c r="AA41" s="37"/>
      <c r="AB41" s="35"/>
      <c r="AC41" s="37"/>
      <c r="AD41" s="35"/>
      <c r="AE41" s="37"/>
      <c r="AF41" s="35"/>
      <c r="AG41" s="37"/>
      <c r="AH41" s="35"/>
      <c r="AI41" s="37"/>
      <c r="AJ41" s="35"/>
      <c r="AK41" s="37"/>
      <c r="AL41" s="38"/>
      <c r="AM41" s="39"/>
      <c r="AN41" s="40"/>
      <c r="AO41" s="41"/>
      <c r="AP41" s="36"/>
      <c r="AQ41" s="24"/>
      <c r="AR41" s="24"/>
      <c r="AS41" s="42"/>
      <c r="AT41" s="24"/>
      <c r="AU41" s="24"/>
      <c r="AV41" s="25" t="str">
        <f t="shared" si="2"/>
        <v/>
      </c>
      <c r="CA41" s="26" t="str">
        <f t="shared" si="3"/>
        <v/>
      </c>
      <c r="CB41" s="26" t="str">
        <f t="shared" si="4"/>
        <v/>
      </c>
      <c r="CC41" s="26" t="str">
        <f t="shared" si="5"/>
        <v/>
      </c>
      <c r="CD41" s="26" t="str">
        <f t="shared" si="6"/>
        <v/>
      </c>
      <c r="CE41" s="26" t="str">
        <f t="shared" si="7"/>
        <v/>
      </c>
      <c r="CF41" s="27"/>
      <c r="CG41" s="26" t="str">
        <f t="shared" si="8"/>
        <v/>
      </c>
      <c r="CH41" s="26" t="str">
        <f t="shared" si="9"/>
        <v/>
      </c>
      <c r="CI41" s="28"/>
      <c r="CJ41" s="29">
        <f t="shared" si="10"/>
        <v>0</v>
      </c>
      <c r="CK41" s="29">
        <f t="shared" si="11"/>
        <v>0</v>
      </c>
      <c r="CL41" s="29">
        <f t="shared" si="12"/>
        <v>0</v>
      </c>
      <c r="CM41" s="29">
        <f t="shared" si="13"/>
        <v>0</v>
      </c>
      <c r="CN41" s="29">
        <f t="shared" si="13"/>
        <v>0</v>
      </c>
      <c r="CO41" s="30"/>
      <c r="CP41" s="29">
        <f t="shared" si="14"/>
        <v>0</v>
      </c>
      <c r="CQ41" s="29">
        <f t="shared" si="14"/>
        <v>0</v>
      </c>
    </row>
    <row r="42" spans="1:95" x14ac:dyDescent="0.25">
      <c r="A42" s="300"/>
      <c r="B42" s="43" t="s">
        <v>45</v>
      </c>
      <c r="C42" s="44">
        <f t="shared" si="0"/>
        <v>0</v>
      </c>
      <c r="D42" s="45">
        <f t="shared" si="30"/>
        <v>0</v>
      </c>
      <c r="E42" s="46">
        <f t="shared" si="30"/>
        <v>0</v>
      </c>
      <c r="F42" s="75"/>
      <c r="G42" s="76"/>
      <c r="H42" s="47"/>
      <c r="I42" s="48"/>
      <c r="J42" s="47"/>
      <c r="K42" s="49"/>
      <c r="L42" s="47"/>
      <c r="M42" s="49"/>
      <c r="N42" s="47"/>
      <c r="O42" s="49"/>
      <c r="P42" s="47"/>
      <c r="Q42" s="49"/>
      <c r="R42" s="47"/>
      <c r="S42" s="49"/>
      <c r="T42" s="47"/>
      <c r="U42" s="49"/>
      <c r="V42" s="47"/>
      <c r="W42" s="49"/>
      <c r="X42" s="47"/>
      <c r="Y42" s="49"/>
      <c r="Z42" s="47"/>
      <c r="AA42" s="49"/>
      <c r="AB42" s="47"/>
      <c r="AC42" s="49"/>
      <c r="AD42" s="47"/>
      <c r="AE42" s="49"/>
      <c r="AF42" s="47"/>
      <c r="AG42" s="49"/>
      <c r="AH42" s="47"/>
      <c r="AI42" s="49"/>
      <c r="AJ42" s="47"/>
      <c r="AK42" s="49"/>
      <c r="AL42" s="50"/>
      <c r="AM42" s="51"/>
      <c r="AN42" s="40"/>
      <c r="AO42" s="52"/>
      <c r="AP42" s="36"/>
      <c r="AQ42" s="24"/>
      <c r="AR42" s="24"/>
      <c r="AS42" s="42"/>
      <c r="AT42" s="24"/>
      <c r="AU42" s="24"/>
      <c r="AV42" s="25" t="str">
        <f t="shared" si="2"/>
        <v/>
      </c>
      <c r="CA42" s="26" t="str">
        <f t="shared" si="3"/>
        <v/>
      </c>
      <c r="CB42" s="26" t="str">
        <f t="shared" si="4"/>
        <v/>
      </c>
      <c r="CC42" s="26" t="str">
        <f t="shared" si="5"/>
        <v/>
      </c>
      <c r="CD42" s="26" t="str">
        <f t="shared" si="6"/>
        <v/>
      </c>
      <c r="CE42" s="26" t="str">
        <f t="shared" si="7"/>
        <v/>
      </c>
      <c r="CF42" s="27"/>
      <c r="CG42" s="26" t="str">
        <f t="shared" si="8"/>
        <v/>
      </c>
      <c r="CH42" s="26" t="str">
        <f t="shared" si="9"/>
        <v/>
      </c>
      <c r="CI42" s="28"/>
      <c r="CJ42" s="29">
        <f t="shared" si="10"/>
        <v>0</v>
      </c>
      <c r="CK42" s="29">
        <f t="shared" si="11"/>
        <v>0</v>
      </c>
      <c r="CL42" s="29">
        <f t="shared" si="12"/>
        <v>0</v>
      </c>
      <c r="CM42" s="29">
        <f t="shared" si="13"/>
        <v>0</v>
      </c>
      <c r="CN42" s="29">
        <f t="shared" si="13"/>
        <v>0</v>
      </c>
      <c r="CO42" s="30"/>
      <c r="CP42" s="29">
        <f t="shared" si="14"/>
        <v>0</v>
      </c>
      <c r="CQ42" s="29">
        <f t="shared" si="14"/>
        <v>0</v>
      </c>
    </row>
    <row r="43" spans="1:95" x14ac:dyDescent="0.25">
      <c r="A43" s="300"/>
      <c r="B43" s="31" t="s">
        <v>46</v>
      </c>
      <c r="C43" s="32">
        <f t="shared" si="0"/>
        <v>0</v>
      </c>
      <c r="D43" s="33">
        <f t="shared" si="30"/>
        <v>0</v>
      </c>
      <c r="E43" s="34">
        <f t="shared" si="30"/>
        <v>0</v>
      </c>
      <c r="F43" s="75"/>
      <c r="G43" s="77"/>
      <c r="H43" s="35"/>
      <c r="I43" s="36"/>
      <c r="J43" s="35"/>
      <c r="K43" s="37"/>
      <c r="L43" s="35"/>
      <c r="M43" s="37"/>
      <c r="N43" s="35"/>
      <c r="O43" s="37"/>
      <c r="P43" s="35"/>
      <c r="Q43" s="37"/>
      <c r="R43" s="35"/>
      <c r="S43" s="37"/>
      <c r="T43" s="35"/>
      <c r="U43" s="37"/>
      <c r="V43" s="35"/>
      <c r="W43" s="37"/>
      <c r="X43" s="35"/>
      <c r="Y43" s="37"/>
      <c r="Z43" s="35"/>
      <c r="AA43" s="37"/>
      <c r="AB43" s="35"/>
      <c r="AC43" s="37"/>
      <c r="AD43" s="35"/>
      <c r="AE43" s="37"/>
      <c r="AF43" s="35"/>
      <c r="AG43" s="37"/>
      <c r="AH43" s="35"/>
      <c r="AI43" s="37"/>
      <c r="AJ43" s="35"/>
      <c r="AK43" s="37"/>
      <c r="AL43" s="38"/>
      <c r="AM43" s="39"/>
      <c r="AN43" s="40"/>
      <c r="AO43" s="41"/>
      <c r="AP43" s="36"/>
      <c r="AQ43" s="24"/>
      <c r="AR43" s="24"/>
      <c r="AS43" s="42"/>
      <c r="AT43" s="24"/>
      <c r="AU43" s="24"/>
      <c r="AV43" s="25" t="str">
        <f t="shared" si="2"/>
        <v/>
      </c>
      <c r="CA43" s="26" t="str">
        <f t="shared" si="3"/>
        <v/>
      </c>
      <c r="CB43" s="26" t="str">
        <f t="shared" si="4"/>
        <v/>
      </c>
      <c r="CC43" s="26" t="str">
        <f t="shared" si="5"/>
        <v/>
      </c>
      <c r="CD43" s="26" t="str">
        <f t="shared" si="6"/>
        <v/>
      </c>
      <c r="CE43" s="26" t="str">
        <f t="shared" si="7"/>
        <v/>
      </c>
      <c r="CF43" s="27"/>
      <c r="CG43" s="26" t="str">
        <f t="shared" si="8"/>
        <v/>
      </c>
      <c r="CH43" s="26" t="str">
        <f t="shared" si="9"/>
        <v/>
      </c>
      <c r="CI43" s="28"/>
      <c r="CJ43" s="29">
        <f t="shared" si="10"/>
        <v>0</v>
      </c>
      <c r="CK43" s="29">
        <f t="shared" si="11"/>
        <v>0</v>
      </c>
      <c r="CL43" s="29">
        <f t="shared" si="12"/>
        <v>0</v>
      </c>
      <c r="CM43" s="29">
        <f t="shared" si="13"/>
        <v>0</v>
      </c>
      <c r="CN43" s="29">
        <f t="shared" si="13"/>
        <v>0</v>
      </c>
      <c r="CO43" s="30"/>
      <c r="CP43" s="29">
        <f t="shared" si="14"/>
        <v>0</v>
      </c>
      <c r="CQ43" s="29">
        <f t="shared" si="14"/>
        <v>0</v>
      </c>
    </row>
    <row r="44" spans="1:95" x14ac:dyDescent="0.25">
      <c r="A44" s="300"/>
      <c r="B44" s="53" t="s">
        <v>47</v>
      </c>
      <c r="C44" s="32">
        <f t="shared" si="0"/>
        <v>0</v>
      </c>
      <c r="D44" s="33">
        <f t="shared" si="30"/>
        <v>0</v>
      </c>
      <c r="E44" s="55">
        <f t="shared" si="30"/>
        <v>0</v>
      </c>
      <c r="F44" s="75"/>
      <c r="G44" s="78"/>
      <c r="H44" s="79"/>
      <c r="I44" s="80"/>
      <c r="J44" s="79"/>
      <c r="K44" s="81"/>
      <c r="L44" s="79"/>
      <c r="M44" s="81"/>
      <c r="N44" s="79"/>
      <c r="O44" s="81"/>
      <c r="P44" s="79"/>
      <c r="Q44" s="81"/>
      <c r="R44" s="35"/>
      <c r="S44" s="37"/>
      <c r="T44" s="35"/>
      <c r="U44" s="37"/>
      <c r="V44" s="35"/>
      <c r="W44" s="37"/>
      <c r="X44" s="35"/>
      <c r="Y44" s="37"/>
      <c r="Z44" s="35"/>
      <c r="AA44" s="37"/>
      <c r="AB44" s="35"/>
      <c r="AC44" s="37"/>
      <c r="AD44" s="35"/>
      <c r="AE44" s="37"/>
      <c r="AF44" s="35"/>
      <c r="AG44" s="37"/>
      <c r="AH44" s="35"/>
      <c r="AI44" s="37"/>
      <c r="AJ44" s="35"/>
      <c r="AK44" s="37"/>
      <c r="AL44" s="38"/>
      <c r="AM44" s="39"/>
      <c r="AN44" s="40"/>
      <c r="AO44" s="41"/>
      <c r="AP44" s="36"/>
      <c r="AQ44" s="24"/>
      <c r="AR44" s="24"/>
      <c r="AS44" s="42"/>
      <c r="AT44" s="24"/>
      <c r="AU44" s="24"/>
      <c r="AV44" s="25" t="str">
        <f t="shared" si="2"/>
        <v/>
      </c>
      <c r="CA44" s="26" t="str">
        <f t="shared" si="3"/>
        <v/>
      </c>
      <c r="CB44" s="26" t="str">
        <f t="shared" si="4"/>
        <v/>
      </c>
      <c r="CC44" s="26" t="str">
        <f t="shared" si="5"/>
        <v/>
      </c>
      <c r="CD44" s="26" t="str">
        <f t="shared" si="6"/>
        <v/>
      </c>
      <c r="CE44" s="26" t="str">
        <f t="shared" si="7"/>
        <v/>
      </c>
      <c r="CF44" s="27"/>
      <c r="CG44" s="26" t="str">
        <f t="shared" si="8"/>
        <v/>
      </c>
      <c r="CH44" s="26" t="str">
        <f t="shared" si="9"/>
        <v/>
      </c>
      <c r="CI44" s="28"/>
      <c r="CJ44" s="29">
        <f t="shared" si="10"/>
        <v>0</v>
      </c>
      <c r="CK44" s="29">
        <f t="shared" si="11"/>
        <v>0</v>
      </c>
      <c r="CL44" s="29">
        <f t="shared" si="12"/>
        <v>0</v>
      </c>
      <c r="CM44" s="29">
        <f t="shared" si="13"/>
        <v>0</v>
      </c>
      <c r="CN44" s="29">
        <f t="shared" si="13"/>
        <v>0</v>
      </c>
      <c r="CO44" s="30"/>
      <c r="CP44" s="29">
        <f t="shared" si="14"/>
        <v>0</v>
      </c>
      <c r="CQ44" s="29">
        <f t="shared" si="14"/>
        <v>0</v>
      </c>
    </row>
    <row r="45" spans="1:95" x14ac:dyDescent="0.25">
      <c r="A45" s="301"/>
      <c r="B45" s="57" t="s">
        <v>48</v>
      </c>
      <c r="C45" s="58">
        <f t="shared" si="0"/>
        <v>0</v>
      </c>
      <c r="D45" s="59">
        <f t="shared" si="30"/>
        <v>0</v>
      </c>
      <c r="E45" s="60">
        <f t="shared" si="30"/>
        <v>0</v>
      </c>
      <c r="F45" s="82"/>
      <c r="G45" s="83"/>
      <c r="H45" s="61"/>
      <c r="I45" s="62"/>
      <c r="J45" s="61"/>
      <c r="K45" s="63"/>
      <c r="L45" s="61"/>
      <c r="M45" s="63"/>
      <c r="N45" s="61"/>
      <c r="O45" s="63"/>
      <c r="P45" s="61"/>
      <c r="Q45" s="63"/>
      <c r="R45" s="61"/>
      <c r="S45" s="63"/>
      <c r="T45" s="61"/>
      <c r="U45" s="63"/>
      <c r="V45" s="61"/>
      <c r="W45" s="63"/>
      <c r="X45" s="61"/>
      <c r="Y45" s="63"/>
      <c r="Z45" s="61"/>
      <c r="AA45" s="63"/>
      <c r="AB45" s="61"/>
      <c r="AC45" s="63"/>
      <c r="AD45" s="61"/>
      <c r="AE45" s="63"/>
      <c r="AF45" s="61"/>
      <c r="AG45" s="63"/>
      <c r="AH45" s="61"/>
      <c r="AI45" s="63"/>
      <c r="AJ45" s="61"/>
      <c r="AK45" s="63"/>
      <c r="AL45" s="84"/>
      <c r="AM45" s="65"/>
      <c r="AN45" s="66"/>
      <c r="AO45" s="67"/>
      <c r="AP45" s="68"/>
      <c r="AQ45" s="69"/>
      <c r="AR45" s="69"/>
      <c r="AS45" s="70"/>
      <c r="AT45" s="69"/>
      <c r="AU45" s="69"/>
      <c r="AV45" s="25" t="str">
        <f t="shared" si="2"/>
        <v/>
      </c>
      <c r="CA45" s="26" t="str">
        <f t="shared" si="3"/>
        <v/>
      </c>
      <c r="CB45" s="26" t="str">
        <f t="shared" si="4"/>
        <v/>
      </c>
      <c r="CC45" s="26" t="str">
        <f t="shared" si="5"/>
        <v/>
      </c>
      <c r="CD45" s="26" t="str">
        <f t="shared" si="6"/>
        <v/>
      </c>
      <c r="CE45" s="26" t="str">
        <f t="shared" si="7"/>
        <v/>
      </c>
      <c r="CF45" s="27"/>
      <c r="CG45" s="26" t="str">
        <f t="shared" si="8"/>
        <v/>
      </c>
      <c r="CH45" s="26" t="str">
        <f t="shared" si="9"/>
        <v/>
      </c>
      <c r="CI45" s="28"/>
      <c r="CJ45" s="29">
        <f t="shared" si="10"/>
        <v>0</v>
      </c>
      <c r="CK45" s="29">
        <f t="shared" si="11"/>
        <v>0</v>
      </c>
      <c r="CL45" s="29">
        <f t="shared" si="12"/>
        <v>0</v>
      </c>
      <c r="CM45" s="29">
        <f t="shared" si="13"/>
        <v>0</v>
      </c>
      <c r="CN45" s="29">
        <f t="shared" si="13"/>
        <v>0</v>
      </c>
      <c r="CO45" s="30"/>
      <c r="CP45" s="29">
        <f t="shared" si="14"/>
        <v>0</v>
      </c>
      <c r="CQ45" s="29">
        <f t="shared" si="14"/>
        <v>0</v>
      </c>
    </row>
    <row r="46" spans="1:95" x14ac:dyDescent="0.25">
      <c r="A46" s="299" t="s">
        <v>54</v>
      </c>
      <c r="B46" s="10" t="s">
        <v>38</v>
      </c>
      <c r="C46" s="11">
        <f t="shared" si="0"/>
        <v>76</v>
      </c>
      <c r="D46" s="12">
        <f t="shared" si="30"/>
        <v>51</v>
      </c>
      <c r="E46" s="13">
        <f t="shared" si="30"/>
        <v>25</v>
      </c>
      <c r="F46" s="71"/>
      <c r="G46" s="72"/>
      <c r="H46" s="14"/>
      <c r="I46" s="15"/>
      <c r="J46" s="14"/>
      <c r="K46" s="16"/>
      <c r="L46" s="14"/>
      <c r="M46" s="16"/>
      <c r="N46" s="14">
        <v>4</v>
      </c>
      <c r="O46" s="16">
        <v>1</v>
      </c>
      <c r="P46" s="14">
        <v>2</v>
      </c>
      <c r="Q46" s="16"/>
      <c r="R46" s="14">
        <v>8</v>
      </c>
      <c r="S46" s="16">
        <v>1</v>
      </c>
      <c r="T46" s="14">
        <v>11</v>
      </c>
      <c r="U46" s="16">
        <v>5</v>
      </c>
      <c r="V46" s="14">
        <v>5</v>
      </c>
      <c r="W46" s="16">
        <v>8</v>
      </c>
      <c r="X46" s="14">
        <v>6</v>
      </c>
      <c r="Y46" s="16">
        <v>2</v>
      </c>
      <c r="Z46" s="14">
        <v>2</v>
      </c>
      <c r="AA46" s="16"/>
      <c r="AB46" s="14">
        <v>4</v>
      </c>
      <c r="AC46" s="16">
        <v>2</v>
      </c>
      <c r="AD46" s="14">
        <v>5</v>
      </c>
      <c r="AE46" s="16">
        <v>2</v>
      </c>
      <c r="AF46" s="14"/>
      <c r="AG46" s="16">
        <v>1</v>
      </c>
      <c r="AH46" s="14">
        <v>1</v>
      </c>
      <c r="AI46" s="16">
        <v>3</v>
      </c>
      <c r="AJ46" s="14">
        <v>1</v>
      </c>
      <c r="AK46" s="16"/>
      <c r="AL46" s="17">
        <v>2</v>
      </c>
      <c r="AM46" s="18"/>
      <c r="AN46" s="73">
        <v>0</v>
      </c>
      <c r="AO46" s="20">
        <v>0</v>
      </c>
      <c r="AP46" s="21">
        <v>2</v>
      </c>
      <c r="AQ46" s="74">
        <v>2</v>
      </c>
      <c r="AR46" s="74">
        <v>7</v>
      </c>
      <c r="AS46" s="85"/>
      <c r="AT46" s="74">
        <v>0</v>
      </c>
      <c r="AU46" s="74">
        <v>0</v>
      </c>
      <c r="AV46" s="25" t="str">
        <f t="shared" si="2"/>
        <v/>
      </c>
      <c r="CA46" s="26" t="str">
        <f t="shared" si="3"/>
        <v/>
      </c>
      <c r="CB46" s="26" t="str">
        <f t="shared" si="4"/>
        <v/>
      </c>
      <c r="CC46" s="26" t="str">
        <f t="shared" si="5"/>
        <v/>
      </c>
      <c r="CD46" s="26" t="str">
        <f t="shared" si="6"/>
        <v/>
      </c>
      <c r="CE46" s="26" t="str">
        <f t="shared" si="7"/>
        <v/>
      </c>
      <c r="CF46" s="27"/>
      <c r="CG46" s="26" t="str">
        <f t="shared" si="8"/>
        <v/>
      </c>
      <c r="CH46" s="26" t="str">
        <f t="shared" si="9"/>
        <v/>
      </c>
      <c r="CI46" s="28"/>
      <c r="CJ46" s="29">
        <f t="shared" si="10"/>
        <v>0</v>
      </c>
      <c r="CK46" s="29">
        <f t="shared" si="11"/>
        <v>0</v>
      </c>
      <c r="CL46" s="29">
        <f t="shared" si="12"/>
        <v>0</v>
      </c>
      <c r="CM46" s="29">
        <f t="shared" si="13"/>
        <v>0</v>
      </c>
      <c r="CN46" s="29">
        <f t="shared" si="13"/>
        <v>0</v>
      </c>
      <c r="CO46" s="30"/>
      <c r="CP46" s="29">
        <f t="shared" si="14"/>
        <v>0</v>
      </c>
      <c r="CQ46" s="29">
        <f t="shared" si="14"/>
        <v>0</v>
      </c>
    </row>
    <row r="47" spans="1:95" x14ac:dyDescent="0.25">
      <c r="A47" s="300"/>
      <c r="B47" s="31" t="s">
        <v>39</v>
      </c>
      <c r="C47" s="32">
        <f t="shared" si="0"/>
        <v>0</v>
      </c>
      <c r="D47" s="33">
        <f>SUM(H47+J47+L47+N47+P47+R47+T47+V47+X47+Z47+AB47+AD47+AF47+AH47+AJ47+AL47)</f>
        <v>0</v>
      </c>
      <c r="E47" s="34">
        <f t="shared" si="30"/>
        <v>0</v>
      </c>
      <c r="F47" s="75"/>
      <c r="G47" s="76"/>
      <c r="H47" s="35"/>
      <c r="I47" s="36"/>
      <c r="J47" s="35"/>
      <c r="K47" s="37"/>
      <c r="L47" s="35"/>
      <c r="M47" s="37"/>
      <c r="N47" s="35"/>
      <c r="O47" s="37"/>
      <c r="P47" s="35"/>
      <c r="Q47" s="37"/>
      <c r="R47" s="35"/>
      <c r="S47" s="37"/>
      <c r="T47" s="35"/>
      <c r="U47" s="37"/>
      <c r="V47" s="35"/>
      <c r="W47" s="37"/>
      <c r="X47" s="35"/>
      <c r="Y47" s="37"/>
      <c r="Z47" s="35"/>
      <c r="AA47" s="37"/>
      <c r="AB47" s="35"/>
      <c r="AC47" s="37"/>
      <c r="AD47" s="35"/>
      <c r="AE47" s="37"/>
      <c r="AF47" s="35"/>
      <c r="AG47" s="37"/>
      <c r="AH47" s="35"/>
      <c r="AI47" s="37"/>
      <c r="AJ47" s="35"/>
      <c r="AK47" s="37"/>
      <c r="AL47" s="38"/>
      <c r="AM47" s="39"/>
      <c r="AN47" s="40"/>
      <c r="AO47" s="41"/>
      <c r="AP47" s="36"/>
      <c r="AQ47" s="24"/>
      <c r="AR47" s="24"/>
      <c r="AS47" s="42"/>
      <c r="AT47" s="24"/>
      <c r="AU47" s="24"/>
      <c r="AV47" s="25" t="str">
        <f t="shared" si="2"/>
        <v/>
      </c>
      <c r="CA47" s="26" t="str">
        <f t="shared" si="3"/>
        <v/>
      </c>
      <c r="CB47" s="26" t="str">
        <f t="shared" si="4"/>
        <v/>
      </c>
      <c r="CC47" s="26" t="str">
        <f t="shared" si="5"/>
        <v/>
      </c>
      <c r="CD47" s="26" t="str">
        <f t="shared" si="6"/>
        <v/>
      </c>
      <c r="CE47" s="26" t="str">
        <f t="shared" si="7"/>
        <v/>
      </c>
      <c r="CF47" s="27"/>
      <c r="CG47" s="26" t="str">
        <f t="shared" si="8"/>
        <v/>
      </c>
      <c r="CH47" s="26" t="str">
        <f t="shared" si="9"/>
        <v/>
      </c>
      <c r="CI47" s="28"/>
      <c r="CJ47" s="29">
        <f t="shared" si="10"/>
        <v>0</v>
      </c>
      <c r="CK47" s="29">
        <f t="shared" si="11"/>
        <v>0</v>
      </c>
      <c r="CL47" s="29">
        <f t="shared" si="12"/>
        <v>0</v>
      </c>
      <c r="CM47" s="29">
        <f t="shared" si="13"/>
        <v>0</v>
      </c>
      <c r="CN47" s="29">
        <f t="shared" si="13"/>
        <v>0</v>
      </c>
      <c r="CO47" s="30"/>
      <c r="CP47" s="29">
        <f t="shared" si="14"/>
        <v>0</v>
      </c>
      <c r="CQ47" s="29">
        <f t="shared" si="14"/>
        <v>0</v>
      </c>
    </row>
    <row r="48" spans="1:95" x14ac:dyDescent="0.25">
      <c r="A48" s="300"/>
      <c r="B48" s="31" t="s">
        <v>40</v>
      </c>
      <c r="C48" s="32">
        <f t="shared" si="0"/>
        <v>173</v>
      </c>
      <c r="D48" s="33">
        <f t="shared" si="30"/>
        <v>122</v>
      </c>
      <c r="E48" s="34">
        <f t="shared" si="30"/>
        <v>51</v>
      </c>
      <c r="F48" s="75"/>
      <c r="G48" s="76"/>
      <c r="H48" s="35"/>
      <c r="I48" s="36"/>
      <c r="J48" s="35"/>
      <c r="K48" s="37"/>
      <c r="L48" s="35"/>
      <c r="M48" s="37">
        <v>1</v>
      </c>
      <c r="N48" s="35">
        <v>9</v>
      </c>
      <c r="O48" s="37"/>
      <c r="P48" s="35">
        <v>6</v>
      </c>
      <c r="Q48" s="37">
        <v>5</v>
      </c>
      <c r="R48" s="35">
        <v>25</v>
      </c>
      <c r="S48" s="37">
        <v>7</v>
      </c>
      <c r="T48" s="35">
        <v>20</v>
      </c>
      <c r="U48" s="37">
        <v>6</v>
      </c>
      <c r="V48" s="35">
        <v>19</v>
      </c>
      <c r="W48" s="37">
        <v>11</v>
      </c>
      <c r="X48" s="35">
        <v>7</v>
      </c>
      <c r="Y48" s="37">
        <v>7</v>
      </c>
      <c r="Z48" s="35">
        <v>17</v>
      </c>
      <c r="AA48" s="37">
        <v>4</v>
      </c>
      <c r="AB48" s="35">
        <v>10</v>
      </c>
      <c r="AC48" s="37">
        <v>4</v>
      </c>
      <c r="AD48" s="35">
        <v>4</v>
      </c>
      <c r="AE48" s="37">
        <v>1</v>
      </c>
      <c r="AF48" s="35">
        <v>2</v>
      </c>
      <c r="AG48" s="37">
        <v>1</v>
      </c>
      <c r="AH48" s="35">
        <v>2</v>
      </c>
      <c r="AI48" s="37">
        <v>3</v>
      </c>
      <c r="AJ48" s="35">
        <v>1</v>
      </c>
      <c r="AK48" s="37">
        <v>1</v>
      </c>
      <c r="AL48" s="38"/>
      <c r="AM48" s="39"/>
      <c r="AN48" s="40">
        <v>0</v>
      </c>
      <c r="AO48" s="41">
        <v>0</v>
      </c>
      <c r="AP48" s="36">
        <v>1</v>
      </c>
      <c r="AQ48" s="24">
        <v>2</v>
      </c>
      <c r="AR48" s="24">
        <v>12</v>
      </c>
      <c r="AS48" s="42"/>
      <c r="AT48" s="24">
        <v>0</v>
      </c>
      <c r="AU48" s="24">
        <v>0</v>
      </c>
      <c r="AV48" s="25" t="str">
        <f t="shared" si="2"/>
        <v/>
      </c>
      <c r="CA48" s="26" t="str">
        <f t="shared" si="3"/>
        <v/>
      </c>
      <c r="CB48" s="26" t="str">
        <f t="shared" si="4"/>
        <v/>
      </c>
      <c r="CC48" s="26" t="str">
        <f t="shared" si="5"/>
        <v/>
      </c>
      <c r="CD48" s="26" t="str">
        <f t="shared" si="6"/>
        <v/>
      </c>
      <c r="CE48" s="26" t="str">
        <f t="shared" si="7"/>
        <v/>
      </c>
      <c r="CF48" s="27"/>
      <c r="CG48" s="26" t="str">
        <f t="shared" si="8"/>
        <v/>
      </c>
      <c r="CH48" s="26" t="str">
        <f t="shared" si="9"/>
        <v/>
      </c>
      <c r="CI48" s="28"/>
      <c r="CJ48" s="29">
        <f t="shared" si="10"/>
        <v>0</v>
      </c>
      <c r="CK48" s="29">
        <f t="shared" si="11"/>
        <v>0</v>
      </c>
      <c r="CL48" s="29">
        <f t="shared" si="12"/>
        <v>0</v>
      </c>
      <c r="CM48" s="29">
        <f t="shared" si="13"/>
        <v>0</v>
      </c>
      <c r="CN48" s="29">
        <f t="shared" si="13"/>
        <v>0</v>
      </c>
      <c r="CO48" s="30"/>
      <c r="CP48" s="29">
        <f t="shared" si="14"/>
        <v>0</v>
      </c>
      <c r="CQ48" s="29">
        <f t="shared" si="14"/>
        <v>0</v>
      </c>
    </row>
    <row r="49" spans="1:95" x14ac:dyDescent="0.25">
      <c r="A49" s="300"/>
      <c r="B49" s="31" t="s">
        <v>41</v>
      </c>
      <c r="C49" s="32">
        <f t="shared" si="0"/>
        <v>0</v>
      </c>
      <c r="D49" s="33">
        <f t="shared" si="30"/>
        <v>0</v>
      </c>
      <c r="E49" s="34">
        <f t="shared" si="30"/>
        <v>0</v>
      </c>
      <c r="F49" s="75"/>
      <c r="G49" s="76"/>
      <c r="H49" s="35"/>
      <c r="I49" s="36"/>
      <c r="J49" s="35"/>
      <c r="K49" s="37"/>
      <c r="L49" s="35"/>
      <c r="M49" s="37"/>
      <c r="N49" s="35"/>
      <c r="O49" s="37"/>
      <c r="P49" s="35"/>
      <c r="Q49" s="37"/>
      <c r="R49" s="35"/>
      <c r="S49" s="37"/>
      <c r="T49" s="35"/>
      <c r="U49" s="37"/>
      <c r="V49" s="35"/>
      <c r="W49" s="37"/>
      <c r="X49" s="35"/>
      <c r="Y49" s="37"/>
      <c r="Z49" s="35"/>
      <c r="AA49" s="37"/>
      <c r="AB49" s="35"/>
      <c r="AC49" s="37"/>
      <c r="AD49" s="35"/>
      <c r="AE49" s="37"/>
      <c r="AF49" s="35"/>
      <c r="AG49" s="37"/>
      <c r="AH49" s="35"/>
      <c r="AI49" s="37"/>
      <c r="AJ49" s="35"/>
      <c r="AK49" s="37"/>
      <c r="AL49" s="38"/>
      <c r="AM49" s="39"/>
      <c r="AN49" s="40"/>
      <c r="AO49" s="41"/>
      <c r="AP49" s="36"/>
      <c r="AQ49" s="24"/>
      <c r="AR49" s="24"/>
      <c r="AS49" s="42"/>
      <c r="AT49" s="24"/>
      <c r="AU49" s="24"/>
      <c r="AV49" s="25" t="str">
        <f t="shared" si="2"/>
        <v/>
      </c>
      <c r="CA49" s="26" t="str">
        <f t="shared" si="3"/>
        <v/>
      </c>
      <c r="CB49" s="26" t="str">
        <f t="shared" si="4"/>
        <v/>
      </c>
      <c r="CC49" s="26" t="str">
        <f t="shared" si="5"/>
        <v/>
      </c>
      <c r="CD49" s="26" t="str">
        <f t="shared" si="6"/>
        <v/>
      </c>
      <c r="CE49" s="26" t="str">
        <f t="shared" si="7"/>
        <v/>
      </c>
      <c r="CF49" s="27"/>
      <c r="CG49" s="26" t="str">
        <f t="shared" si="8"/>
        <v/>
      </c>
      <c r="CH49" s="26" t="str">
        <f t="shared" si="9"/>
        <v/>
      </c>
      <c r="CI49" s="28"/>
      <c r="CJ49" s="29">
        <f t="shared" si="10"/>
        <v>0</v>
      </c>
      <c r="CK49" s="29">
        <f t="shared" si="11"/>
        <v>0</v>
      </c>
      <c r="CL49" s="29">
        <f t="shared" si="12"/>
        <v>0</v>
      </c>
      <c r="CM49" s="29">
        <f t="shared" si="13"/>
        <v>0</v>
      </c>
      <c r="CN49" s="29">
        <f t="shared" si="13"/>
        <v>0</v>
      </c>
      <c r="CO49" s="30"/>
      <c r="CP49" s="29">
        <f t="shared" si="14"/>
        <v>0</v>
      </c>
      <c r="CQ49" s="29">
        <f t="shared" si="14"/>
        <v>0</v>
      </c>
    </row>
    <row r="50" spans="1:95" x14ac:dyDescent="0.25">
      <c r="A50" s="300"/>
      <c r="B50" s="31" t="s">
        <v>52</v>
      </c>
      <c r="C50" s="32">
        <f t="shared" si="0"/>
        <v>0</v>
      </c>
      <c r="D50" s="33">
        <f>SUM(H50+J50+L50+N50+P50+R50+T50+V50+X50+Z50+AB50+AD50+AF50+AH50+AJ50+AL50)</f>
        <v>0</v>
      </c>
      <c r="E50" s="34">
        <f t="shared" si="30"/>
        <v>0</v>
      </c>
      <c r="F50" s="75"/>
      <c r="G50" s="76"/>
      <c r="H50" s="35"/>
      <c r="I50" s="36"/>
      <c r="J50" s="35"/>
      <c r="K50" s="37"/>
      <c r="L50" s="35"/>
      <c r="M50" s="37"/>
      <c r="N50" s="35"/>
      <c r="O50" s="37"/>
      <c r="P50" s="35"/>
      <c r="Q50" s="37"/>
      <c r="R50" s="35"/>
      <c r="S50" s="37"/>
      <c r="T50" s="35"/>
      <c r="U50" s="37"/>
      <c r="V50" s="35"/>
      <c r="W50" s="37"/>
      <c r="X50" s="35"/>
      <c r="Y50" s="37"/>
      <c r="Z50" s="35"/>
      <c r="AA50" s="37"/>
      <c r="AB50" s="35"/>
      <c r="AC50" s="37"/>
      <c r="AD50" s="35"/>
      <c r="AE50" s="37"/>
      <c r="AF50" s="35"/>
      <c r="AG50" s="37"/>
      <c r="AH50" s="35"/>
      <c r="AI50" s="37"/>
      <c r="AJ50" s="35"/>
      <c r="AK50" s="37"/>
      <c r="AL50" s="38"/>
      <c r="AM50" s="39"/>
      <c r="AN50" s="40"/>
      <c r="AO50" s="41"/>
      <c r="AP50" s="36"/>
      <c r="AQ50" s="24"/>
      <c r="AR50" s="24"/>
      <c r="AS50" s="42"/>
      <c r="AT50" s="24"/>
      <c r="AU50" s="24"/>
      <c r="AV50" s="25" t="str">
        <f t="shared" si="2"/>
        <v/>
      </c>
      <c r="CA50" s="26" t="str">
        <f t="shared" si="3"/>
        <v/>
      </c>
      <c r="CB50" s="26" t="str">
        <f t="shared" si="4"/>
        <v/>
      </c>
      <c r="CC50" s="26" t="str">
        <f t="shared" si="5"/>
        <v/>
      </c>
      <c r="CD50" s="26" t="str">
        <f t="shared" si="6"/>
        <v/>
      </c>
      <c r="CE50" s="26" t="str">
        <f t="shared" si="7"/>
        <v/>
      </c>
      <c r="CF50" s="27"/>
      <c r="CG50" s="26" t="str">
        <f t="shared" si="8"/>
        <v/>
      </c>
      <c r="CH50" s="26" t="str">
        <f t="shared" si="9"/>
        <v/>
      </c>
      <c r="CI50" s="28"/>
      <c r="CJ50" s="29">
        <f t="shared" si="10"/>
        <v>0</v>
      </c>
      <c r="CK50" s="29">
        <f t="shared" si="11"/>
        <v>0</v>
      </c>
      <c r="CL50" s="29">
        <f t="shared" si="12"/>
        <v>0</v>
      </c>
      <c r="CM50" s="29">
        <f t="shared" si="13"/>
        <v>0</v>
      </c>
      <c r="CN50" s="29">
        <f t="shared" si="13"/>
        <v>0</v>
      </c>
      <c r="CO50" s="30"/>
      <c r="CP50" s="29">
        <f t="shared" si="14"/>
        <v>0</v>
      </c>
      <c r="CQ50" s="29">
        <f t="shared" si="14"/>
        <v>0</v>
      </c>
    </row>
    <row r="51" spans="1:95" x14ac:dyDescent="0.25">
      <c r="A51" s="300"/>
      <c r="B51" s="31" t="s">
        <v>43</v>
      </c>
      <c r="C51" s="32">
        <f t="shared" si="0"/>
        <v>0</v>
      </c>
      <c r="D51" s="33">
        <f t="shared" si="30"/>
        <v>0</v>
      </c>
      <c r="E51" s="34">
        <f t="shared" si="30"/>
        <v>0</v>
      </c>
      <c r="F51" s="75"/>
      <c r="G51" s="76"/>
      <c r="H51" s="35"/>
      <c r="I51" s="36"/>
      <c r="J51" s="35"/>
      <c r="K51" s="37"/>
      <c r="L51" s="35"/>
      <c r="M51" s="37"/>
      <c r="N51" s="35"/>
      <c r="O51" s="37"/>
      <c r="P51" s="35"/>
      <c r="Q51" s="37"/>
      <c r="R51" s="35"/>
      <c r="S51" s="37"/>
      <c r="T51" s="35"/>
      <c r="U51" s="37"/>
      <c r="V51" s="35"/>
      <c r="W51" s="37"/>
      <c r="X51" s="35"/>
      <c r="Y51" s="37"/>
      <c r="Z51" s="35"/>
      <c r="AA51" s="37"/>
      <c r="AB51" s="35"/>
      <c r="AC51" s="37"/>
      <c r="AD51" s="35"/>
      <c r="AE51" s="37"/>
      <c r="AF51" s="35"/>
      <c r="AG51" s="37"/>
      <c r="AH51" s="35"/>
      <c r="AI51" s="37"/>
      <c r="AJ51" s="35"/>
      <c r="AK51" s="37"/>
      <c r="AL51" s="38"/>
      <c r="AM51" s="39"/>
      <c r="AN51" s="40"/>
      <c r="AO51" s="41"/>
      <c r="AP51" s="36"/>
      <c r="AQ51" s="24"/>
      <c r="AR51" s="24"/>
      <c r="AS51" s="42"/>
      <c r="AT51" s="24"/>
      <c r="AU51" s="24"/>
      <c r="AV51" s="25" t="str">
        <f t="shared" si="2"/>
        <v/>
      </c>
      <c r="CA51" s="26" t="str">
        <f t="shared" si="3"/>
        <v/>
      </c>
      <c r="CB51" s="26" t="str">
        <f t="shared" si="4"/>
        <v/>
      </c>
      <c r="CC51" s="26" t="str">
        <f t="shared" si="5"/>
        <v/>
      </c>
      <c r="CD51" s="26" t="str">
        <f t="shared" si="6"/>
        <v/>
      </c>
      <c r="CE51" s="26" t="str">
        <f t="shared" si="7"/>
        <v/>
      </c>
      <c r="CF51" s="27"/>
      <c r="CG51" s="26" t="str">
        <f t="shared" si="8"/>
        <v/>
      </c>
      <c r="CH51" s="26" t="str">
        <f t="shared" si="9"/>
        <v/>
      </c>
      <c r="CI51" s="28"/>
      <c r="CJ51" s="29">
        <f t="shared" si="10"/>
        <v>0</v>
      </c>
      <c r="CK51" s="29">
        <f t="shared" si="11"/>
        <v>0</v>
      </c>
      <c r="CL51" s="29">
        <f t="shared" si="12"/>
        <v>0</v>
      </c>
      <c r="CM51" s="29">
        <f t="shared" si="13"/>
        <v>0</v>
      </c>
      <c r="CN51" s="29">
        <f t="shared" si="13"/>
        <v>0</v>
      </c>
      <c r="CO51" s="30"/>
      <c r="CP51" s="29">
        <f t="shared" si="14"/>
        <v>0</v>
      </c>
      <c r="CQ51" s="29">
        <f t="shared" si="14"/>
        <v>0</v>
      </c>
    </row>
    <row r="52" spans="1:95" x14ac:dyDescent="0.25">
      <c r="A52" s="300"/>
      <c r="B52" s="31" t="s">
        <v>44</v>
      </c>
      <c r="C52" s="32">
        <f t="shared" si="0"/>
        <v>0</v>
      </c>
      <c r="D52" s="33">
        <f t="shared" ref="D52:E56" si="31">SUM(H52+J52+L52+N52+P52+R52+T52+V52+X52+Z52+AB52+AD52+AF52+AH52+AJ52+AL52)</f>
        <v>0</v>
      </c>
      <c r="E52" s="34">
        <f t="shared" si="31"/>
        <v>0</v>
      </c>
      <c r="F52" s="75"/>
      <c r="G52" s="76"/>
      <c r="H52" s="35"/>
      <c r="I52" s="36"/>
      <c r="J52" s="35"/>
      <c r="K52" s="37"/>
      <c r="L52" s="35"/>
      <c r="M52" s="37"/>
      <c r="N52" s="35"/>
      <c r="O52" s="37"/>
      <c r="P52" s="35"/>
      <c r="Q52" s="37"/>
      <c r="R52" s="35"/>
      <c r="S52" s="37"/>
      <c r="T52" s="35"/>
      <c r="U52" s="37"/>
      <c r="V52" s="35"/>
      <c r="W52" s="37"/>
      <c r="X52" s="35"/>
      <c r="Y52" s="37"/>
      <c r="Z52" s="35"/>
      <c r="AA52" s="37"/>
      <c r="AB52" s="35"/>
      <c r="AC52" s="37"/>
      <c r="AD52" s="35"/>
      <c r="AE52" s="37"/>
      <c r="AF52" s="35"/>
      <c r="AG52" s="37"/>
      <c r="AH52" s="35"/>
      <c r="AI52" s="37"/>
      <c r="AJ52" s="35"/>
      <c r="AK52" s="37"/>
      <c r="AL52" s="38"/>
      <c r="AM52" s="39"/>
      <c r="AN52" s="40"/>
      <c r="AO52" s="41"/>
      <c r="AP52" s="36"/>
      <c r="AQ52" s="24"/>
      <c r="AR52" s="24"/>
      <c r="AS52" s="42"/>
      <c r="AT52" s="24"/>
      <c r="AU52" s="24"/>
      <c r="AV52" s="25" t="str">
        <f t="shared" si="2"/>
        <v/>
      </c>
      <c r="CA52" s="26" t="str">
        <f t="shared" si="3"/>
        <v/>
      </c>
      <c r="CB52" s="26" t="str">
        <f t="shared" si="4"/>
        <v/>
      </c>
      <c r="CC52" s="26" t="str">
        <f t="shared" si="5"/>
        <v/>
      </c>
      <c r="CD52" s="26" t="str">
        <f t="shared" si="6"/>
        <v/>
      </c>
      <c r="CE52" s="26" t="str">
        <f t="shared" si="7"/>
        <v/>
      </c>
      <c r="CF52" s="27"/>
      <c r="CG52" s="26" t="str">
        <f t="shared" si="8"/>
        <v/>
      </c>
      <c r="CH52" s="26" t="str">
        <f t="shared" si="9"/>
        <v/>
      </c>
      <c r="CI52" s="28"/>
      <c r="CJ52" s="29">
        <f t="shared" si="10"/>
        <v>0</v>
      </c>
      <c r="CK52" s="29">
        <f t="shared" si="11"/>
        <v>0</v>
      </c>
      <c r="CL52" s="29">
        <f t="shared" si="12"/>
        <v>0</v>
      </c>
      <c r="CM52" s="29">
        <f t="shared" si="13"/>
        <v>0</v>
      </c>
      <c r="CN52" s="29">
        <f t="shared" si="13"/>
        <v>0</v>
      </c>
      <c r="CO52" s="30"/>
      <c r="CP52" s="29">
        <f t="shared" si="14"/>
        <v>0</v>
      </c>
      <c r="CQ52" s="29">
        <f t="shared" si="14"/>
        <v>0</v>
      </c>
    </row>
    <row r="53" spans="1:95" x14ac:dyDescent="0.25">
      <c r="A53" s="300"/>
      <c r="B53" s="43" t="s">
        <v>45</v>
      </c>
      <c r="C53" s="44">
        <f t="shared" si="0"/>
        <v>0</v>
      </c>
      <c r="D53" s="45">
        <f t="shared" si="31"/>
        <v>0</v>
      </c>
      <c r="E53" s="46">
        <f t="shared" si="31"/>
        <v>0</v>
      </c>
      <c r="F53" s="75"/>
      <c r="G53" s="76"/>
      <c r="H53" s="47"/>
      <c r="I53" s="48"/>
      <c r="J53" s="47"/>
      <c r="K53" s="49"/>
      <c r="L53" s="47"/>
      <c r="M53" s="49"/>
      <c r="N53" s="47"/>
      <c r="O53" s="49"/>
      <c r="P53" s="47"/>
      <c r="Q53" s="49"/>
      <c r="R53" s="47"/>
      <c r="S53" s="49"/>
      <c r="T53" s="47"/>
      <c r="U53" s="49"/>
      <c r="V53" s="47"/>
      <c r="W53" s="49"/>
      <c r="X53" s="47"/>
      <c r="Y53" s="49"/>
      <c r="Z53" s="47"/>
      <c r="AA53" s="49"/>
      <c r="AB53" s="47"/>
      <c r="AC53" s="49"/>
      <c r="AD53" s="47"/>
      <c r="AE53" s="49"/>
      <c r="AF53" s="47"/>
      <c r="AG53" s="49"/>
      <c r="AH53" s="47"/>
      <c r="AI53" s="49"/>
      <c r="AJ53" s="47"/>
      <c r="AK53" s="49"/>
      <c r="AL53" s="50"/>
      <c r="AM53" s="51"/>
      <c r="AN53" s="40"/>
      <c r="AO53" s="52"/>
      <c r="AP53" s="36"/>
      <c r="AQ53" s="24"/>
      <c r="AR53" s="24"/>
      <c r="AS53" s="42"/>
      <c r="AT53" s="24"/>
      <c r="AU53" s="24"/>
      <c r="AV53" s="25" t="str">
        <f t="shared" si="2"/>
        <v/>
      </c>
      <c r="CA53" s="26" t="str">
        <f t="shared" si="3"/>
        <v/>
      </c>
      <c r="CB53" s="26" t="str">
        <f t="shared" si="4"/>
        <v/>
      </c>
      <c r="CC53" s="26" t="str">
        <f t="shared" si="5"/>
        <v/>
      </c>
      <c r="CD53" s="26" t="str">
        <f t="shared" si="6"/>
        <v/>
      </c>
      <c r="CE53" s="26" t="str">
        <f t="shared" si="7"/>
        <v/>
      </c>
      <c r="CF53" s="27"/>
      <c r="CG53" s="26" t="str">
        <f t="shared" si="8"/>
        <v/>
      </c>
      <c r="CH53" s="26" t="str">
        <f t="shared" si="9"/>
        <v/>
      </c>
      <c r="CI53" s="28"/>
      <c r="CJ53" s="29">
        <f t="shared" si="10"/>
        <v>0</v>
      </c>
      <c r="CK53" s="29">
        <f t="shared" si="11"/>
        <v>0</v>
      </c>
      <c r="CL53" s="29">
        <f t="shared" si="12"/>
        <v>0</v>
      </c>
      <c r="CM53" s="29">
        <f t="shared" si="13"/>
        <v>0</v>
      </c>
      <c r="CN53" s="29">
        <f t="shared" si="13"/>
        <v>0</v>
      </c>
      <c r="CO53" s="30"/>
      <c r="CP53" s="29">
        <f t="shared" si="14"/>
        <v>0</v>
      </c>
      <c r="CQ53" s="29">
        <f t="shared" si="14"/>
        <v>0</v>
      </c>
    </row>
    <row r="54" spans="1:95" x14ac:dyDescent="0.25">
      <c r="A54" s="300"/>
      <c r="B54" s="31" t="s">
        <v>46</v>
      </c>
      <c r="C54" s="32">
        <f t="shared" si="0"/>
        <v>0</v>
      </c>
      <c r="D54" s="33">
        <f t="shared" si="31"/>
        <v>0</v>
      </c>
      <c r="E54" s="34">
        <f t="shared" si="31"/>
        <v>0</v>
      </c>
      <c r="F54" s="75"/>
      <c r="G54" s="77"/>
      <c r="H54" s="35"/>
      <c r="I54" s="36"/>
      <c r="J54" s="35"/>
      <c r="K54" s="37"/>
      <c r="L54" s="35"/>
      <c r="M54" s="37"/>
      <c r="N54" s="35"/>
      <c r="O54" s="37"/>
      <c r="P54" s="35"/>
      <c r="Q54" s="37"/>
      <c r="R54" s="35"/>
      <c r="S54" s="37"/>
      <c r="T54" s="35"/>
      <c r="U54" s="37"/>
      <c r="V54" s="35"/>
      <c r="W54" s="37"/>
      <c r="X54" s="35"/>
      <c r="Y54" s="37"/>
      <c r="Z54" s="35"/>
      <c r="AA54" s="37"/>
      <c r="AB54" s="35"/>
      <c r="AC54" s="37"/>
      <c r="AD54" s="35"/>
      <c r="AE54" s="37"/>
      <c r="AF54" s="35"/>
      <c r="AG54" s="37"/>
      <c r="AH54" s="35"/>
      <c r="AI54" s="37"/>
      <c r="AJ54" s="35"/>
      <c r="AK54" s="37"/>
      <c r="AL54" s="38"/>
      <c r="AM54" s="39"/>
      <c r="AN54" s="40"/>
      <c r="AO54" s="41"/>
      <c r="AP54" s="36"/>
      <c r="AQ54" s="24"/>
      <c r="AR54" s="24"/>
      <c r="AS54" s="42"/>
      <c r="AT54" s="24"/>
      <c r="AU54" s="24"/>
      <c r="AV54" s="25" t="str">
        <f t="shared" si="2"/>
        <v/>
      </c>
      <c r="CA54" s="26" t="str">
        <f t="shared" si="3"/>
        <v/>
      </c>
      <c r="CB54" s="26" t="str">
        <f t="shared" si="4"/>
        <v/>
      </c>
      <c r="CC54" s="26" t="str">
        <f t="shared" si="5"/>
        <v/>
      </c>
      <c r="CD54" s="26" t="str">
        <f t="shared" si="6"/>
        <v/>
      </c>
      <c r="CE54" s="26" t="str">
        <f t="shared" si="7"/>
        <v/>
      </c>
      <c r="CF54" s="27"/>
      <c r="CG54" s="26" t="str">
        <f t="shared" si="8"/>
        <v/>
      </c>
      <c r="CH54" s="26" t="str">
        <f t="shared" si="9"/>
        <v/>
      </c>
      <c r="CI54" s="28"/>
      <c r="CJ54" s="29">
        <f t="shared" si="10"/>
        <v>0</v>
      </c>
      <c r="CK54" s="29">
        <f t="shared" si="11"/>
        <v>0</v>
      </c>
      <c r="CL54" s="29">
        <f t="shared" si="12"/>
        <v>0</v>
      </c>
      <c r="CM54" s="29">
        <f t="shared" si="13"/>
        <v>0</v>
      </c>
      <c r="CN54" s="29">
        <f t="shared" si="13"/>
        <v>0</v>
      </c>
      <c r="CO54" s="30"/>
      <c r="CP54" s="29">
        <f t="shared" si="14"/>
        <v>0</v>
      </c>
      <c r="CQ54" s="29">
        <f t="shared" si="14"/>
        <v>0</v>
      </c>
    </row>
    <row r="55" spans="1:95" x14ac:dyDescent="0.25">
      <c r="A55" s="300"/>
      <c r="B55" s="53" t="s">
        <v>47</v>
      </c>
      <c r="C55" s="32">
        <f t="shared" si="0"/>
        <v>0</v>
      </c>
      <c r="D55" s="33">
        <f t="shared" si="31"/>
        <v>0</v>
      </c>
      <c r="E55" s="55">
        <f t="shared" si="31"/>
        <v>0</v>
      </c>
      <c r="F55" s="75"/>
      <c r="G55" s="78"/>
      <c r="H55" s="35"/>
      <c r="I55" s="36"/>
      <c r="J55" s="35"/>
      <c r="K55" s="37"/>
      <c r="L55" s="35"/>
      <c r="M55" s="37"/>
      <c r="N55" s="35"/>
      <c r="O55" s="37"/>
      <c r="P55" s="35"/>
      <c r="Q55" s="37"/>
      <c r="R55" s="35"/>
      <c r="S55" s="37"/>
      <c r="T55" s="35"/>
      <c r="U55" s="37"/>
      <c r="V55" s="35"/>
      <c r="W55" s="37"/>
      <c r="X55" s="35"/>
      <c r="Y55" s="37"/>
      <c r="Z55" s="35"/>
      <c r="AA55" s="37"/>
      <c r="AB55" s="35"/>
      <c r="AC55" s="37"/>
      <c r="AD55" s="35"/>
      <c r="AE55" s="37"/>
      <c r="AF55" s="35"/>
      <c r="AG55" s="86"/>
      <c r="AH55" s="35"/>
      <c r="AI55" s="37"/>
      <c r="AJ55" s="35"/>
      <c r="AK55" s="37"/>
      <c r="AL55" s="38"/>
      <c r="AM55" s="39"/>
      <c r="AN55" s="40"/>
      <c r="AO55" s="41"/>
      <c r="AP55" s="36"/>
      <c r="AQ55" s="24"/>
      <c r="AR55" s="24"/>
      <c r="AS55" s="42"/>
      <c r="AT55" s="24"/>
      <c r="AU55" s="24"/>
      <c r="AV55" s="25" t="str">
        <f t="shared" si="2"/>
        <v/>
      </c>
      <c r="CA55" s="26" t="str">
        <f t="shared" si="3"/>
        <v/>
      </c>
      <c r="CB55" s="26" t="str">
        <f t="shared" si="4"/>
        <v/>
      </c>
      <c r="CC55" s="26" t="str">
        <f t="shared" si="5"/>
        <v/>
      </c>
      <c r="CD55" s="26" t="str">
        <f t="shared" si="6"/>
        <v/>
      </c>
      <c r="CE55" s="26" t="str">
        <f t="shared" si="7"/>
        <v/>
      </c>
      <c r="CF55" s="27"/>
      <c r="CG55" s="26" t="str">
        <f t="shared" si="8"/>
        <v/>
      </c>
      <c r="CH55" s="26" t="str">
        <f t="shared" si="9"/>
        <v/>
      </c>
      <c r="CI55" s="28"/>
      <c r="CJ55" s="29">
        <f t="shared" si="10"/>
        <v>0</v>
      </c>
      <c r="CK55" s="29">
        <f t="shared" si="11"/>
        <v>0</v>
      </c>
      <c r="CL55" s="29">
        <f t="shared" si="12"/>
        <v>0</v>
      </c>
      <c r="CM55" s="29">
        <f t="shared" si="13"/>
        <v>0</v>
      </c>
      <c r="CN55" s="29">
        <f t="shared" si="13"/>
        <v>0</v>
      </c>
      <c r="CO55" s="30"/>
      <c r="CP55" s="29">
        <f t="shared" si="14"/>
        <v>0</v>
      </c>
      <c r="CQ55" s="29">
        <f t="shared" si="14"/>
        <v>0</v>
      </c>
    </row>
    <row r="56" spans="1:95" x14ac:dyDescent="0.25">
      <c r="A56" s="301"/>
      <c r="B56" s="57" t="s">
        <v>48</v>
      </c>
      <c r="C56" s="58">
        <f t="shared" si="0"/>
        <v>0</v>
      </c>
      <c r="D56" s="59">
        <f t="shared" si="31"/>
        <v>0</v>
      </c>
      <c r="E56" s="60">
        <f t="shared" si="31"/>
        <v>0</v>
      </c>
      <c r="F56" s="82"/>
      <c r="G56" s="83"/>
      <c r="H56" s="61"/>
      <c r="I56" s="62"/>
      <c r="J56" s="61"/>
      <c r="K56" s="63"/>
      <c r="L56" s="61"/>
      <c r="M56" s="63"/>
      <c r="N56" s="61"/>
      <c r="O56" s="63"/>
      <c r="P56" s="61"/>
      <c r="Q56" s="63"/>
      <c r="R56" s="61"/>
      <c r="S56" s="63"/>
      <c r="T56" s="61"/>
      <c r="U56" s="63"/>
      <c r="V56" s="61"/>
      <c r="W56" s="63"/>
      <c r="X56" s="61"/>
      <c r="Y56" s="63"/>
      <c r="Z56" s="61"/>
      <c r="AA56" s="63"/>
      <c r="AB56" s="61"/>
      <c r="AC56" s="63"/>
      <c r="AD56" s="61"/>
      <c r="AE56" s="63"/>
      <c r="AF56" s="61"/>
      <c r="AG56" s="63"/>
      <c r="AH56" s="61"/>
      <c r="AI56" s="63"/>
      <c r="AJ56" s="61"/>
      <c r="AK56" s="63"/>
      <c r="AL56" s="84"/>
      <c r="AM56" s="65"/>
      <c r="AN56" s="66"/>
      <c r="AO56" s="67"/>
      <c r="AP56" s="68"/>
      <c r="AQ56" s="69"/>
      <c r="AR56" s="69"/>
      <c r="AS56" s="42"/>
      <c r="AT56" s="24"/>
      <c r="AU56" s="24"/>
      <c r="AV56" s="25" t="str">
        <f t="shared" si="2"/>
        <v/>
      </c>
      <c r="CA56" s="26" t="str">
        <f t="shared" si="3"/>
        <v/>
      </c>
      <c r="CB56" s="26" t="str">
        <f t="shared" si="4"/>
        <v/>
      </c>
      <c r="CC56" s="26" t="str">
        <f t="shared" si="5"/>
        <v/>
      </c>
      <c r="CD56" s="26" t="str">
        <f t="shared" si="6"/>
        <v/>
      </c>
      <c r="CE56" s="26" t="str">
        <f t="shared" si="7"/>
        <v/>
      </c>
      <c r="CF56" s="27"/>
      <c r="CG56" s="26" t="str">
        <f t="shared" si="8"/>
        <v/>
      </c>
      <c r="CH56" s="26" t="str">
        <f t="shared" si="9"/>
        <v/>
      </c>
      <c r="CI56" s="28"/>
      <c r="CJ56" s="29">
        <f t="shared" si="10"/>
        <v>0</v>
      </c>
      <c r="CK56" s="29">
        <f t="shared" si="11"/>
        <v>0</v>
      </c>
      <c r="CL56" s="29">
        <f t="shared" si="12"/>
        <v>0</v>
      </c>
      <c r="CM56" s="29">
        <f t="shared" si="13"/>
        <v>0</v>
      </c>
      <c r="CN56" s="29">
        <f t="shared" si="13"/>
        <v>0</v>
      </c>
      <c r="CO56" s="30"/>
      <c r="CP56" s="29">
        <f t="shared" si="14"/>
        <v>0</v>
      </c>
      <c r="CQ56" s="29">
        <f t="shared" si="14"/>
        <v>0</v>
      </c>
    </row>
    <row r="57" spans="1:95" x14ac:dyDescent="0.25">
      <c r="A57" s="299" t="s">
        <v>55</v>
      </c>
      <c r="B57" s="10" t="s">
        <v>38</v>
      </c>
      <c r="C57" s="11">
        <f t="shared" si="0"/>
        <v>76</v>
      </c>
      <c r="D57" s="12">
        <f>SUM(J57+L57+N57+P57+R57+T57+V57+X57+Z57+AB57+AD57+AF57+AH57+AJ57+AL57)</f>
        <v>51</v>
      </c>
      <c r="E57" s="13">
        <f>SUM(K57+M57+O57+Q57+S57+U57+W57+Y57+AA57+AC57+AE57+AG57+AI57+AK57+AM57)</f>
        <v>25</v>
      </c>
      <c r="F57" s="71"/>
      <c r="G57" s="72"/>
      <c r="H57" s="71"/>
      <c r="I57" s="72"/>
      <c r="J57" s="14"/>
      <c r="K57" s="16"/>
      <c r="L57" s="14"/>
      <c r="M57" s="16"/>
      <c r="N57" s="14">
        <v>4</v>
      </c>
      <c r="O57" s="16">
        <v>1</v>
      </c>
      <c r="P57" s="14">
        <v>2</v>
      </c>
      <c r="Q57" s="16"/>
      <c r="R57" s="14">
        <v>8</v>
      </c>
      <c r="S57" s="16">
        <v>1</v>
      </c>
      <c r="T57" s="14">
        <v>11</v>
      </c>
      <c r="U57" s="16">
        <v>5</v>
      </c>
      <c r="V57" s="14">
        <v>5</v>
      </c>
      <c r="W57" s="16">
        <v>8</v>
      </c>
      <c r="X57" s="14">
        <v>6</v>
      </c>
      <c r="Y57" s="16">
        <v>2</v>
      </c>
      <c r="Z57" s="14">
        <v>2</v>
      </c>
      <c r="AA57" s="16"/>
      <c r="AB57" s="14">
        <v>4</v>
      </c>
      <c r="AC57" s="16">
        <v>2</v>
      </c>
      <c r="AD57" s="14">
        <v>5</v>
      </c>
      <c r="AE57" s="16">
        <v>2</v>
      </c>
      <c r="AF57" s="14"/>
      <c r="AG57" s="16">
        <v>1</v>
      </c>
      <c r="AH57" s="14">
        <v>1</v>
      </c>
      <c r="AI57" s="16">
        <v>3</v>
      </c>
      <c r="AJ57" s="14">
        <v>1</v>
      </c>
      <c r="AK57" s="16"/>
      <c r="AL57" s="17">
        <v>2</v>
      </c>
      <c r="AM57" s="18"/>
      <c r="AN57" s="73">
        <v>0</v>
      </c>
      <c r="AO57" s="20">
        <v>0</v>
      </c>
      <c r="AP57" s="15">
        <v>2</v>
      </c>
      <c r="AQ57" s="87">
        <v>2</v>
      </c>
      <c r="AR57" s="87">
        <v>7</v>
      </c>
      <c r="AS57" s="87">
        <v>0</v>
      </c>
      <c r="AT57" s="87">
        <v>0</v>
      </c>
      <c r="AU57" s="87">
        <v>0</v>
      </c>
      <c r="AV57" s="25" t="str">
        <f>$CA57&amp;$CB57&amp;CC57&amp;CD57&amp;CE57&amp;CF57&amp;CG57&amp;CH57</f>
        <v/>
      </c>
      <c r="CA57" s="26" t="str">
        <f t="shared" si="3"/>
        <v/>
      </c>
      <c r="CB57" s="26" t="str">
        <f t="shared" si="4"/>
        <v/>
      </c>
      <c r="CC57" s="26" t="str">
        <f t="shared" si="5"/>
        <v/>
      </c>
      <c r="CD57" s="26" t="str">
        <f t="shared" si="6"/>
        <v/>
      </c>
      <c r="CE57" s="26" t="str">
        <f>IF(AND($C57&lt;&gt;0,AR57=""),"* No olvide ingresar la columna Migrantes (Digite CERO si no tiene).  ",IF(AR57&gt;$C57,"* El Número de Migrantes no puede superar el Total. ",""))</f>
        <v/>
      </c>
      <c r="CF57" s="88" t="str">
        <f>IF(AND(SUM(J57:M57)&gt;0,AS57=""),"* No olvide digitar la variable 14-18 años. Si no tiene digite Cero.",IF(AS57&gt;SUM(J57:M57),"* La variable 14-18 años no puede ser mayor al total por grupo edad de 10 a 19 años. ",""))</f>
        <v/>
      </c>
      <c r="CG57" s="26" t="str">
        <f t="shared" si="8"/>
        <v/>
      </c>
      <c r="CH57" s="26" t="str">
        <f t="shared" si="9"/>
        <v/>
      </c>
      <c r="CI57" s="28"/>
      <c r="CJ57" s="29">
        <f t="shared" si="10"/>
        <v>0</v>
      </c>
      <c r="CK57" s="29">
        <f t="shared" si="11"/>
        <v>0</v>
      </c>
      <c r="CL57" s="29">
        <f t="shared" si="12"/>
        <v>0</v>
      </c>
      <c r="CM57" s="29">
        <f t="shared" si="13"/>
        <v>0</v>
      </c>
      <c r="CN57" s="29">
        <f t="shared" si="13"/>
        <v>0</v>
      </c>
      <c r="CO57" s="89">
        <f>IF(AND(SUM(J57:M57)&gt;0,AS57=""),1,IF(AS57&gt;SUM(J57:M57),1,0))</f>
        <v>0</v>
      </c>
      <c r="CP57" s="29">
        <f t="shared" si="14"/>
        <v>0</v>
      </c>
      <c r="CQ57" s="29">
        <f t="shared" si="14"/>
        <v>0</v>
      </c>
    </row>
    <row r="58" spans="1:95" x14ac:dyDescent="0.25">
      <c r="A58" s="300"/>
      <c r="B58" s="31" t="s">
        <v>39</v>
      </c>
      <c r="C58" s="32">
        <f t="shared" si="0"/>
        <v>0</v>
      </c>
      <c r="D58" s="33">
        <f t="shared" ref="D58:E62" si="32">SUM(J58+L58+N58+P58+R58+T58+V58+X58+Z58+AB58+AD58+AF58+AH58+AJ58+AL58)</f>
        <v>0</v>
      </c>
      <c r="E58" s="34">
        <f>SUM(K58+M58+O58+Q58+S58+U58+W58+Y58+AA58+AC58+AE58+AG58+AI58+AK58+AM58)</f>
        <v>0</v>
      </c>
      <c r="F58" s="75"/>
      <c r="G58" s="76"/>
      <c r="H58" s="75"/>
      <c r="I58" s="76"/>
      <c r="J58" s="35"/>
      <c r="K58" s="37"/>
      <c r="L58" s="35"/>
      <c r="M58" s="37"/>
      <c r="N58" s="35"/>
      <c r="O58" s="37"/>
      <c r="P58" s="35"/>
      <c r="Q58" s="37"/>
      <c r="R58" s="35"/>
      <c r="S58" s="37"/>
      <c r="T58" s="35"/>
      <c r="U58" s="37"/>
      <c r="V58" s="35"/>
      <c r="W58" s="37"/>
      <c r="X58" s="35"/>
      <c r="Y58" s="37"/>
      <c r="Z58" s="35"/>
      <c r="AA58" s="37"/>
      <c r="AB58" s="35"/>
      <c r="AC58" s="37"/>
      <c r="AD58" s="35"/>
      <c r="AE58" s="37"/>
      <c r="AF58" s="35"/>
      <c r="AG58" s="37"/>
      <c r="AH58" s="35"/>
      <c r="AI58" s="37"/>
      <c r="AJ58" s="35"/>
      <c r="AK58" s="37"/>
      <c r="AL58" s="38"/>
      <c r="AM58" s="39"/>
      <c r="AN58" s="40"/>
      <c r="AO58" s="41">
        <v>0</v>
      </c>
      <c r="AP58" s="36"/>
      <c r="AQ58" s="24"/>
      <c r="AR58" s="24"/>
      <c r="AS58" s="24"/>
      <c r="AT58" s="24"/>
      <c r="AU58" s="24"/>
      <c r="AV58" s="25" t="str">
        <f t="shared" ref="AV58:AV89" si="33">$CA58&amp;$CB58&amp;CC58&amp;CD58&amp;CE58&amp;CF58&amp;CG58&amp;CH58</f>
        <v/>
      </c>
      <c r="CA58" s="26" t="str">
        <f t="shared" si="3"/>
        <v/>
      </c>
      <c r="CB58" s="26" t="str">
        <f t="shared" si="4"/>
        <v/>
      </c>
      <c r="CC58" s="26" t="str">
        <f t="shared" si="5"/>
        <v/>
      </c>
      <c r="CD58" s="26" t="str">
        <f t="shared" si="6"/>
        <v/>
      </c>
      <c r="CE58" s="26" t="str">
        <f t="shared" si="7"/>
        <v/>
      </c>
      <c r="CF58" s="88" t="str">
        <f t="shared" ref="CF58:CF89" si="34">IF(AND(SUM(J58:M58)&gt;0,AS58=""),"* No olvide digitar la variable 14-18 años. Si no tiene digite Cero.",IF(AS58&gt;SUM(J58:M58),"* La variable 14-18 años no puede ser mayor al total por grupo edad de 10 a 19 años. ",""))</f>
        <v/>
      </c>
      <c r="CG58" s="26" t="str">
        <f t="shared" si="8"/>
        <v/>
      </c>
      <c r="CH58" s="26" t="str">
        <f t="shared" si="9"/>
        <v/>
      </c>
      <c r="CI58" s="28"/>
      <c r="CJ58" s="29">
        <f t="shared" si="10"/>
        <v>0</v>
      </c>
      <c r="CK58" s="29">
        <f t="shared" si="11"/>
        <v>0</v>
      </c>
      <c r="CL58" s="29">
        <f t="shared" si="12"/>
        <v>0</v>
      </c>
      <c r="CM58" s="29">
        <f t="shared" si="13"/>
        <v>0</v>
      </c>
      <c r="CN58" s="29">
        <f t="shared" si="13"/>
        <v>0</v>
      </c>
      <c r="CO58" s="89">
        <f t="shared" ref="CO58:CO89" si="35">IF(AND(SUM(J58:M58)&gt;0,AS58=""),1,IF(AS58&gt;SUM(J58:M58),1,0))</f>
        <v>0</v>
      </c>
      <c r="CP58" s="29">
        <f t="shared" si="14"/>
        <v>0</v>
      </c>
      <c r="CQ58" s="29">
        <f t="shared" si="14"/>
        <v>0</v>
      </c>
    </row>
    <row r="59" spans="1:95" x14ac:dyDescent="0.25">
      <c r="A59" s="300"/>
      <c r="B59" s="31" t="s">
        <v>40</v>
      </c>
      <c r="C59" s="32">
        <f t="shared" si="0"/>
        <v>173</v>
      </c>
      <c r="D59" s="33">
        <f>SUM(J59+L59+N59+P59+R59+T59+V59+X59+Z59+AB59+AD59+AF59+AH59+AJ59+AL59)</f>
        <v>122</v>
      </c>
      <c r="E59" s="34">
        <f>SUM(K59+M59+O59+Q59+S59+U59+W59+Y59+AA59+AC59+AE59+AG59+AI59+AK59+AM59)</f>
        <v>51</v>
      </c>
      <c r="F59" s="75"/>
      <c r="G59" s="76"/>
      <c r="H59" s="75"/>
      <c r="I59" s="76"/>
      <c r="J59" s="35"/>
      <c r="K59" s="37"/>
      <c r="L59" s="35"/>
      <c r="M59" s="37">
        <v>1</v>
      </c>
      <c r="N59" s="35">
        <v>9</v>
      </c>
      <c r="O59" s="37"/>
      <c r="P59" s="35">
        <v>6</v>
      </c>
      <c r="Q59" s="37">
        <v>5</v>
      </c>
      <c r="R59" s="35">
        <v>25</v>
      </c>
      <c r="S59" s="37">
        <v>7</v>
      </c>
      <c r="T59" s="35">
        <v>20</v>
      </c>
      <c r="U59" s="37">
        <v>6</v>
      </c>
      <c r="V59" s="35">
        <v>19</v>
      </c>
      <c r="W59" s="37">
        <v>11</v>
      </c>
      <c r="X59" s="35">
        <v>7</v>
      </c>
      <c r="Y59" s="37">
        <v>7</v>
      </c>
      <c r="Z59" s="35">
        <v>17</v>
      </c>
      <c r="AA59" s="37">
        <v>4</v>
      </c>
      <c r="AB59" s="35">
        <v>10</v>
      </c>
      <c r="AC59" s="37">
        <v>4</v>
      </c>
      <c r="AD59" s="35">
        <v>4</v>
      </c>
      <c r="AE59" s="37">
        <v>1</v>
      </c>
      <c r="AF59" s="35">
        <v>2</v>
      </c>
      <c r="AG59" s="37">
        <v>1</v>
      </c>
      <c r="AH59" s="35">
        <v>2</v>
      </c>
      <c r="AI59" s="37">
        <v>3</v>
      </c>
      <c r="AJ59" s="35">
        <v>1</v>
      </c>
      <c r="AK59" s="37">
        <v>1</v>
      </c>
      <c r="AL59" s="38"/>
      <c r="AM59" s="39"/>
      <c r="AN59" s="40">
        <v>0</v>
      </c>
      <c r="AO59" s="41">
        <v>0</v>
      </c>
      <c r="AP59" s="36">
        <v>1</v>
      </c>
      <c r="AQ59" s="24">
        <v>2</v>
      </c>
      <c r="AR59" s="24">
        <v>12</v>
      </c>
      <c r="AS59" s="24">
        <v>0</v>
      </c>
      <c r="AT59" s="24">
        <v>0</v>
      </c>
      <c r="AU59" s="24">
        <v>0</v>
      </c>
      <c r="AV59" s="25" t="str">
        <f t="shared" si="33"/>
        <v/>
      </c>
      <c r="CA59" s="26" t="str">
        <f t="shared" si="3"/>
        <v/>
      </c>
      <c r="CB59" s="26" t="str">
        <f t="shared" si="4"/>
        <v/>
      </c>
      <c r="CC59" s="26" t="str">
        <f t="shared" si="5"/>
        <v/>
      </c>
      <c r="CD59" s="26" t="str">
        <f t="shared" si="6"/>
        <v/>
      </c>
      <c r="CE59" s="26" t="str">
        <f t="shared" si="7"/>
        <v/>
      </c>
      <c r="CF59" s="88" t="str">
        <f t="shared" si="34"/>
        <v/>
      </c>
      <c r="CG59" s="26" t="str">
        <f t="shared" si="8"/>
        <v/>
      </c>
      <c r="CH59" s="26" t="str">
        <f t="shared" si="9"/>
        <v/>
      </c>
      <c r="CI59" s="28"/>
      <c r="CJ59" s="29">
        <f t="shared" si="10"/>
        <v>0</v>
      </c>
      <c r="CK59" s="29">
        <f t="shared" si="11"/>
        <v>0</v>
      </c>
      <c r="CL59" s="29">
        <f t="shared" si="12"/>
        <v>0</v>
      </c>
      <c r="CM59" s="29">
        <f t="shared" si="13"/>
        <v>0</v>
      </c>
      <c r="CN59" s="29">
        <f t="shared" si="13"/>
        <v>0</v>
      </c>
      <c r="CO59" s="89">
        <f t="shared" si="35"/>
        <v>0</v>
      </c>
      <c r="CP59" s="29">
        <f t="shared" si="14"/>
        <v>0</v>
      </c>
      <c r="CQ59" s="29">
        <f t="shared" si="14"/>
        <v>0</v>
      </c>
    </row>
    <row r="60" spans="1:95" x14ac:dyDescent="0.25">
      <c r="A60" s="300"/>
      <c r="B60" s="31" t="s">
        <v>43</v>
      </c>
      <c r="C60" s="32">
        <f t="shared" si="0"/>
        <v>0</v>
      </c>
      <c r="D60" s="33">
        <f t="shared" si="32"/>
        <v>0</v>
      </c>
      <c r="E60" s="34">
        <f t="shared" si="32"/>
        <v>0</v>
      </c>
      <c r="F60" s="75"/>
      <c r="G60" s="76"/>
      <c r="H60" s="75"/>
      <c r="I60" s="76"/>
      <c r="J60" s="35"/>
      <c r="K60" s="37"/>
      <c r="L60" s="35"/>
      <c r="M60" s="37"/>
      <c r="N60" s="35"/>
      <c r="O60" s="37"/>
      <c r="P60" s="35"/>
      <c r="Q60" s="37"/>
      <c r="R60" s="35"/>
      <c r="S60" s="37"/>
      <c r="T60" s="35"/>
      <c r="U60" s="37"/>
      <c r="V60" s="35"/>
      <c r="W60" s="37"/>
      <c r="X60" s="35"/>
      <c r="Y60" s="37"/>
      <c r="Z60" s="35"/>
      <c r="AA60" s="37"/>
      <c r="AB60" s="35"/>
      <c r="AC60" s="37"/>
      <c r="AD60" s="35"/>
      <c r="AE60" s="37"/>
      <c r="AF60" s="35"/>
      <c r="AG60" s="37"/>
      <c r="AH60" s="35"/>
      <c r="AI60" s="37"/>
      <c r="AJ60" s="35"/>
      <c r="AK60" s="37"/>
      <c r="AL60" s="38"/>
      <c r="AM60" s="39"/>
      <c r="AN60" s="40"/>
      <c r="AO60" s="41"/>
      <c r="AP60" s="36"/>
      <c r="AQ60" s="24"/>
      <c r="AR60" s="24"/>
      <c r="AS60" s="24"/>
      <c r="AT60" s="24"/>
      <c r="AU60" s="24"/>
      <c r="AV60" s="25" t="str">
        <f t="shared" si="33"/>
        <v/>
      </c>
      <c r="CA60" s="26" t="str">
        <f t="shared" si="3"/>
        <v/>
      </c>
      <c r="CB60" s="26" t="str">
        <f t="shared" si="4"/>
        <v/>
      </c>
      <c r="CC60" s="26" t="str">
        <f t="shared" si="5"/>
        <v/>
      </c>
      <c r="CD60" s="26" t="str">
        <f t="shared" si="6"/>
        <v/>
      </c>
      <c r="CE60" s="26" t="str">
        <f t="shared" si="7"/>
        <v/>
      </c>
      <c r="CF60" s="88" t="str">
        <f t="shared" si="34"/>
        <v/>
      </c>
      <c r="CG60" s="26" t="str">
        <f t="shared" si="8"/>
        <v/>
      </c>
      <c r="CH60" s="26" t="str">
        <f t="shared" si="9"/>
        <v/>
      </c>
      <c r="CI60" s="28"/>
      <c r="CJ60" s="29">
        <f t="shared" si="10"/>
        <v>0</v>
      </c>
      <c r="CK60" s="29">
        <f t="shared" si="11"/>
        <v>0</v>
      </c>
      <c r="CL60" s="29">
        <f t="shared" si="12"/>
        <v>0</v>
      </c>
      <c r="CM60" s="29">
        <f t="shared" si="13"/>
        <v>0</v>
      </c>
      <c r="CN60" s="29">
        <f t="shared" si="13"/>
        <v>0</v>
      </c>
      <c r="CO60" s="89">
        <f t="shared" si="35"/>
        <v>0</v>
      </c>
      <c r="CP60" s="29">
        <f t="shared" si="14"/>
        <v>0</v>
      </c>
      <c r="CQ60" s="29">
        <f t="shared" si="14"/>
        <v>0</v>
      </c>
    </row>
    <row r="61" spans="1:95" x14ac:dyDescent="0.25">
      <c r="A61" s="300"/>
      <c r="B61" s="90" t="s">
        <v>47</v>
      </c>
      <c r="C61" s="91">
        <f t="shared" si="0"/>
        <v>0</v>
      </c>
      <c r="D61" s="33">
        <f>SUM(J61+L61+N61+P61+R61+T61+V61+X61+Z61+AB61+AD61+AF61+AH61+AJ61+AL61)</f>
        <v>0</v>
      </c>
      <c r="E61" s="55">
        <f>SUM(K61+M61+O61+Q61+S61+U61+W61+Y61+AA61+AC61+AE61+AG61+AI61+AK61+AM61)</f>
        <v>0</v>
      </c>
      <c r="F61" s="75"/>
      <c r="G61" s="76"/>
      <c r="H61" s="75"/>
      <c r="I61" s="76"/>
      <c r="J61" s="47"/>
      <c r="K61" s="49"/>
      <c r="L61" s="47"/>
      <c r="M61" s="49"/>
      <c r="N61" s="47"/>
      <c r="O61" s="49"/>
      <c r="P61" s="47"/>
      <c r="Q61" s="49"/>
      <c r="R61" s="47"/>
      <c r="S61" s="49"/>
      <c r="T61" s="47"/>
      <c r="U61" s="49"/>
      <c r="V61" s="47"/>
      <c r="W61" s="49"/>
      <c r="X61" s="47"/>
      <c r="Y61" s="49"/>
      <c r="Z61" s="47"/>
      <c r="AA61" s="49"/>
      <c r="AB61" s="47"/>
      <c r="AC61" s="49"/>
      <c r="AD61" s="47"/>
      <c r="AE61" s="49"/>
      <c r="AF61" s="47"/>
      <c r="AG61" s="49"/>
      <c r="AH61" s="47"/>
      <c r="AI61" s="49"/>
      <c r="AJ61" s="47"/>
      <c r="AK61" s="49"/>
      <c r="AL61" s="50"/>
      <c r="AM61" s="51"/>
      <c r="AN61" s="40"/>
      <c r="AO61" s="52"/>
      <c r="AP61" s="48"/>
      <c r="AQ61" s="92"/>
      <c r="AR61" s="92"/>
      <c r="AS61" s="92"/>
      <c r="AT61" s="92"/>
      <c r="AU61" s="92"/>
      <c r="AV61" s="25" t="str">
        <f t="shared" si="33"/>
        <v/>
      </c>
      <c r="CA61" s="26" t="str">
        <f t="shared" si="3"/>
        <v/>
      </c>
      <c r="CB61" s="26" t="str">
        <f t="shared" si="4"/>
        <v/>
      </c>
      <c r="CC61" s="26" t="str">
        <f t="shared" si="5"/>
        <v/>
      </c>
      <c r="CD61" s="26" t="str">
        <f t="shared" si="6"/>
        <v/>
      </c>
      <c r="CE61" s="26" t="str">
        <f t="shared" si="7"/>
        <v/>
      </c>
      <c r="CF61" s="88" t="str">
        <f t="shared" si="34"/>
        <v/>
      </c>
      <c r="CG61" s="26" t="str">
        <f t="shared" si="8"/>
        <v/>
      </c>
      <c r="CH61" s="26" t="str">
        <f t="shared" si="9"/>
        <v/>
      </c>
      <c r="CI61" s="28"/>
      <c r="CJ61" s="29">
        <f t="shared" si="10"/>
        <v>0</v>
      </c>
      <c r="CK61" s="29">
        <f t="shared" si="11"/>
        <v>0</v>
      </c>
      <c r="CL61" s="29">
        <f t="shared" si="12"/>
        <v>0</v>
      </c>
      <c r="CM61" s="29">
        <f t="shared" si="13"/>
        <v>0</v>
      </c>
      <c r="CN61" s="29">
        <f t="shared" si="13"/>
        <v>0</v>
      </c>
      <c r="CO61" s="89">
        <f t="shared" si="35"/>
        <v>0</v>
      </c>
      <c r="CP61" s="29">
        <f t="shared" si="14"/>
        <v>0</v>
      </c>
      <c r="CQ61" s="29">
        <f t="shared" si="14"/>
        <v>0</v>
      </c>
    </row>
    <row r="62" spans="1:95" x14ac:dyDescent="0.25">
      <c r="A62" s="301"/>
      <c r="B62" s="57" t="s">
        <v>46</v>
      </c>
      <c r="C62" s="58">
        <f t="shared" si="0"/>
        <v>0</v>
      </c>
      <c r="D62" s="59">
        <f t="shared" si="32"/>
        <v>0</v>
      </c>
      <c r="E62" s="60">
        <f t="shared" si="32"/>
        <v>0</v>
      </c>
      <c r="F62" s="82"/>
      <c r="G62" s="93"/>
      <c r="H62" s="82"/>
      <c r="I62" s="93"/>
      <c r="J62" s="64"/>
      <c r="K62" s="94"/>
      <c r="L62" s="64"/>
      <c r="M62" s="94"/>
      <c r="N62" s="64"/>
      <c r="O62" s="94"/>
      <c r="P62" s="64"/>
      <c r="Q62" s="94"/>
      <c r="R62" s="64"/>
      <c r="S62" s="94"/>
      <c r="T62" s="64"/>
      <c r="U62" s="94"/>
      <c r="V62" s="64"/>
      <c r="W62" s="94"/>
      <c r="X62" s="64"/>
      <c r="Y62" s="94"/>
      <c r="Z62" s="64"/>
      <c r="AA62" s="94"/>
      <c r="AB62" s="64"/>
      <c r="AC62" s="94"/>
      <c r="AD62" s="64"/>
      <c r="AE62" s="94"/>
      <c r="AF62" s="64"/>
      <c r="AG62" s="94"/>
      <c r="AH62" s="64"/>
      <c r="AI62" s="94"/>
      <c r="AJ62" s="64"/>
      <c r="AK62" s="94"/>
      <c r="AL62" s="95"/>
      <c r="AM62" s="96"/>
      <c r="AN62" s="66"/>
      <c r="AO62" s="97"/>
      <c r="AP62" s="68"/>
      <c r="AQ62" s="69"/>
      <c r="AR62" s="69"/>
      <c r="AS62" s="69"/>
      <c r="AT62" s="69"/>
      <c r="AU62" s="69"/>
      <c r="AV62" s="25" t="str">
        <f t="shared" si="33"/>
        <v/>
      </c>
      <c r="CA62" s="26" t="str">
        <f t="shared" si="3"/>
        <v/>
      </c>
      <c r="CB62" s="26" t="str">
        <f t="shared" si="4"/>
        <v/>
      </c>
      <c r="CC62" s="26" t="str">
        <f t="shared" si="5"/>
        <v/>
      </c>
      <c r="CD62" s="26" t="str">
        <f t="shared" si="6"/>
        <v/>
      </c>
      <c r="CE62" s="26" t="str">
        <f t="shared" si="7"/>
        <v/>
      </c>
      <c r="CF62" s="88" t="str">
        <f t="shared" si="34"/>
        <v/>
      </c>
      <c r="CG62" s="26" t="str">
        <f t="shared" si="8"/>
        <v/>
      </c>
      <c r="CH62" s="26" t="str">
        <f t="shared" si="9"/>
        <v/>
      </c>
      <c r="CI62" s="28"/>
      <c r="CJ62" s="29">
        <f t="shared" si="10"/>
        <v>0</v>
      </c>
      <c r="CK62" s="29">
        <f t="shared" si="11"/>
        <v>0</v>
      </c>
      <c r="CL62" s="29">
        <f t="shared" si="12"/>
        <v>0</v>
      </c>
      <c r="CM62" s="29">
        <f t="shared" si="13"/>
        <v>0</v>
      </c>
      <c r="CN62" s="29">
        <f t="shared" si="13"/>
        <v>0</v>
      </c>
      <c r="CO62" s="89">
        <f t="shared" si="35"/>
        <v>0</v>
      </c>
      <c r="CP62" s="29">
        <f t="shared" si="14"/>
        <v>0</v>
      </c>
      <c r="CQ62" s="29">
        <f t="shared" si="14"/>
        <v>0</v>
      </c>
    </row>
    <row r="63" spans="1:95" x14ac:dyDescent="0.25">
      <c r="A63" s="299" t="s">
        <v>56</v>
      </c>
      <c r="B63" s="10" t="s">
        <v>38</v>
      </c>
      <c r="C63" s="11">
        <f t="shared" si="0"/>
        <v>61</v>
      </c>
      <c r="D63" s="12">
        <f t="shared" ref="D63:E66" si="36">SUM(J63+L63+N63+P63+R63+T63+V63+X63+Z63+AB63)</f>
        <v>42</v>
      </c>
      <c r="E63" s="13">
        <f t="shared" si="36"/>
        <v>19</v>
      </c>
      <c r="F63" s="71"/>
      <c r="G63" s="72"/>
      <c r="H63" s="71"/>
      <c r="I63" s="72"/>
      <c r="J63" s="14"/>
      <c r="K63" s="16"/>
      <c r="L63" s="14"/>
      <c r="M63" s="16"/>
      <c r="N63" s="14">
        <v>4</v>
      </c>
      <c r="O63" s="16">
        <v>1</v>
      </c>
      <c r="P63" s="14">
        <v>2</v>
      </c>
      <c r="Q63" s="16"/>
      <c r="R63" s="14">
        <v>8</v>
      </c>
      <c r="S63" s="16">
        <v>1</v>
      </c>
      <c r="T63" s="14">
        <v>11</v>
      </c>
      <c r="U63" s="16">
        <v>5</v>
      </c>
      <c r="V63" s="14">
        <v>5</v>
      </c>
      <c r="W63" s="16">
        <v>8</v>
      </c>
      <c r="X63" s="14">
        <v>6</v>
      </c>
      <c r="Y63" s="16">
        <v>2</v>
      </c>
      <c r="Z63" s="14">
        <v>2</v>
      </c>
      <c r="AA63" s="16"/>
      <c r="AB63" s="35">
        <v>4</v>
      </c>
      <c r="AC63" s="37">
        <v>2</v>
      </c>
      <c r="AD63" s="98"/>
      <c r="AE63" s="99"/>
      <c r="AF63" s="100"/>
      <c r="AG63" s="101"/>
      <c r="AH63" s="100"/>
      <c r="AI63" s="101"/>
      <c r="AJ63" s="100"/>
      <c r="AK63" s="101"/>
      <c r="AL63" s="102"/>
      <c r="AM63" s="103"/>
      <c r="AN63" s="73">
        <v>0</v>
      </c>
      <c r="AO63" s="104">
        <v>0</v>
      </c>
      <c r="AP63" s="21">
        <v>2</v>
      </c>
      <c r="AQ63" s="22">
        <v>2</v>
      </c>
      <c r="AR63" s="22">
        <v>7</v>
      </c>
      <c r="AS63" s="22">
        <v>0</v>
      </c>
      <c r="AT63" s="22">
        <v>0</v>
      </c>
      <c r="AU63" s="22">
        <v>0</v>
      </c>
      <c r="AV63" s="25" t="str">
        <f t="shared" si="33"/>
        <v/>
      </c>
      <c r="CA63" s="26" t="str">
        <f t="shared" si="3"/>
        <v/>
      </c>
      <c r="CB63" s="26" t="str">
        <f t="shared" si="4"/>
        <v/>
      </c>
      <c r="CC63" s="26" t="str">
        <f t="shared" si="5"/>
        <v/>
      </c>
      <c r="CD63" s="26" t="str">
        <f t="shared" si="6"/>
        <v/>
      </c>
      <c r="CE63" s="26" t="str">
        <f t="shared" si="7"/>
        <v/>
      </c>
      <c r="CF63" s="88" t="str">
        <f t="shared" si="34"/>
        <v/>
      </c>
      <c r="CG63" s="26" t="str">
        <f t="shared" si="8"/>
        <v/>
      </c>
      <c r="CH63" s="26" t="str">
        <f t="shared" si="9"/>
        <v/>
      </c>
      <c r="CI63" s="28"/>
      <c r="CJ63" s="29">
        <f t="shared" si="10"/>
        <v>0</v>
      </c>
      <c r="CK63" s="29">
        <f t="shared" si="11"/>
        <v>0</v>
      </c>
      <c r="CL63" s="29">
        <f t="shared" si="12"/>
        <v>0</v>
      </c>
      <c r="CM63" s="29">
        <f t="shared" si="13"/>
        <v>0</v>
      </c>
      <c r="CN63" s="29">
        <f t="shared" si="13"/>
        <v>0</v>
      </c>
      <c r="CO63" s="89">
        <f t="shared" si="35"/>
        <v>0</v>
      </c>
      <c r="CP63" s="29">
        <f t="shared" si="14"/>
        <v>0</v>
      </c>
      <c r="CQ63" s="29">
        <f t="shared" si="14"/>
        <v>0</v>
      </c>
    </row>
    <row r="64" spans="1:95" x14ac:dyDescent="0.25">
      <c r="A64" s="300"/>
      <c r="B64" s="31" t="s">
        <v>40</v>
      </c>
      <c r="C64" s="32">
        <f t="shared" si="0"/>
        <v>158</v>
      </c>
      <c r="D64" s="33">
        <f t="shared" si="36"/>
        <v>113</v>
      </c>
      <c r="E64" s="34">
        <f t="shared" si="36"/>
        <v>45</v>
      </c>
      <c r="F64" s="75"/>
      <c r="G64" s="76"/>
      <c r="H64" s="75"/>
      <c r="I64" s="76"/>
      <c r="J64" s="35"/>
      <c r="K64" s="37"/>
      <c r="L64" s="35"/>
      <c r="M64" s="37">
        <v>1</v>
      </c>
      <c r="N64" s="35">
        <v>9</v>
      </c>
      <c r="O64" s="37"/>
      <c r="P64" s="35">
        <v>6</v>
      </c>
      <c r="Q64" s="37">
        <v>5</v>
      </c>
      <c r="R64" s="35">
        <v>25</v>
      </c>
      <c r="S64" s="37">
        <v>7</v>
      </c>
      <c r="T64" s="35">
        <v>20</v>
      </c>
      <c r="U64" s="37">
        <v>6</v>
      </c>
      <c r="V64" s="35">
        <v>19</v>
      </c>
      <c r="W64" s="37">
        <v>11</v>
      </c>
      <c r="X64" s="35">
        <v>7</v>
      </c>
      <c r="Y64" s="37">
        <v>7</v>
      </c>
      <c r="Z64" s="35">
        <v>17</v>
      </c>
      <c r="AA64" s="37">
        <v>4</v>
      </c>
      <c r="AB64" s="35">
        <v>10</v>
      </c>
      <c r="AC64" s="37">
        <v>4</v>
      </c>
      <c r="AD64" s="98"/>
      <c r="AE64" s="99"/>
      <c r="AF64" s="105"/>
      <c r="AG64" s="77"/>
      <c r="AH64" s="105"/>
      <c r="AI64" s="77"/>
      <c r="AJ64" s="105"/>
      <c r="AK64" s="77"/>
      <c r="AL64" s="106"/>
      <c r="AM64" s="107"/>
      <c r="AN64" s="40">
        <v>0</v>
      </c>
      <c r="AO64" s="41">
        <v>0</v>
      </c>
      <c r="AP64" s="36">
        <v>1</v>
      </c>
      <c r="AQ64" s="24">
        <v>2</v>
      </c>
      <c r="AR64" s="24">
        <v>12</v>
      </c>
      <c r="AS64" s="24">
        <v>0</v>
      </c>
      <c r="AT64" s="24">
        <v>0</v>
      </c>
      <c r="AU64" s="24">
        <v>0</v>
      </c>
      <c r="AV64" s="25" t="str">
        <f t="shared" si="33"/>
        <v/>
      </c>
      <c r="CA64" s="26" t="str">
        <f t="shared" si="3"/>
        <v/>
      </c>
      <c r="CB64" s="26" t="str">
        <f t="shared" si="4"/>
        <v/>
      </c>
      <c r="CC64" s="26" t="str">
        <f t="shared" si="5"/>
        <v/>
      </c>
      <c r="CD64" s="26" t="str">
        <f t="shared" si="6"/>
        <v/>
      </c>
      <c r="CE64" s="26" t="str">
        <f t="shared" si="7"/>
        <v/>
      </c>
      <c r="CF64" s="88" t="str">
        <f t="shared" si="34"/>
        <v/>
      </c>
      <c r="CG64" s="26" t="str">
        <f t="shared" si="8"/>
        <v/>
      </c>
      <c r="CH64" s="26" t="str">
        <f t="shared" si="9"/>
        <v/>
      </c>
      <c r="CI64" s="28"/>
      <c r="CJ64" s="29">
        <f t="shared" si="10"/>
        <v>0</v>
      </c>
      <c r="CK64" s="29">
        <f t="shared" si="11"/>
        <v>0</v>
      </c>
      <c r="CL64" s="29">
        <f t="shared" si="12"/>
        <v>0</v>
      </c>
      <c r="CM64" s="29">
        <f t="shared" si="13"/>
        <v>0</v>
      </c>
      <c r="CN64" s="29">
        <f t="shared" si="13"/>
        <v>0</v>
      </c>
      <c r="CO64" s="89">
        <f t="shared" si="35"/>
        <v>0</v>
      </c>
      <c r="CP64" s="29">
        <f t="shared" si="14"/>
        <v>0</v>
      </c>
      <c r="CQ64" s="29">
        <f t="shared" si="14"/>
        <v>0</v>
      </c>
    </row>
    <row r="65" spans="1:95" x14ac:dyDescent="0.25">
      <c r="A65" s="300"/>
      <c r="B65" s="53" t="s">
        <v>47</v>
      </c>
      <c r="C65" s="32">
        <f t="shared" si="0"/>
        <v>0</v>
      </c>
      <c r="D65" s="33">
        <f t="shared" si="36"/>
        <v>0</v>
      </c>
      <c r="E65" s="55">
        <f t="shared" si="36"/>
        <v>0</v>
      </c>
      <c r="F65" s="75"/>
      <c r="G65" s="76"/>
      <c r="H65" s="75"/>
      <c r="I65" s="76"/>
      <c r="J65" s="47"/>
      <c r="K65" s="49"/>
      <c r="L65" s="47"/>
      <c r="M65" s="49"/>
      <c r="N65" s="47"/>
      <c r="O65" s="49"/>
      <c r="P65" s="47"/>
      <c r="Q65" s="49"/>
      <c r="R65" s="47"/>
      <c r="S65" s="49"/>
      <c r="T65" s="47"/>
      <c r="U65" s="49"/>
      <c r="V65" s="47"/>
      <c r="W65" s="49"/>
      <c r="X65" s="47"/>
      <c r="Y65" s="49"/>
      <c r="Z65" s="47"/>
      <c r="AA65" s="49"/>
      <c r="AB65" s="35"/>
      <c r="AC65" s="37"/>
      <c r="AD65" s="98"/>
      <c r="AE65" s="99"/>
      <c r="AF65" s="75"/>
      <c r="AG65" s="108"/>
      <c r="AH65" s="75"/>
      <c r="AI65" s="108"/>
      <c r="AJ65" s="75"/>
      <c r="AK65" s="108"/>
      <c r="AL65" s="109"/>
      <c r="AM65" s="110"/>
      <c r="AN65" s="40"/>
      <c r="AO65" s="52"/>
      <c r="AP65" s="48"/>
      <c r="AQ65" s="92"/>
      <c r="AR65" s="92"/>
      <c r="AS65" s="92"/>
      <c r="AT65" s="92"/>
      <c r="AU65" s="92"/>
      <c r="AV65" s="25" t="str">
        <f t="shared" si="33"/>
        <v/>
      </c>
      <c r="CA65" s="26" t="str">
        <f t="shared" si="3"/>
        <v/>
      </c>
      <c r="CB65" s="26" t="str">
        <f t="shared" si="4"/>
        <v/>
      </c>
      <c r="CC65" s="26" t="str">
        <f t="shared" si="5"/>
        <v/>
      </c>
      <c r="CD65" s="26" t="str">
        <f t="shared" si="6"/>
        <v/>
      </c>
      <c r="CE65" s="26" t="str">
        <f t="shared" si="7"/>
        <v/>
      </c>
      <c r="CF65" s="88" t="str">
        <f t="shared" si="34"/>
        <v/>
      </c>
      <c r="CG65" s="26" t="str">
        <f t="shared" si="8"/>
        <v/>
      </c>
      <c r="CH65" s="26" t="str">
        <f t="shared" si="9"/>
        <v/>
      </c>
      <c r="CI65" s="28"/>
      <c r="CJ65" s="29">
        <f t="shared" si="10"/>
        <v>0</v>
      </c>
      <c r="CK65" s="29">
        <f t="shared" si="11"/>
        <v>0</v>
      </c>
      <c r="CL65" s="29">
        <f t="shared" si="12"/>
        <v>0</v>
      </c>
      <c r="CM65" s="29">
        <f t="shared" si="13"/>
        <v>0</v>
      </c>
      <c r="CN65" s="29">
        <f t="shared" si="13"/>
        <v>0</v>
      </c>
      <c r="CO65" s="89">
        <f t="shared" si="35"/>
        <v>0</v>
      </c>
      <c r="CP65" s="29">
        <f t="shared" si="14"/>
        <v>0</v>
      </c>
      <c r="CQ65" s="29">
        <f t="shared" si="14"/>
        <v>0</v>
      </c>
    </row>
    <row r="66" spans="1:95" x14ac:dyDescent="0.25">
      <c r="A66" s="301"/>
      <c r="B66" s="57" t="s">
        <v>46</v>
      </c>
      <c r="C66" s="58">
        <f t="shared" si="0"/>
        <v>0</v>
      </c>
      <c r="D66" s="59">
        <f t="shared" si="36"/>
        <v>0</v>
      </c>
      <c r="E66" s="60">
        <f t="shared" si="36"/>
        <v>0</v>
      </c>
      <c r="F66" s="82"/>
      <c r="G66" s="93"/>
      <c r="H66" s="82"/>
      <c r="I66" s="93"/>
      <c r="J66" s="64"/>
      <c r="K66" s="94"/>
      <c r="L66" s="64"/>
      <c r="M66" s="94"/>
      <c r="N66" s="64"/>
      <c r="O66" s="94"/>
      <c r="P66" s="64"/>
      <c r="Q66" s="94"/>
      <c r="R66" s="64"/>
      <c r="S66" s="94"/>
      <c r="T66" s="64"/>
      <c r="U66" s="94"/>
      <c r="V66" s="64"/>
      <c r="W66" s="94"/>
      <c r="X66" s="64"/>
      <c r="Y66" s="94"/>
      <c r="Z66" s="64"/>
      <c r="AA66" s="94"/>
      <c r="AB66" s="35"/>
      <c r="AC66" s="37"/>
      <c r="AD66" s="98"/>
      <c r="AE66" s="99"/>
      <c r="AF66" s="82"/>
      <c r="AG66" s="111"/>
      <c r="AH66" s="82"/>
      <c r="AI66" s="111"/>
      <c r="AJ66" s="82"/>
      <c r="AK66" s="111"/>
      <c r="AL66" s="112"/>
      <c r="AM66" s="113"/>
      <c r="AN66" s="66"/>
      <c r="AO66" s="97"/>
      <c r="AP66" s="68"/>
      <c r="AQ66" s="69"/>
      <c r="AR66" s="69"/>
      <c r="AS66" s="69"/>
      <c r="AT66" s="69"/>
      <c r="AU66" s="69"/>
      <c r="AV66" s="25" t="str">
        <f t="shared" si="33"/>
        <v/>
      </c>
      <c r="CA66" s="26" t="str">
        <f t="shared" si="3"/>
        <v/>
      </c>
      <c r="CB66" s="26" t="str">
        <f t="shared" si="4"/>
        <v/>
      </c>
      <c r="CC66" s="26" t="str">
        <f t="shared" si="5"/>
        <v/>
      </c>
      <c r="CD66" s="26" t="str">
        <f t="shared" si="6"/>
        <v/>
      </c>
      <c r="CE66" s="26" t="str">
        <f t="shared" si="7"/>
        <v/>
      </c>
      <c r="CF66" s="88" t="str">
        <f t="shared" si="34"/>
        <v/>
      </c>
      <c r="CG66" s="26" t="str">
        <f t="shared" si="8"/>
        <v/>
      </c>
      <c r="CH66" s="26" t="str">
        <f t="shared" si="9"/>
        <v/>
      </c>
      <c r="CI66" s="28"/>
      <c r="CJ66" s="29">
        <f t="shared" si="10"/>
        <v>0</v>
      </c>
      <c r="CK66" s="29">
        <f t="shared" si="11"/>
        <v>0</v>
      </c>
      <c r="CL66" s="29">
        <f t="shared" si="12"/>
        <v>0</v>
      </c>
      <c r="CM66" s="29">
        <f t="shared" si="13"/>
        <v>0</v>
      </c>
      <c r="CN66" s="29">
        <f t="shared" si="13"/>
        <v>0</v>
      </c>
      <c r="CO66" s="89">
        <f t="shared" si="35"/>
        <v>0</v>
      </c>
      <c r="CP66" s="29">
        <f t="shared" si="14"/>
        <v>0</v>
      </c>
      <c r="CQ66" s="29">
        <f t="shared" si="14"/>
        <v>0</v>
      </c>
    </row>
    <row r="67" spans="1:95" x14ac:dyDescent="0.25">
      <c r="A67" s="299" t="s">
        <v>57</v>
      </c>
      <c r="B67" s="10" t="s">
        <v>38</v>
      </c>
      <c r="C67" s="11">
        <f t="shared" si="0"/>
        <v>76</v>
      </c>
      <c r="D67" s="12">
        <f>SUM(J67+L67+N67+P67+R67+T67+V67+X67+Z67+AB67+AD67+AF67+AH67+AJ67+AL67)</f>
        <v>51</v>
      </c>
      <c r="E67" s="13">
        <f>SUM(K67+M67+O67+Q67+S67+U67+W67+Y67+AA67+AC67+AE67+AG67+AI67+AK67+AM67)</f>
        <v>25</v>
      </c>
      <c r="F67" s="71"/>
      <c r="G67" s="72"/>
      <c r="H67" s="71"/>
      <c r="I67" s="72"/>
      <c r="J67" s="14"/>
      <c r="K67" s="16"/>
      <c r="L67" s="14"/>
      <c r="M67" s="16"/>
      <c r="N67" s="14">
        <v>4</v>
      </c>
      <c r="O67" s="16">
        <v>1</v>
      </c>
      <c r="P67" s="14">
        <v>2</v>
      </c>
      <c r="Q67" s="16"/>
      <c r="R67" s="14">
        <v>8</v>
      </c>
      <c r="S67" s="16">
        <v>1</v>
      </c>
      <c r="T67" s="14">
        <v>11</v>
      </c>
      <c r="U67" s="16">
        <v>5</v>
      </c>
      <c r="V67" s="14">
        <v>5</v>
      </c>
      <c r="W67" s="16">
        <v>8</v>
      </c>
      <c r="X67" s="14">
        <v>6</v>
      </c>
      <c r="Y67" s="16">
        <v>2</v>
      </c>
      <c r="Z67" s="14">
        <v>2</v>
      </c>
      <c r="AA67" s="16"/>
      <c r="AB67" s="14">
        <v>4</v>
      </c>
      <c r="AC67" s="16">
        <v>2</v>
      </c>
      <c r="AD67" s="14">
        <v>5</v>
      </c>
      <c r="AE67" s="16">
        <v>2</v>
      </c>
      <c r="AF67" s="14"/>
      <c r="AG67" s="16">
        <v>1</v>
      </c>
      <c r="AH67" s="14">
        <v>1</v>
      </c>
      <c r="AI67" s="16">
        <v>3</v>
      </c>
      <c r="AJ67" s="14">
        <v>1</v>
      </c>
      <c r="AK67" s="16"/>
      <c r="AL67" s="17">
        <v>2</v>
      </c>
      <c r="AM67" s="18"/>
      <c r="AN67" s="73">
        <v>0</v>
      </c>
      <c r="AO67" s="104">
        <v>0</v>
      </c>
      <c r="AP67" s="21">
        <v>2</v>
      </c>
      <c r="AQ67" s="22">
        <v>2</v>
      </c>
      <c r="AR67" s="22">
        <v>7</v>
      </c>
      <c r="AS67" s="22">
        <v>0</v>
      </c>
      <c r="AT67" s="22">
        <v>0</v>
      </c>
      <c r="AU67" s="22">
        <v>0</v>
      </c>
      <c r="AV67" s="25" t="str">
        <f t="shared" si="33"/>
        <v/>
      </c>
      <c r="CA67" s="26" t="str">
        <f t="shared" si="3"/>
        <v/>
      </c>
      <c r="CB67" s="26" t="str">
        <f t="shared" si="4"/>
        <v/>
      </c>
      <c r="CC67" s="26" t="str">
        <f t="shared" si="5"/>
        <v/>
      </c>
      <c r="CD67" s="26" t="str">
        <f t="shared" si="6"/>
        <v/>
      </c>
      <c r="CE67" s="26" t="str">
        <f t="shared" si="7"/>
        <v/>
      </c>
      <c r="CF67" s="88" t="str">
        <f t="shared" si="34"/>
        <v/>
      </c>
      <c r="CG67" s="26" t="str">
        <f t="shared" si="8"/>
        <v/>
      </c>
      <c r="CH67" s="26" t="str">
        <f t="shared" si="9"/>
        <v/>
      </c>
      <c r="CI67" s="28"/>
      <c r="CJ67" s="29">
        <f t="shared" si="10"/>
        <v>0</v>
      </c>
      <c r="CK67" s="29">
        <f t="shared" si="11"/>
        <v>0</v>
      </c>
      <c r="CL67" s="29">
        <f t="shared" si="12"/>
        <v>0</v>
      </c>
      <c r="CM67" s="29">
        <f t="shared" si="13"/>
        <v>0</v>
      </c>
      <c r="CN67" s="29">
        <f t="shared" si="13"/>
        <v>0</v>
      </c>
      <c r="CO67" s="89">
        <f t="shared" si="35"/>
        <v>0</v>
      </c>
      <c r="CP67" s="29">
        <f t="shared" si="14"/>
        <v>0</v>
      </c>
      <c r="CQ67" s="29">
        <f t="shared" si="14"/>
        <v>0</v>
      </c>
    </row>
    <row r="68" spans="1:95" x14ac:dyDescent="0.25">
      <c r="A68" s="300"/>
      <c r="B68" s="31" t="s">
        <v>51</v>
      </c>
      <c r="C68" s="32">
        <f t="shared" si="0"/>
        <v>0</v>
      </c>
      <c r="D68" s="33">
        <f t="shared" ref="D68:E73" si="37">SUM(J68+L68+N68+P68+R68+T68+V68+X68+Z68+AB68+AD68+AF68+AH68+AJ68+AL68)</f>
        <v>0</v>
      </c>
      <c r="E68" s="34">
        <f t="shared" si="37"/>
        <v>0</v>
      </c>
      <c r="F68" s="75"/>
      <c r="G68" s="76"/>
      <c r="H68" s="75"/>
      <c r="I68" s="76"/>
      <c r="J68" s="35"/>
      <c r="K68" s="37"/>
      <c r="L68" s="35"/>
      <c r="M68" s="37"/>
      <c r="N68" s="35"/>
      <c r="O68" s="37"/>
      <c r="P68" s="35"/>
      <c r="Q68" s="37"/>
      <c r="R68" s="35"/>
      <c r="S68" s="37"/>
      <c r="T68" s="35"/>
      <c r="U68" s="37"/>
      <c r="V68" s="35"/>
      <c r="W68" s="37"/>
      <c r="X68" s="35"/>
      <c r="Y68" s="37"/>
      <c r="Z68" s="35"/>
      <c r="AA68" s="37"/>
      <c r="AB68" s="35"/>
      <c r="AC68" s="37"/>
      <c r="AD68" s="35"/>
      <c r="AE68" s="37"/>
      <c r="AF68" s="35"/>
      <c r="AG68" s="37"/>
      <c r="AH68" s="35"/>
      <c r="AI68" s="37"/>
      <c r="AJ68" s="35"/>
      <c r="AK68" s="37"/>
      <c r="AL68" s="38"/>
      <c r="AM68" s="39"/>
      <c r="AN68" s="40"/>
      <c r="AO68" s="114"/>
      <c r="AP68" s="115"/>
      <c r="AQ68" s="116"/>
      <c r="AR68" s="116"/>
      <c r="AS68" s="116"/>
      <c r="AT68" s="116"/>
      <c r="AU68" s="116"/>
      <c r="AV68" s="25" t="str">
        <f t="shared" si="33"/>
        <v/>
      </c>
      <c r="CA68" s="26" t="str">
        <f t="shared" si="3"/>
        <v/>
      </c>
      <c r="CB68" s="26" t="str">
        <f t="shared" si="4"/>
        <v/>
      </c>
      <c r="CC68" s="26" t="str">
        <f t="shared" si="5"/>
        <v/>
      </c>
      <c r="CD68" s="26" t="str">
        <f t="shared" si="6"/>
        <v/>
      </c>
      <c r="CE68" s="26" t="str">
        <f t="shared" si="7"/>
        <v/>
      </c>
      <c r="CF68" s="88" t="str">
        <f t="shared" si="34"/>
        <v/>
      </c>
      <c r="CG68" s="26" t="str">
        <f t="shared" si="8"/>
        <v/>
      </c>
      <c r="CH68" s="26" t="str">
        <f t="shared" si="9"/>
        <v/>
      </c>
      <c r="CI68" s="28"/>
      <c r="CJ68" s="29">
        <f t="shared" si="10"/>
        <v>0</v>
      </c>
      <c r="CK68" s="29">
        <f t="shared" si="11"/>
        <v>0</v>
      </c>
      <c r="CL68" s="29">
        <f t="shared" si="12"/>
        <v>0</v>
      </c>
      <c r="CM68" s="29">
        <f t="shared" si="13"/>
        <v>0</v>
      </c>
      <c r="CN68" s="29">
        <f t="shared" si="13"/>
        <v>0</v>
      </c>
      <c r="CO68" s="89">
        <f t="shared" si="35"/>
        <v>0</v>
      </c>
      <c r="CP68" s="29">
        <f t="shared" si="14"/>
        <v>0</v>
      </c>
      <c r="CQ68" s="29">
        <f t="shared" si="14"/>
        <v>0</v>
      </c>
    </row>
    <row r="69" spans="1:95" x14ac:dyDescent="0.25">
      <c r="A69" s="300"/>
      <c r="B69" s="31" t="s">
        <v>40</v>
      </c>
      <c r="C69" s="32">
        <f t="shared" si="0"/>
        <v>185</v>
      </c>
      <c r="D69" s="33">
        <f t="shared" si="37"/>
        <v>122</v>
      </c>
      <c r="E69" s="34">
        <f t="shared" si="37"/>
        <v>63</v>
      </c>
      <c r="F69" s="75"/>
      <c r="G69" s="76"/>
      <c r="H69" s="75"/>
      <c r="I69" s="76"/>
      <c r="J69" s="35"/>
      <c r="K69" s="37"/>
      <c r="L69" s="35"/>
      <c r="M69" s="37">
        <v>1</v>
      </c>
      <c r="N69" s="35">
        <v>9</v>
      </c>
      <c r="O69" s="37">
        <v>3</v>
      </c>
      <c r="P69" s="35">
        <v>6</v>
      </c>
      <c r="Q69" s="37">
        <v>6</v>
      </c>
      <c r="R69" s="35">
        <v>25</v>
      </c>
      <c r="S69" s="37">
        <v>11</v>
      </c>
      <c r="T69" s="35">
        <v>20</v>
      </c>
      <c r="U69" s="37">
        <v>7</v>
      </c>
      <c r="V69" s="35">
        <v>19</v>
      </c>
      <c r="W69" s="37">
        <v>12</v>
      </c>
      <c r="X69" s="35">
        <v>7</v>
      </c>
      <c r="Y69" s="37">
        <v>7</v>
      </c>
      <c r="Z69" s="35">
        <v>17</v>
      </c>
      <c r="AA69" s="37">
        <v>6</v>
      </c>
      <c r="AB69" s="35">
        <v>10</v>
      </c>
      <c r="AC69" s="37">
        <v>4</v>
      </c>
      <c r="AD69" s="35">
        <v>4</v>
      </c>
      <c r="AE69" s="37">
        <v>1</v>
      </c>
      <c r="AF69" s="35">
        <v>2</v>
      </c>
      <c r="AG69" s="37">
        <v>1</v>
      </c>
      <c r="AH69" s="35">
        <v>2</v>
      </c>
      <c r="AI69" s="37">
        <v>3</v>
      </c>
      <c r="AJ69" s="35">
        <v>1</v>
      </c>
      <c r="AK69" s="37">
        <v>1</v>
      </c>
      <c r="AL69" s="38"/>
      <c r="AM69" s="39"/>
      <c r="AN69" s="40">
        <v>0</v>
      </c>
      <c r="AO69" s="41">
        <v>0</v>
      </c>
      <c r="AP69" s="36">
        <v>1</v>
      </c>
      <c r="AQ69" s="24">
        <v>2</v>
      </c>
      <c r="AR69" s="24">
        <v>12</v>
      </c>
      <c r="AS69" s="24">
        <v>0</v>
      </c>
      <c r="AT69" s="24">
        <v>0</v>
      </c>
      <c r="AU69" s="24">
        <v>0</v>
      </c>
      <c r="AV69" s="25" t="str">
        <f t="shared" si="33"/>
        <v/>
      </c>
      <c r="CA69" s="26" t="str">
        <f t="shared" si="3"/>
        <v/>
      </c>
      <c r="CB69" s="26" t="str">
        <f t="shared" si="4"/>
        <v/>
      </c>
      <c r="CC69" s="26" t="str">
        <f t="shared" si="5"/>
        <v/>
      </c>
      <c r="CD69" s="26" t="str">
        <f t="shared" si="6"/>
        <v/>
      </c>
      <c r="CE69" s="26" t="str">
        <f t="shared" si="7"/>
        <v/>
      </c>
      <c r="CF69" s="88" t="str">
        <f t="shared" si="34"/>
        <v/>
      </c>
      <c r="CG69" s="26" t="str">
        <f t="shared" si="8"/>
        <v/>
      </c>
      <c r="CH69" s="26" t="str">
        <f t="shared" si="9"/>
        <v/>
      </c>
      <c r="CI69" s="28"/>
      <c r="CJ69" s="29">
        <f t="shared" si="10"/>
        <v>0</v>
      </c>
      <c r="CK69" s="29">
        <f t="shared" si="11"/>
        <v>0</v>
      </c>
      <c r="CL69" s="29">
        <f t="shared" si="12"/>
        <v>0</v>
      </c>
      <c r="CM69" s="29">
        <f t="shared" si="13"/>
        <v>0</v>
      </c>
      <c r="CN69" s="29">
        <f t="shared" si="13"/>
        <v>0</v>
      </c>
      <c r="CO69" s="89">
        <f t="shared" si="35"/>
        <v>0</v>
      </c>
      <c r="CP69" s="29">
        <f t="shared" si="14"/>
        <v>0</v>
      </c>
      <c r="CQ69" s="29">
        <f t="shared" si="14"/>
        <v>0</v>
      </c>
    </row>
    <row r="70" spans="1:95" x14ac:dyDescent="0.25">
      <c r="A70" s="300"/>
      <c r="B70" s="31" t="s">
        <v>52</v>
      </c>
      <c r="C70" s="32">
        <f t="shared" si="0"/>
        <v>0</v>
      </c>
      <c r="D70" s="33">
        <f t="shared" si="37"/>
        <v>0</v>
      </c>
      <c r="E70" s="34">
        <f t="shared" si="37"/>
        <v>0</v>
      </c>
      <c r="F70" s="75"/>
      <c r="G70" s="76"/>
      <c r="H70" s="75"/>
      <c r="I70" s="76"/>
      <c r="J70" s="35"/>
      <c r="K70" s="37"/>
      <c r="L70" s="35"/>
      <c r="M70" s="37"/>
      <c r="N70" s="35"/>
      <c r="O70" s="37"/>
      <c r="P70" s="35"/>
      <c r="Q70" s="37"/>
      <c r="R70" s="35"/>
      <c r="S70" s="37"/>
      <c r="T70" s="35"/>
      <c r="U70" s="37"/>
      <c r="V70" s="35"/>
      <c r="W70" s="37"/>
      <c r="X70" s="35"/>
      <c r="Y70" s="37"/>
      <c r="Z70" s="35"/>
      <c r="AA70" s="37"/>
      <c r="AB70" s="35"/>
      <c r="AC70" s="37"/>
      <c r="AD70" s="35"/>
      <c r="AE70" s="37"/>
      <c r="AF70" s="35"/>
      <c r="AG70" s="37"/>
      <c r="AH70" s="35"/>
      <c r="AI70" s="37"/>
      <c r="AJ70" s="35"/>
      <c r="AK70" s="37"/>
      <c r="AL70" s="38"/>
      <c r="AM70" s="39"/>
      <c r="AN70" s="40"/>
      <c r="AO70" s="41"/>
      <c r="AP70" s="36"/>
      <c r="AQ70" s="24"/>
      <c r="AR70" s="24"/>
      <c r="AS70" s="24"/>
      <c r="AT70" s="24"/>
      <c r="AU70" s="24"/>
      <c r="AV70" s="25" t="str">
        <f t="shared" si="33"/>
        <v/>
      </c>
      <c r="CA70" s="26" t="str">
        <f t="shared" si="3"/>
        <v/>
      </c>
      <c r="CB70" s="26" t="str">
        <f t="shared" si="4"/>
        <v/>
      </c>
      <c r="CC70" s="26" t="str">
        <f t="shared" si="5"/>
        <v/>
      </c>
      <c r="CD70" s="26" t="str">
        <f t="shared" si="6"/>
        <v/>
      </c>
      <c r="CE70" s="26" t="str">
        <f t="shared" si="7"/>
        <v/>
      </c>
      <c r="CF70" s="88" t="str">
        <f t="shared" si="34"/>
        <v/>
      </c>
      <c r="CG70" s="26" t="str">
        <f t="shared" si="8"/>
        <v/>
      </c>
      <c r="CH70" s="26" t="str">
        <f t="shared" si="9"/>
        <v/>
      </c>
      <c r="CI70" s="28"/>
      <c r="CJ70" s="29">
        <f t="shared" si="10"/>
        <v>0</v>
      </c>
      <c r="CK70" s="29">
        <f t="shared" si="11"/>
        <v>0</v>
      </c>
      <c r="CL70" s="29">
        <f t="shared" si="12"/>
        <v>0</v>
      </c>
      <c r="CM70" s="29">
        <f t="shared" si="13"/>
        <v>0</v>
      </c>
      <c r="CN70" s="29">
        <f t="shared" si="13"/>
        <v>0</v>
      </c>
      <c r="CO70" s="89">
        <f t="shared" si="35"/>
        <v>0</v>
      </c>
      <c r="CP70" s="29">
        <f t="shared" si="14"/>
        <v>0</v>
      </c>
      <c r="CQ70" s="29">
        <f t="shared" si="14"/>
        <v>0</v>
      </c>
    </row>
    <row r="71" spans="1:95" x14ac:dyDescent="0.25">
      <c r="A71" s="300"/>
      <c r="B71" s="31" t="s">
        <v>58</v>
      </c>
      <c r="C71" s="32">
        <f t="shared" si="0"/>
        <v>0</v>
      </c>
      <c r="D71" s="33">
        <f t="shared" si="37"/>
        <v>0</v>
      </c>
      <c r="E71" s="34">
        <f t="shared" si="37"/>
        <v>0</v>
      </c>
      <c r="F71" s="75"/>
      <c r="G71" s="76"/>
      <c r="H71" s="75"/>
      <c r="I71" s="76"/>
      <c r="J71" s="35"/>
      <c r="K71" s="37"/>
      <c r="L71" s="35"/>
      <c r="M71" s="37"/>
      <c r="N71" s="35"/>
      <c r="O71" s="37"/>
      <c r="P71" s="35"/>
      <c r="Q71" s="37"/>
      <c r="R71" s="35"/>
      <c r="S71" s="37"/>
      <c r="T71" s="35"/>
      <c r="U71" s="37"/>
      <c r="V71" s="35"/>
      <c r="W71" s="37"/>
      <c r="X71" s="35"/>
      <c r="Y71" s="37"/>
      <c r="Z71" s="35"/>
      <c r="AA71" s="37"/>
      <c r="AB71" s="35"/>
      <c r="AC71" s="37"/>
      <c r="AD71" s="35"/>
      <c r="AE71" s="37"/>
      <c r="AF71" s="35"/>
      <c r="AG71" s="37"/>
      <c r="AH71" s="35"/>
      <c r="AI71" s="37"/>
      <c r="AJ71" s="35"/>
      <c r="AK71" s="37"/>
      <c r="AL71" s="38"/>
      <c r="AM71" s="39"/>
      <c r="AN71" s="40"/>
      <c r="AO71" s="41"/>
      <c r="AP71" s="36"/>
      <c r="AQ71" s="24"/>
      <c r="AR71" s="24"/>
      <c r="AS71" s="24"/>
      <c r="AT71" s="24"/>
      <c r="AU71" s="24"/>
      <c r="AV71" s="25" t="str">
        <f t="shared" si="33"/>
        <v/>
      </c>
      <c r="CA71" s="26" t="str">
        <f t="shared" si="3"/>
        <v/>
      </c>
      <c r="CB71" s="26" t="str">
        <f t="shared" si="4"/>
        <v/>
      </c>
      <c r="CC71" s="26" t="str">
        <f t="shared" si="5"/>
        <v/>
      </c>
      <c r="CD71" s="26" t="str">
        <f t="shared" si="6"/>
        <v/>
      </c>
      <c r="CE71" s="26" t="str">
        <f t="shared" si="7"/>
        <v/>
      </c>
      <c r="CF71" s="88" t="str">
        <f t="shared" si="34"/>
        <v/>
      </c>
      <c r="CG71" s="26" t="str">
        <f t="shared" si="8"/>
        <v/>
      </c>
      <c r="CH71" s="26" t="str">
        <f t="shared" si="9"/>
        <v/>
      </c>
      <c r="CI71" s="28"/>
      <c r="CJ71" s="29">
        <f t="shared" si="10"/>
        <v>0</v>
      </c>
      <c r="CK71" s="29">
        <f t="shared" si="11"/>
        <v>0</v>
      </c>
      <c r="CL71" s="29">
        <f t="shared" si="12"/>
        <v>0</v>
      </c>
      <c r="CM71" s="29">
        <f t="shared" si="13"/>
        <v>0</v>
      </c>
      <c r="CN71" s="29">
        <f t="shared" si="13"/>
        <v>0</v>
      </c>
      <c r="CO71" s="89">
        <f t="shared" si="35"/>
        <v>0</v>
      </c>
      <c r="CP71" s="29">
        <f t="shared" si="14"/>
        <v>0</v>
      </c>
      <c r="CQ71" s="29">
        <f t="shared" si="14"/>
        <v>0</v>
      </c>
    </row>
    <row r="72" spans="1:95" x14ac:dyDescent="0.25">
      <c r="A72" s="300"/>
      <c r="B72" s="90" t="s">
        <v>47</v>
      </c>
      <c r="C72" s="91">
        <f t="shared" si="0"/>
        <v>0</v>
      </c>
      <c r="D72" s="33">
        <f t="shared" si="37"/>
        <v>0</v>
      </c>
      <c r="E72" s="55">
        <f t="shared" si="37"/>
        <v>0</v>
      </c>
      <c r="F72" s="75"/>
      <c r="G72" s="76"/>
      <c r="H72" s="75"/>
      <c r="I72" s="76"/>
      <c r="J72" s="47"/>
      <c r="K72" s="49"/>
      <c r="L72" s="47"/>
      <c r="M72" s="49"/>
      <c r="N72" s="47"/>
      <c r="O72" s="49"/>
      <c r="P72" s="47"/>
      <c r="Q72" s="49"/>
      <c r="R72" s="47"/>
      <c r="S72" s="49"/>
      <c r="T72" s="47"/>
      <c r="U72" s="49"/>
      <c r="V72" s="47"/>
      <c r="W72" s="49"/>
      <c r="X72" s="47"/>
      <c r="Y72" s="49"/>
      <c r="Z72" s="47"/>
      <c r="AA72" s="49"/>
      <c r="AB72" s="47"/>
      <c r="AC72" s="49"/>
      <c r="AD72" s="47"/>
      <c r="AE72" s="49"/>
      <c r="AF72" s="47"/>
      <c r="AG72" s="49"/>
      <c r="AH72" s="47"/>
      <c r="AI72" s="49"/>
      <c r="AJ72" s="47"/>
      <c r="AK72" s="49"/>
      <c r="AL72" s="50"/>
      <c r="AM72" s="51"/>
      <c r="AN72" s="40"/>
      <c r="AO72" s="52"/>
      <c r="AP72" s="48"/>
      <c r="AQ72" s="92"/>
      <c r="AR72" s="92"/>
      <c r="AS72" s="92"/>
      <c r="AT72" s="92"/>
      <c r="AU72" s="92"/>
      <c r="AV72" s="25" t="str">
        <f t="shared" si="33"/>
        <v/>
      </c>
      <c r="CA72" s="26" t="str">
        <f t="shared" si="3"/>
        <v/>
      </c>
      <c r="CB72" s="26" t="str">
        <f t="shared" si="4"/>
        <v/>
      </c>
      <c r="CC72" s="26" t="str">
        <f t="shared" si="5"/>
        <v/>
      </c>
      <c r="CD72" s="26" t="str">
        <f t="shared" si="6"/>
        <v/>
      </c>
      <c r="CE72" s="26" t="str">
        <f t="shared" si="7"/>
        <v/>
      </c>
      <c r="CF72" s="88" t="str">
        <f t="shared" si="34"/>
        <v/>
      </c>
      <c r="CG72" s="26" t="str">
        <f t="shared" si="8"/>
        <v/>
      </c>
      <c r="CH72" s="26" t="str">
        <f t="shared" si="9"/>
        <v/>
      </c>
      <c r="CI72" s="28"/>
      <c r="CJ72" s="29">
        <f t="shared" si="10"/>
        <v>0</v>
      </c>
      <c r="CK72" s="29">
        <f t="shared" si="11"/>
        <v>0</v>
      </c>
      <c r="CL72" s="29">
        <f t="shared" si="12"/>
        <v>0</v>
      </c>
      <c r="CM72" s="29">
        <f t="shared" si="13"/>
        <v>0</v>
      </c>
      <c r="CN72" s="29">
        <f t="shared" si="13"/>
        <v>0</v>
      </c>
      <c r="CO72" s="89">
        <f t="shared" si="35"/>
        <v>0</v>
      </c>
      <c r="CP72" s="29">
        <f t="shared" si="14"/>
        <v>0</v>
      </c>
      <c r="CQ72" s="29">
        <f t="shared" si="14"/>
        <v>0</v>
      </c>
    </row>
    <row r="73" spans="1:95" x14ac:dyDescent="0.25">
      <c r="A73" s="301"/>
      <c r="B73" s="57" t="s">
        <v>46</v>
      </c>
      <c r="C73" s="58">
        <f t="shared" si="0"/>
        <v>0</v>
      </c>
      <c r="D73" s="59">
        <f t="shared" si="37"/>
        <v>0</v>
      </c>
      <c r="E73" s="60">
        <f t="shared" si="37"/>
        <v>0</v>
      </c>
      <c r="F73" s="82"/>
      <c r="G73" s="93"/>
      <c r="H73" s="82"/>
      <c r="I73" s="93"/>
      <c r="J73" s="64"/>
      <c r="K73" s="94"/>
      <c r="L73" s="64"/>
      <c r="M73" s="94"/>
      <c r="N73" s="64"/>
      <c r="O73" s="94"/>
      <c r="P73" s="64"/>
      <c r="Q73" s="94"/>
      <c r="R73" s="64"/>
      <c r="S73" s="94"/>
      <c r="T73" s="64"/>
      <c r="U73" s="94"/>
      <c r="V73" s="64"/>
      <c r="W73" s="94"/>
      <c r="X73" s="64"/>
      <c r="Y73" s="94"/>
      <c r="Z73" s="64"/>
      <c r="AA73" s="94"/>
      <c r="AB73" s="64"/>
      <c r="AC73" s="94"/>
      <c r="AD73" s="64"/>
      <c r="AE73" s="94"/>
      <c r="AF73" s="64"/>
      <c r="AG73" s="94"/>
      <c r="AH73" s="64"/>
      <c r="AI73" s="94"/>
      <c r="AJ73" s="64"/>
      <c r="AK73" s="94"/>
      <c r="AL73" s="95"/>
      <c r="AM73" s="96"/>
      <c r="AN73" s="66"/>
      <c r="AO73" s="97"/>
      <c r="AP73" s="68"/>
      <c r="AQ73" s="69"/>
      <c r="AR73" s="69"/>
      <c r="AS73" s="69"/>
      <c r="AT73" s="69"/>
      <c r="AU73" s="69"/>
      <c r="AV73" s="25" t="str">
        <f t="shared" si="33"/>
        <v/>
      </c>
      <c r="CA73" s="26" t="str">
        <f t="shared" si="3"/>
        <v/>
      </c>
      <c r="CB73" s="26" t="str">
        <f t="shared" si="4"/>
        <v/>
      </c>
      <c r="CC73" s="26" t="str">
        <f t="shared" si="5"/>
        <v/>
      </c>
      <c r="CD73" s="26" t="str">
        <f t="shared" si="6"/>
        <v/>
      </c>
      <c r="CE73" s="26" t="str">
        <f t="shared" si="7"/>
        <v/>
      </c>
      <c r="CF73" s="88" t="str">
        <f t="shared" si="34"/>
        <v/>
      </c>
      <c r="CG73" s="26" t="str">
        <f t="shared" si="8"/>
        <v/>
      </c>
      <c r="CH73" s="26" t="str">
        <f t="shared" si="9"/>
        <v/>
      </c>
      <c r="CI73" s="28"/>
      <c r="CJ73" s="29">
        <f t="shared" si="10"/>
        <v>0</v>
      </c>
      <c r="CK73" s="29">
        <f t="shared" si="11"/>
        <v>0</v>
      </c>
      <c r="CL73" s="29">
        <f t="shared" si="12"/>
        <v>0</v>
      </c>
      <c r="CM73" s="29">
        <f t="shared" si="13"/>
        <v>0</v>
      </c>
      <c r="CN73" s="29">
        <f t="shared" si="13"/>
        <v>0</v>
      </c>
      <c r="CO73" s="89">
        <f t="shared" si="35"/>
        <v>0</v>
      </c>
      <c r="CP73" s="29">
        <f t="shared" si="14"/>
        <v>0</v>
      </c>
      <c r="CQ73" s="29">
        <f t="shared" si="14"/>
        <v>0</v>
      </c>
    </row>
    <row r="74" spans="1:95" x14ac:dyDescent="0.25">
      <c r="A74" s="299" t="s">
        <v>59</v>
      </c>
      <c r="B74" s="10" t="s">
        <v>60</v>
      </c>
      <c r="C74" s="11">
        <f>SUM(D74+E74)</f>
        <v>0</v>
      </c>
      <c r="D74" s="117"/>
      <c r="E74" s="13">
        <f>SUM(K74+M74+O74+Q74+S74+U74+W74+Y74+AA74+AC74)</f>
        <v>0</v>
      </c>
      <c r="F74" s="71"/>
      <c r="G74" s="72"/>
      <c r="H74" s="71"/>
      <c r="I74" s="72"/>
      <c r="J74" s="71"/>
      <c r="K74" s="16"/>
      <c r="L74" s="71"/>
      <c r="M74" s="16"/>
      <c r="N74" s="71"/>
      <c r="O74" s="16"/>
      <c r="P74" s="71"/>
      <c r="Q74" s="16"/>
      <c r="R74" s="71"/>
      <c r="S74" s="16"/>
      <c r="T74" s="71"/>
      <c r="U74" s="16"/>
      <c r="V74" s="71"/>
      <c r="W74" s="16"/>
      <c r="X74" s="71"/>
      <c r="Y74" s="16"/>
      <c r="Z74" s="71"/>
      <c r="AA74" s="16"/>
      <c r="AB74" s="71"/>
      <c r="AC74" s="49"/>
      <c r="AD74" s="118"/>
      <c r="AE74" s="119"/>
      <c r="AF74" s="100"/>
      <c r="AG74" s="101"/>
      <c r="AH74" s="100"/>
      <c r="AI74" s="101"/>
      <c r="AJ74" s="100"/>
      <c r="AK74" s="101"/>
      <c r="AL74" s="102"/>
      <c r="AM74" s="103"/>
      <c r="AN74" s="73"/>
      <c r="AO74" s="104"/>
      <c r="AP74" s="21"/>
      <c r="AQ74" s="22"/>
      <c r="AR74" s="22"/>
      <c r="AS74" s="22"/>
      <c r="AT74" s="22"/>
      <c r="AU74" s="22"/>
      <c r="AV74" s="25" t="str">
        <f t="shared" si="33"/>
        <v/>
      </c>
      <c r="CA74" s="26" t="str">
        <f t="shared" si="3"/>
        <v/>
      </c>
      <c r="CB74" s="26" t="str">
        <f t="shared" si="4"/>
        <v/>
      </c>
      <c r="CC74" s="120"/>
      <c r="CD74" s="26" t="str">
        <f t="shared" si="6"/>
        <v/>
      </c>
      <c r="CE74" s="26" t="str">
        <f t="shared" si="7"/>
        <v/>
      </c>
      <c r="CF74" s="88" t="str">
        <f t="shared" si="34"/>
        <v/>
      </c>
      <c r="CG74" s="26" t="str">
        <f t="shared" si="8"/>
        <v/>
      </c>
      <c r="CH74" s="26" t="str">
        <f t="shared" si="9"/>
        <v/>
      </c>
      <c r="CI74" s="28"/>
      <c r="CJ74" s="29">
        <f t="shared" si="10"/>
        <v>0</v>
      </c>
      <c r="CK74" s="29">
        <f t="shared" si="11"/>
        <v>0</v>
      </c>
      <c r="CL74" s="121"/>
      <c r="CM74" s="29">
        <f t="shared" si="13"/>
        <v>0</v>
      </c>
      <c r="CN74" s="29">
        <f t="shared" si="13"/>
        <v>0</v>
      </c>
      <c r="CO74" s="89">
        <f t="shared" si="35"/>
        <v>0</v>
      </c>
      <c r="CP74" s="29">
        <f t="shared" si="14"/>
        <v>0</v>
      </c>
      <c r="CQ74" s="29">
        <f t="shared" si="14"/>
        <v>0</v>
      </c>
    </row>
    <row r="75" spans="1:95" x14ac:dyDescent="0.25">
      <c r="A75" s="300"/>
      <c r="B75" s="31" t="s">
        <v>61</v>
      </c>
      <c r="C75" s="122">
        <f t="shared" si="0"/>
        <v>6</v>
      </c>
      <c r="D75" s="123"/>
      <c r="E75" s="55">
        <f>SUM(K75+M75+O75+Q75+S75+U75+W75+Y75+AA75+AC75)</f>
        <v>6</v>
      </c>
      <c r="F75" s="75"/>
      <c r="G75" s="76"/>
      <c r="H75" s="75"/>
      <c r="I75" s="76"/>
      <c r="J75" s="75"/>
      <c r="K75" s="37"/>
      <c r="L75" s="75"/>
      <c r="M75" s="37"/>
      <c r="N75" s="75"/>
      <c r="O75" s="37">
        <v>1</v>
      </c>
      <c r="P75" s="75"/>
      <c r="Q75" s="37">
        <v>1</v>
      </c>
      <c r="R75" s="75"/>
      <c r="S75" s="37">
        <v>3</v>
      </c>
      <c r="T75" s="75"/>
      <c r="U75" s="37">
        <v>1</v>
      </c>
      <c r="V75" s="75"/>
      <c r="W75" s="37"/>
      <c r="X75" s="75"/>
      <c r="Y75" s="37"/>
      <c r="Z75" s="75"/>
      <c r="AA75" s="37"/>
      <c r="AB75" s="75"/>
      <c r="AC75" s="49"/>
      <c r="AD75" s="118"/>
      <c r="AE75" s="119"/>
      <c r="AF75" s="105"/>
      <c r="AG75" s="77"/>
      <c r="AH75" s="105"/>
      <c r="AI75" s="77"/>
      <c r="AJ75" s="105"/>
      <c r="AK75" s="77"/>
      <c r="AL75" s="106"/>
      <c r="AM75" s="107"/>
      <c r="AN75" s="40">
        <v>0</v>
      </c>
      <c r="AO75" s="41">
        <v>0</v>
      </c>
      <c r="AP75" s="36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5" t="str">
        <f t="shared" si="33"/>
        <v/>
      </c>
      <c r="CA75" s="26" t="str">
        <f t="shared" si="3"/>
        <v/>
      </c>
      <c r="CB75" s="26" t="str">
        <f t="shared" si="4"/>
        <v/>
      </c>
      <c r="CC75" s="120"/>
      <c r="CD75" s="26" t="str">
        <f t="shared" si="6"/>
        <v/>
      </c>
      <c r="CE75" s="26" t="str">
        <f t="shared" si="7"/>
        <v/>
      </c>
      <c r="CF75" s="88" t="str">
        <f t="shared" si="34"/>
        <v/>
      </c>
      <c r="CG75" s="26" t="str">
        <f t="shared" si="8"/>
        <v/>
      </c>
      <c r="CH75" s="26" t="str">
        <f t="shared" si="9"/>
        <v/>
      </c>
      <c r="CI75" s="28"/>
      <c r="CJ75" s="29">
        <f t="shared" si="10"/>
        <v>0</v>
      </c>
      <c r="CK75" s="29">
        <f t="shared" si="11"/>
        <v>0</v>
      </c>
      <c r="CL75" s="121"/>
      <c r="CM75" s="29">
        <f t="shared" si="13"/>
        <v>0</v>
      </c>
      <c r="CN75" s="29">
        <f t="shared" si="13"/>
        <v>0</v>
      </c>
      <c r="CO75" s="89">
        <f t="shared" si="35"/>
        <v>0</v>
      </c>
      <c r="CP75" s="29">
        <f t="shared" si="14"/>
        <v>0</v>
      </c>
      <c r="CQ75" s="29">
        <f t="shared" si="14"/>
        <v>0</v>
      </c>
    </row>
    <row r="76" spans="1:95" x14ac:dyDescent="0.25">
      <c r="A76" s="300"/>
      <c r="B76" s="124" t="s">
        <v>62</v>
      </c>
      <c r="C76" s="122">
        <f>SUM(D76+E76)</f>
        <v>0</v>
      </c>
      <c r="D76" s="125"/>
      <c r="E76" s="55">
        <f>SUM(K76+M76+O76+Q76+S76+U76+W76+Y76+AA76+AC76)</f>
        <v>0</v>
      </c>
      <c r="F76" s="105"/>
      <c r="G76" s="126"/>
      <c r="H76" s="105"/>
      <c r="I76" s="126"/>
      <c r="J76" s="105"/>
      <c r="K76" s="37"/>
      <c r="L76" s="105"/>
      <c r="M76" s="37"/>
      <c r="N76" s="105"/>
      <c r="O76" s="37"/>
      <c r="P76" s="105"/>
      <c r="Q76" s="37"/>
      <c r="R76" s="105"/>
      <c r="S76" s="37"/>
      <c r="T76" s="105"/>
      <c r="U76" s="37"/>
      <c r="V76" s="105"/>
      <c r="W76" s="37"/>
      <c r="X76" s="105"/>
      <c r="Y76" s="37"/>
      <c r="Z76" s="105"/>
      <c r="AA76" s="37"/>
      <c r="AB76" s="105"/>
      <c r="AC76" s="49"/>
      <c r="AD76" s="118"/>
      <c r="AE76" s="119"/>
      <c r="AF76" s="105"/>
      <c r="AG76" s="77"/>
      <c r="AH76" s="105"/>
      <c r="AI76" s="77"/>
      <c r="AJ76" s="105"/>
      <c r="AK76" s="77"/>
      <c r="AL76" s="106"/>
      <c r="AM76" s="107"/>
      <c r="AN76" s="40"/>
      <c r="AO76" s="52"/>
      <c r="AP76" s="48"/>
      <c r="AQ76" s="92"/>
      <c r="AR76" s="92"/>
      <c r="AS76" s="92"/>
      <c r="AT76" s="92"/>
      <c r="AU76" s="92"/>
      <c r="AV76" s="25" t="str">
        <f t="shared" si="33"/>
        <v/>
      </c>
      <c r="CA76" s="26" t="str">
        <f t="shared" si="3"/>
        <v/>
      </c>
      <c r="CB76" s="26" t="str">
        <f t="shared" si="4"/>
        <v/>
      </c>
      <c r="CC76" s="120"/>
      <c r="CD76" s="26" t="str">
        <f t="shared" si="6"/>
        <v/>
      </c>
      <c r="CE76" s="26" t="str">
        <f t="shared" si="7"/>
        <v/>
      </c>
      <c r="CF76" s="88" t="str">
        <f t="shared" si="34"/>
        <v/>
      </c>
      <c r="CG76" s="26" t="str">
        <f t="shared" si="8"/>
        <v/>
      </c>
      <c r="CH76" s="26" t="str">
        <f t="shared" si="9"/>
        <v/>
      </c>
      <c r="CI76" s="28"/>
      <c r="CJ76" s="29">
        <f t="shared" si="10"/>
        <v>0</v>
      </c>
      <c r="CK76" s="29">
        <f t="shared" si="11"/>
        <v>0</v>
      </c>
      <c r="CL76" s="121"/>
      <c r="CM76" s="29">
        <f t="shared" si="13"/>
        <v>0</v>
      </c>
      <c r="CN76" s="29">
        <f t="shared" si="13"/>
        <v>0</v>
      </c>
      <c r="CO76" s="89">
        <f t="shared" si="35"/>
        <v>0</v>
      </c>
      <c r="CP76" s="29">
        <f t="shared" si="14"/>
        <v>0</v>
      </c>
      <c r="CQ76" s="29">
        <f t="shared" si="14"/>
        <v>0</v>
      </c>
    </row>
    <row r="77" spans="1:95" x14ac:dyDescent="0.25">
      <c r="A77" s="300"/>
      <c r="B77" s="90" t="s">
        <v>63</v>
      </c>
      <c r="C77" s="32">
        <f>SUM(D77+E77)</f>
        <v>0</v>
      </c>
      <c r="D77" s="123"/>
      <c r="E77" s="55">
        <f>SUM(K77+M77+O77+Q77+S77+U77+W77+Y77+AA77+AC77)</f>
        <v>0</v>
      </c>
      <c r="F77" s="75"/>
      <c r="G77" s="76"/>
      <c r="H77" s="75"/>
      <c r="I77" s="76"/>
      <c r="J77" s="75"/>
      <c r="K77" s="49"/>
      <c r="L77" s="75"/>
      <c r="M77" s="49"/>
      <c r="N77" s="75"/>
      <c r="O77" s="49"/>
      <c r="P77" s="75"/>
      <c r="Q77" s="49"/>
      <c r="R77" s="75"/>
      <c r="S77" s="49"/>
      <c r="T77" s="75"/>
      <c r="U77" s="49"/>
      <c r="V77" s="75"/>
      <c r="W77" s="49"/>
      <c r="X77" s="75"/>
      <c r="Y77" s="49"/>
      <c r="Z77" s="75"/>
      <c r="AA77" s="49"/>
      <c r="AB77" s="75"/>
      <c r="AC77" s="49"/>
      <c r="AD77" s="118"/>
      <c r="AE77" s="119"/>
      <c r="AF77" s="105"/>
      <c r="AG77" s="77"/>
      <c r="AH77" s="105"/>
      <c r="AI77" s="77"/>
      <c r="AJ77" s="105"/>
      <c r="AK77" s="77"/>
      <c r="AL77" s="106"/>
      <c r="AM77" s="107"/>
      <c r="AN77" s="40"/>
      <c r="AO77" s="52"/>
      <c r="AP77" s="48"/>
      <c r="AQ77" s="92"/>
      <c r="AR77" s="92"/>
      <c r="AS77" s="92"/>
      <c r="AT77" s="92"/>
      <c r="AU77" s="92"/>
      <c r="AV77" s="25" t="str">
        <f t="shared" si="33"/>
        <v/>
      </c>
      <c r="CA77" s="26" t="str">
        <f t="shared" si="3"/>
        <v/>
      </c>
      <c r="CB77" s="26" t="str">
        <f t="shared" si="4"/>
        <v/>
      </c>
      <c r="CC77" s="120"/>
      <c r="CD77" s="26" t="str">
        <f t="shared" si="6"/>
        <v/>
      </c>
      <c r="CE77" s="26" t="str">
        <f t="shared" si="7"/>
        <v/>
      </c>
      <c r="CF77" s="88" t="str">
        <f t="shared" si="34"/>
        <v/>
      </c>
      <c r="CG77" s="26" t="str">
        <f t="shared" si="8"/>
        <v/>
      </c>
      <c r="CH77" s="26" t="str">
        <f t="shared" si="9"/>
        <v/>
      </c>
      <c r="CI77" s="28"/>
      <c r="CJ77" s="29">
        <f t="shared" si="10"/>
        <v>0</v>
      </c>
      <c r="CK77" s="29">
        <f t="shared" si="11"/>
        <v>0</v>
      </c>
      <c r="CL77" s="121"/>
      <c r="CM77" s="29">
        <f t="shared" si="13"/>
        <v>0</v>
      </c>
      <c r="CN77" s="29">
        <f t="shared" si="13"/>
        <v>0</v>
      </c>
      <c r="CO77" s="89">
        <f t="shared" si="35"/>
        <v>0</v>
      </c>
      <c r="CP77" s="29">
        <f t="shared" si="14"/>
        <v>0</v>
      </c>
      <c r="CQ77" s="29">
        <f t="shared" si="14"/>
        <v>0</v>
      </c>
    </row>
    <row r="78" spans="1:95" x14ac:dyDescent="0.25">
      <c r="A78" s="301"/>
      <c r="B78" s="127" t="s">
        <v>47</v>
      </c>
      <c r="C78" s="128">
        <f>SUM(D78+E78)</f>
        <v>0</v>
      </c>
      <c r="D78" s="129"/>
      <c r="E78" s="60">
        <f>SUM(K78+M78+O78+Q78+S78+U78+W78+Y78+AA78+AC78)</f>
        <v>0</v>
      </c>
      <c r="F78" s="82"/>
      <c r="G78" s="93"/>
      <c r="H78" s="82"/>
      <c r="I78" s="93"/>
      <c r="J78" s="82"/>
      <c r="K78" s="94"/>
      <c r="L78" s="82"/>
      <c r="M78" s="94"/>
      <c r="N78" s="82"/>
      <c r="O78" s="94"/>
      <c r="P78" s="82"/>
      <c r="Q78" s="94"/>
      <c r="R78" s="82"/>
      <c r="S78" s="94"/>
      <c r="T78" s="82"/>
      <c r="U78" s="94"/>
      <c r="V78" s="82"/>
      <c r="W78" s="94"/>
      <c r="X78" s="82"/>
      <c r="Y78" s="94"/>
      <c r="Z78" s="82"/>
      <c r="AA78" s="94"/>
      <c r="AB78" s="82"/>
      <c r="AC78" s="94"/>
      <c r="AD78" s="130"/>
      <c r="AE78" s="131"/>
      <c r="AF78" s="82"/>
      <c r="AG78" s="111"/>
      <c r="AH78" s="82"/>
      <c r="AI78" s="111"/>
      <c r="AJ78" s="82"/>
      <c r="AK78" s="111"/>
      <c r="AL78" s="112"/>
      <c r="AM78" s="113"/>
      <c r="AN78" s="66"/>
      <c r="AO78" s="97"/>
      <c r="AP78" s="68"/>
      <c r="AQ78" s="69"/>
      <c r="AR78" s="69"/>
      <c r="AS78" s="69"/>
      <c r="AT78" s="69"/>
      <c r="AU78" s="69"/>
      <c r="AV78" s="25" t="str">
        <f t="shared" si="33"/>
        <v/>
      </c>
      <c r="CA78" s="26" t="str">
        <f t="shared" si="3"/>
        <v/>
      </c>
      <c r="CB78" s="26" t="str">
        <f t="shared" si="4"/>
        <v/>
      </c>
      <c r="CC78" s="120"/>
      <c r="CD78" s="26" t="str">
        <f t="shared" si="6"/>
        <v/>
      </c>
      <c r="CE78" s="26" t="str">
        <f t="shared" si="7"/>
        <v/>
      </c>
      <c r="CF78" s="88" t="str">
        <f t="shared" si="34"/>
        <v/>
      </c>
      <c r="CG78" s="26" t="str">
        <f t="shared" si="8"/>
        <v/>
      </c>
      <c r="CH78" s="26" t="str">
        <f t="shared" si="9"/>
        <v/>
      </c>
      <c r="CI78" s="28"/>
      <c r="CJ78" s="29">
        <f t="shared" si="10"/>
        <v>0</v>
      </c>
      <c r="CK78" s="29">
        <f t="shared" si="11"/>
        <v>0</v>
      </c>
      <c r="CL78" s="121"/>
      <c r="CM78" s="29">
        <f t="shared" si="13"/>
        <v>0</v>
      </c>
      <c r="CN78" s="29">
        <f t="shared" si="13"/>
        <v>0</v>
      </c>
      <c r="CO78" s="89">
        <f t="shared" si="35"/>
        <v>0</v>
      </c>
      <c r="CP78" s="29">
        <f t="shared" si="14"/>
        <v>0</v>
      </c>
      <c r="CQ78" s="29">
        <f t="shared" si="14"/>
        <v>0</v>
      </c>
    </row>
    <row r="79" spans="1:95" x14ac:dyDescent="0.25">
      <c r="A79" s="300" t="s">
        <v>64</v>
      </c>
      <c r="B79" s="10" t="s">
        <v>38</v>
      </c>
      <c r="C79" s="132">
        <f t="shared" ref="C79:C89" si="38">SUM(D79+E79)</f>
        <v>0</v>
      </c>
      <c r="D79" s="133">
        <f>+F79+H79+J79+L79+N79+P79+R79+T79+V79+X79+Z79+AB79+AD79+AF79+AH79+AJ79+AL79</f>
        <v>0</v>
      </c>
      <c r="E79" s="134">
        <f>+G79+I79+K79+M79+O79+Q79+S79+U79+W79+Y79+AA79+AC79+AE79+AG79+AI79+AK79+AM79</f>
        <v>0</v>
      </c>
      <c r="F79" s="135"/>
      <c r="G79" s="136"/>
      <c r="H79" s="135"/>
      <c r="I79" s="136"/>
      <c r="J79" s="135"/>
      <c r="K79" s="136"/>
      <c r="L79" s="135"/>
      <c r="M79" s="136"/>
      <c r="N79" s="135"/>
      <c r="O79" s="136"/>
      <c r="P79" s="135"/>
      <c r="Q79" s="136"/>
      <c r="R79" s="135"/>
      <c r="S79" s="136"/>
      <c r="T79" s="135"/>
      <c r="U79" s="136"/>
      <c r="V79" s="135"/>
      <c r="W79" s="136"/>
      <c r="X79" s="135"/>
      <c r="Y79" s="136"/>
      <c r="Z79" s="135"/>
      <c r="AA79" s="136"/>
      <c r="AB79" s="135"/>
      <c r="AC79" s="136"/>
      <c r="AD79" s="135"/>
      <c r="AE79" s="136"/>
      <c r="AF79" s="135"/>
      <c r="AG79" s="136"/>
      <c r="AH79" s="135"/>
      <c r="AI79" s="136"/>
      <c r="AJ79" s="135"/>
      <c r="AK79" s="136"/>
      <c r="AL79" s="135"/>
      <c r="AM79" s="136"/>
      <c r="AN79" s="40"/>
      <c r="AO79" s="52"/>
      <c r="AP79" s="48"/>
      <c r="AQ79" s="92"/>
      <c r="AR79" s="92"/>
      <c r="AS79" s="92"/>
      <c r="AT79" s="92"/>
      <c r="AU79" s="92"/>
      <c r="AV79" s="25" t="str">
        <f t="shared" si="33"/>
        <v/>
      </c>
      <c r="CA79" s="26" t="str">
        <f>IF(AND($C79&lt;&gt;0,AN79=""),"* No olvide ingresar la columna Espacios Amigables /adolescentes (Digite CERO si no tiene). ",IF(AN79&gt;$C79,"* El Número de Espacios Amigables no puede superar el Total. ",""))</f>
        <v/>
      </c>
      <c r="CB79" s="26" t="str">
        <f t="shared" si="4"/>
        <v/>
      </c>
      <c r="CC79" s="26" t="str">
        <f t="shared" si="5"/>
        <v/>
      </c>
      <c r="CD79" s="26" t="str">
        <f t="shared" si="6"/>
        <v/>
      </c>
      <c r="CE79" s="26" t="str">
        <f t="shared" si="7"/>
        <v/>
      </c>
      <c r="CF79" s="88" t="str">
        <f t="shared" si="34"/>
        <v/>
      </c>
      <c r="CG79" s="26" t="str">
        <f t="shared" si="8"/>
        <v/>
      </c>
      <c r="CH79" s="26" t="str">
        <f t="shared" si="9"/>
        <v/>
      </c>
      <c r="CI79" s="28"/>
      <c r="CJ79" s="29">
        <f t="shared" si="10"/>
        <v>0</v>
      </c>
      <c r="CK79" s="29">
        <f t="shared" si="11"/>
        <v>0</v>
      </c>
      <c r="CL79" s="29">
        <f t="shared" si="12"/>
        <v>0</v>
      </c>
      <c r="CM79" s="29">
        <f t="shared" si="13"/>
        <v>0</v>
      </c>
      <c r="CN79" s="29">
        <f t="shared" si="13"/>
        <v>0</v>
      </c>
      <c r="CO79" s="89">
        <f t="shared" si="35"/>
        <v>0</v>
      </c>
      <c r="CP79" s="29">
        <f t="shared" si="14"/>
        <v>0</v>
      </c>
      <c r="CQ79" s="29">
        <f t="shared" si="14"/>
        <v>0</v>
      </c>
    </row>
    <row r="80" spans="1:95" x14ac:dyDescent="0.25">
      <c r="A80" s="300"/>
      <c r="B80" s="31" t="s">
        <v>39</v>
      </c>
      <c r="C80" s="137">
        <f t="shared" si="38"/>
        <v>0</v>
      </c>
      <c r="D80" s="138">
        <f t="shared" ref="D80:E89" si="39">+F80+H80+J80+L80+N80+P80+R80+T80+V80+X80+Z80+AB80+AD80+AF80+AH80+AJ80+AL80</f>
        <v>0</v>
      </c>
      <c r="E80" s="139">
        <f t="shared" si="39"/>
        <v>0</v>
      </c>
      <c r="F80" s="140"/>
      <c r="G80" s="141"/>
      <c r="H80" s="140"/>
      <c r="I80" s="141"/>
      <c r="J80" s="140"/>
      <c r="K80" s="141"/>
      <c r="L80" s="140"/>
      <c r="M80" s="141"/>
      <c r="N80" s="140"/>
      <c r="O80" s="141"/>
      <c r="P80" s="140"/>
      <c r="Q80" s="141"/>
      <c r="R80" s="140"/>
      <c r="S80" s="141"/>
      <c r="T80" s="140"/>
      <c r="U80" s="141"/>
      <c r="V80" s="140"/>
      <c r="W80" s="141"/>
      <c r="X80" s="140"/>
      <c r="Y80" s="141"/>
      <c r="Z80" s="140"/>
      <c r="AA80" s="141"/>
      <c r="AB80" s="140"/>
      <c r="AC80" s="141"/>
      <c r="AD80" s="140"/>
      <c r="AE80" s="141"/>
      <c r="AF80" s="140"/>
      <c r="AG80" s="141"/>
      <c r="AH80" s="140"/>
      <c r="AI80" s="141"/>
      <c r="AJ80" s="140"/>
      <c r="AK80" s="141"/>
      <c r="AL80" s="140"/>
      <c r="AM80" s="141"/>
      <c r="AN80" s="40"/>
      <c r="AO80" s="52"/>
      <c r="AP80" s="48"/>
      <c r="AQ80" s="92"/>
      <c r="AR80" s="92"/>
      <c r="AS80" s="92"/>
      <c r="AT80" s="92"/>
      <c r="AU80" s="92"/>
      <c r="AV80" s="25" t="str">
        <f t="shared" si="33"/>
        <v/>
      </c>
      <c r="CA80" s="26" t="str">
        <f t="shared" si="3"/>
        <v/>
      </c>
      <c r="CB80" s="26" t="str">
        <f t="shared" si="4"/>
        <v/>
      </c>
      <c r="CC80" s="26" t="str">
        <f t="shared" si="5"/>
        <v/>
      </c>
      <c r="CD80" s="26" t="str">
        <f t="shared" si="6"/>
        <v/>
      </c>
      <c r="CE80" s="26" t="str">
        <f t="shared" si="7"/>
        <v/>
      </c>
      <c r="CF80" s="88" t="str">
        <f t="shared" si="34"/>
        <v/>
      </c>
      <c r="CG80" s="26" t="str">
        <f t="shared" si="8"/>
        <v/>
      </c>
      <c r="CH80" s="26" t="str">
        <f t="shared" si="9"/>
        <v/>
      </c>
      <c r="CI80" s="28"/>
      <c r="CJ80" s="29">
        <f t="shared" si="10"/>
        <v>0</v>
      </c>
      <c r="CK80" s="29">
        <f t="shared" si="11"/>
        <v>0</v>
      </c>
      <c r="CL80" s="29">
        <f t="shared" si="12"/>
        <v>0</v>
      </c>
      <c r="CM80" s="29">
        <f t="shared" si="13"/>
        <v>0</v>
      </c>
      <c r="CN80" s="29">
        <f t="shared" si="13"/>
        <v>0</v>
      </c>
      <c r="CO80" s="89">
        <f t="shared" si="35"/>
        <v>0</v>
      </c>
      <c r="CP80" s="29">
        <f t="shared" si="14"/>
        <v>0</v>
      </c>
      <c r="CQ80" s="29">
        <f t="shared" si="14"/>
        <v>0</v>
      </c>
    </row>
    <row r="81" spans="1:95" x14ac:dyDescent="0.25">
      <c r="A81" s="300"/>
      <c r="B81" s="31" t="s">
        <v>40</v>
      </c>
      <c r="C81" s="137">
        <f t="shared" si="38"/>
        <v>0</v>
      </c>
      <c r="D81" s="138">
        <f t="shared" si="39"/>
        <v>0</v>
      </c>
      <c r="E81" s="139">
        <f t="shared" si="39"/>
        <v>0</v>
      </c>
      <c r="F81" s="140"/>
      <c r="G81" s="141"/>
      <c r="H81" s="140"/>
      <c r="I81" s="141"/>
      <c r="J81" s="140"/>
      <c r="K81" s="141"/>
      <c r="L81" s="140"/>
      <c r="M81" s="141"/>
      <c r="N81" s="140"/>
      <c r="O81" s="141"/>
      <c r="P81" s="140"/>
      <c r="Q81" s="141"/>
      <c r="R81" s="140"/>
      <c r="S81" s="141"/>
      <c r="T81" s="140"/>
      <c r="U81" s="141"/>
      <c r="V81" s="140"/>
      <c r="W81" s="141"/>
      <c r="X81" s="140"/>
      <c r="Y81" s="141"/>
      <c r="Z81" s="140"/>
      <c r="AA81" s="141"/>
      <c r="AB81" s="140"/>
      <c r="AC81" s="141"/>
      <c r="AD81" s="140"/>
      <c r="AE81" s="141"/>
      <c r="AF81" s="140"/>
      <c r="AG81" s="141"/>
      <c r="AH81" s="140"/>
      <c r="AI81" s="141"/>
      <c r="AJ81" s="140"/>
      <c r="AK81" s="141"/>
      <c r="AL81" s="140"/>
      <c r="AM81" s="141"/>
      <c r="AN81" s="40"/>
      <c r="AO81" s="52"/>
      <c r="AP81" s="48"/>
      <c r="AQ81" s="92"/>
      <c r="AR81" s="92"/>
      <c r="AS81" s="92"/>
      <c r="AT81" s="92"/>
      <c r="AU81" s="92"/>
      <c r="AV81" s="25" t="str">
        <f t="shared" si="33"/>
        <v/>
      </c>
      <c r="CA81" s="26" t="str">
        <f t="shared" si="3"/>
        <v/>
      </c>
      <c r="CB81" s="26" t="str">
        <f t="shared" si="4"/>
        <v/>
      </c>
      <c r="CC81" s="26" t="str">
        <f t="shared" si="5"/>
        <v/>
      </c>
      <c r="CD81" s="26" t="str">
        <f t="shared" si="6"/>
        <v/>
      </c>
      <c r="CE81" s="26" t="str">
        <f t="shared" si="7"/>
        <v/>
      </c>
      <c r="CF81" s="88" t="str">
        <f t="shared" si="34"/>
        <v/>
      </c>
      <c r="CG81" s="26" t="str">
        <f t="shared" si="8"/>
        <v/>
      </c>
      <c r="CH81" s="26" t="str">
        <f t="shared" si="9"/>
        <v/>
      </c>
      <c r="CI81" s="28"/>
      <c r="CJ81" s="29">
        <f t="shared" si="10"/>
        <v>0</v>
      </c>
      <c r="CK81" s="29">
        <f t="shared" si="11"/>
        <v>0</v>
      </c>
      <c r="CL81" s="29">
        <f t="shared" si="12"/>
        <v>0</v>
      </c>
      <c r="CM81" s="29">
        <f t="shared" si="13"/>
        <v>0</v>
      </c>
      <c r="CN81" s="29">
        <f t="shared" si="13"/>
        <v>0</v>
      </c>
      <c r="CO81" s="89">
        <f t="shared" si="35"/>
        <v>0</v>
      </c>
      <c r="CP81" s="29">
        <f t="shared" si="14"/>
        <v>0</v>
      </c>
      <c r="CQ81" s="29">
        <f t="shared" si="14"/>
        <v>0</v>
      </c>
    </row>
    <row r="82" spans="1:95" x14ac:dyDescent="0.25">
      <c r="A82" s="300"/>
      <c r="B82" s="31" t="s">
        <v>41</v>
      </c>
      <c r="C82" s="137">
        <f t="shared" si="38"/>
        <v>0</v>
      </c>
      <c r="D82" s="138">
        <f t="shared" si="39"/>
        <v>0</v>
      </c>
      <c r="E82" s="139">
        <f t="shared" si="39"/>
        <v>0</v>
      </c>
      <c r="F82" s="140"/>
      <c r="G82" s="141"/>
      <c r="H82" s="140"/>
      <c r="I82" s="141"/>
      <c r="J82" s="140"/>
      <c r="K82" s="141"/>
      <c r="L82" s="140"/>
      <c r="M82" s="141"/>
      <c r="N82" s="140"/>
      <c r="O82" s="141"/>
      <c r="P82" s="140"/>
      <c r="Q82" s="141"/>
      <c r="R82" s="140"/>
      <c r="S82" s="141"/>
      <c r="T82" s="140"/>
      <c r="U82" s="141"/>
      <c r="V82" s="140"/>
      <c r="W82" s="141"/>
      <c r="X82" s="140"/>
      <c r="Y82" s="141"/>
      <c r="Z82" s="140"/>
      <c r="AA82" s="141"/>
      <c r="AB82" s="140"/>
      <c r="AC82" s="141"/>
      <c r="AD82" s="140"/>
      <c r="AE82" s="141"/>
      <c r="AF82" s="140"/>
      <c r="AG82" s="141"/>
      <c r="AH82" s="140"/>
      <c r="AI82" s="141"/>
      <c r="AJ82" s="140"/>
      <c r="AK82" s="141"/>
      <c r="AL82" s="140"/>
      <c r="AM82" s="141"/>
      <c r="AN82" s="40"/>
      <c r="AO82" s="52"/>
      <c r="AP82" s="48"/>
      <c r="AQ82" s="92"/>
      <c r="AR82" s="92"/>
      <c r="AS82" s="92"/>
      <c r="AT82" s="92"/>
      <c r="AU82" s="92"/>
      <c r="AV82" s="25" t="str">
        <f t="shared" si="33"/>
        <v/>
      </c>
      <c r="CA82" s="26" t="str">
        <f t="shared" si="3"/>
        <v/>
      </c>
      <c r="CB82" s="26" t="str">
        <f t="shared" si="4"/>
        <v/>
      </c>
      <c r="CC82" s="26" t="str">
        <f t="shared" si="5"/>
        <v/>
      </c>
      <c r="CD82" s="26" t="str">
        <f t="shared" si="6"/>
        <v/>
      </c>
      <c r="CE82" s="26" t="str">
        <f t="shared" si="7"/>
        <v/>
      </c>
      <c r="CF82" s="88" t="str">
        <f t="shared" si="34"/>
        <v/>
      </c>
      <c r="CG82" s="26" t="str">
        <f t="shared" si="8"/>
        <v/>
      </c>
      <c r="CH82" s="26" t="str">
        <f t="shared" si="9"/>
        <v/>
      </c>
      <c r="CI82" s="28"/>
      <c r="CJ82" s="29">
        <f t="shared" si="10"/>
        <v>0</v>
      </c>
      <c r="CK82" s="29">
        <f t="shared" si="11"/>
        <v>0</v>
      </c>
      <c r="CL82" s="29">
        <f t="shared" si="12"/>
        <v>0</v>
      </c>
      <c r="CM82" s="29">
        <f t="shared" si="13"/>
        <v>0</v>
      </c>
      <c r="CN82" s="29">
        <f t="shared" si="13"/>
        <v>0</v>
      </c>
      <c r="CO82" s="89">
        <f t="shared" ref="CO82:CO84" si="40">IF(AND(SUM(J82:M82)&gt;0,AS82=""),1,IF(AS82&gt;SUM(J82:M82),1,0))</f>
        <v>0</v>
      </c>
      <c r="CP82" s="29">
        <f t="shared" si="14"/>
        <v>0</v>
      </c>
      <c r="CQ82" s="29">
        <f t="shared" si="14"/>
        <v>0</v>
      </c>
    </row>
    <row r="83" spans="1:95" x14ac:dyDescent="0.25">
      <c r="A83" s="300"/>
      <c r="B83" s="31" t="s">
        <v>42</v>
      </c>
      <c r="C83" s="137">
        <f t="shared" si="38"/>
        <v>0</v>
      </c>
      <c r="D83" s="138">
        <f t="shared" si="39"/>
        <v>0</v>
      </c>
      <c r="E83" s="139">
        <f t="shared" si="39"/>
        <v>0</v>
      </c>
      <c r="F83" s="140"/>
      <c r="G83" s="141"/>
      <c r="H83" s="140"/>
      <c r="I83" s="141"/>
      <c r="J83" s="140"/>
      <c r="K83" s="141"/>
      <c r="L83" s="140"/>
      <c r="M83" s="141"/>
      <c r="N83" s="140"/>
      <c r="O83" s="141"/>
      <c r="P83" s="140"/>
      <c r="Q83" s="141"/>
      <c r="R83" s="140"/>
      <c r="S83" s="141"/>
      <c r="T83" s="140"/>
      <c r="U83" s="141"/>
      <c r="V83" s="140"/>
      <c r="W83" s="141"/>
      <c r="X83" s="140"/>
      <c r="Y83" s="141"/>
      <c r="Z83" s="140"/>
      <c r="AA83" s="141"/>
      <c r="AB83" s="140"/>
      <c r="AC83" s="141"/>
      <c r="AD83" s="140"/>
      <c r="AE83" s="141"/>
      <c r="AF83" s="140"/>
      <c r="AG83" s="141"/>
      <c r="AH83" s="140"/>
      <c r="AI83" s="141"/>
      <c r="AJ83" s="140"/>
      <c r="AK83" s="141"/>
      <c r="AL83" s="140"/>
      <c r="AM83" s="141"/>
      <c r="AN83" s="40"/>
      <c r="AO83" s="52"/>
      <c r="AP83" s="48"/>
      <c r="AQ83" s="92"/>
      <c r="AR83" s="92"/>
      <c r="AS83" s="92"/>
      <c r="AT83" s="92"/>
      <c r="AU83" s="92"/>
      <c r="AV83" s="25" t="str">
        <f t="shared" si="33"/>
        <v/>
      </c>
      <c r="CA83" s="26" t="str">
        <f t="shared" si="3"/>
        <v/>
      </c>
      <c r="CB83" s="26" t="str">
        <f t="shared" si="4"/>
        <v/>
      </c>
      <c r="CC83" s="26" t="str">
        <f t="shared" si="5"/>
        <v/>
      </c>
      <c r="CD83" s="26" t="str">
        <f t="shared" si="6"/>
        <v/>
      </c>
      <c r="CE83" s="26" t="str">
        <f t="shared" si="7"/>
        <v/>
      </c>
      <c r="CF83" s="88" t="str">
        <f t="shared" si="34"/>
        <v/>
      </c>
      <c r="CG83" s="26" t="str">
        <f t="shared" si="8"/>
        <v/>
      </c>
      <c r="CH83" s="26" t="str">
        <f t="shared" si="9"/>
        <v/>
      </c>
      <c r="CI83" s="28"/>
      <c r="CJ83" s="29">
        <f t="shared" si="10"/>
        <v>0</v>
      </c>
      <c r="CK83" s="29">
        <f t="shared" si="11"/>
        <v>0</v>
      </c>
      <c r="CL83" s="29">
        <f t="shared" si="12"/>
        <v>0</v>
      </c>
      <c r="CM83" s="29">
        <f t="shared" si="13"/>
        <v>0</v>
      </c>
      <c r="CN83" s="29">
        <f t="shared" si="13"/>
        <v>0</v>
      </c>
      <c r="CO83" s="89">
        <f t="shared" si="40"/>
        <v>0</v>
      </c>
      <c r="CP83" s="29">
        <f t="shared" si="14"/>
        <v>0</v>
      </c>
      <c r="CQ83" s="29">
        <f t="shared" si="14"/>
        <v>0</v>
      </c>
    </row>
    <row r="84" spans="1:95" ht="14.25" customHeight="1" x14ac:dyDescent="0.25">
      <c r="A84" s="300"/>
      <c r="B84" s="31" t="s">
        <v>43</v>
      </c>
      <c r="C84" s="137">
        <f t="shared" si="38"/>
        <v>0</v>
      </c>
      <c r="D84" s="138">
        <f t="shared" si="39"/>
        <v>0</v>
      </c>
      <c r="E84" s="139">
        <f t="shared" si="39"/>
        <v>0</v>
      </c>
      <c r="F84" s="140"/>
      <c r="G84" s="141"/>
      <c r="H84" s="140"/>
      <c r="I84" s="141"/>
      <c r="J84" s="140"/>
      <c r="K84" s="141"/>
      <c r="L84" s="140"/>
      <c r="M84" s="141"/>
      <c r="N84" s="140"/>
      <c r="O84" s="141"/>
      <c r="P84" s="140"/>
      <c r="Q84" s="141"/>
      <c r="R84" s="140"/>
      <c r="S84" s="141"/>
      <c r="T84" s="140"/>
      <c r="U84" s="141"/>
      <c r="V84" s="140"/>
      <c r="W84" s="141"/>
      <c r="X84" s="140"/>
      <c r="Y84" s="141"/>
      <c r="Z84" s="140"/>
      <c r="AA84" s="141"/>
      <c r="AB84" s="140"/>
      <c r="AC84" s="141"/>
      <c r="AD84" s="140"/>
      <c r="AE84" s="141"/>
      <c r="AF84" s="140"/>
      <c r="AG84" s="141"/>
      <c r="AH84" s="140"/>
      <c r="AI84" s="141"/>
      <c r="AJ84" s="140"/>
      <c r="AK84" s="141"/>
      <c r="AL84" s="140"/>
      <c r="AM84" s="141"/>
      <c r="AN84" s="40"/>
      <c r="AO84" s="52"/>
      <c r="AP84" s="48"/>
      <c r="AQ84" s="92"/>
      <c r="AR84" s="92"/>
      <c r="AS84" s="92"/>
      <c r="AT84" s="92"/>
      <c r="AU84" s="92"/>
      <c r="AV84" s="25" t="str">
        <f t="shared" si="33"/>
        <v/>
      </c>
      <c r="CA84" s="26" t="str">
        <f t="shared" si="3"/>
        <v/>
      </c>
      <c r="CB84" s="26" t="str">
        <f t="shared" si="4"/>
        <v/>
      </c>
      <c r="CC84" s="26" t="str">
        <f t="shared" si="5"/>
        <v/>
      </c>
      <c r="CD84" s="26" t="str">
        <f t="shared" si="6"/>
        <v/>
      </c>
      <c r="CE84" s="26" t="str">
        <f t="shared" si="7"/>
        <v/>
      </c>
      <c r="CF84" s="88" t="str">
        <f t="shared" si="34"/>
        <v/>
      </c>
      <c r="CG84" s="26" t="str">
        <f t="shared" si="8"/>
        <v/>
      </c>
      <c r="CH84" s="26" t="str">
        <f t="shared" si="9"/>
        <v/>
      </c>
      <c r="CI84" s="28"/>
      <c r="CJ84" s="29">
        <f t="shared" si="10"/>
        <v>0</v>
      </c>
      <c r="CK84" s="29">
        <f t="shared" si="11"/>
        <v>0</v>
      </c>
      <c r="CL84" s="29">
        <f t="shared" si="12"/>
        <v>0</v>
      </c>
      <c r="CM84" s="29">
        <f t="shared" si="13"/>
        <v>0</v>
      </c>
      <c r="CN84" s="29">
        <f t="shared" si="13"/>
        <v>0</v>
      </c>
      <c r="CO84" s="89">
        <f t="shared" si="40"/>
        <v>0</v>
      </c>
      <c r="CP84" s="29">
        <f t="shared" si="14"/>
        <v>0</v>
      </c>
      <c r="CQ84" s="29">
        <f t="shared" si="14"/>
        <v>0</v>
      </c>
    </row>
    <row r="85" spans="1:95" x14ac:dyDescent="0.25">
      <c r="A85" s="300"/>
      <c r="B85" s="31" t="s">
        <v>44</v>
      </c>
      <c r="C85" s="137">
        <f t="shared" si="38"/>
        <v>0</v>
      </c>
      <c r="D85" s="138">
        <f t="shared" si="39"/>
        <v>0</v>
      </c>
      <c r="E85" s="139">
        <f t="shared" si="39"/>
        <v>0</v>
      </c>
      <c r="F85" s="140"/>
      <c r="G85" s="141"/>
      <c r="H85" s="140"/>
      <c r="I85" s="141"/>
      <c r="J85" s="140"/>
      <c r="K85" s="141"/>
      <c r="L85" s="140"/>
      <c r="M85" s="141"/>
      <c r="N85" s="140"/>
      <c r="O85" s="141"/>
      <c r="P85" s="140"/>
      <c r="Q85" s="141"/>
      <c r="R85" s="140"/>
      <c r="S85" s="141"/>
      <c r="T85" s="140"/>
      <c r="U85" s="141"/>
      <c r="V85" s="140"/>
      <c r="W85" s="141"/>
      <c r="X85" s="140"/>
      <c r="Y85" s="141"/>
      <c r="Z85" s="140"/>
      <c r="AA85" s="141"/>
      <c r="AB85" s="140"/>
      <c r="AC85" s="141"/>
      <c r="AD85" s="140"/>
      <c r="AE85" s="141"/>
      <c r="AF85" s="140"/>
      <c r="AG85" s="141"/>
      <c r="AH85" s="140"/>
      <c r="AI85" s="141"/>
      <c r="AJ85" s="140"/>
      <c r="AK85" s="141"/>
      <c r="AL85" s="140"/>
      <c r="AM85" s="141"/>
      <c r="AN85" s="40"/>
      <c r="AO85" s="52"/>
      <c r="AP85" s="48"/>
      <c r="AQ85" s="92"/>
      <c r="AR85" s="92"/>
      <c r="AS85" s="92"/>
      <c r="AT85" s="92"/>
      <c r="AU85" s="92"/>
      <c r="AV85" s="25" t="str">
        <f t="shared" si="33"/>
        <v/>
      </c>
      <c r="CA85" s="26" t="str">
        <f t="shared" si="3"/>
        <v/>
      </c>
      <c r="CB85" s="26" t="str">
        <f t="shared" si="4"/>
        <v/>
      </c>
      <c r="CC85" s="26" t="str">
        <f t="shared" si="5"/>
        <v/>
      </c>
      <c r="CD85" s="26" t="str">
        <f t="shared" si="6"/>
        <v/>
      </c>
      <c r="CE85" s="26" t="str">
        <f t="shared" si="7"/>
        <v/>
      </c>
      <c r="CF85" s="88" t="str">
        <f t="shared" si="34"/>
        <v/>
      </c>
      <c r="CG85" s="26" t="str">
        <f t="shared" si="8"/>
        <v/>
      </c>
      <c r="CH85" s="26" t="str">
        <f t="shared" si="9"/>
        <v/>
      </c>
      <c r="CI85" s="28"/>
      <c r="CJ85" s="29">
        <f t="shared" si="10"/>
        <v>0</v>
      </c>
      <c r="CK85" s="29">
        <f t="shared" si="11"/>
        <v>0</v>
      </c>
      <c r="CL85" s="29">
        <f t="shared" si="12"/>
        <v>0</v>
      </c>
      <c r="CM85" s="29">
        <f t="shared" si="13"/>
        <v>0</v>
      </c>
      <c r="CN85" s="29">
        <f t="shared" si="13"/>
        <v>0</v>
      </c>
      <c r="CO85" s="89">
        <f t="shared" si="35"/>
        <v>0</v>
      </c>
      <c r="CP85" s="29">
        <f t="shared" si="14"/>
        <v>0</v>
      </c>
      <c r="CQ85" s="29">
        <f t="shared" si="14"/>
        <v>0</v>
      </c>
    </row>
    <row r="86" spans="1:95" x14ac:dyDescent="0.25">
      <c r="A86" s="300"/>
      <c r="B86" s="43" t="s">
        <v>45</v>
      </c>
      <c r="C86" s="137">
        <f t="shared" si="38"/>
        <v>0</v>
      </c>
      <c r="D86" s="138">
        <f t="shared" si="39"/>
        <v>0</v>
      </c>
      <c r="E86" s="139">
        <f t="shared" si="39"/>
        <v>0</v>
      </c>
      <c r="F86" s="140"/>
      <c r="G86" s="141"/>
      <c r="H86" s="140"/>
      <c r="I86" s="141"/>
      <c r="J86" s="140"/>
      <c r="K86" s="141"/>
      <c r="L86" s="140"/>
      <c r="M86" s="141"/>
      <c r="N86" s="140"/>
      <c r="O86" s="141"/>
      <c r="P86" s="140"/>
      <c r="Q86" s="141"/>
      <c r="R86" s="140"/>
      <c r="S86" s="141"/>
      <c r="T86" s="140"/>
      <c r="U86" s="141"/>
      <c r="V86" s="140"/>
      <c r="W86" s="141"/>
      <c r="X86" s="140"/>
      <c r="Y86" s="141"/>
      <c r="Z86" s="140"/>
      <c r="AA86" s="141"/>
      <c r="AB86" s="140"/>
      <c r="AC86" s="141"/>
      <c r="AD86" s="140"/>
      <c r="AE86" s="141"/>
      <c r="AF86" s="140"/>
      <c r="AG86" s="141"/>
      <c r="AH86" s="140"/>
      <c r="AI86" s="141"/>
      <c r="AJ86" s="140"/>
      <c r="AK86" s="141"/>
      <c r="AL86" s="140"/>
      <c r="AM86" s="141"/>
      <c r="AN86" s="40"/>
      <c r="AO86" s="52"/>
      <c r="AP86" s="48"/>
      <c r="AQ86" s="92"/>
      <c r="AR86" s="92"/>
      <c r="AS86" s="92"/>
      <c r="AT86" s="92"/>
      <c r="AU86" s="92"/>
      <c r="AV86" s="25" t="str">
        <f t="shared" si="33"/>
        <v/>
      </c>
      <c r="CA86" s="26" t="str">
        <f t="shared" si="3"/>
        <v/>
      </c>
      <c r="CB86" s="26" t="str">
        <f t="shared" si="4"/>
        <v/>
      </c>
      <c r="CC86" s="26" t="str">
        <f t="shared" si="5"/>
        <v/>
      </c>
      <c r="CD86" s="26" t="str">
        <f t="shared" si="6"/>
        <v/>
      </c>
      <c r="CE86" s="26" t="str">
        <f t="shared" si="7"/>
        <v/>
      </c>
      <c r="CF86" s="88" t="str">
        <f t="shared" si="34"/>
        <v/>
      </c>
      <c r="CG86" s="26" t="str">
        <f t="shared" si="8"/>
        <v/>
      </c>
      <c r="CH86" s="26" t="str">
        <f t="shared" si="9"/>
        <v/>
      </c>
      <c r="CI86" s="28"/>
      <c r="CJ86" s="29">
        <f t="shared" si="10"/>
        <v>0</v>
      </c>
      <c r="CK86" s="29">
        <f t="shared" si="11"/>
        <v>0</v>
      </c>
      <c r="CL86" s="29">
        <f t="shared" si="12"/>
        <v>0</v>
      </c>
      <c r="CM86" s="29">
        <f t="shared" si="13"/>
        <v>0</v>
      </c>
      <c r="CN86" s="29">
        <f t="shared" si="13"/>
        <v>0</v>
      </c>
      <c r="CO86" s="89">
        <f t="shared" si="35"/>
        <v>0</v>
      </c>
      <c r="CP86" s="29">
        <f t="shared" si="14"/>
        <v>0</v>
      </c>
      <c r="CQ86" s="29">
        <f t="shared" si="14"/>
        <v>0</v>
      </c>
    </row>
    <row r="87" spans="1:95" x14ac:dyDescent="0.25">
      <c r="A87" s="300"/>
      <c r="B87" s="31" t="s">
        <v>46</v>
      </c>
      <c r="C87" s="137">
        <f t="shared" si="38"/>
        <v>0</v>
      </c>
      <c r="D87" s="138">
        <f t="shared" si="39"/>
        <v>0</v>
      </c>
      <c r="E87" s="139">
        <f t="shared" si="39"/>
        <v>0</v>
      </c>
      <c r="F87" s="140"/>
      <c r="G87" s="141"/>
      <c r="H87" s="140"/>
      <c r="I87" s="141"/>
      <c r="J87" s="140"/>
      <c r="K87" s="141"/>
      <c r="L87" s="140"/>
      <c r="M87" s="141"/>
      <c r="N87" s="140"/>
      <c r="O87" s="141"/>
      <c r="P87" s="140"/>
      <c r="Q87" s="141"/>
      <c r="R87" s="140"/>
      <c r="S87" s="141"/>
      <c r="T87" s="140"/>
      <c r="U87" s="141"/>
      <c r="V87" s="140"/>
      <c r="W87" s="141"/>
      <c r="X87" s="140"/>
      <c r="Y87" s="141"/>
      <c r="Z87" s="140"/>
      <c r="AA87" s="141"/>
      <c r="AB87" s="140"/>
      <c r="AC87" s="141"/>
      <c r="AD87" s="140"/>
      <c r="AE87" s="141"/>
      <c r="AF87" s="140"/>
      <c r="AG87" s="141"/>
      <c r="AH87" s="140"/>
      <c r="AI87" s="141"/>
      <c r="AJ87" s="140"/>
      <c r="AK87" s="141"/>
      <c r="AL87" s="140"/>
      <c r="AM87" s="141"/>
      <c r="AN87" s="40"/>
      <c r="AO87" s="52"/>
      <c r="AP87" s="48"/>
      <c r="AQ87" s="92"/>
      <c r="AR87" s="92"/>
      <c r="AS87" s="92"/>
      <c r="AT87" s="92"/>
      <c r="AU87" s="92"/>
      <c r="AV87" s="25" t="str">
        <f t="shared" si="33"/>
        <v/>
      </c>
      <c r="CA87" s="26" t="str">
        <f t="shared" si="3"/>
        <v/>
      </c>
      <c r="CB87" s="26" t="str">
        <f t="shared" si="4"/>
        <v/>
      </c>
      <c r="CC87" s="26" t="str">
        <f t="shared" si="5"/>
        <v/>
      </c>
      <c r="CD87" s="26" t="str">
        <f t="shared" si="6"/>
        <v/>
      </c>
      <c r="CE87" s="26" t="str">
        <f t="shared" si="7"/>
        <v/>
      </c>
      <c r="CF87" s="88" t="str">
        <f t="shared" si="34"/>
        <v/>
      </c>
      <c r="CG87" s="26" t="str">
        <f t="shared" si="8"/>
        <v/>
      </c>
      <c r="CH87" s="26" t="str">
        <f t="shared" si="9"/>
        <v/>
      </c>
      <c r="CI87" s="28"/>
      <c r="CJ87" s="29">
        <f t="shared" si="10"/>
        <v>0</v>
      </c>
      <c r="CK87" s="29">
        <f t="shared" si="11"/>
        <v>0</v>
      </c>
      <c r="CL87" s="29">
        <f t="shared" si="12"/>
        <v>0</v>
      </c>
      <c r="CM87" s="29">
        <f t="shared" si="13"/>
        <v>0</v>
      </c>
      <c r="CN87" s="29">
        <f t="shared" si="13"/>
        <v>0</v>
      </c>
      <c r="CO87" s="89">
        <f t="shared" si="35"/>
        <v>0</v>
      </c>
      <c r="CP87" s="29">
        <f t="shared" si="14"/>
        <v>0</v>
      </c>
      <c r="CQ87" s="29">
        <f t="shared" si="14"/>
        <v>0</v>
      </c>
    </row>
    <row r="88" spans="1:95" x14ac:dyDescent="0.25">
      <c r="A88" s="300"/>
      <c r="B88" s="53" t="s">
        <v>47</v>
      </c>
      <c r="C88" s="137">
        <f t="shared" si="38"/>
        <v>0</v>
      </c>
      <c r="D88" s="138">
        <f t="shared" si="39"/>
        <v>0</v>
      </c>
      <c r="E88" s="142">
        <f t="shared" si="39"/>
        <v>0</v>
      </c>
      <c r="F88" s="140"/>
      <c r="G88" s="141"/>
      <c r="H88" s="140"/>
      <c r="I88" s="141"/>
      <c r="J88" s="140"/>
      <c r="K88" s="141"/>
      <c r="L88" s="140"/>
      <c r="M88" s="141"/>
      <c r="N88" s="140"/>
      <c r="O88" s="141"/>
      <c r="P88" s="140"/>
      <c r="Q88" s="141"/>
      <c r="R88" s="140"/>
      <c r="S88" s="141"/>
      <c r="T88" s="140"/>
      <c r="U88" s="141"/>
      <c r="V88" s="140"/>
      <c r="W88" s="141"/>
      <c r="X88" s="140"/>
      <c r="Y88" s="141"/>
      <c r="Z88" s="140"/>
      <c r="AA88" s="141"/>
      <c r="AB88" s="140"/>
      <c r="AC88" s="141"/>
      <c r="AD88" s="140"/>
      <c r="AE88" s="141"/>
      <c r="AF88" s="140"/>
      <c r="AG88" s="141"/>
      <c r="AH88" s="140"/>
      <c r="AI88" s="141"/>
      <c r="AJ88" s="140"/>
      <c r="AK88" s="141"/>
      <c r="AL88" s="140"/>
      <c r="AM88" s="141"/>
      <c r="AN88" s="40"/>
      <c r="AO88" s="52"/>
      <c r="AP88" s="48"/>
      <c r="AQ88" s="92"/>
      <c r="AR88" s="92"/>
      <c r="AS88" s="92"/>
      <c r="AT88" s="92"/>
      <c r="AU88" s="92"/>
      <c r="AV88" s="25" t="str">
        <f t="shared" si="33"/>
        <v/>
      </c>
      <c r="CA88" s="26" t="str">
        <f t="shared" si="3"/>
        <v/>
      </c>
      <c r="CB88" s="26" t="str">
        <f t="shared" si="4"/>
        <v/>
      </c>
      <c r="CC88" s="26" t="str">
        <f t="shared" si="5"/>
        <v/>
      </c>
      <c r="CD88" s="26" t="str">
        <f t="shared" si="6"/>
        <v/>
      </c>
      <c r="CE88" s="26" t="str">
        <f t="shared" si="7"/>
        <v/>
      </c>
      <c r="CF88" s="88" t="str">
        <f t="shared" si="34"/>
        <v/>
      </c>
      <c r="CG88" s="26" t="str">
        <f t="shared" si="8"/>
        <v/>
      </c>
      <c r="CH88" s="26" t="str">
        <f t="shared" si="9"/>
        <v/>
      </c>
      <c r="CI88" s="28"/>
      <c r="CJ88" s="29">
        <f t="shared" si="10"/>
        <v>0</v>
      </c>
      <c r="CK88" s="29">
        <f t="shared" si="11"/>
        <v>0</v>
      </c>
      <c r="CL88" s="29">
        <f t="shared" si="12"/>
        <v>0</v>
      </c>
      <c r="CM88" s="29">
        <f t="shared" si="13"/>
        <v>0</v>
      </c>
      <c r="CN88" s="29">
        <f t="shared" si="13"/>
        <v>0</v>
      </c>
      <c r="CO88" s="89">
        <f t="shared" si="35"/>
        <v>0</v>
      </c>
      <c r="CP88" s="29">
        <f t="shared" si="14"/>
        <v>0</v>
      </c>
      <c r="CQ88" s="29">
        <f t="shared" si="14"/>
        <v>0</v>
      </c>
    </row>
    <row r="89" spans="1:95" x14ac:dyDescent="0.25">
      <c r="A89" s="301"/>
      <c r="B89" s="57" t="s">
        <v>48</v>
      </c>
      <c r="C89" s="143">
        <f t="shared" si="38"/>
        <v>0</v>
      </c>
      <c r="D89" s="144">
        <f t="shared" si="39"/>
        <v>0</v>
      </c>
      <c r="E89" s="145">
        <f t="shared" si="39"/>
        <v>0</v>
      </c>
      <c r="F89" s="146"/>
      <c r="G89" s="147"/>
      <c r="H89" s="146"/>
      <c r="I89" s="147"/>
      <c r="J89" s="146"/>
      <c r="K89" s="147"/>
      <c r="L89" s="146"/>
      <c r="M89" s="147"/>
      <c r="N89" s="146"/>
      <c r="O89" s="147"/>
      <c r="P89" s="146"/>
      <c r="Q89" s="147"/>
      <c r="R89" s="146"/>
      <c r="S89" s="147"/>
      <c r="T89" s="146"/>
      <c r="U89" s="147"/>
      <c r="V89" s="146"/>
      <c r="W89" s="147"/>
      <c r="X89" s="146"/>
      <c r="Y89" s="147"/>
      <c r="Z89" s="146"/>
      <c r="AA89" s="147"/>
      <c r="AB89" s="146"/>
      <c r="AC89" s="147"/>
      <c r="AD89" s="146"/>
      <c r="AE89" s="147"/>
      <c r="AF89" s="146"/>
      <c r="AG89" s="147"/>
      <c r="AH89" s="146"/>
      <c r="AI89" s="147"/>
      <c r="AJ89" s="146"/>
      <c r="AK89" s="147"/>
      <c r="AL89" s="146"/>
      <c r="AM89" s="147"/>
      <c r="AN89" s="66"/>
      <c r="AO89" s="97"/>
      <c r="AP89" s="68"/>
      <c r="AQ89" s="69"/>
      <c r="AR89" s="69"/>
      <c r="AS89" s="69"/>
      <c r="AT89" s="69"/>
      <c r="AU89" s="69"/>
      <c r="AV89" s="25" t="str">
        <f t="shared" si="33"/>
        <v/>
      </c>
      <c r="CA89" s="26" t="str">
        <f t="shared" si="3"/>
        <v/>
      </c>
      <c r="CB89" s="26" t="str">
        <f t="shared" si="4"/>
        <v/>
      </c>
      <c r="CC89" s="26" t="str">
        <f t="shared" si="5"/>
        <v/>
      </c>
      <c r="CD89" s="26" t="str">
        <f t="shared" si="6"/>
        <v/>
      </c>
      <c r="CE89" s="26" t="str">
        <f t="shared" si="7"/>
        <v/>
      </c>
      <c r="CF89" s="88" t="str">
        <f t="shared" si="34"/>
        <v/>
      </c>
      <c r="CG89" s="26" t="str">
        <f t="shared" si="8"/>
        <v/>
      </c>
      <c r="CH89" s="26" t="str">
        <f t="shared" si="9"/>
        <v/>
      </c>
      <c r="CI89" s="28"/>
      <c r="CJ89" s="29">
        <f t="shared" si="10"/>
        <v>0</v>
      </c>
      <c r="CK89" s="29">
        <f t="shared" si="11"/>
        <v>0</v>
      </c>
      <c r="CL89" s="29">
        <f t="shared" si="12"/>
        <v>0</v>
      </c>
      <c r="CM89" s="29">
        <f t="shared" si="13"/>
        <v>0</v>
      </c>
      <c r="CN89" s="29">
        <f t="shared" si="13"/>
        <v>0</v>
      </c>
      <c r="CO89" s="89">
        <f t="shared" si="35"/>
        <v>0</v>
      </c>
      <c r="CP89" s="29">
        <f t="shared" si="14"/>
        <v>0</v>
      </c>
      <c r="CQ89" s="29">
        <f t="shared" si="14"/>
        <v>0</v>
      </c>
    </row>
    <row r="90" spans="1:95" ht="18" customHeight="1" x14ac:dyDescent="0.25">
      <c r="A90" s="303" t="s">
        <v>65</v>
      </c>
      <c r="B90" s="303"/>
      <c r="C90" s="303"/>
      <c r="D90" s="303"/>
      <c r="E90" s="303"/>
      <c r="F90" s="303"/>
      <c r="G90" s="303"/>
      <c r="H90" s="303"/>
      <c r="I90" s="303"/>
      <c r="J90" s="303"/>
      <c r="K90" s="303"/>
      <c r="L90" s="303"/>
      <c r="M90" s="303"/>
      <c r="N90" s="303"/>
      <c r="O90" s="303"/>
      <c r="P90" s="303"/>
      <c r="Q90" s="303"/>
      <c r="R90" s="303"/>
      <c r="S90" s="303"/>
      <c r="T90" s="303"/>
      <c r="U90" s="303"/>
      <c r="V90" s="303"/>
      <c r="W90" s="303"/>
      <c r="X90" s="303"/>
      <c r="Y90" s="303"/>
      <c r="Z90" s="303"/>
      <c r="AA90" s="303"/>
      <c r="AB90" s="303"/>
      <c r="AC90" s="303"/>
      <c r="AD90" s="303"/>
      <c r="AE90" s="303"/>
      <c r="AF90" s="303"/>
      <c r="AG90" s="303"/>
      <c r="AH90" s="303"/>
      <c r="AI90" s="303"/>
      <c r="AJ90" s="303"/>
      <c r="AK90" s="303"/>
      <c r="AL90" s="303"/>
      <c r="AM90" s="303"/>
    </row>
    <row r="91" spans="1:95" ht="18" customHeight="1" x14ac:dyDescent="0.25">
      <c r="A91" s="324" t="s">
        <v>66</v>
      </c>
      <c r="B91" s="327" t="s">
        <v>67</v>
      </c>
      <c r="C91" s="287" t="s">
        <v>6</v>
      </c>
      <c r="D91" s="288"/>
      <c r="E91" s="284"/>
      <c r="F91" s="297" t="s">
        <v>7</v>
      </c>
      <c r="G91" s="302"/>
      <c r="H91" s="302"/>
      <c r="I91" s="302"/>
      <c r="J91" s="302"/>
      <c r="K91" s="302"/>
      <c r="L91" s="302"/>
      <c r="M91" s="302"/>
      <c r="N91" s="302"/>
      <c r="O91" s="302"/>
      <c r="P91" s="302"/>
      <c r="Q91" s="302"/>
      <c r="R91" s="302"/>
      <c r="S91" s="302"/>
      <c r="T91" s="302"/>
      <c r="U91" s="302"/>
      <c r="V91" s="302"/>
      <c r="W91" s="302"/>
      <c r="X91" s="302"/>
      <c r="Y91" s="302"/>
      <c r="Z91" s="302"/>
      <c r="AA91" s="302"/>
      <c r="AB91" s="302"/>
      <c r="AC91" s="302"/>
      <c r="AD91" s="302"/>
      <c r="AE91" s="302"/>
      <c r="AF91" s="302"/>
      <c r="AG91" s="302"/>
      <c r="AH91" s="302"/>
      <c r="AI91" s="302"/>
      <c r="AJ91" s="302"/>
      <c r="AK91" s="302"/>
      <c r="AL91" s="302"/>
      <c r="AM91" s="323"/>
      <c r="AN91" s="288" t="s">
        <v>9</v>
      </c>
      <c r="AO91" s="284"/>
      <c r="AP91" s="317" t="s">
        <v>10</v>
      </c>
      <c r="AQ91" s="320" t="s">
        <v>11</v>
      </c>
      <c r="AR91" s="320" t="s">
        <v>13</v>
      </c>
      <c r="AS91" s="284" t="s">
        <v>14</v>
      </c>
    </row>
    <row r="92" spans="1:95" ht="18" customHeight="1" x14ac:dyDescent="0.25">
      <c r="A92" s="325"/>
      <c r="B92" s="328"/>
      <c r="C92" s="289"/>
      <c r="D92" s="290"/>
      <c r="E92" s="286"/>
      <c r="F92" s="295" t="s">
        <v>15</v>
      </c>
      <c r="G92" s="296"/>
      <c r="H92" s="295" t="s">
        <v>16</v>
      </c>
      <c r="I92" s="296"/>
      <c r="J92" s="295" t="s">
        <v>17</v>
      </c>
      <c r="K92" s="296"/>
      <c r="L92" s="295" t="s">
        <v>18</v>
      </c>
      <c r="M92" s="296"/>
      <c r="N92" s="295" t="s">
        <v>19</v>
      </c>
      <c r="O92" s="296"/>
      <c r="P92" s="295" t="s">
        <v>20</v>
      </c>
      <c r="Q92" s="296"/>
      <c r="R92" s="295" t="s">
        <v>21</v>
      </c>
      <c r="S92" s="296"/>
      <c r="T92" s="295" t="s">
        <v>22</v>
      </c>
      <c r="U92" s="296"/>
      <c r="V92" s="295" t="s">
        <v>23</v>
      </c>
      <c r="W92" s="296"/>
      <c r="X92" s="295" t="s">
        <v>24</v>
      </c>
      <c r="Y92" s="296"/>
      <c r="Z92" s="295" t="s">
        <v>25</v>
      </c>
      <c r="AA92" s="296"/>
      <c r="AB92" s="295" t="s">
        <v>26</v>
      </c>
      <c r="AC92" s="296"/>
      <c r="AD92" s="295" t="s">
        <v>27</v>
      </c>
      <c r="AE92" s="296"/>
      <c r="AF92" s="295" t="s">
        <v>28</v>
      </c>
      <c r="AG92" s="296"/>
      <c r="AH92" s="295" t="s">
        <v>29</v>
      </c>
      <c r="AI92" s="296"/>
      <c r="AJ92" s="295" t="s">
        <v>30</v>
      </c>
      <c r="AK92" s="296"/>
      <c r="AL92" s="297" t="s">
        <v>31</v>
      </c>
      <c r="AM92" s="323"/>
      <c r="AN92" s="290"/>
      <c r="AO92" s="286"/>
      <c r="AP92" s="318"/>
      <c r="AQ92" s="321"/>
      <c r="AR92" s="321"/>
      <c r="AS92" s="285"/>
    </row>
    <row r="93" spans="1:95" ht="18" customHeight="1" x14ac:dyDescent="0.25">
      <c r="A93" s="326"/>
      <c r="B93" s="329"/>
      <c r="C93" s="5" t="s">
        <v>32</v>
      </c>
      <c r="D93" s="6" t="s">
        <v>33</v>
      </c>
      <c r="E93" s="7" t="s">
        <v>34</v>
      </c>
      <c r="F93" s="5" t="s">
        <v>33</v>
      </c>
      <c r="G93" s="7" t="s">
        <v>34</v>
      </c>
      <c r="H93" s="5" t="s">
        <v>33</v>
      </c>
      <c r="I93" s="7" t="s">
        <v>34</v>
      </c>
      <c r="J93" s="5" t="s">
        <v>33</v>
      </c>
      <c r="K93" s="7" t="s">
        <v>34</v>
      </c>
      <c r="L93" s="5" t="s">
        <v>33</v>
      </c>
      <c r="M93" s="7" t="s">
        <v>34</v>
      </c>
      <c r="N93" s="5" t="s">
        <v>33</v>
      </c>
      <c r="O93" s="7" t="s">
        <v>34</v>
      </c>
      <c r="P93" s="5" t="s">
        <v>33</v>
      </c>
      <c r="Q93" s="7" t="s">
        <v>34</v>
      </c>
      <c r="R93" s="5" t="s">
        <v>33</v>
      </c>
      <c r="S93" s="7" t="s">
        <v>34</v>
      </c>
      <c r="T93" s="5" t="s">
        <v>33</v>
      </c>
      <c r="U93" s="7" t="s">
        <v>34</v>
      </c>
      <c r="V93" s="5" t="s">
        <v>33</v>
      </c>
      <c r="W93" s="7" t="s">
        <v>34</v>
      </c>
      <c r="X93" s="5" t="s">
        <v>33</v>
      </c>
      <c r="Y93" s="7" t="s">
        <v>34</v>
      </c>
      <c r="Z93" s="5" t="s">
        <v>33</v>
      </c>
      <c r="AA93" s="7" t="s">
        <v>34</v>
      </c>
      <c r="AB93" s="5" t="s">
        <v>33</v>
      </c>
      <c r="AC93" s="7" t="s">
        <v>34</v>
      </c>
      <c r="AD93" s="5" t="s">
        <v>33</v>
      </c>
      <c r="AE93" s="7" t="s">
        <v>34</v>
      </c>
      <c r="AF93" s="5" t="s">
        <v>33</v>
      </c>
      <c r="AG93" s="7" t="s">
        <v>34</v>
      </c>
      <c r="AH93" s="5" t="s">
        <v>33</v>
      </c>
      <c r="AI93" s="7" t="s">
        <v>34</v>
      </c>
      <c r="AJ93" s="5" t="s">
        <v>33</v>
      </c>
      <c r="AK93" s="7" t="s">
        <v>34</v>
      </c>
      <c r="AL93" s="5" t="s">
        <v>33</v>
      </c>
      <c r="AM93" s="148" t="s">
        <v>34</v>
      </c>
      <c r="AN93" s="149" t="s">
        <v>35</v>
      </c>
      <c r="AO93" s="150" t="s">
        <v>68</v>
      </c>
      <c r="AP93" s="319"/>
      <c r="AQ93" s="322"/>
      <c r="AR93" s="322"/>
      <c r="AS93" s="286"/>
    </row>
    <row r="94" spans="1:95" ht="21" x14ac:dyDescent="0.25">
      <c r="A94" s="299" t="s">
        <v>69</v>
      </c>
      <c r="B94" s="151" t="s">
        <v>70</v>
      </c>
      <c r="C94" s="11">
        <f t="shared" ref="C94:C105" si="41">SUM(D94+E94)</f>
        <v>342</v>
      </c>
      <c r="D94" s="12">
        <f>+L94+N94+P94+R94+T94+V94+X94+Z94+AB94+AD94+AF94+AH94</f>
        <v>160</v>
      </c>
      <c r="E94" s="152">
        <f>+M94+O94+Q94+S94+U94+W94+Y94+AA94+AC94+AE94+AG94+AI94</f>
        <v>182</v>
      </c>
      <c r="F94" s="153"/>
      <c r="G94" s="154"/>
      <c r="H94" s="153"/>
      <c r="I94" s="155"/>
      <c r="J94" s="153"/>
      <c r="K94" s="155"/>
      <c r="L94" s="156">
        <v>5</v>
      </c>
      <c r="M94" s="157">
        <v>4</v>
      </c>
      <c r="N94" s="104">
        <v>15</v>
      </c>
      <c r="O94" s="158">
        <v>22</v>
      </c>
      <c r="P94" s="159">
        <v>15</v>
      </c>
      <c r="Q94" s="157">
        <v>32</v>
      </c>
      <c r="R94" s="160">
        <v>20</v>
      </c>
      <c r="S94" s="158">
        <v>24</v>
      </c>
      <c r="T94" s="156">
        <v>20</v>
      </c>
      <c r="U94" s="21">
        <v>27</v>
      </c>
      <c r="V94" s="104">
        <v>26</v>
      </c>
      <c r="W94" s="160">
        <v>25</v>
      </c>
      <c r="X94" s="156">
        <v>26</v>
      </c>
      <c r="Y94" s="21">
        <v>18</v>
      </c>
      <c r="Z94" s="104">
        <v>14</v>
      </c>
      <c r="AA94" s="160">
        <v>13</v>
      </c>
      <c r="AB94" s="156">
        <v>15</v>
      </c>
      <c r="AC94" s="21">
        <v>13</v>
      </c>
      <c r="AD94" s="156">
        <v>4</v>
      </c>
      <c r="AE94" s="157">
        <v>3</v>
      </c>
      <c r="AF94" s="156">
        <v>0</v>
      </c>
      <c r="AG94" s="157">
        <v>1</v>
      </c>
      <c r="AH94" s="156">
        <v>0</v>
      </c>
      <c r="AI94" s="157">
        <v>0</v>
      </c>
      <c r="AJ94" s="153"/>
      <c r="AK94" s="155"/>
      <c r="AL94" s="154"/>
      <c r="AM94" s="161"/>
      <c r="AN94" s="41">
        <v>0</v>
      </c>
      <c r="AO94" s="157">
        <v>0</v>
      </c>
      <c r="AP94" s="156">
        <v>0</v>
      </c>
      <c r="AQ94" s="162">
        <v>0</v>
      </c>
      <c r="AR94" s="162">
        <v>0</v>
      </c>
      <c r="AS94" s="21">
        <v>0</v>
      </c>
      <c r="AT94" s="25" t="str">
        <f>$CA94&amp;CB94&amp;$CC94&amp;CD94&amp;CE94&amp;CF94</f>
        <v/>
      </c>
      <c r="CA94" s="26" t="str">
        <f>IF(AND(E94&gt;0,OR(AN94="")),"No olvide digitar los campos *TRANS Masculino (Digite CERO si no tiene).",IF(AN94&gt;$E94,"* El Número de TRANS Masculino no puede superar el Total Mujeres. ",""))</f>
        <v/>
      </c>
      <c r="CB94" s="26" t="str">
        <f>IF(AND(D94&gt;0,OR(AO94="")),"No olvide digitar los campos *TRANS Femenino (Digite CERO si no tiene).",IF(AO94&gt;D94,"* El Número de TRANS Femenino no puede superar el Total Hombres. ",""))</f>
        <v/>
      </c>
      <c r="CC94" s="26" t="str">
        <f>IF(AND($C94&lt;&gt;0,AP94=""),"* No olvide ingresar la columna Pueblos Originarios (Digite CERO si no tiene).  ",IF(AP94&gt;$C94,"* El Número de Pueblos Originarios no puede superar el Total. ",""))</f>
        <v/>
      </c>
      <c r="CD94" s="26" t="str">
        <f>IF(AND($C94&lt;&gt;0,AQ94=""),"* No olvide ingresar la columna Migrantes (Digite CERO si no tiene).  ",IF(AQ94&gt;$C94,"* El Número de Migrantes no puede superar el Total. ",""))</f>
        <v/>
      </c>
      <c r="CE94" s="26" t="str">
        <f>IF(AND($C94&lt;&gt;0,AR94=""),"* No olvide ingresar la columna Niños, Niñas, Adolescentes y Jóvenes SENAME (Digite CERO si no tiene).  ",IF(AR94&gt;$C94,"* El Número de Niños, Niñas, Adolescentes y Jóvenes SENAME no puede superar el Total. ",""))</f>
        <v/>
      </c>
      <c r="CF94" s="26" t="str">
        <f>IF(AND($C94&lt;&gt;0,AS94=""),"* No olvide ingresar la columna Niños, Niñas, Adolescentes y Jóvenes Mejor Niñez (Digite CERO si no tiene). ",IF(AS94&gt;$C94,"* El Número de Niños, Niñas, Adolescentes y Jóvenes Mejor Niñez no puede superar el Total. ",""))</f>
        <v/>
      </c>
      <c r="CJ94" s="29">
        <f>IF(AND($E94&lt;&gt;0,AN94=""),1,IF(AN94&gt;$E94,1,0))</f>
        <v>0</v>
      </c>
      <c r="CK94" s="29">
        <f>IF(AND($D94&lt;&gt;0,AO94=""),1,IF(AO94&gt;$D94,1,0))</f>
        <v>0</v>
      </c>
      <c r="CL94" s="29">
        <f>IF(AND($C94&lt;&gt;0,AP94=""),1,IF(AP94&gt;$C94,1,0))</f>
        <v>0</v>
      </c>
      <c r="CM94" s="29">
        <f>IF(AND($C94&lt;&gt;0,AQ94=""),1,IF(AQ94&gt;$C94,1,0))</f>
        <v>0</v>
      </c>
      <c r="CN94" s="29">
        <f>IF(AND($C94&lt;&gt;0,AR94=""),1,IF(AR94&gt;$C94,1,0))</f>
        <v>0</v>
      </c>
      <c r="CO94" s="29">
        <f>IF(AND($C94&lt;&gt;0,AS94=""),1,IF(AS94&gt;$C94,1,0))</f>
        <v>0</v>
      </c>
    </row>
    <row r="95" spans="1:95" x14ac:dyDescent="0.25">
      <c r="A95" s="300"/>
      <c r="B95" s="31" t="s">
        <v>71</v>
      </c>
      <c r="C95" s="32">
        <f t="shared" si="41"/>
        <v>25</v>
      </c>
      <c r="D95" s="33">
        <f t="shared" ref="D95:E97" si="42">SUM(F95+H95+J95+L95+N95+P95+R95+T95+V95+X95+Z95+AB95+AD95+AF95+AH95+AJ95+AL95)</f>
        <v>20</v>
      </c>
      <c r="E95" s="163">
        <f t="shared" si="42"/>
        <v>5</v>
      </c>
      <c r="F95" s="35"/>
      <c r="G95" s="164"/>
      <c r="H95" s="35"/>
      <c r="I95" s="36"/>
      <c r="J95" s="41"/>
      <c r="K95" s="86"/>
      <c r="L95" s="35"/>
      <c r="M95" s="37"/>
      <c r="N95" s="41">
        <v>2</v>
      </c>
      <c r="O95" s="86">
        <v>2</v>
      </c>
      <c r="P95" s="38"/>
      <c r="Q95" s="37"/>
      <c r="R95" s="164"/>
      <c r="S95" s="86"/>
      <c r="T95" s="35">
        <v>1</v>
      </c>
      <c r="U95" s="36"/>
      <c r="V95" s="41">
        <v>4</v>
      </c>
      <c r="W95" s="164">
        <v>1</v>
      </c>
      <c r="X95" s="35">
        <v>1</v>
      </c>
      <c r="Y95" s="36"/>
      <c r="Z95" s="41"/>
      <c r="AA95" s="164"/>
      <c r="AB95" s="35"/>
      <c r="AC95" s="36">
        <v>1</v>
      </c>
      <c r="AD95" s="35">
        <v>2</v>
      </c>
      <c r="AE95" s="37"/>
      <c r="AF95" s="35">
        <v>3</v>
      </c>
      <c r="AG95" s="36"/>
      <c r="AH95" s="35">
        <v>4</v>
      </c>
      <c r="AI95" s="36"/>
      <c r="AJ95" s="35">
        <v>3</v>
      </c>
      <c r="AK95" s="36">
        <v>1</v>
      </c>
      <c r="AL95" s="41"/>
      <c r="AM95" s="165"/>
      <c r="AN95" s="41">
        <v>0</v>
      </c>
      <c r="AO95" s="37">
        <v>0</v>
      </c>
      <c r="AP95" s="35">
        <v>0</v>
      </c>
      <c r="AQ95" s="166">
        <v>1</v>
      </c>
      <c r="AR95" s="166">
        <v>0</v>
      </c>
      <c r="AS95" s="36">
        <v>0</v>
      </c>
      <c r="AT95" s="25" t="str">
        <f t="shared" ref="AT95:AT105" si="43">$CA95&amp;CB95&amp;$CC95&amp;CD95&amp;CE95&amp;CF95</f>
        <v/>
      </c>
      <c r="CA95" s="26" t="str">
        <f t="shared" ref="CA95:CA105" si="44">IF(AND(E95&gt;0,OR(AN95="")),"No olvide digitar los campos *TRANS Masculino (Digite CERO si no tiene).",IF(AN95&gt;$E95,"* El Número de TRANS Masculino no puede superar el Total Mujeres. ",""))</f>
        <v/>
      </c>
      <c r="CB95" s="26" t="str">
        <f t="shared" ref="CB95:CB105" si="45">IF(AND(D95&gt;0,OR(AO95="")),"No olvide digitar los campos *TRANS Femenino (Digite CERO si no tiene).",IF(AO95&gt;D95,"* El Número de TRANS Femenino no puede superar el Total Hombres. ",""))</f>
        <v/>
      </c>
      <c r="CC95" s="26" t="str">
        <f t="shared" ref="CC95:CC105" si="46">IF(AND($C95&lt;&gt;0,AP95=""),"* No olvide ingresar la columna Pueblos Originarios (Digite CERO si no tiene).  ",IF(AP95&gt;$C95,"* El Número de Pueblos Originarios no puede superar el Total. ",""))</f>
        <v/>
      </c>
      <c r="CD95" s="26" t="str">
        <f t="shared" ref="CD95:CD105" si="47">IF(AND($C95&lt;&gt;0,AQ95=""),"* No olvide ingresar la columna Migrantes (Digite CERO si no tiene).  ",IF(AQ95&gt;$C95,"* El Número de Migrantes no puede superar el Total. ",""))</f>
        <v/>
      </c>
      <c r="CE95" s="26" t="str">
        <f t="shared" ref="CE95:CE105" si="48">IF(AND($C95&lt;&gt;0,AR95=""),"* No olvide ingresar la columna Niños, Niñas, Adolescentes y Jóvenes SENAME (Digite CERO si no tiene).  ",IF(AR95&gt;$C95,"* El Número de Niños, Niñas, Adolescentes y Jóvenes SENAME no puede superar el Total. ",""))</f>
        <v/>
      </c>
      <c r="CF95" s="26" t="str">
        <f t="shared" ref="CF95:CF105" si="49">IF(AND($C95&lt;&gt;0,AS95=""),"* No olvide ingresar la columna Niños, Niñas, Adolescentes y Jóvenes Mejor Niñez (Digite CERO si no tiene). ",IF(AS95&gt;$C95,"* El Número de Niños, Niñas, Adolescentes y Jóvenes Mejor Niñez no puede superar el Total. ",""))</f>
        <v/>
      </c>
      <c r="CJ95" s="29">
        <f t="shared" ref="CJ95:CJ105" si="50">IF(AND($E95&lt;&gt;0,AN95=""),1,IF(AN95&gt;$E95,1,0))</f>
        <v>0</v>
      </c>
      <c r="CK95" s="29">
        <f t="shared" ref="CK95:CK105" si="51">IF(AND($D95&lt;&gt;0,AO95=""),1,IF(AO95&gt;$D95,1,0))</f>
        <v>0</v>
      </c>
      <c r="CL95" s="29">
        <f t="shared" ref="CL95:CO105" si="52">IF(AND($C95&lt;&gt;0,AP95=""),1,IF(AP95&gt;$C95,1,0))</f>
        <v>0</v>
      </c>
      <c r="CM95" s="29">
        <f t="shared" si="52"/>
        <v>0</v>
      </c>
      <c r="CN95" s="29">
        <f t="shared" si="52"/>
        <v>0</v>
      </c>
      <c r="CO95" s="29">
        <f t="shared" si="52"/>
        <v>0</v>
      </c>
    </row>
    <row r="96" spans="1:95" x14ac:dyDescent="0.25">
      <c r="A96" s="300"/>
      <c r="B96" s="31" t="s">
        <v>72</v>
      </c>
      <c r="C96" s="32">
        <f t="shared" si="41"/>
        <v>7</v>
      </c>
      <c r="D96" s="33">
        <f t="shared" si="42"/>
        <v>3</v>
      </c>
      <c r="E96" s="163">
        <f t="shared" si="42"/>
        <v>4</v>
      </c>
      <c r="F96" s="35"/>
      <c r="G96" s="164"/>
      <c r="H96" s="35"/>
      <c r="I96" s="36"/>
      <c r="J96" s="41"/>
      <c r="K96" s="86"/>
      <c r="L96" s="35"/>
      <c r="M96" s="37">
        <v>1</v>
      </c>
      <c r="N96" s="41"/>
      <c r="O96" s="86"/>
      <c r="P96" s="38">
        <v>1</v>
      </c>
      <c r="Q96" s="37">
        <v>2</v>
      </c>
      <c r="R96" s="164"/>
      <c r="S96" s="86">
        <v>1</v>
      </c>
      <c r="T96" s="35">
        <v>1</v>
      </c>
      <c r="U96" s="36"/>
      <c r="V96" s="41"/>
      <c r="W96" s="164"/>
      <c r="X96" s="35">
        <v>1</v>
      </c>
      <c r="Y96" s="36"/>
      <c r="Z96" s="41"/>
      <c r="AA96" s="164"/>
      <c r="AB96" s="35"/>
      <c r="AC96" s="36"/>
      <c r="AD96" s="35"/>
      <c r="AE96" s="37"/>
      <c r="AF96" s="35"/>
      <c r="AG96" s="36"/>
      <c r="AH96" s="35"/>
      <c r="AI96" s="36"/>
      <c r="AJ96" s="35"/>
      <c r="AK96" s="36"/>
      <c r="AL96" s="41"/>
      <c r="AM96" s="165"/>
      <c r="AN96" s="41">
        <v>0</v>
      </c>
      <c r="AO96" s="37">
        <v>0</v>
      </c>
      <c r="AP96" s="35">
        <v>0</v>
      </c>
      <c r="AQ96" s="166">
        <v>0</v>
      </c>
      <c r="AR96" s="166">
        <v>0</v>
      </c>
      <c r="AS96" s="36">
        <v>0</v>
      </c>
      <c r="AT96" s="25" t="str">
        <f t="shared" si="43"/>
        <v/>
      </c>
      <c r="CA96" s="26" t="str">
        <f t="shared" si="44"/>
        <v/>
      </c>
      <c r="CB96" s="26" t="str">
        <f t="shared" si="45"/>
        <v/>
      </c>
      <c r="CC96" s="26" t="str">
        <f t="shared" si="46"/>
        <v/>
      </c>
      <c r="CD96" s="26" t="str">
        <f t="shared" si="47"/>
        <v/>
      </c>
      <c r="CE96" s="26" t="str">
        <f t="shared" si="48"/>
        <v/>
      </c>
      <c r="CF96" s="26" t="str">
        <f t="shared" si="49"/>
        <v/>
      </c>
      <c r="CJ96" s="29">
        <f t="shared" si="50"/>
        <v>0</v>
      </c>
      <c r="CK96" s="29">
        <f t="shared" si="51"/>
        <v>0</v>
      </c>
      <c r="CL96" s="29">
        <f t="shared" si="52"/>
        <v>0</v>
      </c>
      <c r="CM96" s="29">
        <f t="shared" si="52"/>
        <v>0</v>
      </c>
      <c r="CN96" s="29">
        <f t="shared" si="52"/>
        <v>0</v>
      </c>
      <c r="CO96" s="29">
        <f t="shared" si="52"/>
        <v>0</v>
      </c>
    </row>
    <row r="97" spans="1:93" x14ac:dyDescent="0.25">
      <c r="A97" s="300"/>
      <c r="B97" s="31" t="s">
        <v>73</v>
      </c>
      <c r="C97" s="32">
        <f t="shared" si="41"/>
        <v>0</v>
      </c>
      <c r="D97" s="33">
        <f t="shared" si="42"/>
        <v>0</v>
      </c>
      <c r="E97" s="163">
        <f t="shared" si="42"/>
        <v>0</v>
      </c>
      <c r="F97" s="35"/>
      <c r="G97" s="164"/>
      <c r="H97" s="35"/>
      <c r="I97" s="36"/>
      <c r="J97" s="41"/>
      <c r="K97" s="86"/>
      <c r="L97" s="35"/>
      <c r="M97" s="37"/>
      <c r="N97" s="41"/>
      <c r="O97" s="86"/>
      <c r="P97" s="38"/>
      <c r="Q97" s="37"/>
      <c r="R97" s="164"/>
      <c r="S97" s="86"/>
      <c r="T97" s="35"/>
      <c r="U97" s="36"/>
      <c r="V97" s="41"/>
      <c r="W97" s="164"/>
      <c r="X97" s="35"/>
      <c r="Y97" s="36"/>
      <c r="Z97" s="41"/>
      <c r="AA97" s="164"/>
      <c r="AB97" s="35"/>
      <c r="AC97" s="36"/>
      <c r="AD97" s="35"/>
      <c r="AE97" s="37"/>
      <c r="AF97" s="35"/>
      <c r="AG97" s="36"/>
      <c r="AH97" s="35"/>
      <c r="AI97" s="36"/>
      <c r="AJ97" s="35"/>
      <c r="AK97" s="36"/>
      <c r="AL97" s="41"/>
      <c r="AM97" s="165"/>
      <c r="AN97" s="41"/>
      <c r="AO97" s="37"/>
      <c r="AP97" s="35"/>
      <c r="AQ97" s="166"/>
      <c r="AR97" s="166"/>
      <c r="AS97" s="36"/>
      <c r="AT97" s="25" t="str">
        <f t="shared" si="43"/>
        <v/>
      </c>
      <c r="CA97" s="26" t="str">
        <f t="shared" si="44"/>
        <v/>
      </c>
      <c r="CB97" s="26" t="str">
        <f t="shared" si="45"/>
        <v/>
      </c>
      <c r="CC97" s="26" t="str">
        <f t="shared" si="46"/>
        <v/>
      </c>
      <c r="CD97" s="26" t="str">
        <f t="shared" si="47"/>
        <v/>
      </c>
      <c r="CE97" s="26" t="str">
        <f t="shared" si="48"/>
        <v/>
      </c>
      <c r="CF97" s="26" t="str">
        <f t="shared" si="49"/>
        <v/>
      </c>
      <c r="CJ97" s="29">
        <f t="shared" si="50"/>
        <v>0</v>
      </c>
      <c r="CK97" s="29">
        <f t="shared" si="51"/>
        <v>0</v>
      </c>
      <c r="CL97" s="29">
        <f t="shared" si="52"/>
        <v>0</v>
      </c>
      <c r="CM97" s="29">
        <f t="shared" si="52"/>
        <v>0</v>
      </c>
      <c r="CN97" s="29">
        <f t="shared" si="52"/>
        <v>0</v>
      </c>
      <c r="CO97" s="29">
        <f t="shared" si="52"/>
        <v>0</v>
      </c>
    </row>
    <row r="98" spans="1:93" x14ac:dyDescent="0.25">
      <c r="A98" s="300"/>
      <c r="B98" s="124" t="s">
        <v>74</v>
      </c>
      <c r="C98" s="122">
        <f t="shared" si="41"/>
        <v>0</v>
      </c>
      <c r="D98" s="167">
        <f>+J98+L98+N98</f>
        <v>0</v>
      </c>
      <c r="E98" s="168">
        <f>+K98+M98+O98</f>
        <v>0</v>
      </c>
      <c r="F98" s="75"/>
      <c r="G98" s="169"/>
      <c r="H98" s="75"/>
      <c r="I98" s="76"/>
      <c r="J98" s="41"/>
      <c r="K98" s="86"/>
      <c r="L98" s="47"/>
      <c r="M98" s="49"/>
      <c r="N98" s="52"/>
      <c r="O98" s="170"/>
      <c r="P98" s="109"/>
      <c r="Q98" s="108"/>
      <c r="R98" s="169"/>
      <c r="S98" s="171"/>
      <c r="T98" s="75"/>
      <c r="U98" s="76"/>
      <c r="V98" s="123"/>
      <c r="W98" s="169"/>
      <c r="X98" s="75"/>
      <c r="Y98" s="76"/>
      <c r="Z98" s="123"/>
      <c r="AA98" s="169"/>
      <c r="AB98" s="75"/>
      <c r="AC98" s="76"/>
      <c r="AD98" s="75"/>
      <c r="AE98" s="108"/>
      <c r="AF98" s="75"/>
      <c r="AG98" s="76"/>
      <c r="AH98" s="75"/>
      <c r="AI98" s="76"/>
      <c r="AJ98" s="75"/>
      <c r="AK98" s="76"/>
      <c r="AL98" s="169"/>
      <c r="AM98" s="110"/>
      <c r="AN98" s="41"/>
      <c r="AO98" s="37"/>
      <c r="AP98" s="35"/>
      <c r="AQ98" s="172"/>
      <c r="AR98" s="172"/>
      <c r="AS98" s="48"/>
      <c r="AT98" s="25" t="str">
        <f t="shared" si="43"/>
        <v/>
      </c>
      <c r="CA98" s="26" t="str">
        <f t="shared" si="44"/>
        <v/>
      </c>
      <c r="CB98" s="26" t="str">
        <f t="shared" si="45"/>
        <v/>
      </c>
      <c r="CC98" s="26" t="str">
        <f t="shared" si="46"/>
        <v/>
      </c>
      <c r="CD98" s="26" t="str">
        <f t="shared" si="47"/>
        <v/>
      </c>
      <c r="CE98" s="26" t="str">
        <f t="shared" si="48"/>
        <v/>
      </c>
      <c r="CF98" s="26" t="str">
        <f t="shared" si="49"/>
        <v/>
      </c>
      <c r="CJ98" s="29">
        <f t="shared" si="50"/>
        <v>0</v>
      </c>
      <c r="CK98" s="29">
        <f t="shared" si="51"/>
        <v>0</v>
      </c>
      <c r="CL98" s="29">
        <f t="shared" si="52"/>
        <v>0</v>
      </c>
      <c r="CM98" s="29">
        <f t="shared" si="52"/>
        <v>0</v>
      </c>
      <c r="CN98" s="29">
        <f t="shared" si="52"/>
        <v>0</v>
      </c>
      <c r="CO98" s="29">
        <f t="shared" si="52"/>
        <v>0</v>
      </c>
    </row>
    <row r="99" spans="1:93" x14ac:dyDescent="0.25">
      <c r="A99" s="301"/>
      <c r="B99" s="57" t="s">
        <v>75</v>
      </c>
      <c r="C99" s="58">
        <f t="shared" si="41"/>
        <v>0</v>
      </c>
      <c r="D99" s="59">
        <f>SUM(F99+H99+J99+L99+N99+P99+R99+T99+V99+X99+Z99+AB99+AD99+AF99+AH99+AJ99+AL99)</f>
        <v>0</v>
      </c>
      <c r="E99" s="173">
        <f>SUM(G99+I99+K99+M99+O99+Q99+S99+U99+W99+Y99+AA99+AC99+AE99+AG99+AI99+AK99+AM99)</f>
        <v>0</v>
      </c>
      <c r="F99" s="64"/>
      <c r="G99" s="174"/>
      <c r="H99" s="64"/>
      <c r="I99" s="68"/>
      <c r="J99" s="97"/>
      <c r="K99" s="175"/>
      <c r="L99" s="64"/>
      <c r="M99" s="94"/>
      <c r="N99" s="97"/>
      <c r="O99" s="175"/>
      <c r="P99" s="95"/>
      <c r="Q99" s="94"/>
      <c r="R99" s="174"/>
      <c r="S99" s="175"/>
      <c r="T99" s="64"/>
      <c r="U99" s="68"/>
      <c r="V99" s="97"/>
      <c r="W99" s="174"/>
      <c r="X99" s="64"/>
      <c r="Y99" s="68"/>
      <c r="Z99" s="97"/>
      <c r="AA99" s="174"/>
      <c r="AB99" s="64"/>
      <c r="AC99" s="68"/>
      <c r="AD99" s="64"/>
      <c r="AE99" s="94"/>
      <c r="AF99" s="64"/>
      <c r="AG99" s="68"/>
      <c r="AH99" s="64"/>
      <c r="AI99" s="68"/>
      <c r="AJ99" s="64"/>
      <c r="AK99" s="68"/>
      <c r="AL99" s="64"/>
      <c r="AM99" s="96"/>
      <c r="AN99" s="41"/>
      <c r="AO99" s="37"/>
      <c r="AP99" s="35"/>
      <c r="AQ99" s="166"/>
      <c r="AR99" s="166"/>
      <c r="AS99" s="36"/>
      <c r="AT99" s="25" t="str">
        <f t="shared" si="43"/>
        <v/>
      </c>
      <c r="CA99" s="26" t="str">
        <f t="shared" si="44"/>
        <v/>
      </c>
      <c r="CB99" s="26" t="str">
        <f t="shared" si="45"/>
        <v/>
      </c>
      <c r="CC99" s="26" t="str">
        <f t="shared" si="46"/>
        <v/>
      </c>
      <c r="CD99" s="26" t="str">
        <f t="shared" si="47"/>
        <v/>
      </c>
      <c r="CE99" s="26" t="str">
        <f t="shared" si="48"/>
        <v/>
      </c>
      <c r="CF99" s="26" t="str">
        <f t="shared" si="49"/>
        <v/>
      </c>
      <c r="CJ99" s="29">
        <f t="shared" si="50"/>
        <v>0</v>
      </c>
      <c r="CK99" s="29">
        <f t="shared" si="51"/>
        <v>0</v>
      </c>
      <c r="CL99" s="29">
        <f t="shared" si="52"/>
        <v>0</v>
      </c>
      <c r="CM99" s="29">
        <f t="shared" si="52"/>
        <v>0</v>
      </c>
      <c r="CN99" s="29">
        <f t="shared" si="52"/>
        <v>0</v>
      </c>
      <c r="CO99" s="29">
        <f t="shared" si="52"/>
        <v>0</v>
      </c>
    </row>
    <row r="100" spans="1:93" ht="21" x14ac:dyDescent="0.25">
      <c r="A100" s="299" t="s">
        <v>76</v>
      </c>
      <c r="B100" s="151" t="s">
        <v>70</v>
      </c>
      <c r="C100" s="11">
        <f t="shared" si="41"/>
        <v>0</v>
      </c>
      <c r="D100" s="12">
        <f>+L100+N100+P100+R100+T100+V100+X100+Z100+AB100+AD100+AF100+AH100</f>
        <v>0</v>
      </c>
      <c r="E100" s="152">
        <f>+M100+O100+Q100+S100+U100+W100+Y100+AA100+AC100+AE100+AG100+AI100</f>
        <v>0</v>
      </c>
      <c r="F100" s="153"/>
      <c r="G100" s="154"/>
      <c r="H100" s="153"/>
      <c r="I100" s="155"/>
      <c r="J100" s="153"/>
      <c r="K100" s="155"/>
      <c r="L100" s="156"/>
      <c r="M100" s="157"/>
      <c r="N100" s="104"/>
      <c r="O100" s="158"/>
      <c r="P100" s="159"/>
      <c r="Q100" s="157"/>
      <c r="R100" s="160"/>
      <c r="S100" s="158"/>
      <c r="T100" s="156"/>
      <c r="U100" s="21"/>
      <c r="V100" s="104"/>
      <c r="W100" s="160"/>
      <c r="X100" s="156"/>
      <c r="Y100" s="21"/>
      <c r="Z100" s="104"/>
      <c r="AA100" s="160"/>
      <c r="AB100" s="156"/>
      <c r="AC100" s="21"/>
      <c r="AD100" s="156"/>
      <c r="AE100" s="157"/>
      <c r="AF100" s="156"/>
      <c r="AG100" s="157"/>
      <c r="AH100" s="156"/>
      <c r="AI100" s="157"/>
      <c r="AJ100" s="98"/>
      <c r="AK100" s="176"/>
      <c r="AL100" s="177"/>
      <c r="AM100" s="178"/>
      <c r="AN100" s="41"/>
      <c r="AO100" s="37"/>
      <c r="AP100" s="35"/>
      <c r="AQ100" s="179"/>
      <c r="AR100" s="179"/>
      <c r="AS100" s="80"/>
      <c r="AT100" s="25" t="str">
        <f t="shared" si="43"/>
        <v/>
      </c>
      <c r="CA100" s="26" t="str">
        <f t="shared" si="44"/>
        <v/>
      </c>
      <c r="CB100" s="26" t="str">
        <f t="shared" si="45"/>
        <v/>
      </c>
      <c r="CC100" s="26" t="str">
        <f t="shared" si="46"/>
        <v/>
      </c>
      <c r="CD100" s="26" t="str">
        <f t="shared" si="47"/>
        <v/>
      </c>
      <c r="CE100" s="26" t="str">
        <f t="shared" si="48"/>
        <v/>
      </c>
      <c r="CF100" s="26" t="str">
        <f t="shared" si="49"/>
        <v/>
      </c>
      <c r="CJ100" s="29">
        <f t="shared" si="50"/>
        <v>0</v>
      </c>
      <c r="CK100" s="29">
        <f t="shared" si="51"/>
        <v>0</v>
      </c>
      <c r="CL100" s="29">
        <f t="shared" si="52"/>
        <v>0</v>
      </c>
      <c r="CM100" s="29">
        <f t="shared" si="52"/>
        <v>0</v>
      </c>
      <c r="CN100" s="29">
        <f t="shared" si="52"/>
        <v>0</v>
      </c>
      <c r="CO100" s="29">
        <f t="shared" si="52"/>
        <v>0</v>
      </c>
    </row>
    <row r="101" spans="1:93" x14ac:dyDescent="0.25">
      <c r="A101" s="300"/>
      <c r="B101" s="31" t="s">
        <v>71</v>
      </c>
      <c r="C101" s="32">
        <f t="shared" si="41"/>
        <v>25</v>
      </c>
      <c r="D101" s="33">
        <f t="shared" ref="D101:E103" si="53">SUM(F101+H101+J101+L101+N101+P101+R101+T101+V101+X101+Z101+AB101+AD101+AF101+AH101+AJ101+AL101)</f>
        <v>20</v>
      </c>
      <c r="E101" s="163">
        <f t="shared" si="53"/>
        <v>5</v>
      </c>
      <c r="F101" s="79"/>
      <c r="G101" s="180"/>
      <c r="H101" s="79"/>
      <c r="I101" s="80"/>
      <c r="J101" s="79"/>
      <c r="K101" s="180"/>
      <c r="L101" s="35"/>
      <c r="M101" s="80"/>
      <c r="N101" s="41">
        <v>2</v>
      </c>
      <c r="O101" s="180">
        <v>2</v>
      </c>
      <c r="P101" s="35"/>
      <c r="Q101" s="80"/>
      <c r="R101" s="41"/>
      <c r="S101" s="180"/>
      <c r="T101" s="35">
        <v>1</v>
      </c>
      <c r="U101" s="80"/>
      <c r="V101" s="41">
        <v>4</v>
      </c>
      <c r="W101" s="180">
        <v>1</v>
      </c>
      <c r="X101" s="35">
        <v>1</v>
      </c>
      <c r="Y101" s="80"/>
      <c r="Z101" s="41"/>
      <c r="AA101" s="180"/>
      <c r="AB101" s="35"/>
      <c r="AC101" s="80">
        <v>1</v>
      </c>
      <c r="AD101" s="35">
        <v>2</v>
      </c>
      <c r="AE101" s="81"/>
      <c r="AF101" s="35">
        <v>3</v>
      </c>
      <c r="AG101" s="36"/>
      <c r="AH101" s="35">
        <v>4</v>
      </c>
      <c r="AI101" s="36"/>
      <c r="AJ101" s="35">
        <v>3</v>
      </c>
      <c r="AK101" s="36">
        <v>1</v>
      </c>
      <c r="AL101" s="41"/>
      <c r="AM101" s="165"/>
      <c r="AN101" s="41">
        <v>0</v>
      </c>
      <c r="AO101" s="37">
        <v>0</v>
      </c>
      <c r="AP101" s="35">
        <v>0</v>
      </c>
      <c r="AQ101" s="179">
        <v>1</v>
      </c>
      <c r="AR101" s="179">
        <v>0</v>
      </c>
      <c r="AS101" s="80">
        <v>0</v>
      </c>
      <c r="AT101" s="25" t="str">
        <f t="shared" si="43"/>
        <v/>
      </c>
      <c r="CA101" s="26" t="str">
        <f t="shared" si="44"/>
        <v/>
      </c>
      <c r="CB101" s="26" t="str">
        <f t="shared" si="45"/>
        <v/>
      </c>
      <c r="CC101" s="26" t="str">
        <f t="shared" si="46"/>
        <v/>
      </c>
      <c r="CD101" s="26" t="str">
        <f t="shared" si="47"/>
        <v/>
      </c>
      <c r="CE101" s="26" t="str">
        <f t="shared" si="48"/>
        <v/>
      </c>
      <c r="CF101" s="26" t="str">
        <f t="shared" si="49"/>
        <v/>
      </c>
      <c r="CJ101" s="29">
        <f t="shared" si="50"/>
        <v>0</v>
      </c>
      <c r="CK101" s="29">
        <f t="shared" si="51"/>
        <v>0</v>
      </c>
      <c r="CL101" s="29">
        <f t="shared" si="52"/>
        <v>0</v>
      </c>
      <c r="CM101" s="29">
        <f t="shared" si="52"/>
        <v>0</v>
      </c>
      <c r="CN101" s="29">
        <f t="shared" si="52"/>
        <v>0</v>
      </c>
      <c r="CO101" s="29">
        <f t="shared" si="52"/>
        <v>0</v>
      </c>
    </row>
    <row r="102" spans="1:93" x14ac:dyDescent="0.25">
      <c r="A102" s="300"/>
      <c r="B102" s="31" t="s">
        <v>72</v>
      </c>
      <c r="C102" s="32">
        <f t="shared" si="41"/>
        <v>7</v>
      </c>
      <c r="D102" s="33">
        <f t="shared" si="53"/>
        <v>3</v>
      </c>
      <c r="E102" s="163">
        <f t="shared" si="53"/>
        <v>4</v>
      </c>
      <c r="F102" s="35"/>
      <c r="G102" s="164"/>
      <c r="H102" s="35"/>
      <c r="I102" s="36"/>
      <c r="J102" s="35"/>
      <c r="K102" s="164"/>
      <c r="L102" s="35"/>
      <c r="M102" s="36">
        <v>1</v>
      </c>
      <c r="N102" s="41"/>
      <c r="O102" s="164"/>
      <c r="P102" s="35">
        <v>1</v>
      </c>
      <c r="Q102" s="36">
        <v>2</v>
      </c>
      <c r="R102" s="41"/>
      <c r="S102" s="164">
        <v>1</v>
      </c>
      <c r="T102" s="35">
        <v>1</v>
      </c>
      <c r="U102" s="36"/>
      <c r="V102" s="41"/>
      <c r="W102" s="164"/>
      <c r="X102" s="35">
        <v>1</v>
      </c>
      <c r="Y102" s="36"/>
      <c r="Z102" s="41"/>
      <c r="AA102" s="164"/>
      <c r="AB102" s="35"/>
      <c r="AC102" s="36"/>
      <c r="AD102" s="35"/>
      <c r="AE102" s="37"/>
      <c r="AF102" s="35"/>
      <c r="AG102" s="36"/>
      <c r="AH102" s="35"/>
      <c r="AI102" s="36"/>
      <c r="AJ102" s="35"/>
      <c r="AK102" s="36"/>
      <c r="AL102" s="41"/>
      <c r="AM102" s="165"/>
      <c r="AN102" s="41">
        <v>0</v>
      </c>
      <c r="AO102" s="37">
        <v>0</v>
      </c>
      <c r="AP102" s="35">
        <v>0</v>
      </c>
      <c r="AQ102" s="166">
        <v>0</v>
      </c>
      <c r="AR102" s="166">
        <v>0</v>
      </c>
      <c r="AS102" s="36">
        <v>0</v>
      </c>
      <c r="AT102" s="25" t="str">
        <f t="shared" si="43"/>
        <v/>
      </c>
      <c r="CA102" s="26" t="str">
        <f t="shared" si="44"/>
        <v/>
      </c>
      <c r="CB102" s="26" t="str">
        <f t="shared" si="45"/>
        <v/>
      </c>
      <c r="CC102" s="26" t="str">
        <f t="shared" si="46"/>
        <v/>
      </c>
      <c r="CD102" s="26" t="str">
        <f t="shared" si="47"/>
        <v/>
      </c>
      <c r="CE102" s="26" t="str">
        <f t="shared" si="48"/>
        <v/>
      </c>
      <c r="CF102" s="26" t="str">
        <f t="shared" si="49"/>
        <v/>
      </c>
      <c r="CJ102" s="29">
        <f t="shared" si="50"/>
        <v>0</v>
      </c>
      <c r="CK102" s="29">
        <f t="shared" si="51"/>
        <v>0</v>
      </c>
      <c r="CL102" s="29">
        <f t="shared" si="52"/>
        <v>0</v>
      </c>
      <c r="CM102" s="29">
        <f t="shared" si="52"/>
        <v>0</v>
      </c>
      <c r="CN102" s="29">
        <f t="shared" si="52"/>
        <v>0</v>
      </c>
      <c r="CO102" s="29">
        <f t="shared" si="52"/>
        <v>0</v>
      </c>
    </row>
    <row r="103" spans="1:93" x14ac:dyDescent="0.25">
      <c r="A103" s="300"/>
      <c r="B103" s="31" t="s">
        <v>73</v>
      </c>
      <c r="C103" s="32">
        <f t="shared" si="41"/>
        <v>0</v>
      </c>
      <c r="D103" s="33">
        <f t="shared" si="53"/>
        <v>0</v>
      </c>
      <c r="E103" s="163">
        <f t="shared" si="53"/>
        <v>0</v>
      </c>
      <c r="F103" s="35"/>
      <c r="G103" s="164"/>
      <c r="H103" s="35"/>
      <c r="I103" s="36"/>
      <c r="J103" s="35"/>
      <c r="K103" s="164"/>
      <c r="L103" s="35"/>
      <c r="M103" s="36"/>
      <c r="N103" s="41"/>
      <c r="O103" s="164"/>
      <c r="P103" s="35"/>
      <c r="Q103" s="36"/>
      <c r="R103" s="41"/>
      <c r="S103" s="164"/>
      <c r="T103" s="35"/>
      <c r="U103" s="36"/>
      <c r="V103" s="41"/>
      <c r="W103" s="164"/>
      <c r="X103" s="35"/>
      <c r="Y103" s="36"/>
      <c r="Z103" s="41"/>
      <c r="AA103" s="164"/>
      <c r="AB103" s="35"/>
      <c r="AC103" s="36"/>
      <c r="AD103" s="35"/>
      <c r="AE103" s="37"/>
      <c r="AF103" s="35"/>
      <c r="AG103" s="36"/>
      <c r="AH103" s="35"/>
      <c r="AI103" s="36"/>
      <c r="AJ103" s="35"/>
      <c r="AK103" s="36"/>
      <c r="AL103" s="41"/>
      <c r="AM103" s="165"/>
      <c r="AN103" s="41"/>
      <c r="AO103" s="37"/>
      <c r="AP103" s="35"/>
      <c r="AQ103" s="166"/>
      <c r="AR103" s="166"/>
      <c r="AS103" s="36"/>
      <c r="AT103" s="25" t="str">
        <f t="shared" si="43"/>
        <v/>
      </c>
      <c r="CA103" s="26" t="str">
        <f t="shared" si="44"/>
        <v/>
      </c>
      <c r="CB103" s="26" t="str">
        <f t="shared" si="45"/>
        <v/>
      </c>
      <c r="CC103" s="26" t="str">
        <f t="shared" si="46"/>
        <v/>
      </c>
      <c r="CD103" s="26" t="str">
        <f t="shared" si="47"/>
        <v/>
      </c>
      <c r="CE103" s="26" t="str">
        <f t="shared" si="48"/>
        <v/>
      </c>
      <c r="CF103" s="26" t="str">
        <f t="shared" si="49"/>
        <v/>
      </c>
      <c r="CJ103" s="29">
        <f t="shared" si="50"/>
        <v>0</v>
      </c>
      <c r="CK103" s="29">
        <f t="shared" si="51"/>
        <v>0</v>
      </c>
      <c r="CL103" s="29">
        <f t="shared" si="52"/>
        <v>0</v>
      </c>
      <c r="CM103" s="29">
        <f t="shared" si="52"/>
        <v>0</v>
      </c>
      <c r="CN103" s="29">
        <f t="shared" si="52"/>
        <v>0</v>
      </c>
      <c r="CO103" s="29">
        <f t="shared" si="52"/>
        <v>0</v>
      </c>
    </row>
    <row r="104" spans="1:93" x14ac:dyDescent="0.25">
      <c r="A104" s="300"/>
      <c r="B104" s="124" t="s">
        <v>74</v>
      </c>
      <c r="C104" s="122">
        <f t="shared" si="41"/>
        <v>0</v>
      </c>
      <c r="D104" s="167">
        <f>+J104+L104+N104</f>
        <v>0</v>
      </c>
      <c r="E104" s="168">
        <f>+K104+M104+O104</f>
        <v>0</v>
      </c>
      <c r="F104" s="75"/>
      <c r="G104" s="169"/>
      <c r="H104" s="118"/>
      <c r="I104" s="181"/>
      <c r="J104" s="35"/>
      <c r="K104" s="164"/>
      <c r="L104" s="35"/>
      <c r="M104" s="36"/>
      <c r="N104" s="41"/>
      <c r="O104" s="164"/>
      <c r="P104" s="182"/>
      <c r="Q104" s="119"/>
      <c r="R104" s="183"/>
      <c r="S104" s="184"/>
      <c r="T104" s="118"/>
      <c r="U104" s="181"/>
      <c r="V104" s="185"/>
      <c r="W104" s="183"/>
      <c r="X104" s="118"/>
      <c r="Y104" s="181"/>
      <c r="Z104" s="185"/>
      <c r="AA104" s="183"/>
      <c r="AB104" s="118"/>
      <c r="AC104" s="181"/>
      <c r="AD104" s="118"/>
      <c r="AE104" s="119"/>
      <c r="AF104" s="118"/>
      <c r="AG104" s="181"/>
      <c r="AH104" s="118"/>
      <c r="AI104" s="181"/>
      <c r="AJ104" s="118"/>
      <c r="AK104" s="181"/>
      <c r="AL104" s="183"/>
      <c r="AM104" s="186"/>
      <c r="AN104" s="41"/>
      <c r="AO104" s="37"/>
      <c r="AP104" s="35"/>
      <c r="AQ104" s="166"/>
      <c r="AR104" s="166"/>
      <c r="AS104" s="36"/>
      <c r="AT104" s="25" t="str">
        <f t="shared" si="43"/>
        <v/>
      </c>
      <c r="CA104" s="26" t="str">
        <f t="shared" si="44"/>
        <v/>
      </c>
      <c r="CB104" s="26" t="str">
        <f t="shared" si="45"/>
        <v/>
      </c>
      <c r="CC104" s="26" t="str">
        <f t="shared" si="46"/>
        <v/>
      </c>
      <c r="CD104" s="26" t="str">
        <f t="shared" si="47"/>
        <v/>
      </c>
      <c r="CE104" s="26" t="str">
        <f t="shared" si="48"/>
        <v/>
      </c>
      <c r="CF104" s="26" t="str">
        <f t="shared" si="49"/>
        <v/>
      </c>
      <c r="CJ104" s="29">
        <f t="shared" si="50"/>
        <v>0</v>
      </c>
      <c r="CK104" s="29">
        <f t="shared" si="51"/>
        <v>0</v>
      </c>
      <c r="CL104" s="29">
        <f t="shared" si="52"/>
        <v>0</v>
      </c>
      <c r="CM104" s="29">
        <f t="shared" si="52"/>
        <v>0</v>
      </c>
      <c r="CN104" s="29">
        <f t="shared" si="52"/>
        <v>0</v>
      </c>
      <c r="CO104" s="29">
        <f t="shared" si="52"/>
        <v>0</v>
      </c>
    </row>
    <row r="105" spans="1:93" x14ac:dyDescent="0.25">
      <c r="A105" s="301"/>
      <c r="B105" s="57" t="s">
        <v>75</v>
      </c>
      <c r="C105" s="58">
        <f t="shared" si="41"/>
        <v>0</v>
      </c>
      <c r="D105" s="59">
        <f>SUM(F105+H105+J105+L105+N105+P105+R105+T105+V105+X105+Z105+AB105+AD105+AF105+AH105+AJ105+AL105)</f>
        <v>0</v>
      </c>
      <c r="E105" s="173">
        <f>SUM(G105+I105+K105+M105+O105+Q105+S105+U105+W105+Y105+AA105+AC105+AE105+AG105+AI105+AK105+AM105)</f>
        <v>0</v>
      </c>
      <c r="F105" s="64"/>
      <c r="G105" s="174"/>
      <c r="H105" s="64"/>
      <c r="I105" s="68"/>
      <c r="J105" s="97"/>
      <c r="K105" s="175"/>
      <c r="L105" s="64"/>
      <c r="M105" s="94"/>
      <c r="N105" s="97"/>
      <c r="O105" s="175"/>
      <c r="P105" s="95"/>
      <c r="Q105" s="94"/>
      <c r="R105" s="174"/>
      <c r="S105" s="175"/>
      <c r="T105" s="64"/>
      <c r="U105" s="68"/>
      <c r="V105" s="97"/>
      <c r="W105" s="174"/>
      <c r="X105" s="64"/>
      <c r="Y105" s="68"/>
      <c r="Z105" s="97"/>
      <c r="AA105" s="174"/>
      <c r="AB105" s="64"/>
      <c r="AC105" s="68"/>
      <c r="AD105" s="64"/>
      <c r="AE105" s="94"/>
      <c r="AF105" s="64"/>
      <c r="AG105" s="68"/>
      <c r="AH105" s="64"/>
      <c r="AI105" s="68"/>
      <c r="AJ105" s="64"/>
      <c r="AK105" s="68"/>
      <c r="AL105" s="174"/>
      <c r="AM105" s="96"/>
      <c r="AN105" s="97"/>
      <c r="AO105" s="94"/>
      <c r="AP105" s="64"/>
      <c r="AQ105" s="187"/>
      <c r="AR105" s="187"/>
      <c r="AS105" s="68"/>
      <c r="AT105" s="25" t="str">
        <f t="shared" si="43"/>
        <v/>
      </c>
      <c r="CA105" s="26" t="str">
        <f t="shared" si="44"/>
        <v/>
      </c>
      <c r="CB105" s="26" t="str">
        <f t="shared" si="45"/>
        <v/>
      </c>
      <c r="CC105" s="26" t="str">
        <f t="shared" si="46"/>
        <v/>
      </c>
      <c r="CD105" s="26" t="str">
        <f t="shared" si="47"/>
        <v/>
      </c>
      <c r="CE105" s="26" t="str">
        <f t="shared" si="48"/>
        <v/>
      </c>
      <c r="CF105" s="26" t="str">
        <f t="shared" si="49"/>
        <v/>
      </c>
      <c r="CJ105" s="29">
        <f t="shared" si="50"/>
        <v>0</v>
      </c>
      <c r="CK105" s="29">
        <f t="shared" si="51"/>
        <v>0</v>
      </c>
      <c r="CL105" s="29">
        <f t="shared" si="52"/>
        <v>0</v>
      </c>
      <c r="CM105" s="29">
        <f t="shared" si="52"/>
        <v>0</v>
      </c>
      <c r="CN105" s="29">
        <f t="shared" si="52"/>
        <v>0</v>
      </c>
      <c r="CO105" s="29">
        <f t="shared" si="52"/>
        <v>0</v>
      </c>
    </row>
    <row r="106" spans="1:93" ht="18" customHeight="1" x14ac:dyDescent="0.25">
      <c r="A106" s="282" t="s">
        <v>77</v>
      </c>
      <c r="B106" s="282"/>
      <c r="C106" s="282"/>
      <c r="D106" s="282"/>
    </row>
    <row r="107" spans="1:93" x14ac:dyDescent="0.25">
      <c r="A107" s="299" t="s">
        <v>78</v>
      </c>
      <c r="B107" s="188" t="s">
        <v>79</v>
      </c>
      <c r="C107" s="7" t="s">
        <v>80</v>
      </c>
      <c r="D107" s="7" t="s">
        <v>81</v>
      </c>
    </row>
    <row r="108" spans="1:93" x14ac:dyDescent="0.25">
      <c r="A108" s="300"/>
      <c r="B108" s="189" t="s">
        <v>82</v>
      </c>
      <c r="C108" s="22"/>
      <c r="D108" s="22"/>
      <c r="E108" s="25" t="str">
        <f>$CA108</f>
        <v/>
      </c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  <c r="P108" s="190"/>
      <c r="Q108" s="191"/>
      <c r="R108" s="191"/>
      <c r="S108" s="191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3"/>
      <c r="BY108" s="3"/>
      <c r="BZ108" s="3"/>
      <c r="CA108" s="192" t="str">
        <f>IF(D108&lt;=C108,"","* Las consejerías realizadas en Espacios Amigables NO DEBEN ser mayor al Total de Actividades. ")</f>
        <v/>
      </c>
      <c r="CB108" s="4"/>
      <c r="CC108" s="4"/>
      <c r="CD108" s="4"/>
      <c r="CE108" s="4"/>
      <c r="CF108" s="4"/>
      <c r="CJ108" s="193">
        <f>IF(D108&lt;=C108,0,1)</f>
        <v>0</v>
      </c>
    </row>
    <row r="109" spans="1:93" x14ac:dyDescent="0.25">
      <c r="A109" s="300"/>
      <c r="B109" s="194" t="s">
        <v>83</v>
      </c>
      <c r="C109" s="24"/>
      <c r="D109" s="24"/>
      <c r="E109" s="25" t="str">
        <f t="shared" ref="E109:E110" si="54">$CA109</f>
        <v/>
      </c>
      <c r="F109" s="190"/>
      <c r="G109" s="190"/>
      <c r="H109" s="190"/>
      <c r="I109" s="190"/>
      <c r="J109" s="190"/>
      <c r="K109" s="190"/>
      <c r="L109" s="190"/>
      <c r="M109" s="190"/>
      <c r="N109" s="190"/>
      <c r="O109" s="190"/>
      <c r="P109" s="190"/>
      <c r="Q109" s="191"/>
      <c r="R109" s="191"/>
      <c r="S109" s="191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3"/>
      <c r="BY109" s="3"/>
      <c r="BZ109" s="3"/>
      <c r="CA109" s="192" t="str">
        <f t="shared" ref="CA109:CA110" si="55">IF(D109&lt;=C109,"","* Las consejerías realizadas en Espacios Amigables NO DEBEN ser mayor al Total de Actividades. ")</f>
        <v/>
      </c>
      <c r="CB109" s="4"/>
      <c r="CC109" s="4"/>
      <c r="CD109" s="4"/>
      <c r="CE109" s="4"/>
      <c r="CF109" s="4"/>
      <c r="CJ109" s="193">
        <f>IF(D109&lt;=C109,0,1)</f>
        <v>0</v>
      </c>
    </row>
    <row r="110" spans="1:93" ht="21" x14ac:dyDescent="0.25">
      <c r="A110" s="300"/>
      <c r="B110" s="194" t="s">
        <v>84</v>
      </c>
      <c r="C110" s="24"/>
      <c r="D110" s="24"/>
      <c r="E110" s="25" t="str">
        <f t="shared" si="54"/>
        <v/>
      </c>
      <c r="F110" s="190"/>
      <c r="G110" s="190"/>
      <c r="H110" s="190"/>
      <c r="I110" s="190"/>
      <c r="J110" s="190"/>
      <c r="K110" s="190"/>
      <c r="L110" s="190"/>
      <c r="M110" s="190"/>
      <c r="N110" s="190"/>
      <c r="O110" s="190"/>
      <c r="P110" s="190"/>
      <c r="Q110" s="191"/>
      <c r="R110" s="191"/>
      <c r="S110" s="191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3"/>
      <c r="BY110" s="3"/>
      <c r="BZ110" s="3"/>
      <c r="CA110" s="192" t="str">
        <f t="shared" si="55"/>
        <v/>
      </c>
      <c r="CB110" s="4"/>
      <c r="CC110" s="4"/>
      <c r="CD110" s="4"/>
      <c r="CE110" s="4"/>
      <c r="CF110" s="4"/>
      <c r="CJ110" s="193">
        <f>IF(D110&lt;=C110,0,1)</f>
        <v>0</v>
      </c>
    </row>
    <row r="111" spans="1:93" x14ac:dyDescent="0.25">
      <c r="A111" s="300"/>
      <c r="B111" s="194" t="s">
        <v>85</v>
      </c>
      <c r="C111" s="24"/>
      <c r="D111" s="195"/>
    </row>
    <row r="112" spans="1:93" x14ac:dyDescent="0.25">
      <c r="A112" s="300"/>
      <c r="B112" s="196" t="s">
        <v>86</v>
      </c>
      <c r="C112" s="36"/>
      <c r="D112" s="195"/>
    </row>
    <row r="113" spans="1:111" ht="21" x14ac:dyDescent="0.25">
      <c r="A113" s="300"/>
      <c r="B113" s="196" t="s">
        <v>87</v>
      </c>
      <c r="C113" s="36"/>
      <c r="D113" s="24"/>
      <c r="E113" s="25" t="str">
        <f t="shared" ref="E113:E117" si="56">$CA113</f>
        <v/>
      </c>
      <c r="F113" s="190"/>
      <c r="G113" s="190"/>
      <c r="H113" s="190"/>
      <c r="I113" s="190"/>
      <c r="J113" s="190"/>
      <c r="K113" s="190"/>
      <c r="L113" s="190"/>
      <c r="M113" s="190"/>
      <c r="N113" s="190"/>
      <c r="O113" s="190"/>
      <c r="P113" s="190"/>
      <c r="Q113" s="191"/>
      <c r="R113" s="191"/>
      <c r="S113" s="191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3"/>
      <c r="BY113" s="3"/>
      <c r="BZ113" s="3"/>
      <c r="CA113" s="192" t="str">
        <f>IF(D113&lt;=C113,"","* Las consejerías realizadas en Espacios Amigables NO DEBEN ser mayor al Total de Actividades. ")</f>
        <v/>
      </c>
      <c r="CB113" s="4"/>
      <c r="CC113" s="4"/>
      <c r="CD113" s="4"/>
      <c r="CE113" s="4"/>
      <c r="CF113" s="4"/>
      <c r="CJ113" s="193">
        <f>IF(D113&lt;=C113,0,1)</f>
        <v>0</v>
      </c>
    </row>
    <row r="114" spans="1:111" x14ac:dyDescent="0.25">
      <c r="A114" s="300"/>
      <c r="B114" s="196" t="s">
        <v>88</v>
      </c>
      <c r="C114" s="36"/>
      <c r="D114" s="24"/>
      <c r="E114" s="25" t="str">
        <f t="shared" si="56"/>
        <v/>
      </c>
      <c r="F114" s="190"/>
      <c r="G114" s="190"/>
      <c r="H114" s="190"/>
      <c r="I114" s="190"/>
      <c r="J114" s="190"/>
      <c r="K114" s="190"/>
      <c r="L114" s="190"/>
      <c r="M114" s="190"/>
      <c r="N114" s="190"/>
      <c r="O114" s="190"/>
      <c r="P114" s="190"/>
      <c r="Q114" s="191"/>
      <c r="R114" s="191"/>
      <c r="S114" s="191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3"/>
      <c r="BY114" s="3"/>
      <c r="BZ114" s="3"/>
      <c r="CA114" s="192" t="str">
        <f t="shared" ref="CA114:CA117" si="57">IF(D114&lt;=C114,"","* Las consejerías realizadas en Espacios Amigables NO DEBEN ser mayor al Total de Actividades. ")</f>
        <v/>
      </c>
      <c r="CB114" s="4"/>
      <c r="CC114" s="4"/>
      <c r="CD114" s="4"/>
      <c r="CE114" s="4"/>
      <c r="CF114" s="4"/>
      <c r="CJ114" s="193">
        <f>IF(D114&lt;=C114,0,1)</f>
        <v>0</v>
      </c>
    </row>
    <row r="115" spans="1:111" x14ac:dyDescent="0.25">
      <c r="A115" s="300"/>
      <c r="B115" s="196" t="s">
        <v>89</v>
      </c>
      <c r="C115" s="24"/>
      <c r="D115" s="24"/>
      <c r="E115" s="25" t="str">
        <f t="shared" si="56"/>
        <v/>
      </c>
      <c r="F115" s="190"/>
      <c r="G115" s="190"/>
      <c r="H115" s="190"/>
      <c r="I115" s="190"/>
      <c r="J115" s="190"/>
      <c r="K115" s="190"/>
      <c r="L115" s="190"/>
      <c r="M115" s="190"/>
      <c r="N115" s="190"/>
      <c r="O115" s="190"/>
      <c r="P115" s="190"/>
      <c r="Q115" s="191"/>
      <c r="R115" s="191"/>
      <c r="S115" s="191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3"/>
      <c r="BY115" s="3"/>
      <c r="BZ115" s="3"/>
      <c r="CA115" s="192" t="str">
        <f t="shared" si="57"/>
        <v/>
      </c>
      <c r="CB115" s="4"/>
      <c r="CC115" s="4"/>
      <c r="CD115" s="4"/>
      <c r="CE115" s="4"/>
      <c r="CF115" s="4"/>
      <c r="CJ115" s="193">
        <f>IF(D115&lt;=C115,0,1)</f>
        <v>0</v>
      </c>
    </row>
    <row r="116" spans="1:111" x14ac:dyDescent="0.25">
      <c r="A116" s="300"/>
      <c r="B116" s="197" t="s">
        <v>90</v>
      </c>
      <c r="C116" s="24"/>
      <c r="D116" s="24"/>
      <c r="E116" s="25"/>
      <c r="F116" s="190"/>
      <c r="G116" s="190"/>
      <c r="H116" s="190"/>
      <c r="I116" s="190"/>
      <c r="J116" s="190"/>
      <c r="K116" s="190"/>
      <c r="L116" s="190"/>
      <c r="M116" s="190"/>
      <c r="N116" s="190"/>
      <c r="O116" s="190"/>
      <c r="P116" s="190"/>
      <c r="Q116" s="191"/>
      <c r="R116" s="191"/>
      <c r="S116" s="191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3"/>
      <c r="BY116" s="3"/>
      <c r="BZ116" s="3"/>
      <c r="CA116" s="192"/>
      <c r="CB116" s="4"/>
      <c r="CC116" s="4"/>
      <c r="CD116" s="4"/>
      <c r="CE116" s="4"/>
      <c r="CF116" s="4"/>
      <c r="CJ116" s="193"/>
    </row>
    <row r="117" spans="1:111" x14ac:dyDescent="0.25">
      <c r="A117" s="301"/>
      <c r="B117" s="198" t="s">
        <v>91</v>
      </c>
      <c r="C117" s="199"/>
      <c r="D117" s="199"/>
      <c r="E117" s="25" t="str">
        <f t="shared" si="56"/>
        <v/>
      </c>
      <c r="F117" s="190"/>
      <c r="G117" s="190"/>
      <c r="H117" s="190"/>
      <c r="I117" s="190"/>
      <c r="J117" s="190"/>
      <c r="K117" s="190"/>
      <c r="L117" s="190"/>
      <c r="M117" s="190"/>
      <c r="N117" s="190"/>
      <c r="O117" s="190"/>
      <c r="P117" s="190"/>
      <c r="Q117" s="191"/>
      <c r="R117" s="191"/>
      <c r="S117" s="191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3"/>
      <c r="BY117" s="3"/>
      <c r="BZ117" s="3"/>
      <c r="CA117" s="192" t="str">
        <f t="shared" si="57"/>
        <v/>
      </c>
      <c r="CB117" s="4"/>
      <c r="CC117" s="4"/>
      <c r="CD117" s="4"/>
      <c r="CE117" s="4"/>
      <c r="CF117" s="4"/>
      <c r="CJ117" s="193">
        <f>IF(D117&lt;=C117,0,1)</f>
        <v>0</v>
      </c>
    </row>
    <row r="118" spans="1:111" ht="18" customHeight="1" x14ac:dyDescent="0.25">
      <c r="A118" s="304" t="s">
        <v>92</v>
      </c>
      <c r="B118" s="304"/>
      <c r="C118" s="304"/>
      <c r="D118" s="304"/>
      <c r="E118" s="304"/>
      <c r="F118" s="304"/>
      <c r="G118" s="304"/>
      <c r="H118" s="304"/>
      <c r="I118" s="304"/>
      <c r="J118" s="304"/>
      <c r="K118" s="304"/>
      <c r="L118" s="304"/>
      <c r="M118" s="304"/>
      <c r="N118" s="304"/>
      <c r="O118" s="304"/>
      <c r="P118" s="304"/>
      <c r="Q118" s="304"/>
      <c r="R118" s="304"/>
      <c r="S118" s="304"/>
      <c r="T118" s="304"/>
      <c r="U118" s="304"/>
      <c r="V118" s="304"/>
      <c r="W118" s="304"/>
      <c r="X118" s="304"/>
      <c r="Y118" s="304"/>
      <c r="Z118" s="304"/>
      <c r="AA118" s="304"/>
      <c r="AB118" s="304"/>
      <c r="AC118" s="304"/>
      <c r="AD118" s="304"/>
      <c r="AE118" s="304"/>
      <c r="AF118" s="304"/>
      <c r="AG118" s="304"/>
      <c r="AH118" s="304"/>
      <c r="AI118" s="304"/>
      <c r="AJ118" s="304"/>
      <c r="AK118" s="304"/>
    </row>
    <row r="119" spans="1:111" ht="15" customHeight="1" x14ac:dyDescent="0.25">
      <c r="A119" s="287" t="s">
        <v>93</v>
      </c>
      <c r="B119" s="284"/>
      <c r="C119" s="287" t="s">
        <v>94</v>
      </c>
      <c r="D119" s="288"/>
      <c r="E119" s="284"/>
      <c r="F119" s="291" t="s">
        <v>7</v>
      </c>
      <c r="G119" s="292"/>
      <c r="H119" s="292"/>
      <c r="I119" s="292"/>
      <c r="J119" s="292"/>
      <c r="K119" s="292"/>
      <c r="L119" s="292"/>
      <c r="M119" s="292"/>
      <c r="N119" s="292"/>
      <c r="O119" s="292"/>
      <c r="P119" s="292"/>
      <c r="Q119" s="292"/>
      <c r="R119" s="292"/>
      <c r="S119" s="292"/>
      <c r="T119" s="292"/>
      <c r="U119" s="292"/>
      <c r="V119" s="292"/>
      <c r="W119" s="292"/>
      <c r="X119" s="292"/>
      <c r="Y119" s="292"/>
      <c r="Z119" s="292"/>
      <c r="AA119" s="292"/>
      <c r="AB119" s="292"/>
      <c r="AC119" s="292"/>
      <c r="AD119" s="292"/>
      <c r="AE119" s="292"/>
      <c r="AF119" s="292"/>
      <c r="AG119" s="292"/>
      <c r="AH119" s="292"/>
      <c r="AI119" s="292"/>
      <c r="AJ119" s="313" t="s">
        <v>95</v>
      </c>
      <c r="AK119" s="314"/>
      <c r="AL119" s="309" t="s">
        <v>96</v>
      </c>
    </row>
    <row r="120" spans="1:111" x14ac:dyDescent="0.25">
      <c r="A120" s="312"/>
      <c r="B120" s="285"/>
      <c r="C120" s="289"/>
      <c r="D120" s="290"/>
      <c r="E120" s="286"/>
      <c r="F120" s="295" t="s">
        <v>17</v>
      </c>
      <c r="G120" s="296"/>
      <c r="H120" s="295" t="s">
        <v>97</v>
      </c>
      <c r="I120" s="296"/>
      <c r="J120" s="295" t="s">
        <v>19</v>
      </c>
      <c r="K120" s="296"/>
      <c r="L120" s="295" t="s">
        <v>20</v>
      </c>
      <c r="M120" s="296"/>
      <c r="N120" s="295" t="s">
        <v>21</v>
      </c>
      <c r="O120" s="296"/>
      <c r="P120" s="295" t="s">
        <v>22</v>
      </c>
      <c r="Q120" s="296"/>
      <c r="R120" s="295" t="s">
        <v>23</v>
      </c>
      <c r="S120" s="296"/>
      <c r="T120" s="295" t="s">
        <v>24</v>
      </c>
      <c r="U120" s="296"/>
      <c r="V120" s="295" t="s">
        <v>25</v>
      </c>
      <c r="W120" s="296"/>
      <c r="X120" s="295" t="s">
        <v>26</v>
      </c>
      <c r="Y120" s="296"/>
      <c r="Z120" s="295" t="s">
        <v>27</v>
      </c>
      <c r="AA120" s="296"/>
      <c r="AB120" s="295" t="s">
        <v>28</v>
      </c>
      <c r="AC120" s="296"/>
      <c r="AD120" s="295" t="s">
        <v>29</v>
      </c>
      <c r="AE120" s="296"/>
      <c r="AF120" s="295" t="s">
        <v>30</v>
      </c>
      <c r="AG120" s="296"/>
      <c r="AH120" s="297" t="s">
        <v>31</v>
      </c>
      <c r="AI120" s="302"/>
      <c r="AJ120" s="315"/>
      <c r="AK120" s="316"/>
      <c r="AL120" s="310"/>
    </row>
    <row r="121" spans="1:111" x14ac:dyDescent="0.25">
      <c r="A121" s="289"/>
      <c r="B121" s="286"/>
      <c r="C121" s="5" t="s">
        <v>32</v>
      </c>
      <c r="D121" s="6" t="s">
        <v>33</v>
      </c>
      <c r="E121" s="7" t="s">
        <v>34</v>
      </c>
      <c r="F121" s="5" t="s">
        <v>33</v>
      </c>
      <c r="G121" s="7" t="s">
        <v>34</v>
      </c>
      <c r="H121" s="5" t="s">
        <v>33</v>
      </c>
      <c r="I121" s="7" t="s">
        <v>34</v>
      </c>
      <c r="J121" s="5" t="s">
        <v>33</v>
      </c>
      <c r="K121" s="7" t="s">
        <v>34</v>
      </c>
      <c r="L121" s="5" t="s">
        <v>33</v>
      </c>
      <c r="M121" s="7" t="s">
        <v>34</v>
      </c>
      <c r="N121" s="5" t="s">
        <v>33</v>
      </c>
      <c r="O121" s="7" t="s">
        <v>34</v>
      </c>
      <c r="P121" s="5" t="s">
        <v>33</v>
      </c>
      <c r="Q121" s="7" t="s">
        <v>34</v>
      </c>
      <c r="R121" s="5" t="s">
        <v>33</v>
      </c>
      <c r="S121" s="7" t="s">
        <v>34</v>
      </c>
      <c r="T121" s="5" t="s">
        <v>33</v>
      </c>
      <c r="U121" s="7" t="s">
        <v>34</v>
      </c>
      <c r="V121" s="5" t="s">
        <v>33</v>
      </c>
      <c r="W121" s="7" t="s">
        <v>34</v>
      </c>
      <c r="X121" s="5" t="s">
        <v>33</v>
      </c>
      <c r="Y121" s="7" t="s">
        <v>34</v>
      </c>
      <c r="Z121" s="5" t="s">
        <v>33</v>
      </c>
      <c r="AA121" s="7" t="s">
        <v>34</v>
      </c>
      <c r="AB121" s="5" t="s">
        <v>33</v>
      </c>
      <c r="AC121" s="7" t="s">
        <v>34</v>
      </c>
      <c r="AD121" s="5" t="s">
        <v>33</v>
      </c>
      <c r="AE121" s="7" t="s">
        <v>34</v>
      </c>
      <c r="AF121" s="5" t="s">
        <v>33</v>
      </c>
      <c r="AG121" s="7" t="s">
        <v>34</v>
      </c>
      <c r="AH121" s="5" t="s">
        <v>33</v>
      </c>
      <c r="AI121" s="148" t="s">
        <v>34</v>
      </c>
      <c r="AJ121" s="6" t="s">
        <v>33</v>
      </c>
      <c r="AK121" s="200" t="s">
        <v>34</v>
      </c>
      <c r="AL121" s="311"/>
    </row>
    <row r="122" spans="1:111" x14ac:dyDescent="0.25">
      <c r="A122" s="299" t="s">
        <v>98</v>
      </c>
      <c r="B122" s="10" t="s">
        <v>99</v>
      </c>
      <c r="C122" s="11">
        <f>SUM(D122:E122)</f>
        <v>0</v>
      </c>
      <c r="D122" s="12">
        <f>+F122+H122+J122+L122+N122+P122+R122+T122+V122+X122+Z122+AB122+AD122+AF122+AH122</f>
        <v>0</v>
      </c>
      <c r="E122" s="13">
        <f>+G122+I122+K122+M122+O122+Q122+S122+U122+W122+Y122+AA122+AC122+AE122+AG122+AI122</f>
        <v>0</v>
      </c>
      <c r="F122" s="14"/>
      <c r="G122" s="16"/>
      <c r="H122" s="14"/>
      <c r="I122" s="16"/>
      <c r="J122" s="14"/>
      <c r="K122" s="16"/>
      <c r="L122" s="14"/>
      <c r="M122" s="16"/>
      <c r="N122" s="14"/>
      <c r="O122" s="16"/>
      <c r="P122" s="14"/>
      <c r="Q122" s="16"/>
      <c r="R122" s="14"/>
      <c r="S122" s="16"/>
      <c r="T122" s="14"/>
      <c r="U122" s="16"/>
      <c r="V122" s="14"/>
      <c r="W122" s="16"/>
      <c r="X122" s="14"/>
      <c r="Y122" s="16"/>
      <c r="Z122" s="14"/>
      <c r="AA122" s="16"/>
      <c r="AB122" s="14"/>
      <c r="AC122" s="16"/>
      <c r="AD122" s="14"/>
      <c r="AE122" s="16"/>
      <c r="AF122" s="14"/>
      <c r="AG122" s="16"/>
      <c r="AH122" s="17"/>
      <c r="AI122" s="18"/>
      <c r="AJ122" s="201"/>
      <c r="AK122" s="202"/>
      <c r="AL122" s="19"/>
      <c r="AM122" s="25" t="str">
        <f>CA122&amp;CB122&amp;CC122</f>
        <v/>
      </c>
      <c r="AN122" s="190"/>
      <c r="AO122" s="190"/>
      <c r="AP122" s="190"/>
      <c r="AQ122" s="190"/>
      <c r="AR122" s="190"/>
      <c r="AS122" s="190"/>
      <c r="AT122" s="190"/>
      <c r="AU122" s="190"/>
      <c r="AV122" s="190"/>
      <c r="AW122" s="190"/>
      <c r="AX122" s="190"/>
      <c r="AY122" s="191"/>
      <c r="AZ122" s="191"/>
      <c r="BA122" s="191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CA122" s="26" t="str">
        <f>IF(AND(SUM(F122+H122)&gt;0,(AJ122=""))," * No olvide digitar la variable 14-18 años Hombres. Si no tiene Digite CERO .",IF(AJ122&gt;F122+H122,"* La suma del grupo de 14 a 18 años Hombres no puede superar el Total Hombres Grupo Etario de 10 a 19 años. ",""))</f>
        <v/>
      </c>
      <c r="CB122" s="26" t="str">
        <f>IF(AND(SUM(G122+I122)&gt;0,(AK122="")),"* No olvide digitar la variable 14-18 años Mujeres. Si no tiene Digite CERO.",IF(AK122&gt;(G122+I122),"* La suma del grupo de 14 a 18 años Mujeres no puede superar el Total Mujeres Grupo Etario de 10 a 19 años. ",""))</f>
        <v/>
      </c>
      <c r="CC122" s="26" t="str">
        <f>IF(AND($C122&lt;&gt;0,AL122=""),"* No olvide ingresar la columna Espacios Amigables/Adolescentes (Digite CERO si no tiene).  ",IF(AL122&gt;$C122,"* El Número de Espacios Amigables/Adolescentes no puede superar el Total. ",""))</f>
        <v/>
      </c>
      <c r="CD122" s="4"/>
      <c r="CE122" s="4"/>
      <c r="CF122" s="4"/>
      <c r="CJ122" s="29">
        <f>IF(AND(SUM(F122+H122)&gt;0,(AJ122="")),1,IF(AJ122&gt;F122+H122,1,0))</f>
        <v>0</v>
      </c>
      <c r="CK122" s="29">
        <f>IF(AND(SUM(G122+I122)&gt;0,(AK122="")),1,IF(AK122&gt;(G122+I122),1,0))</f>
        <v>0</v>
      </c>
      <c r="CL122" s="29">
        <f>IF(AND($C122&lt;&gt;0,AL122=""),1,IF(AL122&gt;$C122,1,0))</f>
        <v>0</v>
      </c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3"/>
      <c r="DF122" s="3"/>
      <c r="DG122" s="3"/>
    </row>
    <row r="123" spans="1:111" x14ac:dyDescent="0.25">
      <c r="A123" s="300"/>
      <c r="B123" s="31" t="s">
        <v>100</v>
      </c>
      <c r="C123" s="32">
        <f>SUM(D123:E123)</f>
        <v>0</v>
      </c>
      <c r="D123" s="33">
        <f t="shared" ref="D123:E124" si="58">+F123+H123+J123+L123+N123+P123+R123+T123+V123+X123+Z123+AB123+AD123+AF123+AH123</f>
        <v>0</v>
      </c>
      <c r="E123" s="34">
        <f t="shared" si="58"/>
        <v>0</v>
      </c>
      <c r="F123" s="35"/>
      <c r="G123" s="37"/>
      <c r="H123" s="35"/>
      <c r="I123" s="37"/>
      <c r="J123" s="35"/>
      <c r="K123" s="37"/>
      <c r="L123" s="35"/>
      <c r="M123" s="37"/>
      <c r="N123" s="35"/>
      <c r="O123" s="37"/>
      <c r="P123" s="35"/>
      <c r="Q123" s="37"/>
      <c r="R123" s="35"/>
      <c r="S123" s="37"/>
      <c r="T123" s="35"/>
      <c r="U123" s="37"/>
      <c r="V123" s="35"/>
      <c r="W123" s="37"/>
      <c r="X123" s="35"/>
      <c r="Y123" s="37"/>
      <c r="Z123" s="35"/>
      <c r="AA123" s="37"/>
      <c r="AB123" s="35"/>
      <c r="AC123" s="37"/>
      <c r="AD123" s="35"/>
      <c r="AE123" s="37"/>
      <c r="AF123" s="35"/>
      <c r="AG123" s="37"/>
      <c r="AH123" s="38"/>
      <c r="AI123" s="39"/>
      <c r="AJ123" s="164"/>
      <c r="AK123" s="86"/>
      <c r="AL123" s="40"/>
      <c r="AM123" s="25" t="str">
        <f>CA123&amp;CB123&amp;CC123</f>
        <v/>
      </c>
      <c r="AN123" s="190"/>
      <c r="AO123" s="190"/>
      <c r="AP123" s="190"/>
      <c r="AQ123" s="190"/>
      <c r="AR123" s="190"/>
      <c r="AS123" s="190"/>
      <c r="AT123" s="190"/>
      <c r="AU123" s="190"/>
      <c r="AV123" s="190"/>
      <c r="AW123" s="190"/>
      <c r="AX123" s="190"/>
      <c r="AY123" s="191"/>
      <c r="AZ123" s="191"/>
      <c r="BA123" s="191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CA123" s="26" t="str">
        <f>IF(AND(SUM(F123+H123)&gt;0,(AJ123=""))," * No olvide digitar la variable 14-18 años Hombres. Si no tiene Digite CERO .",IF(AJ123&gt;F123+H123,"* La suma del grupo de 14 a 18 años Hombres no puede superar el Total Hombres Grupo Etario de 10 a 19 años. ",""))</f>
        <v/>
      </c>
      <c r="CB123" s="26" t="str">
        <f>IF(AND(SUM(G123+I123)&gt;0,(AK123="")),"* No olvide digitar la variable 14-18 años Mujeres. Si no tiene Digite CERO.",IF(AK123&gt;(G123+I123),"* La suma del grupo de 14 a 18 años Mujeres no puede superar el Total Mujeres Grupo Etario de 10 a 19 años. ",""))</f>
        <v/>
      </c>
      <c r="CC123" s="26" t="str">
        <f>IF(AND($C123&lt;&gt;0,AL123=""),"* No olvide ingresar la columna Espacios Amigables/Adolescentes (Digite CERO si no tiene).  ",IF(AL123&gt;$C123,"* El Número de Espacios Amigables/Adolescentes no puede superar el Total. ",""))</f>
        <v/>
      </c>
      <c r="CD123" s="4"/>
      <c r="CE123" s="4"/>
      <c r="CF123" s="4"/>
      <c r="CJ123" s="29">
        <f>IF(AND(SUM(F123+H123)&gt;0,(AJ123="")),1,IF(AJ123&gt;F123+H123,1,0))</f>
        <v>0</v>
      </c>
      <c r="CK123" s="29">
        <f>IF(AND(SUM(G123+I123)&gt;0,(AK123="")),1,IF(AK123&gt;(G123+I123),1,0))</f>
        <v>0</v>
      </c>
      <c r="CL123" s="29">
        <f>IF(AND($C123&lt;&gt;0,AL123=""),1,IF(AL123&gt;$C123,1,0))</f>
        <v>0</v>
      </c>
    </row>
    <row r="124" spans="1:111" x14ac:dyDescent="0.25">
      <c r="A124" s="301"/>
      <c r="B124" s="57" t="s">
        <v>101</v>
      </c>
      <c r="C124" s="58">
        <f>SUM(D124:E124)</f>
        <v>0</v>
      </c>
      <c r="D124" s="59">
        <f t="shared" si="58"/>
        <v>0</v>
      </c>
      <c r="E124" s="60">
        <f t="shared" si="58"/>
        <v>0</v>
      </c>
      <c r="F124" s="64"/>
      <c r="G124" s="94"/>
      <c r="H124" s="64"/>
      <c r="I124" s="94"/>
      <c r="J124" s="64"/>
      <c r="K124" s="94"/>
      <c r="L124" s="64"/>
      <c r="M124" s="94"/>
      <c r="N124" s="64"/>
      <c r="O124" s="94"/>
      <c r="P124" s="64"/>
      <c r="Q124" s="94"/>
      <c r="R124" s="64"/>
      <c r="S124" s="94"/>
      <c r="T124" s="64"/>
      <c r="U124" s="94"/>
      <c r="V124" s="64"/>
      <c r="W124" s="94"/>
      <c r="X124" s="64"/>
      <c r="Y124" s="94"/>
      <c r="Z124" s="64"/>
      <c r="AA124" s="94"/>
      <c r="AB124" s="64"/>
      <c r="AC124" s="94"/>
      <c r="AD124" s="64"/>
      <c r="AE124" s="94"/>
      <c r="AF124" s="64"/>
      <c r="AG124" s="94"/>
      <c r="AH124" s="95"/>
      <c r="AI124" s="96"/>
      <c r="AJ124" s="174"/>
      <c r="AK124" s="175"/>
      <c r="AL124" s="66"/>
      <c r="AM124" s="25" t="str">
        <f>CA124&amp;CB124&amp;CC124</f>
        <v/>
      </c>
      <c r="AN124" s="190"/>
      <c r="AO124" s="190"/>
      <c r="AP124" s="190"/>
      <c r="AQ124" s="190"/>
      <c r="AR124" s="190"/>
      <c r="AS124" s="190"/>
      <c r="AT124" s="190"/>
      <c r="AU124" s="190"/>
      <c r="AV124" s="190"/>
      <c r="AW124" s="190"/>
      <c r="AX124" s="190"/>
      <c r="AY124" s="191"/>
      <c r="AZ124" s="191"/>
      <c r="BA124" s="191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CA124" s="26" t="str">
        <f>IF(AND(SUM(F124+H124)&gt;0,(AJ124=""))," * No olvide digitar la variable 14-18 años Hombres. Si no tiene Digite CERO .",IF(AJ124&gt;F124+H124,"* La suma del grupo de 14 a 18 años Hombres no puede superar el Total Hombres Grupo Etario de 10 a 19 años. ",""))</f>
        <v/>
      </c>
      <c r="CB124" s="26" t="str">
        <f>IF(AND(SUM(G124+I124)&gt;0,(AK124="")),"* No olvide digitar la variable 14-18 años Mujeres. Si no tiene Digite CERO.",IF(AK124&gt;(G124+I124),"* La suma del grupo de 14 a 18 años Mujeres no puede superar el Total Mujeres Grupo Etario de 10 a 19 años. ",""))</f>
        <v/>
      </c>
      <c r="CC124" s="26" t="str">
        <f>IF(AND($C124&lt;&gt;0,AL124=""),"* No olvide ingresar la columna Espacios Amigables/Adolescentes (Digite CERO si no tiene).  ",IF(AL124&gt;$C124,"* El Número de Espacios Amigables/Adolescentes no puede superar el Total. ",""))</f>
        <v/>
      </c>
      <c r="CD124" s="4"/>
      <c r="CE124" s="4"/>
      <c r="CF124" s="4"/>
      <c r="CJ124" s="29">
        <f>IF(AND(SUM(F124+H124)&gt;0,(AJ124="")),1,IF(AJ124&gt;F124+H124,1,0))</f>
        <v>0</v>
      </c>
      <c r="CK124" s="29">
        <f>IF(AND(SUM(G124+I124)&gt;0,(AK124="")),1,IF(AK124&gt;(G124+I124),1,0))</f>
        <v>0</v>
      </c>
      <c r="CL124" s="29">
        <f>IF(AND($C124&lt;&gt;0,AL124=""),1,IF(AL124&gt;$C124,1,0))</f>
        <v>0</v>
      </c>
    </row>
    <row r="125" spans="1:111" ht="18" customHeight="1" x14ac:dyDescent="0.25">
      <c r="A125" s="283" t="s">
        <v>102</v>
      </c>
      <c r="B125" s="283"/>
      <c r="C125" s="283"/>
      <c r="D125" s="283"/>
      <c r="E125" s="283"/>
      <c r="F125" s="283"/>
      <c r="G125" s="283"/>
      <c r="H125" s="283"/>
      <c r="I125" s="283"/>
      <c r="J125" s="283"/>
    </row>
    <row r="126" spans="1:111" ht="18" customHeight="1" x14ac:dyDescent="0.25">
      <c r="A126" s="303" t="s">
        <v>103</v>
      </c>
      <c r="B126" s="303"/>
      <c r="C126" s="303"/>
      <c r="D126" s="304"/>
      <c r="E126" s="304"/>
      <c r="F126" s="304"/>
      <c r="G126" s="304"/>
      <c r="H126" s="304"/>
      <c r="I126" s="304"/>
      <c r="J126" s="304"/>
    </row>
    <row r="127" spans="1:111" ht="15" customHeight="1" x14ac:dyDescent="0.25">
      <c r="A127" s="294" t="s">
        <v>104</v>
      </c>
      <c r="B127" s="294" t="s">
        <v>105</v>
      </c>
      <c r="C127" s="295" t="s">
        <v>106</v>
      </c>
      <c r="D127" s="295" t="s">
        <v>107</v>
      </c>
      <c r="E127" s="305"/>
      <c r="F127" s="305"/>
      <c r="G127" s="305"/>
      <c r="H127" s="305"/>
      <c r="I127" s="305"/>
      <c r="J127" s="305"/>
      <c r="K127" s="305"/>
      <c r="L127" s="305"/>
      <c r="M127" s="306"/>
      <c r="N127" s="307" t="s">
        <v>108</v>
      </c>
      <c r="O127" s="284" t="s">
        <v>109</v>
      </c>
    </row>
    <row r="128" spans="1:111" ht="50.1" customHeight="1" x14ac:dyDescent="0.25">
      <c r="A128" s="294"/>
      <c r="B128" s="294"/>
      <c r="C128" s="294"/>
      <c r="D128" s="203" t="s">
        <v>37</v>
      </c>
      <c r="E128" s="204" t="s">
        <v>110</v>
      </c>
      <c r="F128" s="204" t="s">
        <v>111</v>
      </c>
      <c r="G128" s="204" t="s">
        <v>112</v>
      </c>
      <c r="H128" s="204" t="s">
        <v>113</v>
      </c>
      <c r="I128" s="205" t="s">
        <v>114</v>
      </c>
      <c r="J128" s="205" t="s">
        <v>115</v>
      </c>
      <c r="K128" s="206" t="s">
        <v>116</v>
      </c>
      <c r="L128" s="207" t="s">
        <v>117</v>
      </c>
      <c r="M128" s="208" t="s">
        <v>118</v>
      </c>
      <c r="N128" s="308"/>
      <c r="O128" s="286"/>
    </row>
    <row r="129" spans="1:88" x14ac:dyDescent="0.25">
      <c r="A129" s="299" t="s">
        <v>119</v>
      </c>
      <c r="B129" s="209" t="s">
        <v>120</v>
      </c>
      <c r="C129" s="210">
        <f>SUM(D129:M129)</f>
        <v>0</v>
      </c>
      <c r="D129" s="14"/>
      <c r="E129" s="211"/>
      <c r="F129" s="211"/>
      <c r="G129" s="211"/>
      <c r="H129" s="211"/>
      <c r="I129" s="202"/>
      <c r="J129" s="16"/>
      <c r="K129" s="15"/>
      <c r="L129" s="87"/>
      <c r="M129" s="212"/>
      <c r="N129" s="20"/>
      <c r="O129" s="87"/>
      <c r="P129" s="28" t="str">
        <f>CA129</f>
        <v/>
      </c>
      <c r="CA129" s="26" t="str">
        <f>IF(AND(C129&gt;0,O129="")," * No olvide digitar la variable Total Participantes. Digite CERO si no tiene. ","")</f>
        <v/>
      </c>
      <c r="CJ129" s="213">
        <f t="shared" ref="CJ129:CJ148" si="59">IF(AND(C129&gt;0,O129=""),1,0)</f>
        <v>0</v>
      </c>
    </row>
    <row r="130" spans="1:88" x14ac:dyDescent="0.25">
      <c r="A130" s="300"/>
      <c r="B130" s="196" t="s">
        <v>121</v>
      </c>
      <c r="C130" s="214">
        <f t="shared" ref="C130:C148" si="60">SUM(D130:M130)</f>
        <v>0</v>
      </c>
      <c r="D130" s="35"/>
      <c r="E130" s="166"/>
      <c r="F130" s="166"/>
      <c r="G130" s="166"/>
      <c r="H130" s="166"/>
      <c r="I130" s="86"/>
      <c r="J130" s="37"/>
      <c r="K130" s="36"/>
      <c r="L130" s="24"/>
      <c r="M130" s="215"/>
      <c r="N130" s="41"/>
      <c r="O130" s="24"/>
      <c r="P130" s="28" t="str">
        <f t="shared" ref="P130:P148" si="61">CA130</f>
        <v/>
      </c>
      <c r="CA130" s="26" t="str">
        <f t="shared" ref="CA130:CA148" si="62">IF(AND(C130&gt;0,O130="")," * No olvide digitar la variable Total Participantes. Digite CERO si no tiene. ","")</f>
        <v/>
      </c>
      <c r="CJ130" s="213">
        <f t="shared" si="59"/>
        <v>0</v>
      </c>
    </row>
    <row r="131" spans="1:88" x14ac:dyDescent="0.25">
      <c r="A131" s="300"/>
      <c r="B131" s="196" t="s">
        <v>122</v>
      </c>
      <c r="C131" s="214">
        <f t="shared" si="60"/>
        <v>0</v>
      </c>
      <c r="D131" s="35"/>
      <c r="E131" s="166"/>
      <c r="F131" s="166"/>
      <c r="G131" s="166"/>
      <c r="H131" s="166"/>
      <c r="I131" s="86"/>
      <c r="J131" s="37"/>
      <c r="K131" s="36"/>
      <c r="L131" s="24"/>
      <c r="M131" s="215"/>
      <c r="N131" s="41"/>
      <c r="O131" s="24"/>
      <c r="P131" s="28" t="str">
        <f t="shared" si="61"/>
        <v/>
      </c>
      <c r="CA131" s="26" t="str">
        <f t="shared" si="62"/>
        <v/>
      </c>
      <c r="CJ131" s="213">
        <f t="shared" si="59"/>
        <v>0</v>
      </c>
    </row>
    <row r="132" spans="1:88" x14ac:dyDescent="0.25">
      <c r="A132" s="300"/>
      <c r="B132" s="196" t="s">
        <v>123</v>
      </c>
      <c r="C132" s="216">
        <f t="shared" si="60"/>
        <v>0</v>
      </c>
      <c r="D132" s="217"/>
      <c r="E132" s="166"/>
      <c r="F132" s="166"/>
      <c r="G132" s="166"/>
      <c r="H132" s="218"/>
      <c r="I132" s="166"/>
      <c r="J132" s="37"/>
      <c r="K132" s="36"/>
      <c r="L132" s="116"/>
      <c r="M132" s="215"/>
      <c r="N132" s="36"/>
      <c r="O132" s="116"/>
      <c r="P132" s="28" t="str">
        <f t="shared" si="61"/>
        <v/>
      </c>
      <c r="CA132" s="26" t="str">
        <f t="shared" si="62"/>
        <v/>
      </c>
      <c r="CJ132" s="213">
        <f t="shared" si="59"/>
        <v>0</v>
      </c>
    </row>
    <row r="133" spans="1:88" x14ac:dyDescent="0.25">
      <c r="A133" s="301"/>
      <c r="B133" s="219" t="s">
        <v>124</v>
      </c>
      <c r="C133" s="220">
        <f t="shared" si="60"/>
        <v>0</v>
      </c>
      <c r="D133" s="64"/>
      <c r="E133" s="221"/>
      <c r="F133" s="221"/>
      <c r="G133" s="221"/>
      <c r="H133" s="187"/>
      <c r="I133" s="222"/>
      <c r="J133" s="63"/>
      <c r="K133" s="62"/>
      <c r="L133" s="69"/>
      <c r="M133" s="223"/>
      <c r="N133" s="67"/>
      <c r="O133" s="69"/>
      <c r="P133" s="28" t="str">
        <f t="shared" si="61"/>
        <v/>
      </c>
      <c r="CA133" s="26" t="str">
        <f t="shared" si="62"/>
        <v/>
      </c>
      <c r="CJ133" s="213">
        <f t="shared" si="59"/>
        <v>0</v>
      </c>
    </row>
    <row r="134" spans="1:88" x14ac:dyDescent="0.25">
      <c r="A134" s="299" t="s">
        <v>125</v>
      </c>
      <c r="B134" s="209" t="s">
        <v>120</v>
      </c>
      <c r="C134" s="210">
        <f t="shared" si="60"/>
        <v>0</v>
      </c>
      <c r="D134" s="156"/>
      <c r="E134" s="162"/>
      <c r="F134" s="162"/>
      <c r="G134" s="162"/>
      <c r="H134" s="162"/>
      <c r="I134" s="158"/>
      <c r="J134" s="157"/>
      <c r="K134" s="21"/>
      <c r="L134" s="22"/>
      <c r="M134" s="224"/>
      <c r="N134" s="104"/>
      <c r="O134" s="22"/>
      <c r="P134" s="28" t="str">
        <f t="shared" si="61"/>
        <v/>
      </c>
      <c r="CA134" s="26" t="str">
        <f t="shared" si="62"/>
        <v/>
      </c>
      <c r="CJ134" s="213">
        <f t="shared" si="59"/>
        <v>0</v>
      </c>
    </row>
    <row r="135" spans="1:88" x14ac:dyDescent="0.25">
      <c r="A135" s="300"/>
      <c r="B135" s="196" t="s">
        <v>121</v>
      </c>
      <c r="C135" s="216">
        <f t="shared" si="60"/>
        <v>0</v>
      </c>
      <c r="D135" s="217"/>
      <c r="E135" s="218"/>
      <c r="F135" s="218"/>
      <c r="G135" s="218"/>
      <c r="H135" s="218"/>
      <c r="I135" s="225"/>
      <c r="J135" s="226"/>
      <c r="K135" s="115"/>
      <c r="L135" s="116"/>
      <c r="M135" s="227"/>
      <c r="N135" s="114"/>
      <c r="O135" s="116"/>
      <c r="P135" s="28" t="str">
        <f t="shared" si="61"/>
        <v/>
      </c>
      <c r="CA135" s="26" t="str">
        <f t="shared" si="62"/>
        <v/>
      </c>
      <c r="CJ135" s="213">
        <f t="shared" si="59"/>
        <v>0</v>
      </c>
    </row>
    <row r="136" spans="1:88" x14ac:dyDescent="0.25">
      <c r="A136" s="300"/>
      <c r="B136" s="196" t="s">
        <v>122</v>
      </c>
      <c r="C136" s="220">
        <f t="shared" si="60"/>
        <v>0</v>
      </c>
      <c r="D136" s="35"/>
      <c r="E136" s="166"/>
      <c r="F136" s="166"/>
      <c r="G136" s="166"/>
      <c r="H136" s="166"/>
      <c r="I136" s="86"/>
      <c r="J136" s="37"/>
      <c r="K136" s="36"/>
      <c r="L136" s="24"/>
      <c r="M136" s="215"/>
      <c r="N136" s="41"/>
      <c r="O136" s="24"/>
      <c r="P136" s="28" t="str">
        <f t="shared" si="61"/>
        <v/>
      </c>
      <c r="CA136" s="26" t="str">
        <f t="shared" si="62"/>
        <v/>
      </c>
      <c r="CJ136" s="213">
        <f t="shared" si="59"/>
        <v>0</v>
      </c>
    </row>
    <row r="137" spans="1:88" x14ac:dyDescent="0.25">
      <c r="A137" s="300"/>
      <c r="B137" s="196" t="s">
        <v>123</v>
      </c>
      <c r="C137" s="216">
        <f t="shared" si="60"/>
        <v>0</v>
      </c>
      <c r="D137" s="217"/>
      <c r="E137" s="166"/>
      <c r="F137" s="166"/>
      <c r="G137" s="166"/>
      <c r="H137" s="218"/>
      <c r="I137" s="166"/>
      <c r="J137" s="37"/>
      <c r="K137" s="36"/>
      <c r="L137" s="116"/>
      <c r="M137" s="215"/>
      <c r="N137" s="36"/>
      <c r="O137" s="116"/>
      <c r="P137" s="28" t="str">
        <f t="shared" si="61"/>
        <v/>
      </c>
      <c r="CA137" s="26" t="str">
        <f t="shared" si="62"/>
        <v/>
      </c>
      <c r="CJ137" s="213">
        <f t="shared" si="59"/>
        <v>0</v>
      </c>
    </row>
    <row r="138" spans="1:88" x14ac:dyDescent="0.25">
      <c r="A138" s="301"/>
      <c r="B138" s="219" t="s">
        <v>124</v>
      </c>
      <c r="C138" s="220">
        <f t="shared" si="60"/>
        <v>0</v>
      </c>
      <c r="D138" s="64"/>
      <c r="E138" s="221"/>
      <c r="F138" s="221"/>
      <c r="G138" s="221"/>
      <c r="H138" s="187"/>
      <c r="I138" s="222"/>
      <c r="J138" s="63"/>
      <c r="K138" s="62"/>
      <c r="L138" s="69"/>
      <c r="M138" s="223"/>
      <c r="N138" s="67"/>
      <c r="O138" s="69"/>
      <c r="P138" s="28" t="str">
        <f t="shared" si="61"/>
        <v/>
      </c>
      <c r="CA138" s="26" t="str">
        <f t="shared" si="62"/>
        <v/>
      </c>
      <c r="CJ138" s="213">
        <f t="shared" si="59"/>
        <v>0</v>
      </c>
    </row>
    <row r="139" spans="1:88" x14ac:dyDescent="0.25">
      <c r="A139" s="299" t="s">
        <v>126</v>
      </c>
      <c r="B139" s="209" t="s">
        <v>120</v>
      </c>
      <c r="C139" s="228">
        <f t="shared" si="60"/>
        <v>0</v>
      </c>
      <c r="D139" s="156"/>
      <c r="E139" s="162"/>
      <c r="F139" s="162"/>
      <c r="G139" s="162"/>
      <c r="H139" s="162"/>
      <c r="I139" s="158"/>
      <c r="J139" s="157"/>
      <c r="K139" s="21"/>
      <c r="L139" s="22"/>
      <c r="M139" s="224"/>
      <c r="N139" s="104"/>
      <c r="O139" s="22"/>
      <c r="P139" s="28" t="str">
        <f t="shared" si="61"/>
        <v/>
      </c>
      <c r="CA139" s="26" t="str">
        <f t="shared" si="62"/>
        <v/>
      </c>
      <c r="CJ139" s="213">
        <f t="shared" si="59"/>
        <v>0</v>
      </c>
    </row>
    <row r="140" spans="1:88" x14ac:dyDescent="0.25">
      <c r="A140" s="300"/>
      <c r="B140" s="196" t="s">
        <v>121</v>
      </c>
      <c r="C140" s="220">
        <f t="shared" si="60"/>
        <v>0</v>
      </c>
      <c r="D140" s="217"/>
      <c r="E140" s="218"/>
      <c r="F140" s="218"/>
      <c r="G140" s="218"/>
      <c r="H140" s="218"/>
      <c r="I140" s="225"/>
      <c r="J140" s="226"/>
      <c r="K140" s="115"/>
      <c r="L140" s="116"/>
      <c r="M140" s="227"/>
      <c r="N140" s="114"/>
      <c r="O140" s="116"/>
      <c r="P140" s="28" t="str">
        <f t="shared" si="61"/>
        <v/>
      </c>
      <c r="CA140" s="26" t="str">
        <f t="shared" si="62"/>
        <v/>
      </c>
      <c r="CJ140" s="213">
        <f t="shared" si="59"/>
        <v>0</v>
      </c>
    </row>
    <row r="141" spans="1:88" x14ac:dyDescent="0.25">
      <c r="A141" s="300"/>
      <c r="B141" s="196" t="s">
        <v>122</v>
      </c>
      <c r="C141" s="214">
        <f t="shared" si="60"/>
        <v>0</v>
      </c>
      <c r="D141" s="35"/>
      <c r="E141" s="166"/>
      <c r="F141" s="166"/>
      <c r="G141" s="166"/>
      <c r="H141" s="166"/>
      <c r="I141" s="86"/>
      <c r="J141" s="37"/>
      <c r="K141" s="36"/>
      <c r="L141" s="24"/>
      <c r="M141" s="215"/>
      <c r="N141" s="41"/>
      <c r="O141" s="24"/>
      <c r="P141" s="28" t="str">
        <f t="shared" si="61"/>
        <v/>
      </c>
      <c r="CA141" s="26" t="str">
        <f t="shared" si="62"/>
        <v/>
      </c>
      <c r="CJ141" s="213">
        <f t="shared" si="59"/>
        <v>0</v>
      </c>
    </row>
    <row r="142" spans="1:88" x14ac:dyDescent="0.25">
      <c r="A142" s="300"/>
      <c r="B142" s="196" t="s">
        <v>123</v>
      </c>
      <c r="C142" s="216">
        <f t="shared" si="60"/>
        <v>0</v>
      </c>
      <c r="D142" s="47"/>
      <c r="E142" s="172"/>
      <c r="F142" s="172"/>
      <c r="G142" s="172"/>
      <c r="H142" s="172"/>
      <c r="I142" s="170"/>
      <c r="J142" s="49"/>
      <c r="K142" s="48"/>
      <c r="L142" s="92"/>
      <c r="M142" s="229"/>
      <c r="N142" s="52"/>
      <c r="O142" s="92"/>
      <c r="P142" s="28" t="str">
        <f t="shared" si="61"/>
        <v/>
      </c>
      <c r="CA142" s="26" t="str">
        <f t="shared" si="62"/>
        <v/>
      </c>
      <c r="CJ142" s="213">
        <f t="shared" si="59"/>
        <v>0</v>
      </c>
    </row>
    <row r="143" spans="1:88" x14ac:dyDescent="0.25">
      <c r="A143" s="301"/>
      <c r="B143" s="219" t="s">
        <v>124</v>
      </c>
      <c r="C143" s="220">
        <f t="shared" si="60"/>
        <v>0</v>
      </c>
      <c r="D143" s="64"/>
      <c r="E143" s="187"/>
      <c r="F143" s="187"/>
      <c r="G143" s="187"/>
      <c r="H143" s="187"/>
      <c r="I143" s="175"/>
      <c r="J143" s="94"/>
      <c r="K143" s="68"/>
      <c r="L143" s="69"/>
      <c r="M143" s="230"/>
      <c r="N143" s="97"/>
      <c r="O143" s="69"/>
      <c r="P143" s="28" t="str">
        <f t="shared" si="61"/>
        <v/>
      </c>
      <c r="CA143" s="26" t="str">
        <f t="shared" si="62"/>
        <v/>
      </c>
      <c r="CJ143" s="213">
        <f t="shared" si="59"/>
        <v>0</v>
      </c>
    </row>
    <row r="144" spans="1:88" x14ac:dyDescent="0.25">
      <c r="A144" s="299" t="s">
        <v>127</v>
      </c>
      <c r="B144" s="209" t="s">
        <v>120</v>
      </c>
      <c r="C144" s="210">
        <f t="shared" si="60"/>
        <v>0</v>
      </c>
      <c r="D144" s="156"/>
      <c r="E144" s="162"/>
      <c r="F144" s="162"/>
      <c r="G144" s="162"/>
      <c r="H144" s="162"/>
      <c r="I144" s="158"/>
      <c r="J144" s="157"/>
      <c r="K144" s="21"/>
      <c r="L144" s="22"/>
      <c r="M144" s="224"/>
      <c r="N144" s="104"/>
      <c r="O144" s="22"/>
      <c r="P144" s="28" t="str">
        <f t="shared" si="61"/>
        <v/>
      </c>
      <c r="CA144" s="26" t="str">
        <f t="shared" si="62"/>
        <v/>
      </c>
      <c r="CJ144" s="213">
        <f t="shared" si="59"/>
        <v>0</v>
      </c>
    </row>
    <row r="145" spans="1:88" x14ac:dyDescent="0.25">
      <c r="A145" s="300"/>
      <c r="B145" s="196" t="s">
        <v>121</v>
      </c>
      <c r="C145" s="214">
        <f t="shared" si="60"/>
        <v>0</v>
      </c>
      <c r="D145" s="217"/>
      <c r="E145" s="218"/>
      <c r="F145" s="218"/>
      <c r="G145" s="218"/>
      <c r="H145" s="218"/>
      <c r="I145" s="225"/>
      <c r="J145" s="226"/>
      <c r="K145" s="115"/>
      <c r="L145" s="116"/>
      <c r="M145" s="227"/>
      <c r="N145" s="114"/>
      <c r="O145" s="116"/>
      <c r="P145" s="28" t="str">
        <f t="shared" si="61"/>
        <v/>
      </c>
      <c r="CA145" s="26" t="str">
        <f t="shared" si="62"/>
        <v/>
      </c>
      <c r="CJ145" s="213">
        <f t="shared" si="59"/>
        <v>0</v>
      </c>
    </row>
    <row r="146" spans="1:88" x14ac:dyDescent="0.25">
      <c r="A146" s="300"/>
      <c r="B146" s="196" t="s">
        <v>122</v>
      </c>
      <c r="C146" s="214">
        <f t="shared" si="60"/>
        <v>0</v>
      </c>
      <c r="D146" s="35"/>
      <c r="E146" s="166"/>
      <c r="F146" s="166"/>
      <c r="G146" s="166"/>
      <c r="H146" s="166"/>
      <c r="I146" s="86"/>
      <c r="J146" s="37"/>
      <c r="K146" s="36"/>
      <c r="L146" s="24"/>
      <c r="M146" s="215"/>
      <c r="N146" s="41"/>
      <c r="O146" s="24"/>
      <c r="P146" s="28" t="str">
        <f t="shared" si="61"/>
        <v/>
      </c>
      <c r="CA146" s="26" t="str">
        <f t="shared" si="62"/>
        <v/>
      </c>
      <c r="CJ146" s="213">
        <f t="shared" si="59"/>
        <v>0</v>
      </c>
    </row>
    <row r="147" spans="1:88" x14ac:dyDescent="0.25">
      <c r="A147" s="300"/>
      <c r="B147" s="196" t="s">
        <v>123</v>
      </c>
      <c r="C147" s="214">
        <f t="shared" si="60"/>
        <v>0</v>
      </c>
      <c r="D147" s="47"/>
      <c r="E147" s="172"/>
      <c r="F147" s="172"/>
      <c r="G147" s="172"/>
      <c r="H147" s="172"/>
      <c r="I147" s="170"/>
      <c r="J147" s="49"/>
      <c r="K147" s="48"/>
      <c r="L147" s="92"/>
      <c r="M147" s="229"/>
      <c r="N147" s="52"/>
      <c r="O147" s="92"/>
      <c r="P147" s="28" t="str">
        <f t="shared" si="61"/>
        <v/>
      </c>
      <c r="CA147" s="26" t="str">
        <f t="shared" si="62"/>
        <v/>
      </c>
      <c r="CJ147" s="213">
        <f t="shared" si="59"/>
        <v>0</v>
      </c>
    </row>
    <row r="148" spans="1:88" x14ac:dyDescent="0.25">
      <c r="A148" s="301"/>
      <c r="B148" s="219" t="s">
        <v>124</v>
      </c>
      <c r="C148" s="231">
        <f t="shared" si="60"/>
        <v>0</v>
      </c>
      <c r="D148" s="64"/>
      <c r="E148" s="187"/>
      <c r="F148" s="187"/>
      <c r="G148" s="187"/>
      <c r="H148" s="187"/>
      <c r="I148" s="175"/>
      <c r="J148" s="94"/>
      <c r="K148" s="68"/>
      <c r="L148" s="69"/>
      <c r="M148" s="230"/>
      <c r="N148" s="97"/>
      <c r="O148" s="69"/>
      <c r="P148" s="28" t="str">
        <f t="shared" si="61"/>
        <v/>
      </c>
      <c r="CA148" s="26" t="str">
        <f t="shared" si="62"/>
        <v/>
      </c>
      <c r="CJ148" s="213">
        <f t="shared" si="59"/>
        <v>0</v>
      </c>
    </row>
    <row r="149" spans="1:88" ht="18" customHeight="1" x14ac:dyDescent="0.25">
      <c r="A149" s="282" t="s">
        <v>128</v>
      </c>
      <c r="B149" s="282"/>
      <c r="C149" s="282"/>
      <c r="D149" s="282"/>
      <c r="E149" s="282"/>
      <c r="F149" s="282"/>
      <c r="G149" s="282"/>
      <c r="H149" s="282"/>
    </row>
    <row r="150" spans="1:88" ht="21" x14ac:dyDescent="0.25">
      <c r="A150" s="188" t="s">
        <v>129</v>
      </c>
      <c r="B150" s="206" t="s">
        <v>130</v>
      </c>
      <c r="C150" s="5" t="s">
        <v>131</v>
      </c>
      <c r="D150" s="232" t="s">
        <v>132</v>
      </c>
      <c r="E150" s="232" t="s">
        <v>133</v>
      </c>
      <c r="F150" s="232" t="s">
        <v>134</v>
      </c>
      <c r="G150" s="232" t="s">
        <v>135</v>
      </c>
      <c r="H150" s="150" t="s">
        <v>136</v>
      </c>
    </row>
    <row r="151" spans="1:88" x14ac:dyDescent="0.25">
      <c r="A151" s="209" t="s">
        <v>120</v>
      </c>
      <c r="B151" s="228">
        <f>SUM(C151:H151)</f>
        <v>0</v>
      </c>
      <c r="C151" s="156"/>
      <c r="D151" s="233"/>
      <c r="E151" s="234"/>
      <c r="F151" s="234"/>
      <c r="G151" s="234"/>
      <c r="H151" s="235"/>
    </row>
    <row r="152" spans="1:88" x14ac:dyDescent="0.25">
      <c r="A152" s="196" t="s">
        <v>121</v>
      </c>
      <c r="B152" s="216">
        <f t="shared" ref="B152:B155" si="63">SUM(C152:H152)</f>
        <v>0</v>
      </c>
      <c r="C152" s="217"/>
      <c r="D152" s="218"/>
      <c r="E152" s="218"/>
      <c r="F152" s="218"/>
      <c r="G152" s="218"/>
      <c r="H152" s="226"/>
    </row>
    <row r="153" spans="1:88" x14ac:dyDescent="0.25">
      <c r="A153" s="196" t="s">
        <v>122</v>
      </c>
      <c r="B153" s="216">
        <f t="shared" si="63"/>
        <v>0</v>
      </c>
      <c r="C153" s="35"/>
      <c r="D153" s="166"/>
      <c r="E153" s="166"/>
      <c r="F153" s="166"/>
      <c r="G153" s="166"/>
      <c r="H153" s="37"/>
    </row>
    <row r="154" spans="1:88" x14ac:dyDescent="0.25">
      <c r="A154" s="196" t="s">
        <v>137</v>
      </c>
      <c r="B154" s="216">
        <f t="shared" si="63"/>
        <v>0</v>
      </c>
      <c r="C154" s="35"/>
      <c r="D154" s="166"/>
      <c r="E154" s="166"/>
      <c r="F154" s="166"/>
      <c r="G154" s="166"/>
      <c r="H154" s="37"/>
    </row>
    <row r="155" spans="1:88" x14ac:dyDescent="0.25">
      <c r="A155" s="198" t="s">
        <v>124</v>
      </c>
      <c r="B155" s="214">
        <f t="shared" si="63"/>
        <v>0</v>
      </c>
      <c r="C155" s="64"/>
      <c r="D155" s="187"/>
      <c r="E155" s="187"/>
      <c r="F155" s="187"/>
      <c r="G155" s="187"/>
      <c r="H155" s="94"/>
    </row>
    <row r="156" spans="1:88" ht="18" customHeight="1" x14ac:dyDescent="0.25">
      <c r="A156" s="282" t="s">
        <v>138</v>
      </c>
      <c r="B156" s="282"/>
      <c r="C156" s="282"/>
      <c r="D156" s="282"/>
      <c r="E156" s="282"/>
      <c r="F156" s="282"/>
      <c r="G156" s="282"/>
      <c r="H156" s="282"/>
    </row>
    <row r="157" spans="1:88" ht="31.5" x14ac:dyDescent="0.25">
      <c r="A157" s="188" t="s">
        <v>129</v>
      </c>
      <c r="B157" s="206" t="s">
        <v>106</v>
      </c>
      <c r="C157" s="5" t="s">
        <v>139</v>
      </c>
      <c r="D157" s="232" t="s">
        <v>140</v>
      </c>
      <c r="E157" s="232" t="s">
        <v>141</v>
      </c>
      <c r="F157" s="232" t="s">
        <v>142</v>
      </c>
      <c r="G157" s="232" t="s">
        <v>143</v>
      </c>
      <c r="H157" s="150" t="s">
        <v>144</v>
      </c>
    </row>
    <row r="158" spans="1:88" x14ac:dyDescent="0.25">
      <c r="A158" s="209" t="s">
        <v>120</v>
      </c>
      <c r="B158" s="228">
        <f>SUM(C158:H158)</f>
        <v>0</v>
      </c>
      <c r="C158" s="156"/>
      <c r="D158" s="234"/>
      <c r="E158" s="234"/>
      <c r="F158" s="234"/>
      <c r="G158" s="234"/>
      <c r="H158" s="235"/>
    </row>
    <row r="159" spans="1:88" x14ac:dyDescent="0.25">
      <c r="A159" s="196" t="s">
        <v>121</v>
      </c>
      <c r="B159" s="216">
        <f t="shared" ref="B159:B164" si="64">SUM(C159:H159)</f>
        <v>0</v>
      </c>
      <c r="C159" s="35"/>
      <c r="D159" s="166"/>
      <c r="E159" s="166"/>
      <c r="F159" s="166"/>
      <c r="G159" s="166"/>
      <c r="H159" s="37"/>
    </row>
    <row r="160" spans="1:88" x14ac:dyDescent="0.25">
      <c r="A160" s="196" t="s">
        <v>122</v>
      </c>
      <c r="B160" s="216">
        <f t="shared" si="64"/>
        <v>0</v>
      </c>
      <c r="C160" s="35"/>
      <c r="D160" s="166"/>
      <c r="E160" s="166"/>
      <c r="F160" s="166"/>
      <c r="G160" s="166"/>
      <c r="H160" s="37"/>
    </row>
    <row r="161" spans="1:38" x14ac:dyDescent="0.25">
      <c r="A161" s="236" t="s">
        <v>137</v>
      </c>
      <c r="B161" s="216">
        <f t="shared" si="64"/>
        <v>0</v>
      </c>
      <c r="C161" s="35"/>
      <c r="D161" s="166"/>
      <c r="E161" s="166"/>
      <c r="F161" s="166"/>
      <c r="G161" s="166"/>
      <c r="H161" s="37"/>
    </row>
    <row r="162" spans="1:38" x14ac:dyDescent="0.25">
      <c r="A162" s="237" t="s">
        <v>124</v>
      </c>
      <c r="B162" s="214">
        <f t="shared" si="64"/>
        <v>0</v>
      </c>
      <c r="C162" s="47"/>
      <c r="D162" s="172"/>
      <c r="E162" s="172"/>
      <c r="F162" s="172"/>
      <c r="G162" s="172"/>
      <c r="H162" s="49"/>
    </row>
    <row r="163" spans="1:38" x14ac:dyDescent="0.25">
      <c r="A163" s="237" t="s">
        <v>145</v>
      </c>
      <c r="B163" s="214">
        <f t="shared" si="64"/>
        <v>0</v>
      </c>
      <c r="C163" s="47"/>
      <c r="D163" s="172"/>
      <c r="E163" s="172"/>
      <c r="F163" s="172"/>
      <c r="G163" s="172"/>
      <c r="H163" s="49"/>
    </row>
    <row r="164" spans="1:38" x14ac:dyDescent="0.25">
      <c r="A164" s="238" t="s">
        <v>146</v>
      </c>
      <c r="B164" s="231">
        <f t="shared" si="64"/>
        <v>0</v>
      </c>
      <c r="C164" s="64"/>
      <c r="D164" s="187"/>
      <c r="E164" s="187"/>
      <c r="F164" s="187"/>
      <c r="G164" s="187"/>
      <c r="H164" s="94"/>
    </row>
    <row r="165" spans="1:38" s="242" customFormat="1" ht="18" customHeight="1" x14ac:dyDescent="0.2">
      <c r="A165" s="239" t="s">
        <v>147</v>
      </c>
      <c r="B165" s="240"/>
      <c r="C165" s="240"/>
      <c r="D165" s="240"/>
      <c r="E165" s="240"/>
      <c r="F165" s="240"/>
      <c r="G165" s="240"/>
      <c r="H165" s="240"/>
      <c r="I165" s="241"/>
      <c r="J165" s="241"/>
    </row>
    <row r="166" spans="1:38" ht="52.5" x14ac:dyDescent="0.25">
      <c r="A166" s="188" t="s">
        <v>129</v>
      </c>
      <c r="B166" s="188" t="s">
        <v>130</v>
      </c>
      <c r="C166" s="200" t="s">
        <v>109</v>
      </c>
      <c r="D166" s="5" t="s">
        <v>148</v>
      </c>
      <c r="E166" s="232" t="s">
        <v>149</v>
      </c>
      <c r="F166" s="232" t="s">
        <v>150</v>
      </c>
      <c r="G166" s="232" t="s">
        <v>151</v>
      </c>
      <c r="H166" s="232" t="s">
        <v>152</v>
      </c>
      <c r="I166" s="232" t="s">
        <v>153</v>
      </c>
      <c r="J166" s="7" t="s">
        <v>154</v>
      </c>
    </row>
    <row r="167" spans="1:38" x14ac:dyDescent="0.25">
      <c r="A167" s="209" t="s">
        <v>155</v>
      </c>
      <c r="B167" s="228">
        <f>SUM(D167:J167)</f>
        <v>0</v>
      </c>
      <c r="C167" s="243"/>
      <c r="D167" s="244"/>
      <c r="E167" s="245"/>
      <c r="F167" s="245"/>
      <c r="G167" s="245"/>
      <c r="H167" s="245"/>
      <c r="I167" s="245"/>
      <c r="J167" s="246"/>
    </row>
    <row r="168" spans="1:38" x14ac:dyDescent="0.25">
      <c r="A168" s="196" t="s">
        <v>156</v>
      </c>
      <c r="B168" s="216">
        <f>SUM(D168:J168)</f>
        <v>0</v>
      </c>
      <c r="C168" s="247"/>
      <c r="D168" s="140"/>
      <c r="E168" s="248"/>
      <c r="F168" s="248"/>
      <c r="G168" s="248"/>
      <c r="H168" s="248"/>
      <c r="I168" s="248"/>
      <c r="J168" s="141"/>
    </row>
    <row r="169" spans="1:38" x14ac:dyDescent="0.25">
      <c r="A169" s="196" t="s">
        <v>157</v>
      </c>
      <c r="B169" s="216">
        <f>SUM(D169:J169)</f>
        <v>0</v>
      </c>
      <c r="C169" s="247"/>
      <c r="D169" s="140"/>
      <c r="E169" s="248"/>
      <c r="F169" s="248"/>
      <c r="G169" s="248"/>
      <c r="H169" s="248"/>
      <c r="I169" s="248"/>
      <c r="J169" s="141"/>
    </row>
    <row r="170" spans="1:38" x14ac:dyDescent="0.25">
      <c r="A170" s="249" t="s">
        <v>124</v>
      </c>
      <c r="B170" s="216">
        <f>SUM(D170:J170)</f>
        <v>0</v>
      </c>
      <c r="C170" s="250"/>
      <c r="D170" s="146"/>
      <c r="E170" s="251"/>
      <c r="F170" s="251"/>
      <c r="G170" s="251"/>
      <c r="H170" s="251"/>
      <c r="I170" s="251"/>
      <c r="J170" s="147"/>
    </row>
    <row r="171" spans="1:38" ht="18" customHeight="1" x14ac:dyDescent="0.25">
      <c r="A171" s="283" t="s">
        <v>158</v>
      </c>
      <c r="B171" s="283"/>
      <c r="C171" s="283"/>
      <c r="D171" s="283"/>
      <c r="E171" s="283"/>
      <c r="F171" s="283"/>
      <c r="G171" s="283"/>
      <c r="H171" s="283"/>
      <c r="I171" s="283"/>
      <c r="J171" s="283"/>
    </row>
    <row r="172" spans="1:38" ht="15" customHeight="1" x14ac:dyDescent="0.25">
      <c r="A172" s="284" t="s">
        <v>104</v>
      </c>
      <c r="B172" s="287" t="s">
        <v>94</v>
      </c>
      <c r="C172" s="288"/>
      <c r="D172" s="284"/>
      <c r="E172" s="291" t="s">
        <v>7</v>
      </c>
      <c r="F172" s="292"/>
      <c r="G172" s="292"/>
      <c r="H172" s="292"/>
      <c r="I172" s="292"/>
      <c r="J172" s="292"/>
      <c r="K172" s="292"/>
      <c r="L172" s="292"/>
      <c r="M172" s="292"/>
      <c r="N172" s="292"/>
      <c r="O172" s="292"/>
      <c r="P172" s="292"/>
      <c r="Q172" s="292"/>
      <c r="R172" s="292"/>
      <c r="S172" s="292"/>
      <c r="T172" s="292"/>
      <c r="U172" s="292"/>
      <c r="V172" s="292"/>
      <c r="W172" s="292"/>
      <c r="X172" s="292"/>
      <c r="Y172" s="292"/>
      <c r="Z172" s="292"/>
      <c r="AA172" s="292"/>
      <c r="AB172" s="292"/>
      <c r="AC172" s="292"/>
      <c r="AD172" s="292"/>
      <c r="AE172" s="292"/>
      <c r="AF172" s="292"/>
      <c r="AG172" s="292"/>
      <c r="AH172" s="292"/>
      <c r="AI172" s="292"/>
      <c r="AJ172" s="292"/>
      <c r="AK172" s="292"/>
      <c r="AL172" s="293"/>
    </row>
    <row r="173" spans="1:38" ht="15" customHeight="1" x14ac:dyDescent="0.25">
      <c r="A173" s="285"/>
      <c r="B173" s="289"/>
      <c r="C173" s="290"/>
      <c r="D173" s="286"/>
      <c r="E173" s="294" t="s">
        <v>15</v>
      </c>
      <c r="F173" s="294"/>
      <c r="G173" s="295" t="s">
        <v>16</v>
      </c>
      <c r="H173" s="296"/>
      <c r="I173" s="295" t="s">
        <v>17</v>
      </c>
      <c r="J173" s="296"/>
      <c r="K173" s="295" t="s">
        <v>18</v>
      </c>
      <c r="L173" s="296"/>
      <c r="M173" s="295" t="s">
        <v>19</v>
      </c>
      <c r="N173" s="296"/>
      <c r="O173" s="295" t="s">
        <v>20</v>
      </c>
      <c r="P173" s="296"/>
      <c r="Q173" s="295" t="s">
        <v>21</v>
      </c>
      <c r="R173" s="296"/>
      <c r="S173" s="295" t="s">
        <v>22</v>
      </c>
      <c r="T173" s="296"/>
      <c r="U173" s="295" t="s">
        <v>23</v>
      </c>
      <c r="V173" s="296"/>
      <c r="W173" s="295" t="s">
        <v>24</v>
      </c>
      <c r="X173" s="296"/>
      <c r="Y173" s="295" t="s">
        <v>25</v>
      </c>
      <c r="Z173" s="296"/>
      <c r="AA173" s="295" t="s">
        <v>26</v>
      </c>
      <c r="AB173" s="296"/>
      <c r="AC173" s="295" t="s">
        <v>27</v>
      </c>
      <c r="AD173" s="296"/>
      <c r="AE173" s="295" t="s">
        <v>28</v>
      </c>
      <c r="AF173" s="296"/>
      <c r="AG173" s="295" t="s">
        <v>29</v>
      </c>
      <c r="AH173" s="296"/>
      <c r="AI173" s="295" t="s">
        <v>30</v>
      </c>
      <c r="AJ173" s="296"/>
      <c r="AK173" s="297" t="s">
        <v>31</v>
      </c>
      <c r="AL173" s="298"/>
    </row>
    <row r="174" spans="1:38" ht="15" customHeight="1" x14ac:dyDescent="0.25">
      <c r="A174" s="286"/>
      <c r="B174" s="5" t="s">
        <v>32</v>
      </c>
      <c r="C174" s="6" t="s">
        <v>33</v>
      </c>
      <c r="D174" s="7" t="s">
        <v>34</v>
      </c>
      <c r="E174" s="5" t="s">
        <v>33</v>
      </c>
      <c r="F174" s="7" t="s">
        <v>34</v>
      </c>
      <c r="G174" s="5" t="s">
        <v>33</v>
      </c>
      <c r="H174" s="7" t="s">
        <v>34</v>
      </c>
      <c r="I174" s="5" t="s">
        <v>33</v>
      </c>
      <c r="J174" s="7" t="s">
        <v>34</v>
      </c>
      <c r="K174" s="5" t="s">
        <v>33</v>
      </c>
      <c r="L174" s="7" t="s">
        <v>34</v>
      </c>
      <c r="M174" s="5" t="s">
        <v>33</v>
      </c>
      <c r="N174" s="7" t="s">
        <v>34</v>
      </c>
      <c r="O174" s="5" t="s">
        <v>33</v>
      </c>
      <c r="P174" s="7" t="s">
        <v>34</v>
      </c>
      <c r="Q174" s="5" t="s">
        <v>33</v>
      </c>
      <c r="R174" s="7" t="s">
        <v>34</v>
      </c>
      <c r="S174" s="5" t="s">
        <v>33</v>
      </c>
      <c r="T174" s="7" t="s">
        <v>34</v>
      </c>
      <c r="U174" s="5" t="s">
        <v>33</v>
      </c>
      <c r="V174" s="7" t="s">
        <v>34</v>
      </c>
      <c r="W174" s="5" t="s">
        <v>33</v>
      </c>
      <c r="X174" s="7" t="s">
        <v>34</v>
      </c>
      <c r="Y174" s="5" t="s">
        <v>33</v>
      </c>
      <c r="Z174" s="7" t="s">
        <v>34</v>
      </c>
      <c r="AA174" s="5" t="s">
        <v>33</v>
      </c>
      <c r="AB174" s="7" t="s">
        <v>34</v>
      </c>
      <c r="AC174" s="5" t="s">
        <v>33</v>
      </c>
      <c r="AD174" s="7" t="s">
        <v>34</v>
      </c>
      <c r="AE174" s="5" t="s">
        <v>33</v>
      </c>
      <c r="AF174" s="7" t="s">
        <v>34</v>
      </c>
      <c r="AG174" s="5" t="s">
        <v>33</v>
      </c>
      <c r="AH174" s="7" t="s">
        <v>34</v>
      </c>
      <c r="AI174" s="5" t="s">
        <v>33</v>
      </c>
      <c r="AJ174" s="7" t="s">
        <v>34</v>
      </c>
      <c r="AK174" s="5" t="s">
        <v>33</v>
      </c>
      <c r="AL174" s="7" t="s">
        <v>34</v>
      </c>
    </row>
    <row r="175" spans="1:38" x14ac:dyDescent="0.25">
      <c r="A175" s="252" t="s">
        <v>159</v>
      </c>
      <c r="B175" s="11">
        <f>SUM(C175:D175)</f>
        <v>0</v>
      </c>
      <c r="C175" s="12">
        <f>+E175+G175+I175+K175+M175+O175+Q175+S175+U175+W175+Y175+AA175+AC175+AE175+AG175+AI175+AK175</f>
        <v>0</v>
      </c>
      <c r="D175" s="253">
        <f>+F175+H175+J175+L175+N175+P175+R175+T175+V175+X175+Z175+AB175+AD175+AF175+AH175+AJ175+AL175</f>
        <v>0</v>
      </c>
      <c r="E175" s="14"/>
      <c r="F175" s="15"/>
      <c r="G175" s="14"/>
      <c r="H175" s="15"/>
      <c r="I175" s="14"/>
      <c r="J175" s="16"/>
      <c r="K175" s="14"/>
      <c r="L175" s="16"/>
      <c r="M175" s="14"/>
      <c r="N175" s="16"/>
      <c r="O175" s="14"/>
      <c r="P175" s="16"/>
      <c r="Q175" s="14"/>
      <c r="R175" s="16"/>
      <c r="S175" s="14"/>
      <c r="T175" s="16"/>
      <c r="U175" s="14"/>
      <c r="V175" s="16"/>
      <c r="W175" s="14"/>
      <c r="X175" s="16"/>
      <c r="Y175" s="14"/>
      <c r="Z175" s="16"/>
      <c r="AA175" s="14"/>
      <c r="AB175" s="16"/>
      <c r="AC175" s="14"/>
      <c r="AD175" s="16"/>
      <c r="AE175" s="14"/>
      <c r="AF175" s="16"/>
      <c r="AG175" s="14"/>
      <c r="AH175" s="16"/>
      <c r="AI175" s="14"/>
      <c r="AJ175" s="16"/>
      <c r="AK175" s="17"/>
      <c r="AL175" s="16"/>
    </row>
    <row r="176" spans="1:38" x14ac:dyDescent="0.25">
      <c r="A176" s="254" t="s">
        <v>160</v>
      </c>
      <c r="B176" s="32">
        <f>SUM(C176:D176)</f>
        <v>0</v>
      </c>
      <c r="C176" s="33">
        <f t="shared" ref="C176:D179" si="65">+E176+G176+I176+K176+M176+O176+Q176+S176+U176+W176+Y176+AA176+AC176+AE176+AG176+AI176+AK176</f>
        <v>0</v>
      </c>
      <c r="D176" s="255">
        <f t="shared" si="65"/>
        <v>0</v>
      </c>
      <c r="E176" s="35"/>
      <c r="F176" s="36"/>
      <c r="G176" s="35"/>
      <c r="H176" s="36"/>
      <c r="I176" s="35"/>
      <c r="J176" s="37"/>
      <c r="K176" s="35"/>
      <c r="L176" s="37"/>
      <c r="M176" s="35"/>
      <c r="N176" s="37"/>
      <c r="O176" s="35"/>
      <c r="P176" s="37"/>
      <c r="Q176" s="35"/>
      <c r="R176" s="37"/>
      <c r="S176" s="35"/>
      <c r="T176" s="37"/>
      <c r="U176" s="35"/>
      <c r="V176" s="37"/>
      <c r="W176" s="35"/>
      <c r="X176" s="37"/>
      <c r="Y176" s="35"/>
      <c r="Z176" s="37"/>
      <c r="AA176" s="35"/>
      <c r="AB176" s="37"/>
      <c r="AC176" s="35"/>
      <c r="AD176" s="37"/>
      <c r="AE176" s="35"/>
      <c r="AF176" s="37"/>
      <c r="AG176" s="35"/>
      <c r="AH176" s="37"/>
      <c r="AI176" s="35"/>
      <c r="AJ176" s="37"/>
      <c r="AK176" s="38"/>
      <c r="AL176" s="37"/>
    </row>
    <row r="177" spans="1:38" ht="21" x14ac:dyDescent="0.25">
      <c r="A177" s="254" t="s">
        <v>161</v>
      </c>
      <c r="B177" s="32">
        <f>SUM(C177:D177)</f>
        <v>0</v>
      </c>
      <c r="C177" s="33">
        <f t="shared" si="65"/>
        <v>0</v>
      </c>
      <c r="D177" s="256">
        <f t="shared" si="65"/>
        <v>0</v>
      </c>
      <c r="E177" s="47"/>
      <c r="F177" s="48"/>
      <c r="G177" s="47"/>
      <c r="H177" s="48"/>
      <c r="I177" s="35"/>
      <c r="J177" s="49"/>
      <c r="K177" s="35"/>
      <c r="L177" s="37"/>
      <c r="M177" s="35"/>
      <c r="N177" s="37"/>
      <c r="O177" s="35"/>
      <c r="P177" s="37"/>
      <c r="Q177" s="35"/>
      <c r="R177" s="37"/>
      <c r="S177" s="35"/>
      <c r="T177" s="37"/>
      <c r="U177" s="35"/>
      <c r="V177" s="37"/>
      <c r="W177" s="35"/>
      <c r="X177" s="37"/>
      <c r="Y177" s="35"/>
      <c r="Z177" s="37"/>
      <c r="AA177" s="35"/>
      <c r="AB177" s="37"/>
      <c r="AC177" s="35"/>
      <c r="AD177" s="37"/>
      <c r="AE177" s="35"/>
      <c r="AF177" s="37"/>
      <c r="AG177" s="35"/>
      <c r="AH177" s="37"/>
      <c r="AI177" s="35"/>
      <c r="AJ177" s="37"/>
      <c r="AK177" s="38"/>
      <c r="AL177" s="37"/>
    </row>
    <row r="178" spans="1:38" ht="21" x14ac:dyDescent="0.25">
      <c r="A178" s="257" t="s">
        <v>162</v>
      </c>
      <c r="B178" s="91">
        <f>SUM(C178:D178)</f>
        <v>0</v>
      </c>
      <c r="C178" s="54">
        <f t="shared" si="65"/>
        <v>0</v>
      </c>
      <c r="D178" s="256">
        <f t="shared" si="65"/>
        <v>0</v>
      </c>
      <c r="E178" s="35"/>
      <c r="F178" s="37"/>
      <c r="G178" s="47"/>
      <c r="H178" s="37"/>
      <c r="I178" s="217"/>
      <c r="J178" s="37"/>
      <c r="K178" s="79"/>
      <c r="L178" s="81"/>
      <c r="M178" s="79"/>
      <c r="N178" s="81"/>
      <c r="O178" s="79"/>
      <c r="P178" s="37"/>
      <c r="Q178" s="35"/>
      <c r="R178" s="37"/>
      <c r="S178" s="35"/>
      <c r="T178" s="37"/>
      <c r="U178" s="35"/>
      <c r="V178" s="37"/>
      <c r="W178" s="35"/>
      <c r="X178" s="37"/>
      <c r="Y178" s="35"/>
      <c r="Z178" s="37"/>
      <c r="AA178" s="35"/>
      <c r="AB178" s="37"/>
      <c r="AC178" s="35"/>
      <c r="AD178" s="37"/>
      <c r="AE178" s="35"/>
      <c r="AF178" s="37"/>
      <c r="AG178" s="35"/>
      <c r="AH178" s="37"/>
      <c r="AI178" s="35"/>
      <c r="AJ178" s="37"/>
      <c r="AK178" s="38"/>
      <c r="AL178" s="37"/>
    </row>
    <row r="179" spans="1:38" ht="21" x14ac:dyDescent="0.25">
      <c r="A179" s="258" t="s">
        <v>163</v>
      </c>
      <c r="B179" s="58">
        <f>SUM(C179:D179)</f>
        <v>0</v>
      </c>
      <c r="C179" s="59">
        <f t="shared" si="65"/>
        <v>0</v>
      </c>
      <c r="D179" s="173">
        <f t="shared" si="65"/>
        <v>0</v>
      </c>
      <c r="E179" s="64"/>
      <c r="F179" s="62"/>
      <c r="G179" s="64"/>
      <c r="H179" s="62"/>
      <c r="I179" s="64"/>
      <c r="J179" s="63"/>
      <c r="K179" s="61"/>
      <c r="L179" s="63"/>
      <c r="M179" s="61"/>
      <c r="N179" s="63"/>
      <c r="O179" s="61"/>
      <c r="P179" s="63"/>
      <c r="Q179" s="61"/>
      <c r="R179" s="63"/>
      <c r="S179" s="61"/>
      <c r="T179" s="63"/>
      <c r="U179" s="61"/>
      <c r="V179" s="63"/>
      <c r="W179" s="61"/>
      <c r="X179" s="63"/>
      <c r="Y179" s="61"/>
      <c r="Z179" s="63"/>
      <c r="AA179" s="61"/>
      <c r="AB179" s="63"/>
      <c r="AC179" s="61"/>
      <c r="AD179" s="63"/>
      <c r="AE179" s="61"/>
      <c r="AF179" s="63"/>
      <c r="AG179" s="61"/>
      <c r="AH179" s="63"/>
      <c r="AI179" s="61"/>
      <c r="AJ179" s="63"/>
      <c r="AK179" s="84"/>
      <c r="AL179" s="63"/>
    </row>
    <row r="180" spans="1:38" x14ac:dyDescent="0.25">
      <c r="A180" s="259" t="s">
        <v>94</v>
      </c>
      <c r="B180" s="58">
        <f>SUM(B175:B179)</f>
        <v>0</v>
      </c>
      <c r="C180" s="260">
        <f t="shared" ref="C180:AL180" si="66">SUM(C175:C179)</f>
        <v>0</v>
      </c>
      <c r="D180" s="261">
        <f t="shared" si="66"/>
        <v>0</v>
      </c>
      <c r="E180" s="262">
        <f t="shared" si="66"/>
        <v>0</v>
      </c>
      <c r="F180" s="263">
        <f t="shared" si="66"/>
        <v>0</v>
      </c>
      <c r="G180" s="262">
        <f t="shared" si="66"/>
        <v>0</v>
      </c>
      <c r="H180" s="263">
        <f t="shared" si="66"/>
        <v>0</v>
      </c>
      <c r="I180" s="262">
        <f t="shared" si="66"/>
        <v>0</v>
      </c>
      <c r="J180" s="263">
        <f t="shared" si="66"/>
        <v>0</v>
      </c>
      <c r="K180" s="262">
        <f t="shared" si="66"/>
        <v>0</v>
      </c>
      <c r="L180" s="263">
        <f t="shared" si="66"/>
        <v>0</v>
      </c>
      <c r="M180" s="262">
        <f t="shared" si="66"/>
        <v>0</v>
      </c>
      <c r="N180" s="263">
        <f t="shared" si="66"/>
        <v>0</v>
      </c>
      <c r="O180" s="262">
        <f t="shared" si="66"/>
        <v>0</v>
      </c>
      <c r="P180" s="263">
        <f t="shared" si="66"/>
        <v>0</v>
      </c>
      <c r="Q180" s="262">
        <f t="shared" si="66"/>
        <v>0</v>
      </c>
      <c r="R180" s="263">
        <f t="shared" si="66"/>
        <v>0</v>
      </c>
      <c r="S180" s="262">
        <f t="shared" si="66"/>
        <v>0</v>
      </c>
      <c r="T180" s="263">
        <f t="shared" si="66"/>
        <v>0</v>
      </c>
      <c r="U180" s="262">
        <f t="shared" si="66"/>
        <v>0</v>
      </c>
      <c r="V180" s="263">
        <f t="shared" si="66"/>
        <v>0</v>
      </c>
      <c r="W180" s="262">
        <f t="shared" si="66"/>
        <v>0</v>
      </c>
      <c r="X180" s="263">
        <f t="shared" si="66"/>
        <v>0</v>
      </c>
      <c r="Y180" s="262">
        <f t="shared" si="66"/>
        <v>0</v>
      </c>
      <c r="Z180" s="263">
        <f t="shared" si="66"/>
        <v>0</v>
      </c>
      <c r="AA180" s="264">
        <f t="shared" si="66"/>
        <v>0</v>
      </c>
      <c r="AB180" s="173">
        <f t="shared" si="66"/>
        <v>0</v>
      </c>
      <c r="AC180" s="262">
        <f t="shared" si="66"/>
        <v>0</v>
      </c>
      <c r="AD180" s="263">
        <f t="shared" si="66"/>
        <v>0</v>
      </c>
      <c r="AE180" s="262">
        <f t="shared" si="66"/>
        <v>0</v>
      </c>
      <c r="AF180" s="263">
        <f t="shared" si="66"/>
        <v>0</v>
      </c>
      <c r="AG180" s="264">
        <f t="shared" si="66"/>
        <v>0</v>
      </c>
      <c r="AH180" s="173">
        <f t="shared" si="66"/>
        <v>0</v>
      </c>
      <c r="AI180" s="262">
        <f t="shared" si="66"/>
        <v>0</v>
      </c>
      <c r="AJ180" s="263">
        <f t="shared" si="66"/>
        <v>0</v>
      </c>
      <c r="AK180" s="262">
        <f t="shared" si="66"/>
        <v>0</v>
      </c>
      <c r="AL180" s="263">
        <f t="shared" si="66"/>
        <v>0</v>
      </c>
    </row>
    <row r="181" spans="1:38" ht="23.45" customHeight="1" x14ac:dyDescent="0.25">
      <c r="A181" s="265" t="s">
        <v>164</v>
      </c>
      <c r="B181" s="266"/>
      <c r="C181" s="266"/>
      <c r="D181" s="266"/>
    </row>
    <row r="182" spans="1:38" x14ac:dyDescent="0.25">
      <c r="A182" s="267" t="s">
        <v>165</v>
      </c>
      <c r="B182" s="268" t="s">
        <v>94</v>
      </c>
      <c r="C182" s="269" t="s">
        <v>166</v>
      </c>
      <c r="D182" s="150" t="s">
        <v>167</v>
      </c>
    </row>
    <row r="183" spans="1:38" x14ac:dyDescent="0.25">
      <c r="A183" s="270" t="s">
        <v>168</v>
      </c>
      <c r="B183" s="271">
        <f>SUM(C183:D183)</f>
        <v>0</v>
      </c>
      <c r="C183" s="135"/>
      <c r="D183" s="272"/>
    </row>
    <row r="184" spans="1:38" x14ac:dyDescent="0.25">
      <c r="A184" s="273" t="s">
        <v>169</v>
      </c>
      <c r="B184" s="274">
        <f>SUM(C184:D184)</f>
        <v>0</v>
      </c>
      <c r="C184" s="135"/>
      <c r="D184" s="272"/>
    </row>
    <row r="185" spans="1:38" ht="21" x14ac:dyDescent="0.25">
      <c r="A185" s="275" t="s">
        <v>170</v>
      </c>
      <c r="B185" s="276">
        <f>SUM(C185:D185)</f>
        <v>0</v>
      </c>
      <c r="C185" s="140"/>
      <c r="D185" s="277"/>
    </row>
    <row r="186" spans="1:38" x14ac:dyDescent="0.25">
      <c r="A186" s="278" t="s">
        <v>171</v>
      </c>
      <c r="B186" s="279">
        <f>SUM(C186:D186)</f>
        <v>0</v>
      </c>
      <c r="C186" s="146"/>
      <c r="D186" s="280"/>
    </row>
    <row r="201" spans="1:2" hidden="1" x14ac:dyDescent="0.25"/>
    <row r="202" spans="1:2" hidden="1" x14ac:dyDescent="0.25">
      <c r="A202" s="281">
        <f>SUM(C13:C89,C94:C105,C108:D117,C122:C124,C129:C148,B151:B155,B158:B164,B167:B170,C167:C170,B175:B179,B183:B186)</f>
        <v>2137</v>
      </c>
      <c r="B202" s="281">
        <f>SUM(CJ13:CQ148)</f>
        <v>0</v>
      </c>
    </row>
    <row r="203" spans="1:2" hidden="1" x14ac:dyDescent="0.25"/>
  </sheetData>
  <mergeCells count="128">
    <mergeCell ref="A6:T6"/>
    <mergeCell ref="A8:AM8"/>
    <mergeCell ref="A9:AM9"/>
    <mergeCell ref="A10:A12"/>
    <mergeCell ref="B10:B12"/>
    <mergeCell ref="C10:E11"/>
    <mergeCell ref="F10:AM10"/>
    <mergeCell ref="X11:Y11"/>
    <mergeCell ref="Z11:AA11"/>
    <mergeCell ref="AB11:AC11"/>
    <mergeCell ref="AJ11:AK11"/>
    <mergeCell ref="AL11:AM11"/>
    <mergeCell ref="AU10:AU12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AN10:AN12"/>
    <mergeCell ref="AO10:AP11"/>
    <mergeCell ref="AQ10:AQ12"/>
    <mergeCell ref="AR10:AR12"/>
    <mergeCell ref="AS10:AS12"/>
    <mergeCell ref="AT10:AT12"/>
    <mergeCell ref="A24:A34"/>
    <mergeCell ref="A35:A45"/>
    <mergeCell ref="A46:A56"/>
    <mergeCell ref="A57:A62"/>
    <mergeCell ref="A63:A66"/>
    <mergeCell ref="A67:A73"/>
    <mergeCell ref="AD11:AE11"/>
    <mergeCell ref="AF11:AG11"/>
    <mergeCell ref="AH11:AI11"/>
    <mergeCell ref="A13:A23"/>
    <mergeCell ref="A74:A78"/>
    <mergeCell ref="A79:A89"/>
    <mergeCell ref="A90:AM90"/>
    <mergeCell ref="A91:A93"/>
    <mergeCell ref="B91:B93"/>
    <mergeCell ref="C91:E92"/>
    <mergeCell ref="F91:AM91"/>
    <mergeCell ref="P92:Q92"/>
    <mergeCell ref="R92:S92"/>
    <mergeCell ref="T92:U92"/>
    <mergeCell ref="AN91:AO92"/>
    <mergeCell ref="AP91:AP93"/>
    <mergeCell ref="AQ91:AQ93"/>
    <mergeCell ref="AR91:AR93"/>
    <mergeCell ref="AS91:AS93"/>
    <mergeCell ref="F92:G92"/>
    <mergeCell ref="H92:I92"/>
    <mergeCell ref="J92:K92"/>
    <mergeCell ref="L92:M92"/>
    <mergeCell ref="N92:O92"/>
    <mergeCell ref="AH92:AI92"/>
    <mergeCell ref="AJ92:AK92"/>
    <mergeCell ref="AL92:AM92"/>
    <mergeCell ref="A94:A99"/>
    <mergeCell ref="A100:A105"/>
    <mergeCell ref="A106:D106"/>
    <mergeCell ref="V92:W92"/>
    <mergeCell ref="X92:Y92"/>
    <mergeCell ref="Z92:AA92"/>
    <mergeCell ref="AB92:AC92"/>
    <mergeCell ref="AD92:AE92"/>
    <mergeCell ref="AF92:AG92"/>
    <mergeCell ref="A107:A117"/>
    <mergeCell ref="A118:AK118"/>
    <mergeCell ref="A119:B121"/>
    <mergeCell ref="C119:E120"/>
    <mergeCell ref="F119:AI119"/>
    <mergeCell ref="AJ119:AK120"/>
    <mergeCell ref="X120:Y120"/>
    <mergeCell ref="Z120:AA120"/>
    <mergeCell ref="AB120:AC120"/>
    <mergeCell ref="AD120:AE120"/>
    <mergeCell ref="AL119:AL121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V120:W120"/>
    <mergeCell ref="O127:O128"/>
    <mergeCell ref="A129:A133"/>
    <mergeCell ref="A134:A138"/>
    <mergeCell ref="A139:A143"/>
    <mergeCell ref="A144:A148"/>
    <mergeCell ref="A149:H149"/>
    <mergeCell ref="AF120:AG120"/>
    <mergeCell ref="AH120:AI120"/>
    <mergeCell ref="A122:A124"/>
    <mergeCell ref="A125:J125"/>
    <mergeCell ref="A126:J126"/>
    <mergeCell ref="A127:A128"/>
    <mergeCell ref="B127:B128"/>
    <mergeCell ref="C127:C128"/>
    <mergeCell ref="D127:M127"/>
    <mergeCell ref="N127:N128"/>
    <mergeCell ref="A156:H156"/>
    <mergeCell ref="A171:J171"/>
    <mergeCell ref="A172:A174"/>
    <mergeCell ref="B172:D173"/>
    <mergeCell ref="E172:AL172"/>
    <mergeCell ref="E173:F173"/>
    <mergeCell ref="G173:H173"/>
    <mergeCell ref="I173:J173"/>
    <mergeCell ref="K173:L173"/>
    <mergeCell ref="M173:N173"/>
    <mergeCell ref="AA173:AB173"/>
    <mergeCell ref="AC173:AD173"/>
    <mergeCell ref="AE173:AF173"/>
    <mergeCell ref="AG173:AH173"/>
    <mergeCell ref="AI173:AJ173"/>
    <mergeCell ref="AK173:AL173"/>
    <mergeCell ref="O173:P173"/>
    <mergeCell ref="Q173:R173"/>
    <mergeCell ref="S173:T173"/>
    <mergeCell ref="U173:V173"/>
    <mergeCell ref="W173:X173"/>
    <mergeCell ref="Y173:Z173"/>
  </mergeCells>
  <dataValidations count="8">
    <dataValidation type="whole" allowBlank="1" showInputMessage="1" showErrorMessage="1" sqref="C183:D186" xr:uid="{CA06C5FD-18E0-44F6-9237-C0EF2495DDFE}">
      <formula1>0</formula1>
      <formula2>9.99999999999999E+40</formula2>
    </dataValidation>
    <dataValidation type="whole" allowBlank="1" showInputMessage="1" showErrorMessage="1" sqref="F13:AU89" xr:uid="{58873411-7980-4FDC-A816-AB805F6115D8}">
      <formula1>0</formula1>
      <formula2>9.99999999999999E+35</formula2>
    </dataValidation>
    <dataValidation type="whole" allowBlank="1" showInputMessage="1" showErrorMessage="1" sqref="F94:AS105" xr:uid="{4BD84448-1E0F-4DDB-9CA9-8EDBF9AA2BCF}">
      <formula1>0</formula1>
      <formula2>9.99999999999999E+36</formula2>
    </dataValidation>
    <dataValidation type="whole" allowBlank="1" showInputMessage="1" showErrorMessage="1" sqref="C108:D117" xr:uid="{4A12D9C4-161E-4C77-9B8F-C7A4A3309425}">
      <formula1>0</formula1>
      <formula2>9.99999999999999E+34</formula2>
    </dataValidation>
    <dataValidation type="whole" operator="equal" allowBlank="1" showInputMessage="1" showErrorMessage="1" sqref="D74:D78" xr:uid="{85473CF3-7546-485D-9B72-F6B2A41D29DA}">
      <formula1>0</formula1>
    </dataValidation>
    <dataValidation allowBlank="1" showInputMessage="1" showErrorMessage="1" error="Valor no Permitido" sqref="A79:A89" xr:uid="{8885AB84-E28B-4806-AE86-A8CD84887F0F}"/>
    <dataValidation type="whole" allowBlank="1" showInputMessage="1" showErrorMessage="1" error="Valor no Permitido" sqref="B122:E124 A118:A119 A122 C119:E120 B175:D179 B172:D173 C79:E89" xr:uid="{96BF2841-B457-4D46-BE13-91C4676AB924}">
      <formula1>0</formula1>
      <formula2>1E+30</formula2>
    </dataValidation>
    <dataValidation type="whole" operator="greaterThanOrEqual" allowBlank="1" showInputMessage="1" showErrorMessage="1" sqref="D129:O148 E175:AL179 C167:J170 C158:H164 F122:AL124 C151:H155" xr:uid="{989B0B80-3DE4-423C-ADD2-95CF0A8B721E}">
      <formula1>0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G203"/>
  <sheetViews>
    <sheetView workbookViewId="0">
      <selection sqref="A1:XFD1048576"/>
    </sheetView>
  </sheetViews>
  <sheetFormatPr baseColWidth="10" defaultColWidth="11.42578125" defaultRowHeight="15" x14ac:dyDescent="0.25"/>
  <cols>
    <col min="1" max="1" width="43.140625" customWidth="1"/>
    <col min="2" max="2" width="31.7109375" customWidth="1"/>
    <col min="3" max="3" width="18.85546875" bestFit="1" customWidth="1"/>
    <col min="4" max="4" width="17.140625" bestFit="1" customWidth="1"/>
    <col min="5" max="5" width="14" bestFit="1" customWidth="1"/>
    <col min="6" max="6" width="14.5703125" bestFit="1" customWidth="1"/>
    <col min="7" max="7" width="11.5703125" bestFit="1" customWidth="1"/>
    <col min="8" max="8" width="14" bestFit="1" customWidth="1"/>
    <col min="9" max="9" width="13.28515625" customWidth="1"/>
    <col min="10" max="10" width="15.42578125" customWidth="1"/>
    <col min="11" max="11" width="17" customWidth="1"/>
    <col min="12" max="12" width="14.85546875" customWidth="1"/>
    <col min="14" max="14" width="13.5703125" customWidth="1"/>
    <col min="38" max="38" width="13.7109375" customWidth="1"/>
    <col min="40" max="40" width="12.7109375" customWidth="1"/>
    <col min="41" max="41" width="13" customWidth="1"/>
    <col min="42" max="42" width="13.140625" customWidth="1"/>
    <col min="44" max="44" width="12.42578125" customWidth="1"/>
    <col min="75" max="76" width="11.7109375" customWidth="1"/>
    <col min="77" max="77" width="11.42578125" customWidth="1"/>
    <col min="78" max="96" width="11.42578125" hidden="1" customWidth="1"/>
    <col min="97" max="105" width="11.42578125" customWidth="1"/>
  </cols>
  <sheetData>
    <row r="1" spans="1:104" x14ac:dyDescent="0.25">
      <c r="A1" s="1" t="s">
        <v>0</v>
      </c>
    </row>
    <row r="2" spans="1:104" x14ac:dyDescent="0.25">
      <c r="A2" s="1" t="str">
        <f>CONCATENATE("COMUNA: ",[11]NOMBRE!B2, " (",[11]NOMBRE!C2,[11]NOMBRE!D2,[11]NOMBRE!E2,[11]NOMBRE!F2,[11]NOMBRE!G2,")")</f>
        <v>COMUNA: LINARES (07401)</v>
      </c>
    </row>
    <row r="3" spans="1:104" x14ac:dyDescent="0.25">
      <c r="A3" s="1" t="str">
        <f>CONCATENATE("ESTABLECIMIENTO/ESTRATEGIA: ", [11]NOMBRE!B3, " (",[11]NOMBRE!C3,[11]NOMBRE!D3,[11]NOMBRE!E3,[11]NOMBRE!F3,[11]NOMBRE!G3,[11]NOMBRE!H3,")")</f>
        <v>ESTABLECIMIENTO/ESTRATEGIA: HOSPITAL PRESIDENTE CARLOS IBAÑEZ DEL CAMPO (116108)</v>
      </c>
    </row>
    <row r="4" spans="1:104" x14ac:dyDescent="0.25">
      <c r="A4" s="1" t="str">
        <f>CONCATENATE("MES: ",[11]NOMBRE!B6, " (",[11]NOMBRE!C6,[11]NOMBRE!D6,")")</f>
        <v>MES: OCTUBRE (10)</v>
      </c>
    </row>
    <row r="5" spans="1:104" x14ac:dyDescent="0.25">
      <c r="A5" s="1" t="str">
        <f>CONCATENATE("AÑO: ",[11]NOMBRE!B7)</f>
        <v>AÑO: 2025</v>
      </c>
    </row>
    <row r="6" spans="1:104" s="2" customFormat="1" ht="18" customHeight="1" x14ac:dyDescent="0.25">
      <c r="A6" s="330" t="s">
        <v>1</v>
      </c>
      <c r="B6" s="330"/>
      <c r="C6" s="330"/>
      <c r="D6" s="330"/>
      <c r="E6" s="330"/>
      <c r="F6" s="330"/>
      <c r="G6" s="330"/>
      <c r="H6" s="330"/>
      <c r="I6" s="330"/>
      <c r="J6" s="330"/>
      <c r="K6" s="330"/>
      <c r="L6" s="330"/>
      <c r="M6" s="330"/>
      <c r="N6" s="330"/>
      <c r="O6" s="330"/>
      <c r="P6" s="330"/>
      <c r="Q6" s="330"/>
      <c r="R6" s="330"/>
      <c r="S6" s="330"/>
      <c r="T6" s="330"/>
      <c r="BX6" s="3"/>
      <c r="BY6" s="3"/>
      <c r="BZ6" s="3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</row>
    <row r="8" spans="1:104" ht="18" customHeight="1" x14ac:dyDescent="0.25">
      <c r="A8" s="331" t="s">
        <v>2</v>
      </c>
      <c r="B8" s="331"/>
      <c r="C8" s="331"/>
      <c r="D8" s="331"/>
      <c r="E8" s="331"/>
      <c r="F8" s="331"/>
      <c r="G8" s="331"/>
      <c r="H8" s="331"/>
      <c r="I8" s="331"/>
      <c r="J8" s="331"/>
      <c r="K8" s="331"/>
      <c r="L8" s="331"/>
      <c r="M8" s="331"/>
      <c r="N8" s="331"/>
      <c r="O8" s="331"/>
      <c r="P8" s="331"/>
      <c r="Q8" s="331"/>
      <c r="R8" s="331"/>
      <c r="S8" s="331"/>
      <c r="T8" s="331"/>
      <c r="U8" s="331"/>
      <c r="V8" s="331"/>
      <c r="W8" s="331"/>
      <c r="X8" s="331"/>
      <c r="Y8" s="331"/>
      <c r="Z8" s="331"/>
      <c r="AA8" s="331"/>
      <c r="AB8" s="331"/>
      <c r="AC8" s="331"/>
      <c r="AD8" s="331"/>
      <c r="AE8" s="331"/>
      <c r="AF8" s="331"/>
      <c r="AG8" s="331"/>
      <c r="AH8" s="331"/>
      <c r="AI8" s="331"/>
      <c r="AJ8" s="331"/>
      <c r="AK8" s="331"/>
      <c r="AL8" s="331"/>
      <c r="AM8" s="331"/>
    </row>
    <row r="9" spans="1:104" ht="18" customHeight="1" x14ac:dyDescent="0.25">
      <c r="A9" s="303" t="s">
        <v>3</v>
      </c>
      <c r="B9" s="303"/>
      <c r="C9" s="303"/>
      <c r="D9" s="303"/>
      <c r="E9" s="303"/>
      <c r="F9" s="303"/>
      <c r="G9" s="303"/>
      <c r="H9" s="303"/>
      <c r="I9" s="303"/>
      <c r="J9" s="303"/>
      <c r="K9" s="303"/>
      <c r="L9" s="303"/>
      <c r="M9" s="303"/>
      <c r="N9" s="303"/>
      <c r="O9" s="303"/>
      <c r="P9" s="303"/>
      <c r="Q9" s="303"/>
      <c r="R9" s="303"/>
      <c r="S9" s="303"/>
      <c r="T9" s="303"/>
      <c r="U9" s="303"/>
      <c r="V9" s="303"/>
      <c r="W9" s="303"/>
      <c r="X9" s="303"/>
      <c r="Y9" s="303"/>
      <c r="Z9" s="303"/>
      <c r="AA9" s="303"/>
      <c r="AB9" s="303"/>
      <c r="AC9" s="303"/>
      <c r="AD9" s="303"/>
      <c r="AE9" s="303"/>
      <c r="AF9" s="303"/>
      <c r="AG9" s="303"/>
      <c r="AH9" s="303"/>
      <c r="AI9" s="303"/>
      <c r="AJ9" s="303"/>
      <c r="AK9" s="303"/>
      <c r="AL9" s="303"/>
      <c r="AM9" s="303"/>
    </row>
    <row r="10" spans="1:104" ht="18" customHeight="1" x14ac:dyDescent="0.25">
      <c r="A10" s="332" t="s">
        <v>4</v>
      </c>
      <c r="B10" s="327" t="s">
        <v>5</v>
      </c>
      <c r="C10" s="287" t="s">
        <v>6</v>
      </c>
      <c r="D10" s="288"/>
      <c r="E10" s="284"/>
      <c r="F10" s="333" t="s">
        <v>7</v>
      </c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4"/>
      <c r="AF10" s="334"/>
      <c r="AG10" s="334"/>
      <c r="AH10" s="334"/>
      <c r="AI10" s="334"/>
      <c r="AJ10" s="334"/>
      <c r="AK10" s="334"/>
      <c r="AL10" s="334"/>
      <c r="AM10" s="314"/>
      <c r="AN10" s="309" t="s">
        <v>8</v>
      </c>
      <c r="AO10" s="288" t="s">
        <v>9</v>
      </c>
      <c r="AP10" s="284"/>
      <c r="AQ10" s="324" t="s">
        <v>10</v>
      </c>
      <c r="AR10" s="324" t="s">
        <v>11</v>
      </c>
      <c r="AS10" s="324" t="s">
        <v>12</v>
      </c>
      <c r="AT10" s="324" t="s">
        <v>13</v>
      </c>
      <c r="AU10" s="324" t="s">
        <v>14</v>
      </c>
    </row>
    <row r="11" spans="1:104" ht="18" customHeight="1" x14ac:dyDescent="0.25">
      <c r="A11" s="332"/>
      <c r="B11" s="328"/>
      <c r="C11" s="289"/>
      <c r="D11" s="290"/>
      <c r="E11" s="286"/>
      <c r="F11" s="294" t="s">
        <v>15</v>
      </c>
      <c r="G11" s="294"/>
      <c r="H11" s="295" t="s">
        <v>16</v>
      </c>
      <c r="I11" s="296"/>
      <c r="J11" s="295" t="s">
        <v>17</v>
      </c>
      <c r="K11" s="296"/>
      <c r="L11" s="295" t="s">
        <v>18</v>
      </c>
      <c r="M11" s="296"/>
      <c r="N11" s="295" t="s">
        <v>19</v>
      </c>
      <c r="O11" s="296"/>
      <c r="P11" s="295" t="s">
        <v>20</v>
      </c>
      <c r="Q11" s="296"/>
      <c r="R11" s="295" t="s">
        <v>21</v>
      </c>
      <c r="S11" s="296"/>
      <c r="T11" s="295" t="s">
        <v>22</v>
      </c>
      <c r="U11" s="296"/>
      <c r="V11" s="295" t="s">
        <v>23</v>
      </c>
      <c r="W11" s="296"/>
      <c r="X11" s="295" t="s">
        <v>24</v>
      </c>
      <c r="Y11" s="296"/>
      <c r="Z11" s="295" t="s">
        <v>25</v>
      </c>
      <c r="AA11" s="296"/>
      <c r="AB11" s="295" t="s">
        <v>26</v>
      </c>
      <c r="AC11" s="296"/>
      <c r="AD11" s="295" t="s">
        <v>27</v>
      </c>
      <c r="AE11" s="296"/>
      <c r="AF11" s="295" t="s">
        <v>28</v>
      </c>
      <c r="AG11" s="296"/>
      <c r="AH11" s="295" t="s">
        <v>29</v>
      </c>
      <c r="AI11" s="296"/>
      <c r="AJ11" s="295" t="s">
        <v>30</v>
      </c>
      <c r="AK11" s="296"/>
      <c r="AL11" s="297" t="s">
        <v>31</v>
      </c>
      <c r="AM11" s="323"/>
      <c r="AN11" s="310"/>
      <c r="AO11" s="290"/>
      <c r="AP11" s="286"/>
      <c r="AQ11" s="325"/>
      <c r="AR11" s="325"/>
      <c r="AS11" s="325"/>
      <c r="AT11" s="325"/>
      <c r="AU11" s="325"/>
    </row>
    <row r="12" spans="1:104" ht="18" customHeight="1" x14ac:dyDescent="0.25">
      <c r="A12" s="332"/>
      <c r="B12" s="329"/>
      <c r="C12" s="5" t="s">
        <v>32</v>
      </c>
      <c r="D12" s="6" t="s">
        <v>33</v>
      </c>
      <c r="E12" s="7" t="s">
        <v>34</v>
      </c>
      <c r="F12" s="5" t="s">
        <v>33</v>
      </c>
      <c r="G12" s="7" t="s">
        <v>34</v>
      </c>
      <c r="H12" s="5" t="s">
        <v>33</v>
      </c>
      <c r="I12" s="7" t="s">
        <v>34</v>
      </c>
      <c r="J12" s="5" t="s">
        <v>33</v>
      </c>
      <c r="K12" s="7" t="s">
        <v>34</v>
      </c>
      <c r="L12" s="5" t="s">
        <v>33</v>
      </c>
      <c r="M12" s="7" t="s">
        <v>34</v>
      </c>
      <c r="N12" s="5" t="s">
        <v>33</v>
      </c>
      <c r="O12" s="7" t="s">
        <v>34</v>
      </c>
      <c r="P12" s="5" t="s">
        <v>33</v>
      </c>
      <c r="Q12" s="7" t="s">
        <v>34</v>
      </c>
      <c r="R12" s="5" t="s">
        <v>33</v>
      </c>
      <c r="S12" s="7" t="s">
        <v>34</v>
      </c>
      <c r="T12" s="5" t="s">
        <v>33</v>
      </c>
      <c r="U12" s="7" t="s">
        <v>34</v>
      </c>
      <c r="V12" s="5" t="s">
        <v>33</v>
      </c>
      <c r="W12" s="7" t="s">
        <v>34</v>
      </c>
      <c r="X12" s="5" t="s">
        <v>33</v>
      </c>
      <c r="Y12" s="7" t="s">
        <v>34</v>
      </c>
      <c r="Z12" s="5" t="s">
        <v>33</v>
      </c>
      <c r="AA12" s="7" t="s">
        <v>34</v>
      </c>
      <c r="AB12" s="5" t="s">
        <v>33</v>
      </c>
      <c r="AC12" s="7" t="s">
        <v>34</v>
      </c>
      <c r="AD12" s="5" t="s">
        <v>33</v>
      </c>
      <c r="AE12" s="7" t="s">
        <v>34</v>
      </c>
      <c r="AF12" s="5" t="s">
        <v>33</v>
      </c>
      <c r="AG12" s="7" t="s">
        <v>34</v>
      </c>
      <c r="AH12" s="5" t="s">
        <v>33</v>
      </c>
      <c r="AI12" s="7" t="s">
        <v>34</v>
      </c>
      <c r="AJ12" s="5" t="s">
        <v>33</v>
      </c>
      <c r="AK12" s="7" t="s">
        <v>34</v>
      </c>
      <c r="AL12" s="5" t="s">
        <v>33</v>
      </c>
      <c r="AM12" s="7" t="s">
        <v>34</v>
      </c>
      <c r="AN12" s="311"/>
      <c r="AO12" s="8" t="s">
        <v>35</v>
      </c>
      <c r="AP12" s="9" t="s">
        <v>36</v>
      </c>
      <c r="AQ12" s="326"/>
      <c r="AR12" s="326"/>
      <c r="AS12" s="326"/>
      <c r="AT12" s="326"/>
      <c r="AU12" s="326"/>
    </row>
    <row r="13" spans="1:104" x14ac:dyDescent="0.25">
      <c r="A13" s="299" t="s">
        <v>37</v>
      </c>
      <c r="B13" s="10" t="s">
        <v>38</v>
      </c>
      <c r="C13" s="11">
        <f t="shared" ref="C13:C75" si="0">SUM(D13+E13)</f>
        <v>81</v>
      </c>
      <c r="D13" s="12">
        <f>+F13+H13+J13+L13+N13+P13+R13+T13+V13+X13+Z13+AB13+AD13+AF13+AH13+AJ13+AL13</f>
        <v>58</v>
      </c>
      <c r="E13" s="13">
        <f>+G13+I13+K13+M13+O13+Q13+S13+U13+W13+Y13+AA13+AC13+AE13+AG13+AI13+AK13+AM13</f>
        <v>23</v>
      </c>
      <c r="F13" s="14"/>
      <c r="G13" s="15"/>
      <c r="H13" s="14"/>
      <c r="I13" s="15"/>
      <c r="J13" s="14"/>
      <c r="K13" s="16"/>
      <c r="L13" s="14">
        <v>1</v>
      </c>
      <c r="M13" s="16"/>
      <c r="N13" s="14"/>
      <c r="O13" s="16">
        <v>1</v>
      </c>
      <c r="P13" s="14">
        <v>6</v>
      </c>
      <c r="Q13" s="16"/>
      <c r="R13" s="14">
        <v>5</v>
      </c>
      <c r="S13" s="16">
        <v>1</v>
      </c>
      <c r="T13" s="14">
        <v>8</v>
      </c>
      <c r="U13" s="16">
        <v>4</v>
      </c>
      <c r="V13" s="14">
        <v>9</v>
      </c>
      <c r="W13" s="16"/>
      <c r="X13" s="14">
        <v>4</v>
      </c>
      <c r="Y13" s="16">
        <v>3</v>
      </c>
      <c r="Z13" s="14">
        <v>5</v>
      </c>
      <c r="AA13" s="16"/>
      <c r="AB13" s="14">
        <v>6</v>
      </c>
      <c r="AC13" s="16">
        <v>3</v>
      </c>
      <c r="AD13" s="14">
        <v>5</v>
      </c>
      <c r="AE13" s="16">
        <v>2</v>
      </c>
      <c r="AF13" s="14">
        <v>4</v>
      </c>
      <c r="AG13" s="16">
        <v>5</v>
      </c>
      <c r="AH13" s="14">
        <v>1</v>
      </c>
      <c r="AI13" s="16">
        <v>2</v>
      </c>
      <c r="AJ13" s="14">
        <v>1</v>
      </c>
      <c r="AK13" s="16">
        <v>2</v>
      </c>
      <c r="AL13" s="17">
        <v>3</v>
      </c>
      <c r="AM13" s="18"/>
      <c r="AN13" s="19">
        <v>0</v>
      </c>
      <c r="AO13" s="20">
        <v>0</v>
      </c>
      <c r="AP13" s="21">
        <v>0</v>
      </c>
      <c r="AQ13" s="22">
        <v>0</v>
      </c>
      <c r="AR13" s="22">
        <v>2</v>
      </c>
      <c r="AS13" s="23"/>
      <c r="AT13" s="24">
        <v>0</v>
      </c>
      <c r="AU13" s="24">
        <v>0</v>
      </c>
      <c r="AV13" s="25" t="str">
        <f>$CA13&amp;$CB13&amp;CC13&amp;CD13&amp;CE13&amp;CG13&amp;CH13</f>
        <v/>
      </c>
      <c r="CA13" s="26" t="str">
        <f>IF(AND($C13&lt;&gt;0,AN13=""),"* No olvide ingresar la columna Espacios Amigables /adolescentes (Digite CERO si no tiene). ",IF(AN13&gt;$C13,"* El Número de Espacios Amigables no puede superar el Total. ",""))</f>
        <v/>
      </c>
      <c r="CB13" s="26" t="str">
        <f>IF(AND(E13&gt;0,OR(AO13="")),"No olvide digitar los campos *TRANS Masculino (Digite CERO si no tiene).",IF(AO13&gt;E13,"* El Número de TRANS Masculino no puede superar el Total Mujeres. ",""))</f>
        <v/>
      </c>
      <c r="CC13" s="26" t="str">
        <f>IF(AND(D13&gt;0,OR(AP13="")),"No olvide digitar los campos *TRANS Femenino (Digite CERO si no tiene).",IF(AP13&gt;$D13,"* El Número de TRANS Femenino no puede superar el Total Hombres. ",""))</f>
        <v/>
      </c>
      <c r="CD13" s="26" t="str">
        <f>IF(AND($C13&lt;&gt;0,AQ13=""),"* No olvide ingresar la columna Pueblos Originarios (Digite CERO si no tiene).  ",IF(AQ13&gt;$C13,"* El Número de Pueblos Originarios no puede superar el Total. ",""))</f>
        <v/>
      </c>
      <c r="CE13" s="26" t="str">
        <f>IF(AND($C13&lt;&gt;0,AR13=""),"* No olvide ingresar la columna Migrantes (Digite CERO si no tiene).  ",IF(AR13&gt;$C13,"* El Número de Migrantes no puede superar el Total. ",""))</f>
        <v/>
      </c>
      <c r="CF13" s="27"/>
      <c r="CG13" s="26" t="str">
        <f>IF(AND($C13&lt;&gt;0,AT13=""),"* No olvide ingresar la columna Niños, Niñas, Adolescentes y Jóvenes SENAME (Digite CERO si no tiene).  ",IF(AT13&gt;$C13,"* El Número de Niños, Niñas, Adolescentes y Jóvenes SENAME no puede superar el Total. ",""))</f>
        <v/>
      </c>
      <c r="CH13" s="26" t="str">
        <f>IF(AND($C13&lt;&gt;0,AU13=""),"* No olvide ingresar la columna Niños, Niñas, Adolescentes y Jóvenes Mejor Niñez (Digite CERO si no tiene). ",IF(AU13&gt;$C13,"* El Número de Niños, Niñas, Adolescentes y Jóvenes Mejor Niñez no puede superar el Total. ",""))</f>
        <v/>
      </c>
      <c r="CI13" s="28"/>
      <c r="CJ13" s="29">
        <f>IF(AND($C13&lt;&gt;0,AN13=""),1,IF(AN13&gt;$C13,1,0))</f>
        <v>0</v>
      </c>
      <c r="CK13" s="29">
        <f>IF(AND(E13&gt;0,OR(AO13="")),1,IF(AO13&gt;E13,1,0))</f>
        <v>0</v>
      </c>
      <c r="CL13" s="29">
        <f>IF(AND(D13&gt;0,OR(AP13="")),1,IF(AP13&gt;D13,1,0))</f>
        <v>0</v>
      </c>
      <c r="CM13" s="29">
        <f>IF(AND($C13&lt;&gt;0,AQ13=""),1,IF(AQ13&gt;$C13,1,0))</f>
        <v>0</v>
      </c>
      <c r="CN13" s="29">
        <f>IF(AND($C13&lt;&gt;0,AR13=""),1,IF(AR13&gt;$C13,1,0))</f>
        <v>0</v>
      </c>
      <c r="CO13" s="30"/>
      <c r="CP13" s="29">
        <f>IF(AND($C13&lt;&gt;0,AT13=""),1,IF(AT13&gt;$C13,1,0))</f>
        <v>0</v>
      </c>
      <c r="CQ13" s="29">
        <f>IF(AND($C13&lt;&gt;0,AU13=""),1,IF(AU13&gt;$C13,1,0))</f>
        <v>0</v>
      </c>
      <c r="CR13" s="28"/>
      <c r="CS13" s="28"/>
      <c r="CT13" s="28"/>
      <c r="CU13" s="28"/>
    </row>
    <row r="14" spans="1:104" x14ac:dyDescent="0.25">
      <c r="A14" s="300"/>
      <c r="B14" s="31" t="s">
        <v>39</v>
      </c>
      <c r="C14" s="32">
        <f t="shared" si="0"/>
        <v>0</v>
      </c>
      <c r="D14" s="33">
        <f t="shared" ref="D14:E23" si="1">+F14+H14+J14+L14+N14+P14+R14+T14+V14+X14+Z14+AB14+AD14+AF14+AH14+AJ14+AL14</f>
        <v>0</v>
      </c>
      <c r="E14" s="34">
        <f>+G14+I14+K14+M14+O14+Q14+S14+U14+W14+Y14+AA14+AC14+AE14+AG14+AI14+AK14+AM14</f>
        <v>0</v>
      </c>
      <c r="F14" s="35"/>
      <c r="G14" s="36"/>
      <c r="H14" s="35"/>
      <c r="I14" s="36"/>
      <c r="J14" s="35"/>
      <c r="K14" s="37"/>
      <c r="L14" s="35"/>
      <c r="M14" s="37"/>
      <c r="N14" s="35"/>
      <c r="O14" s="37"/>
      <c r="P14" s="35"/>
      <c r="Q14" s="37"/>
      <c r="R14" s="35"/>
      <c r="S14" s="37"/>
      <c r="T14" s="35"/>
      <c r="U14" s="37"/>
      <c r="V14" s="35"/>
      <c r="W14" s="37"/>
      <c r="X14" s="35"/>
      <c r="Y14" s="37"/>
      <c r="Z14" s="35"/>
      <c r="AA14" s="37"/>
      <c r="AB14" s="35"/>
      <c r="AC14" s="37"/>
      <c r="AD14" s="35"/>
      <c r="AE14" s="37"/>
      <c r="AF14" s="35"/>
      <c r="AG14" s="37"/>
      <c r="AH14" s="35"/>
      <c r="AI14" s="37"/>
      <c r="AJ14" s="35"/>
      <c r="AK14" s="37"/>
      <c r="AL14" s="38"/>
      <c r="AM14" s="39"/>
      <c r="AN14" s="40"/>
      <c r="AO14" s="41"/>
      <c r="AP14" s="36"/>
      <c r="AQ14" s="24"/>
      <c r="AR14" s="24"/>
      <c r="AS14" s="42"/>
      <c r="AT14" s="24">
        <v>0</v>
      </c>
      <c r="AU14" s="24">
        <v>0</v>
      </c>
      <c r="AV14" s="25" t="str">
        <f t="shared" ref="AV14:AV56" si="2">$CA14&amp;$CB14&amp;CC14&amp;CD14&amp;CE14&amp;CG14&amp;CH14</f>
        <v/>
      </c>
      <c r="CA14" s="26" t="str">
        <f t="shared" ref="CA14:CA89" si="3">IF(AND($C14&lt;&gt;0,AN14=""),"* No olvide ingresar la columna Espacios Amigables /adolescentes (Digite CERO si no tiene). ",IF(AN14&gt;$C14,"* El Número de Espacios Amigables no puede superar el Total. ",""))</f>
        <v/>
      </c>
      <c r="CB14" s="26" t="str">
        <f t="shared" ref="CB14:CB89" si="4">IF(AND(E14&gt;0,OR(AO14="")),"No olvide digitar los campos *TRANS Masculino (Digite CERO si no tiene).",IF(AO14&gt;E14,"* El Número de TRANS Masculino no puede superar el Total Mujeres. ",""))</f>
        <v/>
      </c>
      <c r="CC14" s="26" t="str">
        <f t="shared" ref="CC14:CC89" si="5">IF(AND(D14&gt;0,OR(AP14="")),"No olvide digitar los campos *TRANS Femenino (Digite CERO si no tiene).",IF(AP14&gt;$D14,"* El Número de TRANS Femenino no puede superar el Total Hombres. ",""))</f>
        <v/>
      </c>
      <c r="CD14" s="26" t="str">
        <f t="shared" ref="CD14:CD89" si="6">IF(AND($C14&lt;&gt;0,AQ14=""),"* No olvide ingresar la columna Pueblos Originarios (Digite CERO si no tiene).  ",IF(AQ14&gt;$C14,"* El Número de Pueblos Originarios no puede superar el Total. ",""))</f>
        <v/>
      </c>
      <c r="CE14" s="26" t="str">
        <f t="shared" ref="CE14:CE89" si="7">IF(AND($C14&lt;&gt;0,AR14=""),"* No olvide ingresar la columna Migrantes (Digite CERO si no tiene).  ",IF(AR14&gt;$C14,"* El Número de Migrantes no puede superar el Total. ",""))</f>
        <v/>
      </c>
      <c r="CF14" s="27"/>
      <c r="CG14" s="26" t="str">
        <f t="shared" ref="CG14:CG89" si="8">IF(AND($C14&lt;&gt;0,AT14=""),"* No olvide ingresar la columna Niños, Niñas, Adolescentes y Jóvenes SENAME (Digite CERO si no tiene).  ",IF(AT14&gt;$C14,"* El Número de Niños, Niñas, Adolescentes y Jóvenes SENAME no puede superar el Total. ",""))</f>
        <v/>
      </c>
      <c r="CH14" s="26" t="str">
        <f t="shared" ref="CH14:CH89" si="9">IF(AND($C14&lt;&gt;0,AU14=""),"* No olvide ingresar la columna Niños, Niñas, Adolescentes y Jóvenes Mejor Niñez (Digite CERO si no tiene). ",IF(AU14&gt;$C14,"* El Número de Niños, Niñas, Adolescentes y Jóvenes Mejor Niñez no puede superar el Total. ",""))</f>
        <v/>
      </c>
      <c r="CI14" s="28"/>
      <c r="CJ14" s="29">
        <f t="shared" ref="CJ14:CJ89" si="10">IF(AND($C14&lt;&gt;0,AN14=""),1,IF(AN14&gt;$C14,1,0))</f>
        <v>0</v>
      </c>
      <c r="CK14" s="29">
        <f t="shared" ref="CK14:CK89" si="11">IF(AND(E14&gt;0,OR(AO14="")),1,IF(AO14&gt;E14,1,0))</f>
        <v>0</v>
      </c>
      <c r="CL14" s="29">
        <f t="shared" ref="CL14:CL89" si="12">IF(AND(D14&gt;0,OR(AP14="")),1,IF(AP14&gt;D14,1,0))</f>
        <v>0</v>
      </c>
      <c r="CM14" s="29">
        <f t="shared" ref="CM14:CN89" si="13">IF(AND($C14&lt;&gt;0,AQ14=""),1,IF(AQ14&gt;$C14,1,0))</f>
        <v>0</v>
      </c>
      <c r="CN14" s="29">
        <f t="shared" si="13"/>
        <v>0</v>
      </c>
      <c r="CO14" s="30"/>
      <c r="CP14" s="29">
        <f t="shared" ref="CP14:CQ89" si="14">IF(AND($C14&lt;&gt;0,AT14=""),1,IF(AT14&gt;$C14,1,0))</f>
        <v>0</v>
      </c>
      <c r="CQ14" s="29">
        <f t="shared" si="14"/>
        <v>0</v>
      </c>
    </row>
    <row r="15" spans="1:104" x14ac:dyDescent="0.25">
      <c r="A15" s="300"/>
      <c r="B15" s="31" t="s">
        <v>40</v>
      </c>
      <c r="C15" s="32">
        <f t="shared" si="0"/>
        <v>182</v>
      </c>
      <c r="D15" s="33">
        <f t="shared" si="1"/>
        <v>132</v>
      </c>
      <c r="E15" s="34">
        <f t="shared" si="1"/>
        <v>50</v>
      </c>
      <c r="F15" s="35"/>
      <c r="G15" s="36"/>
      <c r="H15" s="35"/>
      <c r="I15" s="36"/>
      <c r="J15" s="35"/>
      <c r="K15" s="37"/>
      <c r="L15" s="35">
        <v>2</v>
      </c>
      <c r="M15" s="37"/>
      <c r="N15" s="35">
        <v>6</v>
      </c>
      <c r="O15" s="37">
        <v>6</v>
      </c>
      <c r="P15" s="35">
        <v>8</v>
      </c>
      <c r="Q15" s="37">
        <v>2</v>
      </c>
      <c r="R15" s="35">
        <v>18</v>
      </c>
      <c r="S15" s="37">
        <v>7</v>
      </c>
      <c r="T15" s="35">
        <v>19</v>
      </c>
      <c r="U15" s="37">
        <v>10</v>
      </c>
      <c r="V15" s="35">
        <v>26</v>
      </c>
      <c r="W15" s="37">
        <v>3</v>
      </c>
      <c r="X15" s="35">
        <v>12</v>
      </c>
      <c r="Y15" s="37">
        <v>7</v>
      </c>
      <c r="Z15" s="35">
        <v>18</v>
      </c>
      <c r="AA15" s="37">
        <v>2</v>
      </c>
      <c r="AB15" s="35">
        <v>13</v>
      </c>
      <c r="AC15" s="37">
        <v>7</v>
      </c>
      <c r="AD15" s="35">
        <v>3</v>
      </c>
      <c r="AE15" s="37"/>
      <c r="AF15" s="35">
        <v>2</v>
      </c>
      <c r="AG15" s="37">
        <v>2</v>
      </c>
      <c r="AH15" s="35">
        <v>3</v>
      </c>
      <c r="AI15" s="37">
        <v>1</v>
      </c>
      <c r="AJ15" s="35">
        <v>2</v>
      </c>
      <c r="AK15" s="37">
        <v>3</v>
      </c>
      <c r="AL15" s="38"/>
      <c r="AM15" s="39"/>
      <c r="AN15" s="40">
        <v>0</v>
      </c>
      <c r="AO15" s="41">
        <v>0</v>
      </c>
      <c r="AP15" s="36">
        <v>3</v>
      </c>
      <c r="AQ15" s="24">
        <v>3</v>
      </c>
      <c r="AR15" s="24">
        <v>9</v>
      </c>
      <c r="AS15" s="42"/>
      <c r="AT15" s="24">
        <v>0</v>
      </c>
      <c r="AU15" s="24">
        <v>0</v>
      </c>
      <c r="AV15" s="25" t="str">
        <f t="shared" si="2"/>
        <v/>
      </c>
      <c r="CA15" s="26" t="str">
        <f t="shared" si="3"/>
        <v/>
      </c>
      <c r="CB15" s="26" t="str">
        <f t="shared" si="4"/>
        <v/>
      </c>
      <c r="CC15" s="26" t="str">
        <f t="shared" si="5"/>
        <v/>
      </c>
      <c r="CD15" s="26" t="str">
        <f t="shared" si="6"/>
        <v/>
      </c>
      <c r="CE15" s="26" t="str">
        <f t="shared" si="7"/>
        <v/>
      </c>
      <c r="CF15" s="27"/>
      <c r="CG15" s="26" t="str">
        <f t="shared" si="8"/>
        <v/>
      </c>
      <c r="CH15" s="26" t="str">
        <f t="shared" si="9"/>
        <v/>
      </c>
      <c r="CI15" s="28"/>
      <c r="CJ15" s="29">
        <f t="shared" si="10"/>
        <v>0</v>
      </c>
      <c r="CK15" s="29">
        <f t="shared" si="11"/>
        <v>0</v>
      </c>
      <c r="CL15" s="29">
        <f t="shared" si="12"/>
        <v>0</v>
      </c>
      <c r="CM15" s="29">
        <f t="shared" si="13"/>
        <v>0</v>
      </c>
      <c r="CN15" s="29">
        <f t="shared" si="13"/>
        <v>0</v>
      </c>
      <c r="CO15" s="30"/>
      <c r="CP15" s="29">
        <f t="shared" si="14"/>
        <v>0</v>
      </c>
      <c r="CQ15" s="29">
        <f t="shared" si="14"/>
        <v>0</v>
      </c>
    </row>
    <row r="16" spans="1:104" x14ac:dyDescent="0.25">
      <c r="A16" s="300"/>
      <c r="B16" s="31" t="s">
        <v>41</v>
      </c>
      <c r="C16" s="32">
        <f t="shared" si="0"/>
        <v>0</v>
      </c>
      <c r="D16" s="33">
        <f t="shared" si="1"/>
        <v>0</v>
      </c>
      <c r="E16" s="34">
        <f t="shared" si="1"/>
        <v>0</v>
      </c>
      <c r="F16" s="35"/>
      <c r="G16" s="36"/>
      <c r="H16" s="35"/>
      <c r="I16" s="36"/>
      <c r="J16" s="35"/>
      <c r="K16" s="37"/>
      <c r="L16" s="35"/>
      <c r="M16" s="37"/>
      <c r="N16" s="35"/>
      <c r="O16" s="37"/>
      <c r="P16" s="35"/>
      <c r="Q16" s="37"/>
      <c r="R16" s="35"/>
      <c r="S16" s="37"/>
      <c r="T16" s="35"/>
      <c r="U16" s="37"/>
      <c r="V16" s="35"/>
      <c r="W16" s="37"/>
      <c r="X16" s="35"/>
      <c r="Y16" s="37"/>
      <c r="Z16" s="35"/>
      <c r="AA16" s="37"/>
      <c r="AB16" s="35"/>
      <c r="AC16" s="37"/>
      <c r="AD16" s="35"/>
      <c r="AE16" s="37"/>
      <c r="AF16" s="35"/>
      <c r="AG16" s="37"/>
      <c r="AH16" s="35"/>
      <c r="AI16" s="37"/>
      <c r="AJ16" s="35"/>
      <c r="AK16" s="37"/>
      <c r="AL16" s="38"/>
      <c r="AM16" s="39"/>
      <c r="AN16" s="40"/>
      <c r="AO16" s="41"/>
      <c r="AP16" s="36"/>
      <c r="AQ16" s="24"/>
      <c r="AR16" s="24"/>
      <c r="AS16" s="42"/>
      <c r="AT16" s="24">
        <v>0</v>
      </c>
      <c r="AU16" s="24">
        <v>0</v>
      </c>
      <c r="AV16" s="25" t="str">
        <f t="shared" si="2"/>
        <v/>
      </c>
      <c r="CA16" s="26" t="str">
        <f t="shared" si="3"/>
        <v/>
      </c>
      <c r="CB16" s="26" t="str">
        <f t="shared" si="4"/>
        <v/>
      </c>
      <c r="CC16" s="26" t="str">
        <f t="shared" si="5"/>
        <v/>
      </c>
      <c r="CD16" s="26" t="str">
        <f t="shared" si="6"/>
        <v/>
      </c>
      <c r="CE16" s="26" t="str">
        <f t="shared" si="7"/>
        <v/>
      </c>
      <c r="CF16" s="27"/>
      <c r="CG16" s="26" t="str">
        <f t="shared" si="8"/>
        <v/>
      </c>
      <c r="CH16" s="26" t="str">
        <f t="shared" si="9"/>
        <v/>
      </c>
      <c r="CI16" s="28"/>
      <c r="CJ16" s="29">
        <f t="shared" si="10"/>
        <v>0</v>
      </c>
      <c r="CK16" s="29">
        <f t="shared" si="11"/>
        <v>0</v>
      </c>
      <c r="CL16" s="29">
        <f t="shared" si="12"/>
        <v>0</v>
      </c>
      <c r="CM16" s="29">
        <f t="shared" si="13"/>
        <v>0</v>
      </c>
      <c r="CN16" s="29">
        <f t="shared" si="13"/>
        <v>0</v>
      </c>
      <c r="CO16" s="30"/>
      <c r="CP16" s="29">
        <f t="shared" si="14"/>
        <v>0</v>
      </c>
      <c r="CQ16" s="29">
        <f t="shared" si="14"/>
        <v>0</v>
      </c>
    </row>
    <row r="17" spans="1:99" x14ac:dyDescent="0.25">
      <c r="A17" s="300"/>
      <c r="B17" s="31" t="s">
        <v>42</v>
      </c>
      <c r="C17" s="32">
        <f t="shared" si="0"/>
        <v>0</v>
      </c>
      <c r="D17" s="33">
        <f t="shared" si="1"/>
        <v>0</v>
      </c>
      <c r="E17" s="34">
        <f t="shared" si="1"/>
        <v>0</v>
      </c>
      <c r="F17" s="35"/>
      <c r="G17" s="36"/>
      <c r="H17" s="35"/>
      <c r="I17" s="36"/>
      <c r="J17" s="35"/>
      <c r="K17" s="37"/>
      <c r="L17" s="35"/>
      <c r="M17" s="37"/>
      <c r="N17" s="35"/>
      <c r="O17" s="37"/>
      <c r="P17" s="35"/>
      <c r="Q17" s="37"/>
      <c r="R17" s="35"/>
      <c r="S17" s="37"/>
      <c r="T17" s="35"/>
      <c r="U17" s="37"/>
      <c r="V17" s="35"/>
      <c r="W17" s="37"/>
      <c r="X17" s="35"/>
      <c r="Y17" s="37"/>
      <c r="Z17" s="35"/>
      <c r="AA17" s="37"/>
      <c r="AB17" s="35"/>
      <c r="AC17" s="37"/>
      <c r="AD17" s="35"/>
      <c r="AE17" s="37"/>
      <c r="AF17" s="35"/>
      <c r="AG17" s="37"/>
      <c r="AH17" s="35"/>
      <c r="AI17" s="37"/>
      <c r="AJ17" s="35"/>
      <c r="AK17" s="37"/>
      <c r="AL17" s="38"/>
      <c r="AM17" s="39"/>
      <c r="AN17" s="40"/>
      <c r="AO17" s="41"/>
      <c r="AP17" s="36"/>
      <c r="AQ17" s="24"/>
      <c r="AR17" s="24"/>
      <c r="AS17" s="42"/>
      <c r="AT17" s="24">
        <v>0</v>
      </c>
      <c r="AU17" s="24">
        <v>0</v>
      </c>
      <c r="AV17" s="25" t="str">
        <f t="shared" si="2"/>
        <v/>
      </c>
      <c r="CA17" s="26" t="str">
        <f t="shared" si="3"/>
        <v/>
      </c>
      <c r="CB17" s="26" t="str">
        <f t="shared" si="4"/>
        <v/>
      </c>
      <c r="CC17" s="26" t="str">
        <f t="shared" si="5"/>
        <v/>
      </c>
      <c r="CD17" s="26" t="str">
        <f t="shared" si="6"/>
        <v/>
      </c>
      <c r="CE17" s="26" t="str">
        <f t="shared" si="7"/>
        <v/>
      </c>
      <c r="CF17" s="27"/>
      <c r="CG17" s="26" t="str">
        <f t="shared" si="8"/>
        <v/>
      </c>
      <c r="CH17" s="26" t="str">
        <f t="shared" si="9"/>
        <v/>
      </c>
      <c r="CI17" s="28"/>
      <c r="CJ17" s="29">
        <f t="shared" si="10"/>
        <v>0</v>
      </c>
      <c r="CK17" s="29">
        <f t="shared" si="11"/>
        <v>0</v>
      </c>
      <c r="CL17" s="29">
        <f t="shared" si="12"/>
        <v>0</v>
      </c>
      <c r="CM17" s="29">
        <f t="shared" si="13"/>
        <v>0</v>
      </c>
      <c r="CN17" s="29">
        <f t="shared" si="13"/>
        <v>0</v>
      </c>
      <c r="CO17" s="30"/>
      <c r="CP17" s="29">
        <f t="shared" si="14"/>
        <v>0</v>
      </c>
      <c r="CQ17" s="29">
        <f t="shared" si="14"/>
        <v>0</v>
      </c>
    </row>
    <row r="18" spans="1:99" x14ac:dyDescent="0.25">
      <c r="A18" s="300"/>
      <c r="B18" s="31" t="s">
        <v>43</v>
      </c>
      <c r="C18" s="32">
        <f t="shared" si="0"/>
        <v>0</v>
      </c>
      <c r="D18" s="33">
        <f t="shared" si="1"/>
        <v>0</v>
      </c>
      <c r="E18" s="34">
        <f t="shared" si="1"/>
        <v>0</v>
      </c>
      <c r="F18" s="35"/>
      <c r="G18" s="36"/>
      <c r="H18" s="35"/>
      <c r="I18" s="36"/>
      <c r="J18" s="35"/>
      <c r="K18" s="37"/>
      <c r="L18" s="35"/>
      <c r="M18" s="37"/>
      <c r="N18" s="35"/>
      <c r="O18" s="37"/>
      <c r="P18" s="35"/>
      <c r="Q18" s="37"/>
      <c r="R18" s="35"/>
      <c r="S18" s="37"/>
      <c r="T18" s="35"/>
      <c r="U18" s="37"/>
      <c r="V18" s="35"/>
      <c r="W18" s="37"/>
      <c r="X18" s="35"/>
      <c r="Y18" s="37"/>
      <c r="Z18" s="35"/>
      <c r="AA18" s="37"/>
      <c r="AB18" s="35"/>
      <c r="AC18" s="37"/>
      <c r="AD18" s="35"/>
      <c r="AE18" s="37"/>
      <c r="AF18" s="35"/>
      <c r="AG18" s="37"/>
      <c r="AH18" s="35"/>
      <c r="AI18" s="37"/>
      <c r="AJ18" s="35"/>
      <c r="AK18" s="37"/>
      <c r="AL18" s="38"/>
      <c r="AM18" s="39"/>
      <c r="AN18" s="40"/>
      <c r="AO18" s="41"/>
      <c r="AP18" s="36"/>
      <c r="AQ18" s="24"/>
      <c r="AR18" s="24"/>
      <c r="AS18" s="42"/>
      <c r="AT18" s="24">
        <v>0</v>
      </c>
      <c r="AU18" s="24">
        <v>0</v>
      </c>
      <c r="AV18" s="25" t="str">
        <f t="shared" si="2"/>
        <v/>
      </c>
      <c r="CA18" s="26" t="str">
        <f t="shared" si="3"/>
        <v/>
      </c>
      <c r="CB18" s="26" t="str">
        <f t="shared" si="4"/>
        <v/>
      </c>
      <c r="CC18" s="26" t="str">
        <f t="shared" si="5"/>
        <v/>
      </c>
      <c r="CD18" s="26" t="str">
        <f t="shared" si="6"/>
        <v/>
      </c>
      <c r="CE18" s="26" t="str">
        <f t="shared" si="7"/>
        <v/>
      </c>
      <c r="CF18" s="27"/>
      <c r="CG18" s="26" t="str">
        <f t="shared" si="8"/>
        <v/>
      </c>
      <c r="CH18" s="26" t="str">
        <f t="shared" si="9"/>
        <v/>
      </c>
      <c r="CI18" s="28"/>
      <c r="CJ18" s="29">
        <f t="shared" si="10"/>
        <v>0</v>
      </c>
      <c r="CK18" s="29">
        <f t="shared" si="11"/>
        <v>0</v>
      </c>
      <c r="CL18" s="29">
        <f t="shared" si="12"/>
        <v>0</v>
      </c>
      <c r="CM18" s="29">
        <f t="shared" si="13"/>
        <v>0</v>
      </c>
      <c r="CN18" s="29">
        <f t="shared" si="13"/>
        <v>0</v>
      </c>
      <c r="CO18" s="30"/>
      <c r="CP18" s="29">
        <f t="shared" si="14"/>
        <v>0</v>
      </c>
      <c r="CQ18" s="29">
        <f t="shared" si="14"/>
        <v>0</v>
      </c>
    </row>
    <row r="19" spans="1:99" x14ac:dyDescent="0.25">
      <c r="A19" s="300"/>
      <c r="B19" s="31" t="s">
        <v>44</v>
      </c>
      <c r="C19" s="32">
        <f t="shared" si="0"/>
        <v>0</v>
      </c>
      <c r="D19" s="33">
        <f t="shared" si="1"/>
        <v>0</v>
      </c>
      <c r="E19" s="34">
        <f t="shared" si="1"/>
        <v>0</v>
      </c>
      <c r="F19" s="35"/>
      <c r="G19" s="36"/>
      <c r="H19" s="35"/>
      <c r="I19" s="36"/>
      <c r="J19" s="35"/>
      <c r="K19" s="37"/>
      <c r="L19" s="35"/>
      <c r="M19" s="37"/>
      <c r="N19" s="35"/>
      <c r="O19" s="37"/>
      <c r="P19" s="35"/>
      <c r="Q19" s="37"/>
      <c r="R19" s="35"/>
      <c r="S19" s="37"/>
      <c r="T19" s="35"/>
      <c r="U19" s="37"/>
      <c r="V19" s="35"/>
      <c r="W19" s="37"/>
      <c r="X19" s="35"/>
      <c r="Y19" s="37"/>
      <c r="Z19" s="35"/>
      <c r="AA19" s="37"/>
      <c r="AB19" s="35"/>
      <c r="AC19" s="37"/>
      <c r="AD19" s="35"/>
      <c r="AE19" s="37"/>
      <c r="AF19" s="35"/>
      <c r="AG19" s="37"/>
      <c r="AH19" s="35"/>
      <c r="AI19" s="37"/>
      <c r="AJ19" s="35"/>
      <c r="AK19" s="37"/>
      <c r="AL19" s="38"/>
      <c r="AM19" s="39"/>
      <c r="AN19" s="40"/>
      <c r="AO19" s="41"/>
      <c r="AP19" s="36"/>
      <c r="AQ19" s="24"/>
      <c r="AR19" s="24"/>
      <c r="AS19" s="42"/>
      <c r="AT19" s="24">
        <v>0</v>
      </c>
      <c r="AU19" s="24">
        <v>0</v>
      </c>
      <c r="AV19" s="25" t="str">
        <f t="shared" si="2"/>
        <v/>
      </c>
      <c r="CA19" s="26" t="str">
        <f t="shared" si="3"/>
        <v/>
      </c>
      <c r="CB19" s="26" t="str">
        <f t="shared" si="4"/>
        <v/>
      </c>
      <c r="CC19" s="26" t="str">
        <f t="shared" si="5"/>
        <v/>
      </c>
      <c r="CD19" s="26" t="str">
        <f t="shared" si="6"/>
        <v/>
      </c>
      <c r="CE19" s="26" t="str">
        <f t="shared" si="7"/>
        <v/>
      </c>
      <c r="CF19" s="27"/>
      <c r="CG19" s="26" t="str">
        <f t="shared" si="8"/>
        <v/>
      </c>
      <c r="CH19" s="26" t="str">
        <f t="shared" si="9"/>
        <v/>
      </c>
      <c r="CI19" s="28"/>
      <c r="CJ19" s="29">
        <f t="shared" si="10"/>
        <v>0</v>
      </c>
      <c r="CK19" s="29">
        <f t="shared" si="11"/>
        <v>0</v>
      </c>
      <c r="CL19" s="29">
        <f t="shared" si="12"/>
        <v>0</v>
      </c>
      <c r="CM19" s="29">
        <f t="shared" si="13"/>
        <v>0</v>
      </c>
      <c r="CN19" s="29">
        <f t="shared" si="13"/>
        <v>0</v>
      </c>
      <c r="CO19" s="30"/>
      <c r="CP19" s="29">
        <f t="shared" si="14"/>
        <v>0</v>
      </c>
      <c r="CQ19" s="29">
        <f t="shared" si="14"/>
        <v>0</v>
      </c>
    </row>
    <row r="20" spans="1:99" x14ac:dyDescent="0.25">
      <c r="A20" s="300"/>
      <c r="B20" s="43" t="s">
        <v>45</v>
      </c>
      <c r="C20" s="44">
        <f t="shared" si="0"/>
        <v>0</v>
      </c>
      <c r="D20" s="45">
        <f t="shared" si="1"/>
        <v>0</v>
      </c>
      <c r="E20" s="46">
        <f t="shared" si="1"/>
        <v>0</v>
      </c>
      <c r="F20" s="47"/>
      <c r="G20" s="48"/>
      <c r="H20" s="47"/>
      <c r="I20" s="48"/>
      <c r="J20" s="47"/>
      <c r="K20" s="49"/>
      <c r="L20" s="47"/>
      <c r="M20" s="49"/>
      <c r="N20" s="47"/>
      <c r="O20" s="49"/>
      <c r="P20" s="47"/>
      <c r="Q20" s="49"/>
      <c r="R20" s="47"/>
      <c r="S20" s="49"/>
      <c r="T20" s="47"/>
      <c r="U20" s="49"/>
      <c r="V20" s="47"/>
      <c r="W20" s="49"/>
      <c r="X20" s="47"/>
      <c r="Y20" s="49"/>
      <c r="Z20" s="47"/>
      <c r="AA20" s="49"/>
      <c r="AB20" s="47"/>
      <c r="AC20" s="49"/>
      <c r="AD20" s="47"/>
      <c r="AE20" s="49"/>
      <c r="AF20" s="47"/>
      <c r="AG20" s="49"/>
      <c r="AH20" s="47"/>
      <c r="AI20" s="49"/>
      <c r="AJ20" s="47"/>
      <c r="AK20" s="49"/>
      <c r="AL20" s="50"/>
      <c r="AM20" s="51"/>
      <c r="AN20" s="40"/>
      <c r="AO20" s="52"/>
      <c r="AP20" s="36"/>
      <c r="AQ20" s="24"/>
      <c r="AR20" s="24"/>
      <c r="AS20" s="42"/>
      <c r="AT20" s="24">
        <v>0</v>
      </c>
      <c r="AU20" s="24">
        <v>0</v>
      </c>
      <c r="AV20" s="25" t="str">
        <f t="shared" si="2"/>
        <v/>
      </c>
      <c r="CA20" s="26" t="str">
        <f t="shared" si="3"/>
        <v/>
      </c>
      <c r="CB20" s="26" t="str">
        <f t="shared" si="4"/>
        <v/>
      </c>
      <c r="CC20" s="26" t="str">
        <f t="shared" si="5"/>
        <v/>
      </c>
      <c r="CD20" s="26" t="str">
        <f t="shared" si="6"/>
        <v/>
      </c>
      <c r="CE20" s="26" t="str">
        <f t="shared" si="7"/>
        <v/>
      </c>
      <c r="CF20" s="27"/>
      <c r="CG20" s="26" t="str">
        <f t="shared" si="8"/>
        <v/>
      </c>
      <c r="CH20" s="26" t="str">
        <f t="shared" si="9"/>
        <v/>
      </c>
      <c r="CI20" s="28"/>
      <c r="CJ20" s="29">
        <f t="shared" si="10"/>
        <v>0</v>
      </c>
      <c r="CK20" s="29">
        <f t="shared" si="11"/>
        <v>0</v>
      </c>
      <c r="CL20" s="29">
        <f t="shared" si="12"/>
        <v>0</v>
      </c>
      <c r="CM20" s="29">
        <f t="shared" si="13"/>
        <v>0</v>
      </c>
      <c r="CN20" s="29">
        <f t="shared" si="13"/>
        <v>0</v>
      </c>
      <c r="CO20" s="30"/>
      <c r="CP20" s="29">
        <f t="shared" si="14"/>
        <v>0</v>
      </c>
      <c r="CQ20" s="29">
        <f t="shared" si="14"/>
        <v>0</v>
      </c>
    </row>
    <row r="21" spans="1:99" x14ac:dyDescent="0.25">
      <c r="A21" s="300"/>
      <c r="B21" s="31" t="s">
        <v>46</v>
      </c>
      <c r="C21" s="32">
        <f t="shared" si="0"/>
        <v>0</v>
      </c>
      <c r="D21" s="33">
        <f t="shared" si="1"/>
        <v>0</v>
      </c>
      <c r="E21" s="34">
        <f t="shared" si="1"/>
        <v>0</v>
      </c>
      <c r="F21" s="35"/>
      <c r="G21" s="36"/>
      <c r="H21" s="35"/>
      <c r="I21" s="36"/>
      <c r="J21" s="35"/>
      <c r="K21" s="37"/>
      <c r="L21" s="35"/>
      <c r="M21" s="37"/>
      <c r="N21" s="35"/>
      <c r="O21" s="37"/>
      <c r="P21" s="35"/>
      <c r="Q21" s="37"/>
      <c r="R21" s="35"/>
      <c r="S21" s="37"/>
      <c r="T21" s="35"/>
      <c r="U21" s="37"/>
      <c r="V21" s="35"/>
      <c r="W21" s="37"/>
      <c r="X21" s="35"/>
      <c r="Y21" s="37"/>
      <c r="Z21" s="35"/>
      <c r="AA21" s="37"/>
      <c r="AB21" s="35"/>
      <c r="AC21" s="37"/>
      <c r="AD21" s="35"/>
      <c r="AE21" s="37"/>
      <c r="AF21" s="35"/>
      <c r="AG21" s="37"/>
      <c r="AH21" s="35"/>
      <c r="AI21" s="37"/>
      <c r="AJ21" s="35"/>
      <c r="AK21" s="37"/>
      <c r="AL21" s="38"/>
      <c r="AM21" s="39"/>
      <c r="AN21" s="40"/>
      <c r="AO21" s="41"/>
      <c r="AP21" s="36"/>
      <c r="AQ21" s="24"/>
      <c r="AR21" s="24"/>
      <c r="AS21" s="42"/>
      <c r="AT21" s="24">
        <v>0</v>
      </c>
      <c r="AU21" s="24">
        <v>0</v>
      </c>
      <c r="AV21" s="25" t="str">
        <f t="shared" si="2"/>
        <v/>
      </c>
      <c r="CA21" s="26" t="str">
        <f t="shared" si="3"/>
        <v/>
      </c>
      <c r="CB21" s="26" t="str">
        <f t="shared" si="4"/>
        <v/>
      </c>
      <c r="CC21" s="26" t="str">
        <f t="shared" si="5"/>
        <v/>
      </c>
      <c r="CD21" s="26" t="str">
        <f t="shared" si="6"/>
        <v/>
      </c>
      <c r="CE21" s="26" t="str">
        <f t="shared" si="7"/>
        <v/>
      </c>
      <c r="CF21" s="27"/>
      <c r="CG21" s="26" t="str">
        <f t="shared" si="8"/>
        <v/>
      </c>
      <c r="CH21" s="26" t="str">
        <f t="shared" si="9"/>
        <v/>
      </c>
      <c r="CI21" s="28"/>
      <c r="CJ21" s="29">
        <f t="shared" si="10"/>
        <v>0</v>
      </c>
      <c r="CK21" s="29">
        <f t="shared" si="11"/>
        <v>0</v>
      </c>
      <c r="CL21" s="29">
        <f t="shared" si="12"/>
        <v>0</v>
      </c>
      <c r="CM21" s="29">
        <f t="shared" si="13"/>
        <v>0</v>
      </c>
      <c r="CN21" s="29">
        <f t="shared" si="13"/>
        <v>0</v>
      </c>
      <c r="CO21" s="30"/>
      <c r="CP21" s="29">
        <f t="shared" si="14"/>
        <v>0</v>
      </c>
      <c r="CQ21" s="29">
        <f t="shared" si="14"/>
        <v>0</v>
      </c>
    </row>
    <row r="22" spans="1:99" x14ac:dyDescent="0.25">
      <c r="A22" s="300"/>
      <c r="B22" s="53" t="s">
        <v>47</v>
      </c>
      <c r="C22" s="32">
        <f t="shared" si="0"/>
        <v>0</v>
      </c>
      <c r="D22" s="54">
        <f t="shared" si="1"/>
        <v>0</v>
      </c>
      <c r="E22" s="55">
        <f t="shared" si="1"/>
        <v>0</v>
      </c>
      <c r="F22" s="35"/>
      <c r="G22" s="36"/>
      <c r="H22" s="35"/>
      <c r="I22" s="36"/>
      <c r="J22" s="35"/>
      <c r="K22" s="37"/>
      <c r="L22" s="35"/>
      <c r="M22" s="37"/>
      <c r="N22" s="35"/>
      <c r="O22" s="37"/>
      <c r="P22" s="35"/>
      <c r="Q22" s="37"/>
      <c r="R22" s="35"/>
      <c r="S22" s="37"/>
      <c r="T22" s="35"/>
      <c r="U22" s="37"/>
      <c r="V22" s="35"/>
      <c r="W22" s="37"/>
      <c r="X22" s="35"/>
      <c r="Y22" s="37"/>
      <c r="Z22" s="35"/>
      <c r="AA22" s="37"/>
      <c r="AB22" s="35"/>
      <c r="AC22" s="37"/>
      <c r="AD22" s="35"/>
      <c r="AE22" s="37"/>
      <c r="AF22" s="35"/>
      <c r="AG22" s="37"/>
      <c r="AH22" s="35"/>
      <c r="AI22" s="37"/>
      <c r="AJ22" s="35"/>
      <c r="AK22" s="37"/>
      <c r="AL22" s="56"/>
      <c r="AM22" s="39"/>
      <c r="AN22" s="40"/>
      <c r="AO22" s="41"/>
      <c r="AP22" s="36"/>
      <c r="AQ22" s="24"/>
      <c r="AR22" s="24"/>
      <c r="AS22" s="42"/>
      <c r="AT22" s="24">
        <v>0</v>
      </c>
      <c r="AU22" s="24">
        <v>0</v>
      </c>
      <c r="AV22" s="25" t="str">
        <f t="shared" si="2"/>
        <v/>
      </c>
      <c r="CA22" s="26" t="str">
        <f t="shared" si="3"/>
        <v/>
      </c>
      <c r="CB22" s="26" t="str">
        <f t="shared" si="4"/>
        <v/>
      </c>
      <c r="CC22" s="26" t="str">
        <f t="shared" si="5"/>
        <v/>
      </c>
      <c r="CD22" s="26" t="str">
        <f t="shared" si="6"/>
        <v/>
      </c>
      <c r="CE22" s="26" t="str">
        <f t="shared" si="7"/>
        <v/>
      </c>
      <c r="CF22" s="27"/>
      <c r="CG22" s="26" t="str">
        <f t="shared" si="8"/>
        <v/>
      </c>
      <c r="CH22" s="26" t="str">
        <f t="shared" si="9"/>
        <v/>
      </c>
      <c r="CI22" s="28"/>
      <c r="CJ22" s="29">
        <f t="shared" si="10"/>
        <v>0</v>
      </c>
      <c r="CK22" s="29">
        <f t="shared" si="11"/>
        <v>0</v>
      </c>
      <c r="CL22" s="29">
        <f t="shared" si="12"/>
        <v>0</v>
      </c>
      <c r="CM22" s="29">
        <f t="shared" si="13"/>
        <v>0</v>
      </c>
      <c r="CN22" s="29">
        <f t="shared" si="13"/>
        <v>0</v>
      </c>
      <c r="CO22" s="30"/>
      <c r="CP22" s="29">
        <f t="shared" si="14"/>
        <v>0</v>
      </c>
      <c r="CQ22" s="29">
        <f t="shared" si="14"/>
        <v>0</v>
      </c>
    </row>
    <row r="23" spans="1:99" x14ac:dyDescent="0.25">
      <c r="A23" s="301"/>
      <c r="B23" s="57" t="s">
        <v>48</v>
      </c>
      <c r="C23" s="58">
        <f t="shared" si="0"/>
        <v>0</v>
      </c>
      <c r="D23" s="59">
        <f t="shared" si="1"/>
        <v>0</v>
      </c>
      <c r="E23" s="60">
        <f t="shared" si="1"/>
        <v>0</v>
      </c>
      <c r="F23" s="61"/>
      <c r="G23" s="62"/>
      <c r="H23" s="61"/>
      <c r="I23" s="62"/>
      <c r="J23" s="61"/>
      <c r="K23" s="63"/>
      <c r="L23" s="61"/>
      <c r="M23" s="63"/>
      <c r="N23" s="61"/>
      <c r="O23" s="63"/>
      <c r="P23" s="61"/>
      <c r="Q23" s="63"/>
      <c r="R23" s="61"/>
      <c r="S23" s="63"/>
      <c r="T23" s="61"/>
      <c r="U23" s="63"/>
      <c r="V23" s="61"/>
      <c r="W23" s="63"/>
      <c r="X23" s="61"/>
      <c r="Y23" s="63"/>
      <c r="Z23" s="61"/>
      <c r="AA23" s="63"/>
      <c r="AB23" s="61"/>
      <c r="AC23" s="63"/>
      <c r="AD23" s="61"/>
      <c r="AE23" s="63"/>
      <c r="AF23" s="61"/>
      <c r="AG23" s="63"/>
      <c r="AH23" s="61"/>
      <c r="AI23" s="63"/>
      <c r="AJ23" s="61"/>
      <c r="AK23" s="63"/>
      <c r="AL23" s="64"/>
      <c r="AM23" s="65"/>
      <c r="AN23" s="66"/>
      <c r="AO23" s="67"/>
      <c r="AP23" s="68"/>
      <c r="AQ23" s="69"/>
      <c r="AR23" s="69"/>
      <c r="AS23" s="70"/>
      <c r="AT23" s="69">
        <v>0</v>
      </c>
      <c r="AU23" s="69">
        <v>0</v>
      </c>
      <c r="AV23" s="25" t="str">
        <f t="shared" si="2"/>
        <v/>
      </c>
      <c r="CA23" s="26" t="str">
        <f t="shared" si="3"/>
        <v/>
      </c>
      <c r="CB23" s="26" t="str">
        <f t="shared" si="4"/>
        <v/>
      </c>
      <c r="CC23" s="26" t="str">
        <f t="shared" si="5"/>
        <v/>
      </c>
      <c r="CD23" s="26" t="str">
        <f t="shared" si="6"/>
        <v/>
      </c>
      <c r="CE23" s="26" t="str">
        <f t="shared" si="7"/>
        <v/>
      </c>
      <c r="CF23" s="27"/>
      <c r="CG23" s="26" t="str">
        <f t="shared" si="8"/>
        <v/>
      </c>
      <c r="CH23" s="26" t="str">
        <f t="shared" si="9"/>
        <v/>
      </c>
      <c r="CI23" s="28"/>
      <c r="CJ23" s="29">
        <f t="shared" si="10"/>
        <v>0</v>
      </c>
      <c r="CK23" s="29">
        <f t="shared" si="11"/>
        <v>0</v>
      </c>
      <c r="CL23" s="29">
        <f t="shared" si="12"/>
        <v>0</v>
      </c>
      <c r="CM23" s="29">
        <f t="shared" si="13"/>
        <v>0</v>
      </c>
      <c r="CN23" s="29">
        <f t="shared" si="13"/>
        <v>0</v>
      </c>
      <c r="CO23" s="30"/>
      <c r="CP23" s="29">
        <f t="shared" si="14"/>
        <v>0</v>
      </c>
      <c r="CQ23" s="29">
        <f t="shared" si="14"/>
        <v>0</v>
      </c>
    </row>
    <row r="24" spans="1:99" x14ac:dyDescent="0.25">
      <c r="A24" s="299" t="s">
        <v>49</v>
      </c>
      <c r="B24" s="10" t="s">
        <v>38</v>
      </c>
      <c r="C24" s="11">
        <f t="shared" ref="C24:C34" si="15">SUM(D24+E24)</f>
        <v>81</v>
      </c>
      <c r="D24" s="12">
        <f>+F24+H24+J24+L24+N24+P24+R24+T24+V24+X24+Z24+AB24+AD24+AF24+AH24+AJ24+AL24</f>
        <v>58</v>
      </c>
      <c r="E24" s="13">
        <f>+G24+I24+K24+M24+O24+Q24+S24+U24+W24+Y24+AA24+AC24+AE24+AG24+AI24+AK24+AM24</f>
        <v>23</v>
      </c>
      <c r="F24" s="14"/>
      <c r="G24" s="15"/>
      <c r="H24" s="14"/>
      <c r="I24" s="15"/>
      <c r="J24" s="14"/>
      <c r="K24" s="16"/>
      <c r="L24" s="14">
        <v>1</v>
      </c>
      <c r="M24" s="16"/>
      <c r="N24" s="14"/>
      <c r="O24" s="16">
        <v>1</v>
      </c>
      <c r="P24" s="14">
        <v>6</v>
      </c>
      <c r="Q24" s="16"/>
      <c r="R24" s="14">
        <v>5</v>
      </c>
      <c r="S24" s="16">
        <v>1</v>
      </c>
      <c r="T24" s="14">
        <v>8</v>
      </c>
      <c r="U24" s="16">
        <v>4</v>
      </c>
      <c r="V24" s="14">
        <v>9</v>
      </c>
      <c r="W24" s="16"/>
      <c r="X24" s="14">
        <v>4</v>
      </c>
      <c r="Y24" s="16">
        <v>3</v>
      </c>
      <c r="Z24" s="14">
        <v>5</v>
      </c>
      <c r="AA24" s="16"/>
      <c r="AB24" s="14">
        <v>6</v>
      </c>
      <c r="AC24" s="16">
        <v>3</v>
      </c>
      <c r="AD24" s="14">
        <v>5</v>
      </c>
      <c r="AE24" s="16">
        <v>2</v>
      </c>
      <c r="AF24" s="14">
        <v>4</v>
      </c>
      <c r="AG24" s="16">
        <v>5</v>
      </c>
      <c r="AH24" s="14">
        <v>1</v>
      </c>
      <c r="AI24" s="16">
        <v>2</v>
      </c>
      <c r="AJ24" s="14">
        <v>1</v>
      </c>
      <c r="AK24" s="16">
        <v>2</v>
      </c>
      <c r="AL24" s="17">
        <v>3</v>
      </c>
      <c r="AM24" s="18"/>
      <c r="AN24" s="19">
        <v>0</v>
      </c>
      <c r="AO24" s="20">
        <v>0</v>
      </c>
      <c r="AP24" s="21">
        <v>0</v>
      </c>
      <c r="AQ24" s="22">
        <v>0</v>
      </c>
      <c r="AR24" s="22">
        <v>2</v>
      </c>
      <c r="AS24" s="23"/>
      <c r="AT24" s="24">
        <v>0</v>
      </c>
      <c r="AU24" s="24">
        <v>0</v>
      </c>
      <c r="AV24" s="25" t="str">
        <f>$CA24&amp;$CB24&amp;CC24&amp;CD24&amp;CE24&amp;CG24&amp;CH24</f>
        <v/>
      </c>
      <c r="CA24" s="26" t="str">
        <f>IF(AND($C24&lt;&gt;0,AN24=""),"* No olvide ingresar la columna Espacios Amigables /adolescentes (Digite CERO si no tiene). ",IF(AN24&gt;$C24,"* El Número de Espacios Amigables no puede superar el Total. ",""))</f>
        <v/>
      </c>
      <c r="CB24" s="26" t="str">
        <f>IF(AND(E24&gt;0,OR(AO24="")),"No olvide digitar los campos *TRANS Masculino (Digite CERO si no tiene).",IF(AO24&gt;E24,"* El Número de TRANS Masculino no puede superar el Total Mujeres. ",""))</f>
        <v/>
      </c>
      <c r="CC24" s="26" t="str">
        <f>IF(AND(D24&gt;0,OR(AP24="")),"No olvide digitar los campos *TRANS Femenino (Digite CERO si no tiene).",IF(AP24&gt;$D24,"* El Número de TRANS Femenino no puede superar el Total Hombres. ",""))</f>
        <v/>
      </c>
      <c r="CD24" s="26" t="str">
        <f>IF(AND($C24&lt;&gt;0,AQ24=""),"* No olvide ingresar la columna Pueblos Originarios (Digite CERO si no tiene).  ",IF(AQ24&gt;$C24,"* El Número de Pueblos Originarios no puede superar el Total. ",""))</f>
        <v/>
      </c>
      <c r="CE24" s="26" t="str">
        <f>IF(AND($C24&lt;&gt;0,AR24=""),"* No olvide ingresar la columna Migrantes (Digite CERO si no tiene).  ",IF(AR24&gt;$C24,"* El Número de Migrantes no puede superar el Total. ",""))</f>
        <v/>
      </c>
      <c r="CF24" s="27"/>
      <c r="CG24" s="26" t="str">
        <f>IF(AND($C24&lt;&gt;0,AT24=""),"* No olvide ingresar la columna Niños, Niñas, Adolescentes y Jóvenes SENAME (Digite CERO si no tiene).  ",IF(AT24&gt;$C24,"* El Número de Niños, Niñas, Adolescentes y Jóvenes SENAME no puede superar el Total. ",""))</f>
        <v/>
      </c>
      <c r="CH24" s="26" t="str">
        <f>IF(AND($C24&lt;&gt;0,AU24=""),"* No olvide ingresar la columna Niños, Niñas, Adolescentes y Jóvenes Mejor Niñez (Digite CERO si no tiene). ",IF(AU24&gt;$C24,"* El Número de Niños, Niñas, Adolescentes y Jóvenes Mejor Niñez no puede superar el Total. ",""))</f>
        <v/>
      </c>
      <c r="CI24" s="28"/>
      <c r="CJ24" s="29">
        <f>IF(AND($C24&lt;&gt;0,AN24=""),1,IF(AN24&gt;$C24,1,0))</f>
        <v>0</v>
      </c>
      <c r="CK24" s="29">
        <f>IF(AND(E24&gt;0,OR(AO24="")),1,IF(AO24&gt;E24,1,0))</f>
        <v>0</v>
      </c>
      <c r="CL24" s="29">
        <f>IF(AND(D24&gt;0,OR(AP24="")),1,IF(AP24&gt;D24,1,0))</f>
        <v>0</v>
      </c>
      <c r="CM24" s="29">
        <f>IF(AND($C24&lt;&gt;0,AQ24=""),1,IF(AQ24&gt;$C24,1,0))</f>
        <v>0</v>
      </c>
      <c r="CN24" s="29">
        <f>IF(AND($C24&lt;&gt;0,AR24=""),1,IF(AR24&gt;$C24,1,0))</f>
        <v>0</v>
      </c>
      <c r="CO24" s="30"/>
      <c r="CP24" s="29">
        <f>IF(AND($C24&lt;&gt;0,AT24=""),1,IF(AT24&gt;$C24,1,0))</f>
        <v>0</v>
      </c>
      <c r="CQ24" s="29">
        <f>IF(AND($C24&lt;&gt;0,AU24=""),1,IF(AU24&gt;$C24,1,0))</f>
        <v>0</v>
      </c>
      <c r="CR24" s="28"/>
      <c r="CS24" s="28"/>
      <c r="CT24" s="28"/>
      <c r="CU24" s="28"/>
    </row>
    <row r="25" spans="1:99" x14ac:dyDescent="0.25">
      <c r="A25" s="300"/>
      <c r="B25" s="31" t="s">
        <v>39</v>
      </c>
      <c r="C25" s="32">
        <f t="shared" si="15"/>
        <v>0</v>
      </c>
      <c r="D25" s="33">
        <f t="shared" ref="D25:E34" si="16">+F25+H25+J25+L25+N25+P25+R25+T25+V25+X25+Z25+AB25+AD25+AF25+AH25+AJ25+AL25</f>
        <v>0</v>
      </c>
      <c r="E25" s="34">
        <f>+G25+I25+K25+M25+O25+Q25+S25+U25+W25+Y25+AA25+AC25+AE25+AG25+AI25+AK25+AM25</f>
        <v>0</v>
      </c>
      <c r="F25" s="35"/>
      <c r="G25" s="36"/>
      <c r="H25" s="35"/>
      <c r="I25" s="36"/>
      <c r="J25" s="35"/>
      <c r="K25" s="37"/>
      <c r="L25" s="35"/>
      <c r="M25" s="37"/>
      <c r="N25" s="35"/>
      <c r="O25" s="37"/>
      <c r="P25" s="35"/>
      <c r="Q25" s="37"/>
      <c r="R25" s="35"/>
      <c r="S25" s="37"/>
      <c r="T25" s="35"/>
      <c r="U25" s="37"/>
      <c r="V25" s="35"/>
      <c r="W25" s="37"/>
      <c r="X25" s="35"/>
      <c r="Y25" s="37"/>
      <c r="Z25" s="35"/>
      <c r="AA25" s="37"/>
      <c r="AB25" s="35"/>
      <c r="AC25" s="37"/>
      <c r="AD25" s="35"/>
      <c r="AE25" s="37"/>
      <c r="AF25" s="35"/>
      <c r="AG25" s="37"/>
      <c r="AH25" s="35"/>
      <c r="AI25" s="37"/>
      <c r="AJ25" s="35"/>
      <c r="AK25" s="37"/>
      <c r="AL25" s="38"/>
      <c r="AM25" s="39"/>
      <c r="AN25" s="40"/>
      <c r="AO25" s="41"/>
      <c r="AP25" s="36"/>
      <c r="AQ25" s="24"/>
      <c r="AR25" s="24"/>
      <c r="AS25" s="42"/>
      <c r="AT25" s="24">
        <v>0</v>
      </c>
      <c r="AU25" s="24">
        <v>0</v>
      </c>
      <c r="AV25" s="25" t="str">
        <f t="shared" ref="AV25:AV34" si="17">$CA25&amp;$CB25&amp;CC25&amp;CD25&amp;CE25&amp;CG25&amp;CH25</f>
        <v/>
      </c>
      <c r="CA25" s="26" t="str">
        <f t="shared" ref="CA25:CA34" si="18">IF(AND($C25&lt;&gt;0,AN25=""),"* No olvide ingresar la columna Espacios Amigables /adolescentes (Digite CERO si no tiene). ",IF(AN25&gt;$C25,"* El Número de Espacios Amigables no puede superar el Total. ",""))</f>
        <v/>
      </c>
      <c r="CB25" s="26" t="str">
        <f t="shared" ref="CB25:CB34" si="19">IF(AND(E25&gt;0,OR(AO25="")),"No olvide digitar los campos *TRANS Masculino (Digite CERO si no tiene).",IF(AO25&gt;E25,"* El Número de TRANS Masculino no puede superar el Total Mujeres. ",""))</f>
        <v/>
      </c>
      <c r="CC25" s="26" t="str">
        <f t="shared" ref="CC25:CC34" si="20">IF(AND(D25&gt;0,OR(AP25="")),"No olvide digitar los campos *TRANS Femenino (Digite CERO si no tiene).",IF(AP25&gt;$D25,"* El Número de TRANS Femenino no puede superar el Total Hombres. ",""))</f>
        <v/>
      </c>
      <c r="CD25" s="26" t="str">
        <f t="shared" ref="CD25:CD34" si="21">IF(AND($C25&lt;&gt;0,AQ25=""),"* No olvide ingresar la columna Pueblos Originarios (Digite CERO si no tiene).  ",IF(AQ25&gt;$C25,"* El Número de Pueblos Originarios no puede superar el Total. ",""))</f>
        <v/>
      </c>
      <c r="CE25" s="26" t="str">
        <f t="shared" ref="CE25:CE34" si="22">IF(AND($C25&lt;&gt;0,AR25=""),"* No olvide ingresar la columna Migrantes (Digite CERO si no tiene).  ",IF(AR25&gt;$C25,"* El Número de Migrantes no puede superar el Total. ",""))</f>
        <v/>
      </c>
      <c r="CF25" s="27"/>
      <c r="CG25" s="26" t="str">
        <f t="shared" ref="CG25:CG34" si="23">IF(AND($C25&lt;&gt;0,AT25=""),"* No olvide ingresar la columna Niños, Niñas, Adolescentes y Jóvenes SENAME (Digite CERO si no tiene).  ",IF(AT25&gt;$C25,"* El Número de Niños, Niñas, Adolescentes y Jóvenes SENAME no puede superar el Total. ",""))</f>
        <v/>
      </c>
      <c r="CH25" s="26" t="str">
        <f t="shared" ref="CH25:CH34" si="24">IF(AND($C25&lt;&gt;0,AU25=""),"* No olvide ingresar la columna Niños, Niñas, Adolescentes y Jóvenes Mejor Niñez (Digite CERO si no tiene). ",IF(AU25&gt;$C25,"* El Número de Niños, Niñas, Adolescentes y Jóvenes Mejor Niñez no puede superar el Total. ",""))</f>
        <v/>
      </c>
      <c r="CI25" s="28"/>
      <c r="CJ25" s="29">
        <f t="shared" ref="CJ25:CJ34" si="25">IF(AND($C25&lt;&gt;0,AN25=""),1,IF(AN25&gt;$C25,1,0))</f>
        <v>0</v>
      </c>
      <c r="CK25" s="29">
        <f t="shared" ref="CK25:CK34" si="26">IF(AND(E25&gt;0,OR(AO25="")),1,IF(AO25&gt;E25,1,0))</f>
        <v>0</v>
      </c>
      <c r="CL25" s="29">
        <f t="shared" ref="CL25:CL34" si="27">IF(AND(D25&gt;0,OR(AP25="")),1,IF(AP25&gt;D25,1,0))</f>
        <v>0</v>
      </c>
      <c r="CM25" s="29">
        <f t="shared" ref="CM25:CN34" si="28">IF(AND($C25&lt;&gt;0,AQ25=""),1,IF(AQ25&gt;$C25,1,0))</f>
        <v>0</v>
      </c>
      <c r="CN25" s="29">
        <f t="shared" si="28"/>
        <v>0</v>
      </c>
      <c r="CO25" s="30"/>
      <c r="CP25" s="29">
        <f t="shared" ref="CP25:CQ34" si="29">IF(AND($C25&lt;&gt;0,AT25=""),1,IF(AT25&gt;$C25,1,0))</f>
        <v>0</v>
      </c>
      <c r="CQ25" s="29">
        <f t="shared" si="29"/>
        <v>0</v>
      </c>
    </row>
    <row r="26" spans="1:99" x14ac:dyDescent="0.25">
      <c r="A26" s="300"/>
      <c r="B26" s="31" t="s">
        <v>40</v>
      </c>
      <c r="C26" s="32">
        <f t="shared" si="15"/>
        <v>182</v>
      </c>
      <c r="D26" s="33">
        <f t="shared" si="16"/>
        <v>132</v>
      </c>
      <c r="E26" s="34">
        <f t="shared" si="16"/>
        <v>50</v>
      </c>
      <c r="F26" s="35"/>
      <c r="G26" s="36"/>
      <c r="H26" s="35"/>
      <c r="I26" s="36"/>
      <c r="J26" s="35"/>
      <c r="K26" s="37"/>
      <c r="L26" s="35">
        <v>2</v>
      </c>
      <c r="M26" s="37"/>
      <c r="N26" s="35">
        <v>6</v>
      </c>
      <c r="O26" s="37">
        <v>6</v>
      </c>
      <c r="P26" s="35">
        <v>8</v>
      </c>
      <c r="Q26" s="37">
        <v>2</v>
      </c>
      <c r="R26" s="35">
        <v>18</v>
      </c>
      <c r="S26" s="37">
        <v>7</v>
      </c>
      <c r="T26" s="35">
        <v>19</v>
      </c>
      <c r="U26" s="37">
        <v>10</v>
      </c>
      <c r="V26" s="35">
        <v>26</v>
      </c>
      <c r="W26" s="37">
        <v>3</v>
      </c>
      <c r="X26" s="35">
        <v>12</v>
      </c>
      <c r="Y26" s="37">
        <v>7</v>
      </c>
      <c r="Z26" s="35">
        <v>18</v>
      </c>
      <c r="AA26" s="37">
        <v>2</v>
      </c>
      <c r="AB26" s="35">
        <v>13</v>
      </c>
      <c r="AC26" s="37">
        <v>7</v>
      </c>
      <c r="AD26" s="35">
        <v>3</v>
      </c>
      <c r="AE26" s="37"/>
      <c r="AF26" s="35">
        <v>2</v>
      </c>
      <c r="AG26" s="37">
        <v>2</v>
      </c>
      <c r="AH26" s="35">
        <v>3</v>
      </c>
      <c r="AI26" s="37">
        <v>1</v>
      </c>
      <c r="AJ26" s="35">
        <v>2</v>
      </c>
      <c r="AK26" s="37">
        <v>3</v>
      </c>
      <c r="AL26" s="38"/>
      <c r="AM26" s="39"/>
      <c r="AN26" s="40">
        <v>0</v>
      </c>
      <c r="AO26" s="41">
        <v>0</v>
      </c>
      <c r="AP26" s="36">
        <v>3</v>
      </c>
      <c r="AQ26" s="24">
        <v>3</v>
      </c>
      <c r="AR26" s="24">
        <v>9</v>
      </c>
      <c r="AS26" s="42"/>
      <c r="AT26" s="24">
        <v>0</v>
      </c>
      <c r="AU26" s="24">
        <v>0</v>
      </c>
      <c r="AV26" s="25" t="str">
        <f t="shared" si="17"/>
        <v/>
      </c>
      <c r="CA26" s="26" t="str">
        <f t="shared" si="18"/>
        <v/>
      </c>
      <c r="CB26" s="26" t="str">
        <f t="shared" si="19"/>
        <v/>
      </c>
      <c r="CC26" s="26" t="str">
        <f t="shared" si="20"/>
        <v/>
      </c>
      <c r="CD26" s="26" t="str">
        <f t="shared" si="21"/>
        <v/>
      </c>
      <c r="CE26" s="26" t="str">
        <f t="shared" si="22"/>
        <v/>
      </c>
      <c r="CF26" s="27"/>
      <c r="CG26" s="26" t="str">
        <f t="shared" si="23"/>
        <v/>
      </c>
      <c r="CH26" s="26" t="str">
        <f t="shared" si="24"/>
        <v/>
      </c>
      <c r="CI26" s="28"/>
      <c r="CJ26" s="29">
        <f t="shared" si="25"/>
        <v>0</v>
      </c>
      <c r="CK26" s="29">
        <f t="shared" si="26"/>
        <v>0</v>
      </c>
      <c r="CL26" s="29">
        <f t="shared" si="27"/>
        <v>0</v>
      </c>
      <c r="CM26" s="29">
        <f t="shared" si="28"/>
        <v>0</v>
      </c>
      <c r="CN26" s="29">
        <f t="shared" si="28"/>
        <v>0</v>
      </c>
      <c r="CO26" s="30"/>
      <c r="CP26" s="29">
        <f t="shared" si="29"/>
        <v>0</v>
      </c>
      <c r="CQ26" s="29">
        <f t="shared" si="29"/>
        <v>0</v>
      </c>
    </row>
    <row r="27" spans="1:99" x14ac:dyDescent="0.25">
      <c r="A27" s="300"/>
      <c r="B27" s="31" t="s">
        <v>41</v>
      </c>
      <c r="C27" s="32">
        <f t="shared" si="15"/>
        <v>0</v>
      </c>
      <c r="D27" s="33">
        <f t="shared" si="16"/>
        <v>0</v>
      </c>
      <c r="E27" s="34">
        <f t="shared" si="16"/>
        <v>0</v>
      </c>
      <c r="F27" s="35"/>
      <c r="G27" s="36"/>
      <c r="H27" s="35"/>
      <c r="I27" s="36"/>
      <c r="J27" s="35"/>
      <c r="K27" s="37"/>
      <c r="L27" s="35"/>
      <c r="M27" s="37"/>
      <c r="N27" s="35"/>
      <c r="O27" s="37"/>
      <c r="P27" s="35"/>
      <c r="Q27" s="37"/>
      <c r="R27" s="35"/>
      <c r="S27" s="37"/>
      <c r="T27" s="35"/>
      <c r="U27" s="37"/>
      <c r="V27" s="35"/>
      <c r="W27" s="37"/>
      <c r="X27" s="35"/>
      <c r="Y27" s="37"/>
      <c r="Z27" s="35"/>
      <c r="AA27" s="37"/>
      <c r="AB27" s="35"/>
      <c r="AC27" s="37"/>
      <c r="AD27" s="35"/>
      <c r="AE27" s="37"/>
      <c r="AF27" s="35"/>
      <c r="AG27" s="37"/>
      <c r="AH27" s="35"/>
      <c r="AI27" s="37"/>
      <c r="AJ27" s="35"/>
      <c r="AK27" s="37"/>
      <c r="AL27" s="38"/>
      <c r="AM27" s="39"/>
      <c r="AN27" s="40"/>
      <c r="AO27" s="41"/>
      <c r="AP27" s="36"/>
      <c r="AQ27" s="24"/>
      <c r="AR27" s="24"/>
      <c r="AS27" s="42"/>
      <c r="AT27" s="24">
        <v>0</v>
      </c>
      <c r="AU27" s="24">
        <v>0</v>
      </c>
      <c r="AV27" s="25" t="str">
        <f t="shared" si="17"/>
        <v/>
      </c>
      <c r="CA27" s="26" t="str">
        <f t="shared" si="18"/>
        <v/>
      </c>
      <c r="CB27" s="26" t="str">
        <f t="shared" si="19"/>
        <v/>
      </c>
      <c r="CC27" s="26" t="str">
        <f t="shared" si="20"/>
        <v/>
      </c>
      <c r="CD27" s="26" t="str">
        <f t="shared" si="21"/>
        <v/>
      </c>
      <c r="CE27" s="26" t="str">
        <f t="shared" si="22"/>
        <v/>
      </c>
      <c r="CF27" s="27"/>
      <c r="CG27" s="26" t="str">
        <f t="shared" si="23"/>
        <v/>
      </c>
      <c r="CH27" s="26" t="str">
        <f t="shared" si="24"/>
        <v/>
      </c>
      <c r="CI27" s="28"/>
      <c r="CJ27" s="29">
        <f t="shared" si="25"/>
        <v>0</v>
      </c>
      <c r="CK27" s="29">
        <f t="shared" si="26"/>
        <v>0</v>
      </c>
      <c r="CL27" s="29">
        <f t="shared" si="27"/>
        <v>0</v>
      </c>
      <c r="CM27" s="29">
        <f t="shared" si="28"/>
        <v>0</v>
      </c>
      <c r="CN27" s="29">
        <f t="shared" si="28"/>
        <v>0</v>
      </c>
      <c r="CO27" s="30"/>
      <c r="CP27" s="29">
        <f t="shared" si="29"/>
        <v>0</v>
      </c>
      <c r="CQ27" s="29">
        <f t="shared" si="29"/>
        <v>0</v>
      </c>
    </row>
    <row r="28" spans="1:99" x14ac:dyDescent="0.25">
      <c r="A28" s="300"/>
      <c r="B28" s="31" t="s">
        <v>42</v>
      </c>
      <c r="C28" s="32">
        <f t="shared" si="15"/>
        <v>0</v>
      </c>
      <c r="D28" s="33">
        <f t="shared" si="16"/>
        <v>0</v>
      </c>
      <c r="E28" s="34">
        <f t="shared" si="16"/>
        <v>0</v>
      </c>
      <c r="F28" s="35"/>
      <c r="G28" s="36"/>
      <c r="H28" s="35"/>
      <c r="I28" s="36"/>
      <c r="J28" s="35"/>
      <c r="K28" s="37"/>
      <c r="L28" s="35"/>
      <c r="M28" s="37"/>
      <c r="N28" s="35"/>
      <c r="O28" s="37"/>
      <c r="P28" s="35"/>
      <c r="Q28" s="37"/>
      <c r="R28" s="35"/>
      <c r="S28" s="37"/>
      <c r="T28" s="35"/>
      <c r="U28" s="37"/>
      <c r="V28" s="35"/>
      <c r="W28" s="37"/>
      <c r="X28" s="35"/>
      <c r="Y28" s="37"/>
      <c r="Z28" s="35"/>
      <c r="AA28" s="37"/>
      <c r="AB28" s="35"/>
      <c r="AC28" s="37"/>
      <c r="AD28" s="35"/>
      <c r="AE28" s="37"/>
      <c r="AF28" s="35"/>
      <c r="AG28" s="37"/>
      <c r="AH28" s="35"/>
      <c r="AI28" s="37"/>
      <c r="AJ28" s="35"/>
      <c r="AK28" s="37"/>
      <c r="AL28" s="38"/>
      <c r="AM28" s="39"/>
      <c r="AN28" s="40"/>
      <c r="AO28" s="41"/>
      <c r="AP28" s="36"/>
      <c r="AQ28" s="24"/>
      <c r="AR28" s="24"/>
      <c r="AS28" s="42"/>
      <c r="AT28" s="24">
        <v>0</v>
      </c>
      <c r="AU28" s="24">
        <v>0</v>
      </c>
      <c r="AV28" s="25" t="str">
        <f t="shared" si="17"/>
        <v/>
      </c>
      <c r="CA28" s="26" t="str">
        <f t="shared" si="18"/>
        <v/>
      </c>
      <c r="CB28" s="26" t="str">
        <f t="shared" si="19"/>
        <v/>
      </c>
      <c r="CC28" s="26" t="str">
        <f t="shared" si="20"/>
        <v/>
      </c>
      <c r="CD28" s="26" t="str">
        <f t="shared" si="21"/>
        <v/>
      </c>
      <c r="CE28" s="26" t="str">
        <f t="shared" si="22"/>
        <v/>
      </c>
      <c r="CF28" s="27"/>
      <c r="CG28" s="26" t="str">
        <f t="shared" si="23"/>
        <v/>
      </c>
      <c r="CH28" s="26" t="str">
        <f t="shared" si="24"/>
        <v/>
      </c>
      <c r="CI28" s="28"/>
      <c r="CJ28" s="29">
        <f t="shared" si="25"/>
        <v>0</v>
      </c>
      <c r="CK28" s="29">
        <f t="shared" si="26"/>
        <v>0</v>
      </c>
      <c r="CL28" s="29">
        <f t="shared" si="27"/>
        <v>0</v>
      </c>
      <c r="CM28" s="29">
        <f t="shared" si="28"/>
        <v>0</v>
      </c>
      <c r="CN28" s="29">
        <f t="shared" si="28"/>
        <v>0</v>
      </c>
      <c r="CO28" s="30"/>
      <c r="CP28" s="29">
        <f t="shared" si="29"/>
        <v>0</v>
      </c>
      <c r="CQ28" s="29">
        <f t="shared" si="29"/>
        <v>0</v>
      </c>
    </row>
    <row r="29" spans="1:99" x14ac:dyDescent="0.25">
      <c r="A29" s="300"/>
      <c r="B29" s="31" t="s">
        <v>43</v>
      </c>
      <c r="C29" s="32">
        <f t="shared" si="15"/>
        <v>0</v>
      </c>
      <c r="D29" s="33">
        <f t="shared" si="16"/>
        <v>0</v>
      </c>
      <c r="E29" s="34">
        <f t="shared" si="16"/>
        <v>0</v>
      </c>
      <c r="F29" s="35"/>
      <c r="G29" s="36"/>
      <c r="H29" s="35"/>
      <c r="I29" s="36"/>
      <c r="J29" s="35"/>
      <c r="K29" s="37"/>
      <c r="L29" s="35"/>
      <c r="M29" s="37"/>
      <c r="N29" s="35"/>
      <c r="O29" s="37"/>
      <c r="P29" s="35"/>
      <c r="Q29" s="37"/>
      <c r="R29" s="35"/>
      <c r="S29" s="37"/>
      <c r="T29" s="35"/>
      <c r="U29" s="37"/>
      <c r="V29" s="35"/>
      <c r="W29" s="37"/>
      <c r="X29" s="35"/>
      <c r="Y29" s="37"/>
      <c r="Z29" s="35"/>
      <c r="AA29" s="37"/>
      <c r="AB29" s="35"/>
      <c r="AC29" s="37"/>
      <c r="AD29" s="35"/>
      <c r="AE29" s="37"/>
      <c r="AF29" s="35"/>
      <c r="AG29" s="37"/>
      <c r="AH29" s="35"/>
      <c r="AI29" s="37"/>
      <c r="AJ29" s="35"/>
      <c r="AK29" s="37"/>
      <c r="AL29" s="38"/>
      <c r="AM29" s="39"/>
      <c r="AN29" s="40"/>
      <c r="AO29" s="41"/>
      <c r="AP29" s="36"/>
      <c r="AQ29" s="24"/>
      <c r="AR29" s="24"/>
      <c r="AS29" s="42"/>
      <c r="AT29" s="24">
        <v>0</v>
      </c>
      <c r="AU29" s="24">
        <v>0</v>
      </c>
      <c r="AV29" s="25" t="str">
        <f t="shared" si="17"/>
        <v/>
      </c>
      <c r="CA29" s="26" t="str">
        <f t="shared" si="18"/>
        <v/>
      </c>
      <c r="CB29" s="26" t="str">
        <f t="shared" si="19"/>
        <v/>
      </c>
      <c r="CC29" s="26" t="str">
        <f t="shared" si="20"/>
        <v/>
      </c>
      <c r="CD29" s="26" t="str">
        <f t="shared" si="21"/>
        <v/>
      </c>
      <c r="CE29" s="26" t="str">
        <f t="shared" si="22"/>
        <v/>
      </c>
      <c r="CF29" s="27"/>
      <c r="CG29" s="26" t="str">
        <f t="shared" si="23"/>
        <v/>
      </c>
      <c r="CH29" s="26" t="str">
        <f t="shared" si="24"/>
        <v/>
      </c>
      <c r="CI29" s="28"/>
      <c r="CJ29" s="29">
        <f t="shared" si="25"/>
        <v>0</v>
      </c>
      <c r="CK29" s="29">
        <f t="shared" si="26"/>
        <v>0</v>
      </c>
      <c r="CL29" s="29">
        <f t="shared" si="27"/>
        <v>0</v>
      </c>
      <c r="CM29" s="29">
        <f t="shared" si="28"/>
        <v>0</v>
      </c>
      <c r="CN29" s="29">
        <f t="shared" si="28"/>
        <v>0</v>
      </c>
      <c r="CO29" s="30"/>
      <c r="CP29" s="29">
        <f t="shared" si="29"/>
        <v>0</v>
      </c>
      <c r="CQ29" s="29">
        <f t="shared" si="29"/>
        <v>0</v>
      </c>
    </row>
    <row r="30" spans="1:99" x14ac:dyDescent="0.25">
      <c r="A30" s="300"/>
      <c r="B30" s="31" t="s">
        <v>44</v>
      </c>
      <c r="C30" s="32">
        <f t="shared" si="15"/>
        <v>0</v>
      </c>
      <c r="D30" s="33">
        <f t="shared" si="16"/>
        <v>0</v>
      </c>
      <c r="E30" s="34">
        <f t="shared" si="16"/>
        <v>0</v>
      </c>
      <c r="F30" s="35"/>
      <c r="G30" s="36"/>
      <c r="H30" s="35"/>
      <c r="I30" s="36"/>
      <c r="J30" s="35"/>
      <c r="K30" s="37"/>
      <c r="L30" s="35"/>
      <c r="M30" s="37"/>
      <c r="N30" s="35"/>
      <c r="O30" s="37"/>
      <c r="P30" s="35"/>
      <c r="Q30" s="37"/>
      <c r="R30" s="35"/>
      <c r="S30" s="37"/>
      <c r="T30" s="35"/>
      <c r="U30" s="37"/>
      <c r="V30" s="35"/>
      <c r="W30" s="37"/>
      <c r="X30" s="35"/>
      <c r="Y30" s="37"/>
      <c r="Z30" s="35"/>
      <c r="AA30" s="37"/>
      <c r="AB30" s="35"/>
      <c r="AC30" s="37"/>
      <c r="AD30" s="35"/>
      <c r="AE30" s="37"/>
      <c r="AF30" s="35"/>
      <c r="AG30" s="37"/>
      <c r="AH30" s="35"/>
      <c r="AI30" s="37"/>
      <c r="AJ30" s="35"/>
      <c r="AK30" s="37"/>
      <c r="AL30" s="38"/>
      <c r="AM30" s="39"/>
      <c r="AN30" s="40"/>
      <c r="AO30" s="41"/>
      <c r="AP30" s="36"/>
      <c r="AQ30" s="24"/>
      <c r="AR30" s="24"/>
      <c r="AS30" s="42"/>
      <c r="AT30" s="24">
        <v>0</v>
      </c>
      <c r="AU30" s="24">
        <v>0</v>
      </c>
      <c r="AV30" s="25" t="str">
        <f t="shared" si="17"/>
        <v/>
      </c>
      <c r="CA30" s="26" t="str">
        <f t="shared" si="18"/>
        <v/>
      </c>
      <c r="CB30" s="26" t="str">
        <f t="shared" si="19"/>
        <v/>
      </c>
      <c r="CC30" s="26" t="str">
        <f t="shared" si="20"/>
        <v/>
      </c>
      <c r="CD30" s="26" t="str">
        <f t="shared" si="21"/>
        <v/>
      </c>
      <c r="CE30" s="26" t="str">
        <f t="shared" si="22"/>
        <v/>
      </c>
      <c r="CF30" s="27"/>
      <c r="CG30" s="26" t="str">
        <f t="shared" si="23"/>
        <v/>
      </c>
      <c r="CH30" s="26" t="str">
        <f t="shared" si="24"/>
        <v/>
      </c>
      <c r="CI30" s="28"/>
      <c r="CJ30" s="29">
        <f t="shared" si="25"/>
        <v>0</v>
      </c>
      <c r="CK30" s="29">
        <f t="shared" si="26"/>
        <v>0</v>
      </c>
      <c r="CL30" s="29">
        <f t="shared" si="27"/>
        <v>0</v>
      </c>
      <c r="CM30" s="29">
        <f t="shared" si="28"/>
        <v>0</v>
      </c>
      <c r="CN30" s="29">
        <f t="shared" si="28"/>
        <v>0</v>
      </c>
      <c r="CO30" s="30"/>
      <c r="CP30" s="29">
        <f t="shared" si="29"/>
        <v>0</v>
      </c>
      <c r="CQ30" s="29">
        <f t="shared" si="29"/>
        <v>0</v>
      </c>
    </row>
    <row r="31" spans="1:99" x14ac:dyDescent="0.25">
      <c r="A31" s="300"/>
      <c r="B31" s="43" t="s">
        <v>45</v>
      </c>
      <c r="C31" s="44">
        <f t="shared" si="15"/>
        <v>0</v>
      </c>
      <c r="D31" s="45">
        <f t="shared" si="16"/>
        <v>0</v>
      </c>
      <c r="E31" s="46">
        <f t="shared" si="16"/>
        <v>0</v>
      </c>
      <c r="F31" s="47"/>
      <c r="G31" s="48"/>
      <c r="H31" s="47"/>
      <c r="I31" s="48"/>
      <c r="J31" s="47"/>
      <c r="K31" s="49"/>
      <c r="L31" s="47"/>
      <c r="M31" s="49"/>
      <c r="N31" s="47"/>
      <c r="O31" s="49"/>
      <c r="P31" s="47"/>
      <c r="Q31" s="49"/>
      <c r="R31" s="47"/>
      <c r="S31" s="49"/>
      <c r="T31" s="47"/>
      <c r="U31" s="49"/>
      <c r="V31" s="47"/>
      <c r="W31" s="49"/>
      <c r="X31" s="47"/>
      <c r="Y31" s="49"/>
      <c r="Z31" s="47"/>
      <c r="AA31" s="49"/>
      <c r="AB31" s="47"/>
      <c r="AC31" s="49"/>
      <c r="AD31" s="47"/>
      <c r="AE31" s="49"/>
      <c r="AF31" s="47"/>
      <c r="AG31" s="49"/>
      <c r="AH31" s="47"/>
      <c r="AI31" s="49"/>
      <c r="AJ31" s="47"/>
      <c r="AK31" s="49"/>
      <c r="AL31" s="50"/>
      <c r="AM31" s="51"/>
      <c r="AN31" s="40"/>
      <c r="AO31" s="52"/>
      <c r="AP31" s="36"/>
      <c r="AQ31" s="24"/>
      <c r="AR31" s="24"/>
      <c r="AS31" s="42"/>
      <c r="AT31" s="24">
        <v>0</v>
      </c>
      <c r="AU31" s="24">
        <v>0</v>
      </c>
      <c r="AV31" s="25" t="str">
        <f t="shared" si="17"/>
        <v/>
      </c>
      <c r="CA31" s="26" t="str">
        <f t="shared" si="18"/>
        <v/>
      </c>
      <c r="CB31" s="26" t="str">
        <f t="shared" si="19"/>
        <v/>
      </c>
      <c r="CC31" s="26" t="str">
        <f t="shared" si="20"/>
        <v/>
      </c>
      <c r="CD31" s="26" t="str">
        <f t="shared" si="21"/>
        <v/>
      </c>
      <c r="CE31" s="26" t="str">
        <f t="shared" si="22"/>
        <v/>
      </c>
      <c r="CF31" s="27"/>
      <c r="CG31" s="26" t="str">
        <f t="shared" si="23"/>
        <v/>
      </c>
      <c r="CH31" s="26" t="str">
        <f t="shared" si="24"/>
        <v/>
      </c>
      <c r="CI31" s="28"/>
      <c r="CJ31" s="29">
        <f t="shared" si="25"/>
        <v>0</v>
      </c>
      <c r="CK31" s="29">
        <f t="shared" si="26"/>
        <v>0</v>
      </c>
      <c r="CL31" s="29">
        <f t="shared" si="27"/>
        <v>0</v>
      </c>
      <c r="CM31" s="29">
        <f t="shared" si="28"/>
        <v>0</v>
      </c>
      <c r="CN31" s="29">
        <f t="shared" si="28"/>
        <v>0</v>
      </c>
      <c r="CO31" s="30"/>
      <c r="CP31" s="29">
        <f t="shared" si="29"/>
        <v>0</v>
      </c>
      <c r="CQ31" s="29">
        <f t="shared" si="29"/>
        <v>0</v>
      </c>
    </row>
    <row r="32" spans="1:99" x14ac:dyDescent="0.25">
      <c r="A32" s="300"/>
      <c r="B32" s="31" t="s">
        <v>46</v>
      </c>
      <c r="C32" s="32">
        <f t="shared" si="15"/>
        <v>0</v>
      </c>
      <c r="D32" s="33">
        <f t="shared" si="16"/>
        <v>0</v>
      </c>
      <c r="E32" s="34">
        <f t="shared" si="16"/>
        <v>0</v>
      </c>
      <c r="F32" s="35"/>
      <c r="G32" s="36"/>
      <c r="H32" s="35"/>
      <c r="I32" s="36"/>
      <c r="J32" s="35"/>
      <c r="K32" s="37"/>
      <c r="L32" s="35"/>
      <c r="M32" s="37"/>
      <c r="N32" s="35"/>
      <c r="O32" s="37"/>
      <c r="P32" s="35"/>
      <c r="Q32" s="37"/>
      <c r="R32" s="35"/>
      <c r="S32" s="37"/>
      <c r="T32" s="35"/>
      <c r="U32" s="37"/>
      <c r="V32" s="35"/>
      <c r="W32" s="37"/>
      <c r="X32" s="35"/>
      <c r="Y32" s="37"/>
      <c r="Z32" s="35"/>
      <c r="AA32" s="37"/>
      <c r="AB32" s="35"/>
      <c r="AC32" s="37"/>
      <c r="AD32" s="35"/>
      <c r="AE32" s="37"/>
      <c r="AF32" s="35"/>
      <c r="AG32" s="37"/>
      <c r="AH32" s="35"/>
      <c r="AI32" s="37"/>
      <c r="AJ32" s="35"/>
      <c r="AK32" s="37"/>
      <c r="AL32" s="38"/>
      <c r="AM32" s="39"/>
      <c r="AN32" s="40"/>
      <c r="AO32" s="41"/>
      <c r="AP32" s="36"/>
      <c r="AQ32" s="24"/>
      <c r="AR32" s="24"/>
      <c r="AS32" s="42"/>
      <c r="AT32" s="24">
        <v>0</v>
      </c>
      <c r="AU32" s="24">
        <v>0</v>
      </c>
      <c r="AV32" s="25" t="str">
        <f t="shared" si="17"/>
        <v/>
      </c>
      <c r="CA32" s="26" t="str">
        <f t="shared" si="18"/>
        <v/>
      </c>
      <c r="CB32" s="26" t="str">
        <f t="shared" si="19"/>
        <v/>
      </c>
      <c r="CC32" s="26" t="str">
        <f t="shared" si="20"/>
        <v/>
      </c>
      <c r="CD32" s="26" t="str">
        <f t="shared" si="21"/>
        <v/>
      </c>
      <c r="CE32" s="26" t="str">
        <f t="shared" si="22"/>
        <v/>
      </c>
      <c r="CF32" s="27"/>
      <c r="CG32" s="26" t="str">
        <f t="shared" si="23"/>
        <v/>
      </c>
      <c r="CH32" s="26" t="str">
        <f t="shared" si="24"/>
        <v/>
      </c>
      <c r="CI32" s="28"/>
      <c r="CJ32" s="29">
        <f t="shared" si="25"/>
        <v>0</v>
      </c>
      <c r="CK32" s="29">
        <f t="shared" si="26"/>
        <v>0</v>
      </c>
      <c r="CL32" s="29">
        <f t="shared" si="27"/>
        <v>0</v>
      </c>
      <c r="CM32" s="29">
        <f t="shared" si="28"/>
        <v>0</v>
      </c>
      <c r="CN32" s="29">
        <f t="shared" si="28"/>
        <v>0</v>
      </c>
      <c r="CO32" s="30"/>
      <c r="CP32" s="29">
        <f t="shared" si="29"/>
        <v>0</v>
      </c>
      <c r="CQ32" s="29">
        <f t="shared" si="29"/>
        <v>0</v>
      </c>
    </row>
    <row r="33" spans="1:95" x14ac:dyDescent="0.25">
      <c r="A33" s="300"/>
      <c r="B33" s="53" t="s">
        <v>47</v>
      </c>
      <c r="C33" s="32">
        <f t="shared" si="15"/>
        <v>0</v>
      </c>
      <c r="D33" s="54">
        <f t="shared" si="16"/>
        <v>0</v>
      </c>
      <c r="E33" s="55">
        <f t="shared" si="16"/>
        <v>0</v>
      </c>
      <c r="F33" s="35"/>
      <c r="G33" s="36"/>
      <c r="H33" s="35"/>
      <c r="I33" s="36"/>
      <c r="J33" s="35"/>
      <c r="K33" s="37"/>
      <c r="L33" s="35"/>
      <c r="M33" s="37"/>
      <c r="N33" s="35"/>
      <c r="O33" s="37"/>
      <c r="P33" s="35"/>
      <c r="Q33" s="37"/>
      <c r="R33" s="35"/>
      <c r="S33" s="37"/>
      <c r="T33" s="35"/>
      <c r="U33" s="37"/>
      <c r="V33" s="35"/>
      <c r="W33" s="37"/>
      <c r="X33" s="35"/>
      <c r="Y33" s="37"/>
      <c r="Z33" s="35"/>
      <c r="AA33" s="37"/>
      <c r="AB33" s="35"/>
      <c r="AC33" s="37"/>
      <c r="AD33" s="35"/>
      <c r="AE33" s="37"/>
      <c r="AF33" s="35"/>
      <c r="AG33" s="37"/>
      <c r="AH33" s="35"/>
      <c r="AI33" s="37"/>
      <c r="AJ33" s="35"/>
      <c r="AK33" s="37"/>
      <c r="AL33" s="56"/>
      <c r="AM33" s="39"/>
      <c r="AN33" s="40"/>
      <c r="AO33" s="41"/>
      <c r="AP33" s="36"/>
      <c r="AQ33" s="24"/>
      <c r="AR33" s="24"/>
      <c r="AS33" s="42"/>
      <c r="AT33" s="24">
        <v>0</v>
      </c>
      <c r="AU33" s="24">
        <v>0</v>
      </c>
      <c r="AV33" s="25" t="str">
        <f t="shared" si="17"/>
        <v/>
      </c>
      <c r="CA33" s="26" t="str">
        <f t="shared" si="18"/>
        <v/>
      </c>
      <c r="CB33" s="26" t="str">
        <f t="shared" si="19"/>
        <v/>
      </c>
      <c r="CC33" s="26" t="str">
        <f t="shared" si="20"/>
        <v/>
      </c>
      <c r="CD33" s="26" t="str">
        <f t="shared" si="21"/>
        <v/>
      </c>
      <c r="CE33" s="26" t="str">
        <f t="shared" si="22"/>
        <v/>
      </c>
      <c r="CF33" s="27"/>
      <c r="CG33" s="26" t="str">
        <f t="shared" si="23"/>
        <v/>
      </c>
      <c r="CH33" s="26" t="str">
        <f t="shared" si="24"/>
        <v/>
      </c>
      <c r="CI33" s="28"/>
      <c r="CJ33" s="29">
        <f t="shared" si="25"/>
        <v>0</v>
      </c>
      <c r="CK33" s="29">
        <f t="shared" si="26"/>
        <v>0</v>
      </c>
      <c r="CL33" s="29">
        <f t="shared" si="27"/>
        <v>0</v>
      </c>
      <c r="CM33" s="29">
        <f t="shared" si="28"/>
        <v>0</v>
      </c>
      <c r="CN33" s="29">
        <f t="shared" si="28"/>
        <v>0</v>
      </c>
      <c r="CO33" s="30"/>
      <c r="CP33" s="29">
        <f t="shared" si="29"/>
        <v>0</v>
      </c>
      <c r="CQ33" s="29">
        <f t="shared" si="29"/>
        <v>0</v>
      </c>
    </row>
    <row r="34" spans="1:95" x14ac:dyDescent="0.25">
      <c r="A34" s="301"/>
      <c r="B34" s="57" t="s">
        <v>48</v>
      </c>
      <c r="C34" s="58">
        <f t="shared" si="15"/>
        <v>0</v>
      </c>
      <c r="D34" s="59">
        <f t="shared" si="16"/>
        <v>0</v>
      </c>
      <c r="E34" s="60">
        <f t="shared" si="16"/>
        <v>0</v>
      </c>
      <c r="F34" s="61"/>
      <c r="G34" s="62"/>
      <c r="H34" s="61"/>
      <c r="I34" s="62"/>
      <c r="J34" s="61"/>
      <c r="K34" s="63"/>
      <c r="L34" s="61"/>
      <c r="M34" s="63"/>
      <c r="N34" s="61"/>
      <c r="O34" s="63"/>
      <c r="P34" s="61"/>
      <c r="Q34" s="63"/>
      <c r="R34" s="61"/>
      <c r="S34" s="63"/>
      <c r="T34" s="61"/>
      <c r="U34" s="63"/>
      <c r="V34" s="61"/>
      <c r="W34" s="63"/>
      <c r="X34" s="61"/>
      <c r="Y34" s="63"/>
      <c r="Z34" s="61"/>
      <c r="AA34" s="63"/>
      <c r="AB34" s="61"/>
      <c r="AC34" s="63"/>
      <c r="AD34" s="61"/>
      <c r="AE34" s="63"/>
      <c r="AF34" s="61"/>
      <c r="AG34" s="63"/>
      <c r="AH34" s="61"/>
      <c r="AI34" s="63"/>
      <c r="AJ34" s="61"/>
      <c r="AK34" s="63"/>
      <c r="AL34" s="64"/>
      <c r="AM34" s="65"/>
      <c r="AN34" s="66"/>
      <c r="AO34" s="67"/>
      <c r="AP34" s="68"/>
      <c r="AQ34" s="69"/>
      <c r="AR34" s="69"/>
      <c r="AS34" s="70"/>
      <c r="AT34" s="69">
        <v>0</v>
      </c>
      <c r="AU34" s="69">
        <v>0</v>
      </c>
      <c r="AV34" s="25" t="str">
        <f t="shared" si="17"/>
        <v/>
      </c>
      <c r="CA34" s="26" t="str">
        <f t="shared" si="18"/>
        <v/>
      </c>
      <c r="CB34" s="26" t="str">
        <f t="shared" si="19"/>
        <v/>
      </c>
      <c r="CC34" s="26" t="str">
        <f t="shared" si="20"/>
        <v/>
      </c>
      <c r="CD34" s="26" t="str">
        <f t="shared" si="21"/>
        <v/>
      </c>
      <c r="CE34" s="26" t="str">
        <f t="shared" si="22"/>
        <v/>
      </c>
      <c r="CF34" s="27"/>
      <c r="CG34" s="26" t="str">
        <f t="shared" si="23"/>
        <v/>
      </c>
      <c r="CH34" s="26" t="str">
        <f t="shared" si="24"/>
        <v/>
      </c>
      <c r="CI34" s="28"/>
      <c r="CJ34" s="29">
        <f t="shared" si="25"/>
        <v>0</v>
      </c>
      <c r="CK34" s="29">
        <f t="shared" si="26"/>
        <v>0</v>
      </c>
      <c r="CL34" s="29">
        <f t="shared" si="27"/>
        <v>0</v>
      </c>
      <c r="CM34" s="29">
        <f t="shared" si="28"/>
        <v>0</v>
      </c>
      <c r="CN34" s="29">
        <f t="shared" si="28"/>
        <v>0</v>
      </c>
      <c r="CO34" s="30"/>
      <c r="CP34" s="29">
        <f t="shared" si="29"/>
        <v>0</v>
      </c>
      <c r="CQ34" s="29">
        <f t="shared" si="29"/>
        <v>0</v>
      </c>
    </row>
    <row r="35" spans="1:95" x14ac:dyDescent="0.25">
      <c r="A35" s="299" t="s">
        <v>50</v>
      </c>
      <c r="B35" s="10" t="s">
        <v>38</v>
      </c>
      <c r="C35" s="11">
        <f t="shared" si="0"/>
        <v>81</v>
      </c>
      <c r="D35" s="12">
        <f>SUM(H35+J35+L35+N35+P35+R35+T35+V35+X35+Z35+AB35+AD35+AF35+AH35+AJ35+AL35)</f>
        <v>58</v>
      </c>
      <c r="E35" s="13">
        <f>SUM(I35+K35+M35+O35+Q35+S35+U35+W35+Y35+AA35+AC35+AE35+AG35+AI35+AK35+AM35)</f>
        <v>23</v>
      </c>
      <c r="F35" s="71"/>
      <c r="G35" s="72"/>
      <c r="H35" s="14"/>
      <c r="I35" s="15"/>
      <c r="J35" s="14"/>
      <c r="K35" s="16"/>
      <c r="L35" s="14">
        <v>1</v>
      </c>
      <c r="M35" s="16"/>
      <c r="N35" s="14"/>
      <c r="O35" s="16">
        <v>1</v>
      </c>
      <c r="P35" s="14">
        <v>6</v>
      </c>
      <c r="Q35" s="16"/>
      <c r="R35" s="14">
        <v>5</v>
      </c>
      <c r="S35" s="16">
        <v>1</v>
      </c>
      <c r="T35" s="14">
        <v>8</v>
      </c>
      <c r="U35" s="16">
        <v>4</v>
      </c>
      <c r="V35" s="14">
        <v>9</v>
      </c>
      <c r="W35" s="16"/>
      <c r="X35" s="14">
        <v>4</v>
      </c>
      <c r="Y35" s="16">
        <v>3</v>
      </c>
      <c r="Z35" s="14">
        <v>5</v>
      </c>
      <c r="AA35" s="16"/>
      <c r="AB35" s="14">
        <v>6</v>
      </c>
      <c r="AC35" s="16">
        <v>3</v>
      </c>
      <c r="AD35" s="14">
        <v>5</v>
      </c>
      <c r="AE35" s="16">
        <v>2</v>
      </c>
      <c r="AF35" s="14">
        <v>4</v>
      </c>
      <c r="AG35" s="16">
        <v>5</v>
      </c>
      <c r="AH35" s="14">
        <v>1</v>
      </c>
      <c r="AI35" s="16">
        <v>2</v>
      </c>
      <c r="AJ35" s="14">
        <v>1</v>
      </c>
      <c r="AK35" s="16">
        <v>2</v>
      </c>
      <c r="AL35" s="17">
        <v>3</v>
      </c>
      <c r="AM35" s="18"/>
      <c r="AN35" s="73">
        <v>0</v>
      </c>
      <c r="AO35" s="20">
        <v>0</v>
      </c>
      <c r="AP35" s="21">
        <v>0</v>
      </c>
      <c r="AQ35" s="22">
        <v>0</v>
      </c>
      <c r="AR35" s="22">
        <v>2</v>
      </c>
      <c r="AS35" s="23"/>
      <c r="AT35" s="74">
        <v>0</v>
      </c>
      <c r="AU35" s="74">
        <v>0</v>
      </c>
      <c r="AV35" s="25" t="str">
        <f t="shared" si="2"/>
        <v/>
      </c>
      <c r="CA35" s="26" t="str">
        <f t="shared" si="3"/>
        <v/>
      </c>
      <c r="CB35" s="26" t="str">
        <f t="shared" si="4"/>
        <v/>
      </c>
      <c r="CC35" s="26" t="str">
        <f t="shared" si="5"/>
        <v/>
      </c>
      <c r="CD35" s="26" t="str">
        <f t="shared" si="6"/>
        <v/>
      </c>
      <c r="CE35" s="26" t="str">
        <f t="shared" si="7"/>
        <v/>
      </c>
      <c r="CF35" s="27"/>
      <c r="CG35" s="26" t="str">
        <f t="shared" si="8"/>
        <v/>
      </c>
      <c r="CH35" s="26" t="str">
        <f t="shared" si="9"/>
        <v/>
      </c>
      <c r="CI35" s="28"/>
      <c r="CJ35" s="29">
        <f t="shared" si="10"/>
        <v>0</v>
      </c>
      <c r="CK35" s="29">
        <f t="shared" si="11"/>
        <v>0</v>
      </c>
      <c r="CL35" s="29">
        <f t="shared" si="12"/>
        <v>0</v>
      </c>
      <c r="CM35" s="29">
        <f t="shared" si="13"/>
        <v>0</v>
      </c>
      <c r="CN35" s="29">
        <f t="shared" si="13"/>
        <v>0</v>
      </c>
      <c r="CO35" s="30"/>
      <c r="CP35" s="29">
        <f t="shared" si="14"/>
        <v>0</v>
      </c>
      <c r="CQ35" s="29">
        <f t="shared" si="14"/>
        <v>0</v>
      </c>
    </row>
    <row r="36" spans="1:95" x14ac:dyDescent="0.25">
      <c r="A36" s="300"/>
      <c r="B36" s="31" t="s">
        <v>51</v>
      </c>
      <c r="C36" s="32">
        <f t="shared" si="0"/>
        <v>0</v>
      </c>
      <c r="D36" s="33">
        <f t="shared" ref="D36:E51" si="30">SUM(H36+J36+L36+N36+P36+R36+T36+V36+X36+Z36+AB36+AD36+AF36+AH36+AJ36+AL36)</f>
        <v>0</v>
      </c>
      <c r="E36" s="34">
        <f t="shared" si="30"/>
        <v>0</v>
      </c>
      <c r="F36" s="75"/>
      <c r="G36" s="76"/>
      <c r="H36" s="35"/>
      <c r="I36" s="36"/>
      <c r="J36" s="35"/>
      <c r="K36" s="37"/>
      <c r="L36" s="35"/>
      <c r="M36" s="37"/>
      <c r="N36" s="35"/>
      <c r="O36" s="37"/>
      <c r="P36" s="35"/>
      <c r="Q36" s="37"/>
      <c r="R36" s="35"/>
      <c r="S36" s="37"/>
      <c r="T36" s="35"/>
      <c r="U36" s="37"/>
      <c r="V36" s="35"/>
      <c r="W36" s="37"/>
      <c r="X36" s="35"/>
      <c r="Y36" s="37"/>
      <c r="Z36" s="35"/>
      <c r="AA36" s="37"/>
      <c r="AB36" s="35"/>
      <c r="AC36" s="37"/>
      <c r="AD36" s="35"/>
      <c r="AE36" s="37"/>
      <c r="AF36" s="35"/>
      <c r="AG36" s="37"/>
      <c r="AH36" s="35"/>
      <c r="AI36" s="37"/>
      <c r="AJ36" s="35"/>
      <c r="AK36" s="37"/>
      <c r="AL36" s="38"/>
      <c r="AM36" s="39"/>
      <c r="AN36" s="40"/>
      <c r="AO36" s="41"/>
      <c r="AP36" s="36"/>
      <c r="AQ36" s="24"/>
      <c r="AR36" s="24"/>
      <c r="AS36" s="42"/>
      <c r="AT36" s="24">
        <v>0</v>
      </c>
      <c r="AU36" s="24">
        <v>0</v>
      </c>
      <c r="AV36" s="25" t="str">
        <f t="shared" si="2"/>
        <v/>
      </c>
      <c r="CA36" s="26" t="str">
        <f t="shared" si="3"/>
        <v/>
      </c>
      <c r="CB36" s="26" t="str">
        <f t="shared" si="4"/>
        <v/>
      </c>
      <c r="CC36" s="26" t="str">
        <f t="shared" si="5"/>
        <v/>
      </c>
      <c r="CD36" s="26" t="str">
        <f t="shared" si="6"/>
        <v/>
      </c>
      <c r="CE36" s="26" t="str">
        <f t="shared" si="7"/>
        <v/>
      </c>
      <c r="CF36" s="27"/>
      <c r="CG36" s="26" t="str">
        <f t="shared" si="8"/>
        <v/>
      </c>
      <c r="CH36" s="26" t="str">
        <f t="shared" si="9"/>
        <v/>
      </c>
      <c r="CI36" s="28"/>
      <c r="CJ36" s="29">
        <f t="shared" si="10"/>
        <v>0</v>
      </c>
      <c r="CK36" s="29">
        <f t="shared" si="11"/>
        <v>0</v>
      </c>
      <c r="CL36" s="29">
        <f t="shared" si="12"/>
        <v>0</v>
      </c>
      <c r="CM36" s="29">
        <f t="shared" si="13"/>
        <v>0</v>
      </c>
      <c r="CN36" s="29">
        <f t="shared" si="13"/>
        <v>0</v>
      </c>
      <c r="CO36" s="30"/>
      <c r="CP36" s="29">
        <f t="shared" si="14"/>
        <v>0</v>
      </c>
      <c r="CQ36" s="29">
        <f t="shared" si="14"/>
        <v>0</v>
      </c>
    </row>
    <row r="37" spans="1:95" x14ac:dyDescent="0.25">
      <c r="A37" s="300"/>
      <c r="B37" s="31" t="s">
        <v>40</v>
      </c>
      <c r="C37" s="32">
        <f t="shared" si="0"/>
        <v>182</v>
      </c>
      <c r="D37" s="33">
        <f t="shared" si="30"/>
        <v>132</v>
      </c>
      <c r="E37" s="34">
        <f t="shared" si="30"/>
        <v>50</v>
      </c>
      <c r="F37" s="75"/>
      <c r="G37" s="76"/>
      <c r="H37" s="35"/>
      <c r="I37" s="36"/>
      <c r="J37" s="35"/>
      <c r="K37" s="37"/>
      <c r="L37" s="35">
        <v>2</v>
      </c>
      <c r="M37" s="37"/>
      <c r="N37" s="35">
        <v>6</v>
      </c>
      <c r="O37" s="37">
        <v>6</v>
      </c>
      <c r="P37" s="35">
        <v>8</v>
      </c>
      <c r="Q37" s="37">
        <v>2</v>
      </c>
      <c r="R37" s="35">
        <v>18</v>
      </c>
      <c r="S37" s="37">
        <v>7</v>
      </c>
      <c r="T37" s="35">
        <v>19</v>
      </c>
      <c r="U37" s="37">
        <v>10</v>
      </c>
      <c r="V37" s="35">
        <v>26</v>
      </c>
      <c r="W37" s="37">
        <v>3</v>
      </c>
      <c r="X37" s="35">
        <v>12</v>
      </c>
      <c r="Y37" s="37">
        <v>7</v>
      </c>
      <c r="Z37" s="35">
        <v>18</v>
      </c>
      <c r="AA37" s="37">
        <v>2</v>
      </c>
      <c r="AB37" s="35">
        <v>13</v>
      </c>
      <c r="AC37" s="37">
        <v>7</v>
      </c>
      <c r="AD37" s="35">
        <v>3</v>
      </c>
      <c r="AE37" s="37"/>
      <c r="AF37" s="35">
        <v>2</v>
      </c>
      <c r="AG37" s="37">
        <v>2</v>
      </c>
      <c r="AH37" s="35">
        <v>3</v>
      </c>
      <c r="AI37" s="37">
        <v>1</v>
      </c>
      <c r="AJ37" s="35">
        <v>2</v>
      </c>
      <c r="AK37" s="37">
        <v>3</v>
      </c>
      <c r="AL37" s="38"/>
      <c r="AM37" s="39"/>
      <c r="AN37" s="40">
        <v>0</v>
      </c>
      <c r="AO37" s="41">
        <v>0</v>
      </c>
      <c r="AP37" s="36">
        <v>3</v>
      </c>
      <c r="AQ37" s="24">
        <v>3</v>
      </c>
      <c r="AR37" s="24">
        <v>9</v>
      </c>
      <c r="AS37" s="42"/>
      <c r="AT37" s="24">
        <v>0</v>
      </c>
      <c r="AU37" s="24">
        <v>0</v>
      </c>
      <c r="AV37" s="25" t="str">
        <f t="shared" si="2"/>
        <v/>
      </c>
      <c r="CA37" s="26" t="str">
        <f t="shared" si="3"/>
        <v/>
      </c>
      <c r="CB37" s="26" t="str">
        <f t="shared" si="4"/>
        <v/>
      </c>
      <c r="CC37" s="26" t="str">
        <f t="shared" si="5"/>
        <v/>
      </c>
      <c r="CD37" s="26" t="str">
        <f t="shared" si="6"/>
        <v/>
      </c>
      <c r="CE37" s="26" t="str">
        <f t="shared" si="7"/>
        <v/>
      </c>
      <c r="CF37" s="27"/>
      <c r="CG37" s="26" t="str">
        <f t="shared" si="8"/>
        <v/>
      </c>
      <c r="CH37" s="26" t="str">
        <f t="shared" si="9"/>
        <v/>
      </c>
      <c r="CI37" s="28"/>
      <c r="CJ37" s="29">
        <f t="shared" si="10"/>
        <v>0</v>
      </c>
      <c r="CK37" s="29">
        <f t="shared" si="11"/>
        <v>0</v>
      </c>
      <c r="CL37" s="29">
        <f t="shared" si="12"/>
        <v>0</v>
      </c>
      <c r="CM37" s="29">
        <f t="shared" si="13"/>
        <v>0</v>
      </c>
      <c r="CN37" s="29">
        <f t="shared" si="13"/>
        <v>0</v>
      </c>
      <c r="CO37" s="30"/>
      <c r="CP37" s="29">
        <f t="shared" si="14"/>
        <v>0</v>
      </c>
      <c r="CQ37" s="29">
        <f t="shared" si="14"/>
        <v>0</v>
      </c>
    </row>
    <row r="38" spans="1:95" x14ac:dyDescent="0.25">
      <c r="A38" s="300"/>
      <c r="B38" s="31" t="s">
        <v>41</v>
      </c>
      <c r="C38" s="32">
        <f t="shared" si="0"/>
        <v>0</v>
      </c>
      <c r="D38" s="33">
        <f t="shared" si="30"/>
        <v>0</v>
      </c>
      <c r="E38" s="34">
        <f t="shared" si="30"/>
        <v>0</v>
      </c>
      <c r="F38" s="75"/>
      <c r="G38" s="76"/>
      <c r="H38" s="35"/>
      <c r="I38" s="36"/>
      <c r="J38" s="35"/>
      <c r="K38" s="37"/>
      <c r="L38" s="35"/>
      <c r="M38" s="37"/>
      <c r="N38" s="35"/>
      <c r="O38" s="37"/>
      <c r="P38" s="35"/>
      <c r="Q38" s="37"/>
      <c r="R38" s="35"/>
      <c r="S38" s="37"/>
      <c r="T38" s="35"/>
      <c r="U38" s="37"/>
      <c r="V38" s="35"/>
      <c r="W38" s="37"/>
      <c r="X38" s="35"/>
      <c r="Y38" s="37"/>
      <c r="Z38" s="35"/>
      <c r="AA38" s="37"/>
      <c r="AB38" s="35"/>
      <c r="AC38" s="37"/>
      <c r="AD38" s="35"/>
      <c r="AE38" s="37"/>
      <c r="AF38" s="35"/>
      <c r="AG38" s="37"/>
      <c r="AH38" s="35"/>
      <c r="AI38" s="37"/>
      <c r="AJ38" s="35"/>
      <c r="AK38" s="37"/>
      <c r="AL38" s="38"/>
      <c r="AM38" s="39"/>
      <c r="AN38" s="40"/>
      <c r="AO38" s="41"/>
      <c r="AP38" s="36"/>
      <c r="AQ38" s="24"/>
      <c r="AR38" s="24"/>
      <c r="AS38" s="42"/>
      <c r="AT38" s="24">
        <v>0</v>
      </c>
      <c r="AU38" s="24">
        <v>0</v>
      </c>
      <c r="AV38" s="25" t="str">
        <f t="shared" si="2"/>
        <v/>
      </c>
      <c r="CA38" s="26" t="str">
        <f t="shared" si="3"/>
        <v/>
      </c>
      <c r="CB38" s="26" t="str">
        <f t="shared" si="4"/>
        <v/>
      </c>
      <c r="CC38" s="26" t="str">
        <f t="shared" si="5"/>
        <v/>
      </c>
      <c r="CD38" s="26" t="str">
        <f t="shared" si="6"/>
        <v/>
      </c>
      <c r="CE38" s="26" t="str">
        <f t="shared" si="7"/>
        <v/>
      </c>
      <c r="CF38" s="27"/>
      <c r="CG38" s="26" t="str">
        <f t="shared" si="8"/>
        <v/>
      </c>
      <c r="CH38" s="26" t="str">
        <f t="shared" si="9"/>
        <v/>
      </c>
      <c r="CI38" s="28"/>
      <c r="CJ38" s="29">
        <f t="shared" si="10"/>
        <v>0</v>
      </c>
      <c r="CK38" s="29">
        <f t="shared" si="11"/>
        <v>0</v>
      </c>
      <c r="CL38" s="29">
        <f t="shared" si="12"/>
        <v>0</v>
      </c>
      <c r="CM38" s="29">
        <f t="shared" si="13"/>
        <v>0</v>
      </c>
      <c r="CN38" s="29">
        <f t="shared" si="13"/>
        <v>0</v>
      </c>
      <c r="CO38" s="30"/>
      <c r="CP38" s="29">
        <f t="shared" si="14"/>
        <v>0</v>
      </c>
      <c r="CQ38" s="29">
        <f t="shared" si="14"/>
        <v>0</v>
      </c>
    </row>
    <row r="39" spans="1:95" x14ac:dyDescent="0.25">
      <c r="A39" s="300"/>
      <c r="B39" s="31" t="s">
        <v>52</v>
      </c>
      <c r="C39" s="32">
        <f t="shared" si="0"/>
        <v>0</v>
      </c>
      <c r="D39" s="33">
        <f t="shared" si="30"/>
        <v>0</v>
      </c>
      <c r="E39" s="34">
        <f t="shared" si="30"/>
        <v>0</v>
      </c>
      <c r="F39" s="75"/>
      <c r="G39" s="76"/>
      <c r="H39" s="35"/>
      <c r="I39" s="36"/>
      <c r="J39" s="35"/>
      <c r="K39" s="37"/>
      <c r="L39" s="35"/>
      <c r="M39" s="37"/>
      <c r="N39" s="35"/>
      <c r="O39" s="37"/>
      <c r="P39" s="35"/>
      <c r="Q39" s="37"/>
      <c r="R39" s="35"/>
      <c r="S39" s="37"/>
      <c r="T39" s="35"/>
      <c r="U39" s="37"/>
      <c r="V39" s="35"/>
      <c r="W39" s="37"/>
      <c r="X39" s="35"/>
      <c r="Y39" s="37"/>
      <c r="Z39" s="35"/>
      <c r="AA39" s="37"/>
      <c r="AB39" s="35"/>
      <c r="AC39" s="37"/>
      <c r="AD39" s="35"/>
      <c r="AE39" s="37"/>
      <c r="AF39" s="35"/>
      <c r="AG39" s="37"/>
      <c r="AH39" s="35"/>
      <c r="AI39" s="37"/>
      <c r="AJ39" s="35"/>
      <c r="AK39" s="37"/>
      <c r="AL39" s="38"/>
      <c r="AM39" s="39"/>
      <c r="AN39" s="40"/>
      <c r="AO39" s="41"/>
      <c r="AP39" s="36"/>
      <c r="AQ39" s="24"/>
      <c r="AR39" s="24"/>
      <c r="AS39" s="42"/>
      <c r="AT39" s="24">
        <v>0</v>
      </c>
      <c r="AU39" s="24">
        <v>0</v>
      </c>
      <c r="AV39" s="25" t="str">
        <f t="shared" si="2"/>
        <v/>
      </c>
      <c r="CA39" s="26" t="str">
        <f t="shared" si="3"/>
        <v/>
      </c>
      <c r="CB39" s="26" t="str">
        <f t="shared" si="4"/>
        <v/>
      </c>
      <c r="CC39" s="26" t="str">
        <f t="shared" si="5"/>
        <v/>
      </c>
      <c r="CD39" s="26" t="str">
        <f t="shared" si="6"/>
        <v/>
      </c>
      <c r="CE39" s="26" t="str">
        <f t="shared" si="7"/>
        <v/>
      </c>
      <c r="CF39" s="27"/>
      <c r="CG39" s="26" t="str">
        <f t="shared" si="8"/>
        <v/>
      </c>
      <c r="CH39" s="26" t="str">
        <f t="shared" si="9"/>
        <v/>
      </c>
      <c r="CI39" s="28"/>
      <c r="CJ39" s="29">
        <f t="shared" si="10"/>
        <v>0</v>
      </c>
      <c r="CK39" s="29">
        <f t="shared" si="11"/>
        <v>0</v>
      </c>
      <c r="CL39" s="29">
        <f t="shared" si="12"/>
        <v>0</v>
      </c>
      <c r="CM39" s="29">
        <f t="shared" si="13"/>
        <v>0</v>
      </c>
      <c r="CN39" s="29">
        <f t="shared" si="13"/>
        <v>0</v>
      </c>
      <c r="CO39" s="30"/>
      <c r="CP39" s="29">
        <f t="shared" si="14"/>
        <v>0</v>
      </c>
      <c r="CQ39" s="29">
        <f t="shared" si="14"/>
        <v>0</v>
      </c>
    </row>
    <row r="40" spans="1:95" x14ac:dyDescent="0.25">
      <c r="A40" s="300"/>
      <c r="B40" s="31" t="s">
        <v>53</v>
      </c>
      <c r="C40" s="32">
        <f t="shared" si="0"/>
        <v>0</v>
      </c>
      <c r="D40" s="33">
        <f t="shared" si="30"/>
        <v>0</v>
      </c>
      <c r="E40" s="34">
        <f t="shared" si="30"/>
        <v>0</v>
      </c>
      <c r="F40" s="75"/>
      <c r="G40" s="76"/>
      <c r="H40" s="35"/>
      <c r="I40" s="36"/>
      <c r="J40" s="35"/>
      <c r="K40" s="37"/>
      <c r="L40" s="35"/>
      <c r="M40" s="37"/>
      <c r="N40" s="35"/>
      <c r="O40" s="37"/>
      <c r="P40" s="35"/>
      <c r="Q40" s="37"/>
      <c r="R40" s="35"/>
      <c r="S40" s="37"/>
      <c r="T40" s="35"/>
      <c r="U40" s="37"/>
      <c r="V40" s="35"/>
      <c r="W40" s="37"/>
      <c r="X40" s="35"/>
      <c r="Y40" s="37"/>
      <c r="Z40" s="35"/>
      <c r="AA40" s="37"/>
      <c r="AB40" s="35"/>
      <c r="AC40" s="37"/>
      <c r="AD40" s="35"/>
      <c r="AE40" s="37"/>
      <c r="AF40" s="35"/>
      <c r="AG40" s="37"/>
      <c r="AH40" s="35"/>
      <c r="AI40" s="37"/>
      <c r="AJ40" s="35"/>
      <c r="AK40" s="37"/>
      <c r="AL40" s="38"/>
      <c r="AM40" s="39"/>
      <c r="AN40" s="40"/>
      <c r="AO40" s="41"/>
      <c r="AP40" s="36"/>
      <c r="AQ40" s="24"/>
      <c r="AR40" s="24"/>
      <c r="AS40" s="42"/>
      <c r="AT40" s="24">
        <v>0</v>
      </c>
      <c r="AU40" s="24">
        <v>0</v>
      </c>
      <c r="AV40" s="25" t="str">
        <f t="shared" si="2"/>
        <v/>
      </c>
      <c r="CA40" s="26" t="str">
        <f t="shared" si="3"/>
        <v/>
      </c>
      <c r="CB40" s="26" t="str">
        <f t="shared" si="4"/>
        <v/>
      </c>
      <c r="CC40" s="26" t="str">
        <f t="shared" si="5"/>
        <v/>
      </c>
      <c r="CD40" s="26" t="str">
        <f t="shared" si="6"/>
        <v/>
      </c>
      <c r="CE40" s="26" t="str">
        <f t="shared" si="7"/>
        <v/>
      </c>
      <c r="CF40" s="27"/>
      <c r="CG40" s="26" t="str">
        <f t="shared" si="8"/>
        <v/>
      </c>
      <c r="CH40" s="26" t="str">
        <f t="shared" si="9"/>
        <v/>
      </c>
      <c r="CI40" s="28"/>
      <c r="CJ40" s="29">
        <f t="shared" si="10"/>
        <v>0</v>
      </c>
      <c r="CK40" s="29">
        <f t="shared" si="11"/>
        <v>0</v>
      </c>
      <c r="CL40" s="29">
        <f t="shared" si="12"/>
        <v>0</v>
      </c>
      <c r="CM40" s="29">
        <f t="shared" si="13"/>
        <v>0</v>
      </c>
      <c r="CN40" s="29">
        <f t="shared" si="13"/>
        <v>0</v>
      </c>
      <c r="CO40" s="30"/>
      <c r="CP40" s="29">
        <f t="shared" si="14"/>
        <v>0</v>
      </c>
      <c r="CQ40" s="29">
        <f t="shared" si="14"/>
        <v>0</v>
      </c>
    </row>
    <row r="41" spans="1:95" x14ac:dyDescent="0.25">
      <c r="A41" s="300"/>
      <c r="B41" s="31" t="s">
        <v>44</v>
      </c>
      <c r="C41" s="32">
        <f t="shared" si="0"/>
        <v>0</v>
      </c>
      <c r="D41" s="33">
        <f t="shared" si="30"/>
        <v>0</v>
      </c>
      <c r="E41" s="34">
        <f t="shared" si="30"/>
        <v>0</v>
      </c>
      <c r="F41" s="75"/>
      <c r="G41" s="76"/>
      <c r="H41" s="35"/>
      <c r="I41" s="36"/>
      <c r="J41" s="35"/>
      <c r="K41" s="37"/>
      <c r="L41" s="35"/>
      <c r="M41" s="37"/>
      <c r="N41" s="35"/>
      <c r="O41" s="37"/>
      <c r="P41" s="35"/>
      <c r="Q41" s="37"/>
      <c r="R41" s="35"/>
      <c r="S41" s="37"/>
      <c r="T41" s="35"/>
      <c r="U41" s="37"/>
      <c r="V41" s="35"/>
      <c r="W41" s="37"/>
      <c r="X41" s="35"/>
      <c r="Y41" s="37"/>
      <c r="Z41" s="35"/>
      <c r="AA41" s="37"/>
      <c r="AB41" s="35"/>
      <c r="AC41" s="37"/>
      <c r="AD41" s="35"/>
      <c r="AE41" s="37"/>
      <c r="AF41" s="35"/>
      <c r="AG41" s="37"/>
      <c r="AH41" s="35"/>
      <c r="AI41" s="37"/>
      <c r="AJ41" s="35"/>
      <c r="AK41" s="37"/>
      <c r="AL41" s="38"/>
      <c r="AM41" s="39"/>
      <c r="AN41" s="40"/>
      <c r="AO41" s="41"/>
      <c r="AP41" s="36"/>
      <c r="AQ41" s="24"/>
      <c r="AR41" s="24"/>
      <c r="AS41" s="42"/>
      <c r="AT41" s="24">
        <v>0</v>
      </c>
      <c r="AU41" s="24">
        <v>0</v>
      </c>
      <c r="AV41" s="25" t="str">
        <f t="shared" si="2"/>
        <v/>
      </c>
      <c r="CA41" s="26" t="str">
        <f t="shared" si="3"/>
        <v/>
      </c>
      <c r="CB41" s="26" t="str">
        <f t="shared" si="4"/>
        <v/>
      </c>
      <c r="CC41" s="26" t="str">
        <f t="shared" si="5"/>
        <v/>
      </c>
      <c r="CD41" s="26" t="str">
        <f t="shared" si="6"/>
        <v/>
      </c>
      <c r="CE41" s="26" t="str">
        <f t="shared" si="7"/>
        <v/>
      </c>
      <c r="CF41" s="27"/>
      <c r="CG41" s="26" t="str">
        <f t="shared" si="8"/>
        <v/>
      </c>
      <c r="CH41" s="26" t="str">
        <f t="shared" si="9"/>
        <v/>
      </c>
      <c r="CI41" s="28"/>
      <c r="CJ41" s="29">
        <f t="shared" si="10"/>
        <v>0</v>
      </c>
      <c r="CK41" s="29">
        <f t="shared" si="11"/>
        <v>0</v>
      </c>
      <c r="CL41" s="29">
        <f t="shared" si="12"/>
        <v>0</v>
      </c>
      <c r="CM41" s="29">
        <f t="shared" si="13"/>
        <v>0</v>
      </c>
      <c r="CN41" s="29">
        <f t="shared" si="13"/>
        <v>0</v>
      </c>
      <c r="CO41" s="30"/>
      <c r="CP41" s="29">
        <f t="shared" si="14"/>
        <v>0</v>
      </c>
      <c r="CQ41" s="29">
        <f t="shared" si="14"/>
        <v>0</v>
      </c>
    </row>
    <row r="42" spans="1:95" x14ac:dyDescent="0.25">
      <c r="A42" s="300"/>
      <c r="B42" s="43" t="s">
        <v>45</v>
      </c>
      <c r="C42" s="44">
        <f t="shared" si="0"/>
        <v>0</v>
      </c>
      <c r="D42" s="45">
        <f t="shared" si="30"/>
        <v>0</v>
      </c>
      <c r="E42" s="46">
        <f t="shared" si="30"/>
        <v>0</v>
      </c>
      <c r="F42" s="75"/>
      <c r="G42" s="76"/>
      <c r="H42" s="47"/>
      <c r="I42" s="48"/>
      <c r="J42" s="47"/>
      <c r="K42" s="49"/>
      <c r="L42" s="47"/>
      <c r="M42" s="49"/>
      <c r="N42" s="47"/>
      <c r="O42" s="49"/>
      <c r="P42" s="47"/>
      <c r="Q42" s="49"/>
      <c r="R42" s="47"/>
      <c r="S42" s="49"/>
      <c r="T42" s="47"/>
      <c r="U42" s="49"/>
      <c r="V42" s="47"/>
      <c r="W42" s="49"/>
      <c r="X42" s="47"/>
      <c r="Y42" s="49"/>
      <c r="Z42" s="47"/>
      <c r="AA42" s="49"/>
      <c r="AB42" s="47"/>
      <c r="AC42" s="49"/>
      <c r="AD42" s="47"/>
      <c r="AE42" s="49"/>
      <c r="AF42" s="47"/>
      <c r="AG42" s="49"/>
      <c r="AH42" s="47"/>
      <c r="AI42" s="49"/>
      <c r="AJ42" s="47"/>
      <c r="AK42" s="49"/>
      <c r="AL42" s="50"/>
      <c r="AM42" s="51"/>
      <c r="AN42" s="40"/>
      <c r="AO42" s="52"/>
      <c r="AP42" s="36"/>
      <c r="AQ42" s="24"/>
      <c r="AR42" s="24"/>
      <c r="AS42" s="42"/>
      <c r="AT42" s="24">
        <v>0</v>
      </c>
      <c r="AU42" s="24">
        <v>0</v>
      </c>
      <c r="AV42" s="25" t="str">
        <f t="shared" si="2"/>
        <v/>
      </c>
      <c r="CA42" s="26" t="str">
        <f t="shared" si="3"/>
        <v/>
      </c>
      <c r="CB42" s="26" t="str">
        <f t="shared" si="4"/>
        <v/>
      </c>
      <c r="CC42" s="26" t="str">
        <f t="shared" si="5"/>
        <v/>
      </c>
      <c r="CD42" s="26" t="str">
        <f t="shared" si="6"/>
        <v/>
      </c>
      <c r="CE42" s="26" t="str">
        <f t="shared" si="7"/>
        <v/>
      </c>
      <c r="CF42" s="27"/>
      <c r="CG42" s="26" t="str">
        <f t="shared" si="8"/>
        <v/>
      </c>
      <c r="CH42" s="26" t="str">
        <f t="shared" si="9"/>
        <v/>
      </c>
      <c r="CI42" s="28"/>
      <c r="CJ42" s="29">
        <f t="shared" si="10"/>
        <v>0</v>
      </c>
      <c r="CK42" s="29">
        <f t="shared" si="11"/>
        <v>0</v>
      </c>
      <c r="CL42" s="29">
        <f t="shared" si="12"/>
        <v>0</v>
      </c>
      <c r="CM42" s="29">
        <f t="shared" si="13"/>
        <v>0</v>
      </c>
      <c r="CN42" s="29">
        <f t="shared" si="13"/>
        <v>0</v>
      </c>
      <c r="CO42" s="30"/>
      <c r="CP42" s="29">
        <f t="shared" si="14"/>
        <v>0</v>
      </c>
      <c r="CQ42" s="29">
        <f t="shared" si="14"/>
        <v>0</v>
      </c>
    </row>
    <row r="43" spans="1:95" x14ac:dyDescent="0.25">
      <c r="A43" s="300"/>
      <c r="B43" s="31" t="s">
        <v>46</v>
      </c>
      <c r="C43" s="32">
        <f t="shared" si="0"/>
        <v>0</v>
      </c>
      <c r="D43" s="33">
        <f t="shared" si="30"/>
        <v>0</v>
      </c>
      <c r="E43" s="34">
        <f t="shared" si="30"/>
        <v>0</v>
      </c>
      <c r="F43" s="75"/>
      <c r="G43" s="77"/>
      <c r="H43" s="35"/>
      <c r="I43" s="36"/>
      <c r="J43" s="35"/>
      <c r="K43" s="37"/>
      <c r="L43" s="35"/>
      <c r="M43" s="37"/>
      <c r="N43" s="35"/>
      <c r="O43" s="37"/>
      <c r="P43" s="35"/>
      <c r="Q43" s="37"/>
      <c r="R43" s="35"/>
      <c r="S43" s="37"/>
      <c r="T43" s="35"/>
      <c r="U43" s="37"/>
      <c r="V43" s="35"/>
      <c r="W43" s="37"/>
      <c r="X43" s="35"/>
      <c r="Y43" s="37"/>
      <c r="Z43" s="35"/>
      <c r="AA43" s="37"/>
      <c r="AB43" s="35"/>
      <c r="AC43" s="37"/>
      <c r="AD43" s="35"/>
      <c r="AE43" s="37"/>
      <c r="AF43" s="35"/>
      <c r="AG43" s="37"/>
      <c r="AH43" s="35"/>
      <c r="AI43" s="37"/>
      <c r="AJ43" s="35"/>
      <c r="AK43" s="37"/>
      <c r="AL43" s="38"/>
      <c r="AM43" s="39"/>
      <c r="AN43" s="40"/>
      <c r="AO43" s="41"/>
      <c r="AP43" s="36"/>
      <c r="AQ43" s="24"/>
      <c r="AR43" s="24"/>
      <c r="AS43" s="42"/>
      <c r="AT43" s="24">
        <v>0</v>
      </c>
      <c r="AU43" s="24">
        <v>0</v>
      </c>
      <c r="AV43" s="25" t="str">
        <f t="shared" si="2"/>
        <v/>
      </c>
      <c r="CA43" s="26" t="str">
        <f t="shared" si="3"/>
        <v/>
      </c>
      <c r="CB43" s="26" t="str">
        <f t="shared" si="4"/>
        <v/>
      </c>
      <c r="CC43" s="26" t="str">
        <f t="shared" si="5"/>
        <v/>
      </c>
      <c r="CD43" s="26" t="str">
        <f t="shared" si="6"/>
        <v/>
      </c>
      <c r="CE43" s="26" t="str">
        <f t="shared" si="7"/>
        <v/>
      </c>
      <c r="CF43" s="27"/>
      <c r="CG43" s="26" t="str">
        <f t="shared" si="8"/>
        <v/>
      </c>
      <c r="CH43" s="26" t="str">
        <f t="shared" si="9"/>
        <v/>
      </c>
      <c r="CI43" s="28"/>
      <c r="CJ43" s="29">
        <f t="shared" si="10"/>
        <v>0</v>
      </c>
      <c r="CK43" s="29">
        <f t="shared" si="11"/>
        <v>0</v>
      </c>
      <c r="CL43" s="29">
        <f t="shared" si="12"/>
        <v>0</v>
      </c>
      <c r="CM43" s="29">
        <f t="shared" si="13"/>
        <v>0</v>
      </c>
      <c r="CN43" s="29">
        <f t="shared" si="13"/>
        <v>0</v>
      </c>
      <c r="CO43" s="30"/>
      <c r="CP43" s="29">
        <f t="shared" si="14"/>
        <v>0</v>
      </c>
      <c r="CQ43" s="29">
        <f t="shared" si="14"/>
        <v>0</v>
      </c>
    </row>
    <row r="44" spans="1:95" x14ac:dyDescent="0.25">
      <c r="A44" s="300"/>
      <c r="B44" s="53" t="s">
        <v>47</v>
      </c>
      <c r="C44" s="32">
        <f t="shared" si="0"/>
        <v>0</v>
      </c>
      <c r="D44" s="33">
        <f t="shared" si="30"/>
        <v>0</v>
      </c>
      <c r="E44" s="55">
        <f t="shared" si="30"/>
        <v>0</v>
      </c>
      <c r="F44" s="75"/>
      <c r="G44" s="78"/>
      <c r="H44" s="79"/>
      <c r="I44" s="80"/>
      <c r="J44" s="79"/>
      <c r="K44" s="81"/>
      <c r="L44" s="79"/>
      <c r="M44" s="81"/>
      <c r="N44" s="79"/>
      <c r="O44" s="81"/>
      <c r="P44" s="79"/>
      <c r="Q44" s="81"/>
      <c r="R44" s="35"/>
      <c r="S44" s="37"/>
      <c r="T44" s="35"/>
      <c r="U44" s="37"/>
      <c r="V44" s="35"/>
      <c r="W44" s="37"/>
      <c r="X44" s="35"/>
      <c r="Y44" s="37"/>
      <c r="Z44" s="35"/>
      <c r="AA44" s="37"/>
      <c r="AB44" s="35"/>
      <c r="AC44" s="37"/>
      <c r="AD44" s="35"/>
      <c r="AE44" s="37"/>
      <c r="AF44" s="35"/>
      <c r="AG44" s="37"/>
      <c r="AH44" s="35"/>
      <c r="AI44" s="37"/>
      <c r="AJ44" s="35"/>
      <c r="AK44" s="37"/>
      <c r="AL44" s="38"/>
      <c r="AM44" s="39"/>
      <c r="AN44" s="40"/>
      <c r="AO44" s="41"/>
      <c r="AP44" s="36"/>
      <c r="AQ44" s="24"/>
      <c r="AR44" s="24"/>
      <c r="AS44" s="42"/>
      <c r="AT44" s="24">
        <v>0</v>
      </c>
      <c r="AU44" s="24">
        <v>0</v>
      </c>
      <c r="AV44" s="25" t="str">
        <f t="shared" si="2"/>
        <v/>
      </c>
      <c r="CA44" s="26" t="str">
        <f t="shared" si="3"/>
        <v/>
      </c>
      <c r="CB44" s="26" t="str">
        <f t="shared" si="4"/>
        <v/>
      </c>
      <c r="CC44" s="26" t="str">
        <f t="shared" si="5"/>
        <v/>
      </c>
      <c r="CD44" s="26" t="str">
        <f t="shared" si="6"/>
        <v/>
      </c>
      <c r="CE44" s="26" t="str">
        <f t="shared" si="7"/>
        <v/>
      </c>
      <c r="CF44" s="27"/>
      <c r="CG44" s="26" t="str">
        <f t="shared" si="8"/>
        <v/>
      </c>
      <c r="CH44" s="26" t="str">
        <f t="shared" si="9"/>
        <v/>
      </c>
      <c r="CI44" s="28"/>
      <c r="CJ44" s="29">
        <f t="shared" si="10"/>
        <v>0</v>
      </c>
      <c r="CK44" s="29">
        <f t="shared" si="11"/>
        <v>0</v>
      </c>
      <c r="CL44" s="29">
        <f t="shared" si="12"/>
        <v>0</v>
      </c>
      <c r="CM44" s="29">
        <f t="shared" si="13"/>
        <v>0</v>
      </c>
      <c r="CN44" s="29">
        <f t="shared" si="13"/>
        <v>0</v>
      </c>
      <c r="CO44" s="30"/>
      <c r="CP44" s="29">
        <f t="shared" si="14"/>
        <v>0</v>
      </c>
      <c r="CQ44" s="29">
        <f t="shared" si="14"/>
        <v>0</v>
      </c>
    </row>
    <row r="45" spans="1:95" x14ac:dyDescent="0.25">
      <c r="A45" s="301"/>
      <c r="B45" s="57" t="s">
        <v>48</v>
      </c>
      <c r="C45" s="58">
        <f t="shared" si="0"/>
        <v>0</v>
      </c>
      <c r="D45" s="59">
        <f t="shared" si="30"/>
        <v>0</v>
      </c>
      <c r="E45" s="60">
        <f t="shared" si="30"/>
        <v>0</v>
      </c>
      <c r="F45" s="82"/>
      <c r="G45" s="83"/>
      <c r="H45" s="61"/>
      <c r="I45" s="62"/>
      <c r="J45" s="61"/>
      <c r="K45" s="63"/>
      <c r="L45" s="61"/>
      <c r="M45" s="63"/>
      <c r="N45" s="61"/>
      <c r="O45" s="63"/>
      <c r="P45" s="61"/>
      <c r="Q45" s="63"/>
      <c r="R45" s="61"/>
      <c r="S45" s="63"/>
      <c r="T45" s="61"/>
      <c r="U45" s="63"/>
      <c r="V45" s="61"/>
      <c r="W45" s="63"/>
      <c r="X45" s="61"/>
      <c r="Y45" s="63"/>
      <c r="Z45" s="61"/>
      <c r="AA45" s="63"/>
      <c r="AB45" s="61"/>
      <c r="AC45" s="63"/>
      <c r="AD45" s="61"/>
      <c r="AE45" s="63"/>
      <c r="AF45" s="61"/>
      <c r="AG45" s="63"/>
      <c r="AH45" s="61"/>
      <c r="AI45" s="63"/>
      <c r="AJ45" s="61"/>
      <c r="AK45" s="63"/>
      <c r="AL45" s="84"/>
      <c r="AM45" s="65"/>
      <c r="AN45" s="66"/>
      <c r="AO45" s="67"/>
      <c r="AP45" s="68"/>
      <c r="AQ45" s="69"/>
      <c r="AR45" s="69"/>
      <c r="AS45" s="70"/>
      <c r="AT45" s="69">
        <v>0</v>
      </c>
      <c r="AU45" s="69">
        <v>0</v>
      </c>
      <c r="AV45" s="25" t="str">
        <f t="shared" si="2"/>
        <v/>
      </c>
      <c r="CA45" s="26" t="str">
        <f t="shared" si="3"/>
        <v/>
      </c>
      <c r="CB45" s="26" t="str">
        <f t="shared" si="4"/>
        <v/>
      </c>
      <c r="CC45" s="26" t="str">
        <f t="shared" si="5"/>
        <v/>
      </c>
      <c r="CD45" s="26" t="str">
        <f t="shared" si="6"/>
        <v/>
      </c>
      <c r="CE45" s="26" t="str">
        <f t="shared" si="7"/>
        <v/>
      </c>
      <c r="CF45" s="27"/>
      <c r="CG45" s="26" t="str">
        <f t="shared" si="8"/>
        <v/>
      </c>
      <c r="CH45" s="26" t="str">
        <f t="shared" si="9"/>
        <v/>
      </c>
      <c r="CI45" s="28"/>
      <c r="CJ45" s="29">
        <f t="shared" si="10"/>
        <v>0</v>
      </c>
      <c r="CK45" s="29">
        <f t="shared" si="11"/>
        <v>0</v>
      </c>
      <c r="CL45" s="29">
        <f t="shared" si="12"/>
        <v>0</v>
      </c>
      <c r="CM45" s="29">
        <f t="shared" si="13"/>
        <v>0</v>
      </c>
      <c r="CN45" s="29">
        <f t="shared" si="13"/>
        <v>0</v>
      </c>
      <c r="CO45" s="30"/>
      <c r="CP45" s="29">
        <f t="shared" si="14"/>
        <v>0</v>
      </c>
      <c r="CQ45" s="29">
        <f t="shared" si="14"/>
        <v>0</v>
      </c>
    </row>
    <row r="46" spans="1:95" x14ac:dyDescent="0.25">
      <c r="A46" s="299" t="s">
        <v>54</v>
      </c>
      <c r="B46" s="10" t="s">
        <v>38</v>
      </c>
      <c r="C46" s="11">
        <f t="shared" si="0"/>
        <v>81</v>
      </c>
      <c r="D46" s="12">
        <f t="shared" si="30"/>
        <v>58</v>
      </c>
      <c r="E46" s="13">
        <f t="shared" si="30"/>
        <v>23</v>
      </c>
      <c r="F46" s="71"/>
      <c r="G46" s="72"/>
      <c r="H46" s="14"/>
      <c r="I46" s="15"/>
      <c r="J46" s="14"/>
      <c r="K46" s="16"/>
      <c r="L46" s="14">
        <v>1</v>
      </c>
      <c r="M46" s="16"/>
      <c r="N46" s="14"/>
      <c r="O46" s="16">
        <v>1</v>
      </c>
      <c r="P46" s="14">
        <v>6</v>
      </c>
      <c r="Q46" s="16"/>
      <c r="R46" s="14">
        <v>5</v>
      </c>
      <c r="S46" s="16">
        <v>1</v>
      </c>
      <c r="T46" s="14">
        <v>8</v>
      </c>
      <c r="U46" s="16">
        <v>4</v>
      </c>
      <c r="V46" s="14">
        <v>9</v>
      </c>
      <c r="W46" s="16"/>
      <c r="X46" s="14">
        <v>4</v>
      </c>
      <c r="Y46" s="16">
        <v>3</v>
      </c>
      <c r="Z46" s="14">
        <v>5</v>
      </c>
      <c r="AA46" s="16"/>
      <c r="AB46" s="14">
        <v>6</v>
      </c>
      <c r="AC46" s="16">
        <v>3</v>
      </c>
      <c r="AD46" s="14">
        <v>5</v>
      </c>
      <c r="AE46" s="16">
        <v>2</v>
      </c>
      <c r="AF46" s="14">
        <v>4</v>
      </c>
      <c r="AG46" s="16">
        <v>5</v>
      </c>
      <c r="AH46" s="14">
        <v>1</v>
      </c>
      <c r="AI46" s="16">
        <v>2</v>
      </c>
      <c r="AJ46" s="14">
        <v>1</v>
      </c>
      <c r="AK46" s="16">
        <v>2</v>
      </c>
      <c r="AL46" s="17">
        <v>3</v>
      </c>
      <c r="AM46" s="18"/>
      <c r="AN46" s="73">
        <v>0</v>
      </c>
      <c r="AO46" s="20">
        <v>0</v>
      </c>
      <c r="AP46" s="21">
        <v>0</v>
      </c>
      <c r="AQ46" s="74">
        <v>0</v>
      </c>
      <c r="AR46" s="74">
        <v>2</v>
      </c>
      <c r="AS46" s="85"/>
      <c r="AT46" s="74">
        <v>0</v>
      </c>
      <c r="AU46" s="74">
        <v>0</v>
      </c>
      <c r="AV46" s="25" t="str">
        <f t="shared" si="2"/>
        <v/>
      </c>
      <c r="CA46" s="26" t="str">
        <f t="shared" si="3"/>
        <v/>
      </c>
      <c r="CB46" s="26" t="str">
        <f t="shared" si="4"/>
        <v/>
      </c>
      <c r="CC46" s="26" t="str">
        <f t="shared" si="5"/>
        <v/>
      </c>
      <c r="CD46" s="26" t="str">
        <f t="shared" si="6"/>
        <v/>
      </c>
      <c r="CE46" s="26" t="str">
        <f t="shared" si="7"/>
        <v/>
      </c>
      <c r="CF46" s="27"/>
      <c r="CG46" s="26" t="str">
        <f t="shared" si="8"/>
        <v/>
      </c>
      <c r="CH46" s="26" t="str">
        <f t="shared" si="9"/>
        <v/>
      </c>
      <c r="CI46" s="28"/>
      <c r="CJ46" s="29">
        <f t="shared" si="10"/>
        <v>0</v>
      </c>
      <c r="CK46" s="29">
        <f t="shared" si="11"/>
        <v>0</v>
      </c>
      <c r="CL46" s="29">
        <f t="shared" si="12"/>
        <v>0</v>
      </c>
      <c r="CM46" s="29">
        <f t="shared" si="13"/>
        <v>0</v>
      </c>
      <c r="CN46" s="29">
        <f t="shared" si="13"/>
        <v>0</v>
      </c>
      <c r="CO46" s="30"/>
      <c r="CP46" s="29">
        <f t="shared" si="14"/>
        <v>0</v>
      </c>
      <c r="CQ46" s="29">
        <f t="shared" si="14"/>
        <v>0</v>
      </c>
    </row>
    <row r="47" spans="1:95" x14ac:dyDescent="0.25">
      <c r="A47" s="300"/>
      <c r="B47" s="31" t="s">
        <v>39</v>
      </c>
      <c r="C47" s="32">
        <f t="shared" si="0"/>
        <v>0</v>
      </c>
      <c r="D47" s="33">
        <f>SUM(H47+J47+L47+N47+P47+R47+T47+V47+X47+Z47+AB47+AD47+AF47+AH47+AJ47+AL47)</f>
        <v>0</v>
      </c>
      <c r="E47" s="34">
        <f t="shared" si="30"/>
        <v>0</v>
      </c>
      <c r="F47" s="75"/>
      <c r="G47" s="76"/>
      <c r="H47" s="35"/>
      <c r="I47" s="36"/>
      <c r="J47" s="35"/>
      <c r="K47" s="37"/>
      <c r="L47" s="35"/>
      <c r="M47" s="37"/>
      <c r="N47" s="35"/>
      <c r="O47" s="37"/>
      <c r="P47" s="35"/>
      <c r="Q47" s="37"/>
      <c r="R47" s="35"/>
      <c r="S47" s="37"/>
      <c r="T47" s="35"/>
      <c r="U47" s="37"/>
      <c r="V47" s="35"/>
      <c r="W47" s="37"/>
      <c r="X47" s="35"/>
      <c r="Y47" s="37"/>
      <c r="Z47" s="35"/>
      <c r="AA47" s="37"/>
      <c r="AB47" s="35"/>
      <c r="AC47" s="37"/>
      <c r="AD47" s="35"/>
      <c r="AE47" s="37"/>
      <c r="AF47" s="35"/>
      <c r="AG47" s="37"/>
      <c r="AH47" s="35"/>
      <c r="AI47" s="37"/>
      <c r="AJ47" s="35"/>
      <c r="AK47" s="37"/>
      <c r="AL47" s="38"/>
      <c r="AM47" s="39"/>
      <c r="AN47" s="40"/>
      <c r="AO47" s="41"/>
      <c r="AP47" s="36"/>
      <c r="AQ47" s="24"/>
      <c r="AR47" s="24"/>
      <c r="AS47" s="42"/>
      <c r="AT47" s="24">
        <v>0</v>
      </c>
      <c r="AU47" s="24">
        <v>0</v>
      </c>
      <c r="AV47" s="25" t="str">
        <f t="shared" si="2"/>
        <v/>
      </c>
      <c r="CA47" s="26" t="str">
        <f t="shared" si="3"/>
        <v/>
      </c>
      <c r="CB47" s="26" t="str">
        <f t="shared" si="4"/>
        <v/>
      </c>
      <c r="CC47" s="26" t="str">
        <f t="shared" si="5"/>
        <v/>
      </c>
      <c r="CD47" s="26" t="str">
        <f t="shared" si="6"/>
        <v/>
      </c>
      <c r="CE47" s="26" t="str">
        <f t="shared" si="7"/>
        <v/>
      </c>
      <c r="CF47" s="27"/>
      <c r="CG47" s="26" t="str">
        <f t="shared" si="8"/>
        <v/>
      </c>
      <c r="CH47" s="26" t="str">
        <f t="shared" si="9"/>
        <v/>
      </c>
      <c r="CI47" s="28"/>
      <c r="CJ47" s="29">
        <f t="shared" si="10"/>
        <v>0</v>
      </c>
      <c r="CK47" s="29">
        <f t="shared" si="11"/>
        <v>0</v>
      </c>
      <c r="CL47" s="29">
        <f t="shared" si="12"/>
        <v>0</v>
      </c>
      <c r="CM47" s="29">
        <f t="shared" si="13"/>
        <v>0</v>
      </c>
      <c r="CN47" s="29">
        <f t="shared" si="13"/>
        <v>0</v>
      </c>
      <c r="CO47" s="30"/>
      <c r="CP47" s="29">
        <f t="shared" si="14"/>
        <v>0</v>
      </c>
      <c r="CQ47" s="29">
        <f t="shared" si="14"/>
        <v>0</v>
      </c>
    </row>
    <row r="48" spans="1:95" x14ac:dyDescent="0.25">
      <c r="A48" s="300"/>
      <c r="B48" s="31" t="s">
        <v>40</v>
      </c>
      <c r="C48" s="32">
        <f t="shared" si="0"/>
        <v>182</v>
      </c>
      <c r="D48" s="33">
        <f t="shared" si="30"/>
        <v>132</v>
      </c>
      <c r="E48" s="34">
        <f t="shared" si="30"/>
        <v>50</v>
      </c>
      <c r="F48" s="75"/>
      <c r="G48" s="76"/>
      <c r="H48" s="35"/>
      <c r="I48" s="36"/>
      <c r="J48" s="35"/>
      <c r="K48" s="37"/>
      <c r="L48" s="35">
        <v>2</v>
      </c>
      <c r="M48" s="37"/>
      <c r="N48" s="35">
        <v>6</v>
      </c>
      <c r="O48" s="37">
        <v>6</v>
      </c>
      <c r="P48" s="35">
        <v>8</v>
      </c>
      <c r="Q48" s="37">
        <v>2</v>
      </c>
      <c r="R48" s="35">
        <v>18</v>
      </c>
      <c r="S48" s="37">
        <v>7</v>
      </c>
      <c r="T48" s="35">
        <v>19</v>
      </c>
      <c r="U48" s="37">
        <v>10</v>
      </c>
      <c r="V48" s="35">
        <v>26</v>
      </c>
      <c r="W48" s="37">
        <v>3</v>
      </c>
      <c r="X48" s="35">
        <v>12</v>
      </c>
      <c r="Y48" s="37">
        <v>7</v>
      </c>
      <c r="Z48" s="35">
        <v>18</v>
      </c>
      <c r="AA48" s="37">
        <v>2</v>
      </c>
      <c r="AB48" s="35">
        <v>13</v>
      </c>
      <c r="AC48" s="37">
        <v>7</v>
      </c>
      <c r="AD48" s="35">
        <v>3</v>
      </c>
      <c r="AE48" s="37"/>
      <c r="AF48" s="35">
        <v>2</v>
      </c>
      <c r="AG48" s="37">
        <v>2</v>
      </c>
      <c r="AH48" s="35">
        <v>3</v>
      </c>
      <c r="AI48" s="37">
        <v>1</v>
      </c>
      <c r="AJ48" s="35">
        <v>2</v>
      </c>
      <c r="AK48" s="37">
        <v>3</v>
      </c>
      <c r="AL48" s="38"/>
      <c r="AM48" s="39"/>
      <c r="AN48" s="40">
        <v>0</v>
      </c>
      <c r="AO48" s="41">
        <v>0</v>
      </c>
      <c r="AP48" s="36">
        <v>3</v>
      </c>
      <c r="AQ48" s="24">
        <v>3</v>
      </c>
      <c r="AR48" s="24">
        <v>9</v>
      </c>
      <c r="AS48" s="42"/>
      <c r="AT48" s="24">
        <v>0</v>
      </c>
      <c r="AU48" s="24">
        <v>0</v>
      </c>
      <c r="AV48" s="25" t="str">
        <f t="shared" si="2"/>
        <v/>
      </c>
      <c r="CA48" s="26" t="str">
        <f t="shared" si="3"/>
        <v/>
      </c>
      <c r="CB48" s="26" t="str">
        <f t="shared" si="4"/>
        <v/>
      </c>
      <c r="CC48" s="26" t="str">
        <f t="shared" si="5"/>
        <v/>
      </c>
      <c r="CD48" s="26" t="str">
        <f t="shared" si="6"/>
        <v/>
      </c>
      <c r="CE48" s="26" t="str">
        <f t="shared" si="7"/>
        <v/>
      </c>
      <c r="CF48" s="27"/>
      <c r="CG48" s="26" t="str">
        <f t="shared" si="8"/>
        <v/>
      </c>
      <c r="CH48" s="26" t="str">
        <f t="shared" si="9"/>
        <v/>
      </c>
      <c r="CI48" s="28"/>
      <c r="CJ48" s="29">
        <f t="shared" si="10"/>
        <v>0</v>
      </c>
      <c r="CK48" s="29">
        <f t="shared" si="11"/>
        <v>0</v>
      </c>
      <c r="CL48" s="29">
        <f t="shared" si="12"/>
        <v>0</v>
      </c>
      <c r="CM48" s="29">
        <f t="shared" si="13"/>
        <v>0</v>
      </c>
      <c r="CN48" s="29">
        <f t="shared" si="13"/>
        <v>0</v>
      </c>
      <c r="CO48" s="30"/>
      <c r="CP48" s="29">
        <f t="shared" si="14"/>
        <v>0</v>
      </c>
      <c r="CQ48" s="29">
        <f t="shared" si="14"/>
        <v>0</v>
      </c>
    </row>
    <row r="49" spans="1:95" x14ac:dyDescent="0.25">
      <c r="A49" s="300"/>
      <c r="B49" s="31" t="s">
        <v>41</v>
      </c>
      <c r="C49" s="32">
        <f t="shared" si="0"/>
        <v>0</v>
      </c>
      <c r="D49" s="33">
        <f t="shared" si="30"/>
        <v>0</v>
      </c>
      <c r="E49" s="34">
        <f t="shared" si="30"/>
        <v>0</v>
      </c>
      <c r="F49" s="75"/>
      <c r="G49" s="76"/>
      <c r="H49" s="35"/>
      <c r="I49" s="36"/>
      <c r="J49" s="35"/>
      <c r="K49" s="37"/>
      <c r="L49" s="35"/>
      <c r="M49" s="37"/>
      <c r="N49" s="35"/>
      <c r="O49" s="37"/>
      <c r="P49" s="35"/>
      <c r="Q49" s="37"/>
      <c r="R49" s="35"/>
      <c r="S49" s="37"/>
      <c r="T49" s="35"/>
      <c r="U49" s="37"/>
      <c r="V49" s="35"/>
      <c r="W49" s="37"/>
      <c r="X49" s="35"/>
      <c r="Y49" s="37"/>
      <c r="Z49" s="35"/>
      <c r="AA49" s="37"/>
      <c r="AB49" s="35"/>
      <c r="AC49" s="37"/>
      <c r="AD49" s="35"/>
      <c r="AE49" s="37"/>
      <c r="AF49" s="35"/>
      <c r="AG49" s="37"/>
      <c r="AH49" s="35"/>
      <c r="AI49" s="37"/>
      <c r="AJ49" s="35"/>
      <c r="AK49" s="37"/>
      <c r="AL49" s="38"/>
      <c r="AM49" s="39"/>
      <c r="AN49" s="40"/>
      <c r="AO49" s="41"/>
      <c r="AP49" s="36"/>
      <c r="AQ49" s="24"/>
      <c r="AR49" s="24"/>
      <c r="AS49" s="42"/>
      <c r="AT49" s="24">
        <v>0</v>
      </c>
      <c r="AU49" s="24">
        <v>0</v>
      </c>
      <c r="AV49" s="25" t="str">
        <f t="shared" si="2"/>
        <v/>
      </c>
      <c r="CA49" s="26" t="str">
        <f t="shared" si="3"/>
        <v/>
      </c>
      <c r="CB49" s="26" t="str">
        <f t="shared" si="4"/>
        <v/>
      </c>
      <c r="CC49" s="26" t="str">
        <f t="shared" si="5"/>
        <v/>
      </c>
      <c r="CD49" s="26" t="str">
        <f t="shared" si="6"/>
        <v/>
      </c>
      <c r="CE49" s="26" t="str">
        <f t="shared" si="7"/>
        <v/>
      </c>
      <c r="CF49" s="27"/>
      <c r="CG49" s="26" t="str">
        <f t="shared" si="8"/>
        <v/>
      </c>
      <c r="CH49" s="26" t="str">
        <f t="shared" si="9"/>
        <v/>
      </c>
      <c r="CI49" s="28"/>
      <c r="CJ49" s="29">
        <f t="shared" si="10"/>
        <v>0</v>
      </c>
      <c r="CK49" s="29">
        <f t="shared" si="11"/>
        <v>0</v>
      </c>
      <c r="CL49" s="29">
        <f t="shared" si="12"/>
        <v>0</v>
      </c>
      <c r="CM49" s="29">
        <f t="shared" si="13"/>
        <v>0</v>
      </c>
      <c r="CN49" s="29">
        <f t="shared" si="13"/>
        <v>0</v>
      </c>
      <c r="CO49" s="30"/>
      <c r="CP49" s="29">
        <f t="shared" si="14"/>
        <v>0</v>
      </c>
      <c r="CQ49" s="29">
        <f t="shared" si="14"/>
        <v>0</v>
      </c>
    </row>
    <row r="50" spans="1:95" x14ac:dyDescent="0.25">
      <c r="A50" s="300"/>
      <c r="B50" s="31" t="s">
        <v>52</v>
      </c>
      <c r="C50" s="32">
        <f t="shared" si="0"/>
        <v>0</v>
      </c>
      <c r="D50" s="33">
        <f>SUM(H50+J50+L50+N50+P50+R50+T50+V50+X50+Z50+AB50+AD50+AF50+AH50+AJ50+AL50)</f>
        <v>0</v>
      </c>
      <c r="E50" s="34">
        <f t="shared" si="30"/>
        <v>0</v>
      </c>
      <c r="F50" s="75"/>
      <c r="G50" s="76"/>
      <c r="H50" s="35"/>
      <c r="I50" s="36"/>
      <c r="J50" s="35"/>
      <c r="K50" s="37"/>
      <c r="L50" s="35"/>
      <c r="M50" s="37"/>
      <c r="N50" s="35"/>
      <c r="O50" s="37"/>
      <c r="P50" s="35"/>
      <c r="Q50" s="37"/>
      <c r="R50" s="35"/>
      <c r="S50" s="37"/>
      <c r="T50" s="35"/>
      <c r="U50" s="37"/>
      <c r="V50" s="35"/>
      <c r="W50" s="37"/>
      <c r="X50" s="35"/>
      <c r="Y50" s="37"/>
      <c r="Z50" s="35"/>
      <c r="AA50" s="37"/>
      <c r="AB50" s="35"/>
      <c r="AC50" s="37"/>
      <c r="AD50" s="35"/>
      <c r="AE50" s="37"/>
      <c r="AF50" s="35"/>
      <c r="AG50" s="37"/>
      <c r="AH50" s="35"/>
      <c r="AI50" s="37"/>
      <c r="AJ50" s="35"/>
      <c r="AK50" s="37"/>
      <c r="AL50" s="38"/>
      <c r="AM50" s="39"/>
      <c r="AN50" s="40"/>
      <c r="AO50" s="41"/>
      <c r="AP50" s="36"/>
      <c r="AQ50" s="24"/>
      <c r="AR50" s="24"/>
      <c r="AS50" s="42"/>
      <c r="AT50" s="24">
        <v>0</v>
      </c>
      <c r="AU50" s="24">
        <v>0</v>
      </c>
      <c r="AV50" s="25" t="str">
        <f t="shared" si="2"/>
        <v/>
      </c>
      <c r="CA50" s="26" t="str">
        <f t="shared" si="3"/>
        <v/>
      </c>
      <c r="CB50" s="26" t="str">
        <f t="shared" si="4"/>
        <v/>
      </c>
      <c r="CC50" s="26" t="str">
        <f t="shared" si="5"/>
        <v/>
      </c>
      <c r="CD50" s="26" t="str">
        <f t="shared" si="6"/>
        <v/>
      </c>
      <c r="CE50" s="26" t="str">
        <f t="shared" si="7"/>
        <v/>
      </c>
      <c r="CF50" s="27"/>
      <c r="CG50" s="26" t="str">
        <f t="shared" si="8"/>
        <v/>
      </c>
      <c r="CH50" s="26" t="str">
        <f t="shared" si="9"/>
        <v/>
      </c>
      <c r="CI50" s="28"/>
      <c r="CJ50" s="29">
        <f t="shared" si="10"/>
        <v>0</v>
      </c>
      <c r="CK50" s="29">
        <f t="shared" si="11"/>
        <v>0</v>
      </c>
      <c r="CL50" s="29">
        <f t="shared" si="12"/>
        <v>0</v>
      </c>
      <c r="CM50" s="29">
        <f t="shared" si="13"/>
        <v>0</v>
      </c>
      <c r="CN50" s="29">
        <f t="shared" si="13"/>
        <v>0</v>
      </c>
      <c r="CO50" s="30"/>
      <c r="CP50" s="29">
        <f t="shared" si="14"/>
        <v>0</v>
      </c>
      <c r="CQ50" s="29">
        <f t="shared" si="14"/>
        <v>0</v>
      </c>
    </row>
    <row r="51" spans="1:95" x14ac:dyDescent="0.25">
      <c r="A51" s="300"/>
      <c r="B51" s="31" t="s">
        <v>43</v>
      </c>
      <c r="C51" s="32">
        <f t="shared" si="0"/>
        <v>0</v>
      </c>
      <c r="D51" s="33">
        <f t="shared" si="30"/>
        <v>0</v>
      </c>
      <c r="E51" s="34">
        <f t="shared" si="30"/>
        <v>0</v>
      </c>
      <c r="F51" s="75"/>
      <c r="G51" s="76"/>
      <c r="H51" s="35"/>
      <c r="I51" s="36"/>
      <c r="J51" s="35"/>
      <c r="K51" s="37"/>
      <c r="L51" s="35"/>
      <c r="M51" s="37"/>
      <c r="N51" s="35"/>
      <c r="O51" s="37"/>
      <c r="P51" s="35"/>
      <c r="Q51" s="37"/>
      <c r="R51" s="35"/>
      <c r="S51" s="37"/>
      <c r="T51" s="35"/>
      <c r="U51" s="37"/>
      <c r="V51" s="35"/>
      <c r="W51" s="37"/>
      <c r="X51" s="35"/>
      <c r="Y51" s="37"/>
      <c r="Z51" s="35"/>
      <c r="AA51" s="37"/>
      <c r="AB51" s="35"/>
      <c r="AC51" s="37"/>
      <c r="AD51" s="35"/>
      <c r="AE51" s="37"/>
      <c r="AF51" s="35"/>
      <c r="AG51" s="37"/>
      <c r="AH51" s="35"/>
      <c r="AI51" s="37"/>
      <c r="AJ51" s="35"/>
      <c r="AK51" s="37"/>
      <c r="AL51" s="38"/>
      <c r="AM51" s="39"/>
      <c r="AN51" s="40"/>
      <c r="AO51" s="41"/>
      <c r="AP51" s="36"/>
      <c r="AQ51" s="24"/>
      <c r="AR51" s="24"/>
      <c r="AS51" s="42"/>
      <c r="AT51" s="24">
        <v>0</v>
      </c>
      <c r="AU51" s="24">
        <v>0</v>
      </c>
      <c r="AV51" s="25" t="str">
        <f t="shared" si="2"/>
        <v/>
      </c>
      <c r="CA51" s="26" t="str">
        <f t="shared" si="3"/>
        <v/>
      </c>
      <c r="CB51" s="26" t="str">
        <f t="shared" si="4"/>
        <v/>
      </c>
      <c r="CC51" s="26" t="str">
        <f t="shared" si="5"/>
        <v/>
      </c>
      <c r="CD51" s="26" t="str">
        <f t="shared" si="6"/>
        <v/>
      </c>
      <c r="CE51" s="26" t="str">
        <f t="shared" si="7"/>
        <v/>
      </c>
      <c r="CF51" s="27"/>
      <c r="CG51" s="26" t="str">
        <f t="shared" si="8"/>
        <v/>
      </c>
      <c r="CH51" s="26" t="str">
        <f t="shared" si="9"/>
        <v/>
      </c>
      <c r="CI51" s="28"/>
      <c r="CJ51" s="29">
        <f t="shared" si="10"/>
        <v>0</v>
      </c>
      <c r="CK51" s="29">
        <f t="shared" si="11"/>
        <v>0</v>
      </c>
      <c r="CL51" s="29">
        <f t="shared" si="12"/>
        <v>0</v>
      </c>
      <c r="CM51" s="29">
        <f t="shared" si="13"/>
        <v>0</v>
      </c>
      <c r="CN51" s="29">
        <f t="shared" si="13"/>
        <v>0</v>
      </c>
      <c r="CO51" s="30"/>
      <c r="CP51" s="29">
        <f t="shared" si="14"/>
        <v>0</v>
      </c>
      <c r="CQ51" s="29">
        <f t="shared" si="14"/>
        <v>0</v>
      </c>
    </row>
    <row r="52" spans="1:95" x14ac:dyDescent="0.25">
      <c r="A52" s="300"/>
      <c r="B52" s="31" t="s">
        <v>44</v>
      </c>
      <c r="C52" s="32">
        <f t="shared" si="0"/>
        <v>0</v>
      </c>
      <c r="D52" s="33">
        <f t="shared" ref="D52:E56" si="31">SUM(H52+J52+L52+N52+P52+R52+T52+V52+X52+Z52+AB52+AD52+AF52+AH52+AJ52+AL52)</f>
        <v>0</v>
      </c>
      <c r="E52" s="34">
        <f t="shared" si="31"/>
        <v>0</v>
      </c>
      <c r="F52" s="75"/>
      <c r="G52" s="76"/>
      <c r="H52" s="35"/>
      <c r="I52" s="36"/>
      <c r="J52" s="35"/>
      <c r="K52" s="37"/>
      <c r="L52" s="35"/>
      <c r="M52" s="37"/>
      <c r="N52" s="35"/>
      <c r="O52" s="37"/>
      <c r="P52" s="35"/>
      <c r="Q52" s="37"/>
      <c r="R52" s="35"/>
      <c r="S52" s="37"/>
      <c r="T52" s="35"/>
      <c r="U52" s="37"/>
      <c r="V52" s="35"/>
      <c r="W52" s="37"/>
      <c r="X52" s="35"/>
      <c r="Y52" s="37"/>
      <c r="Z52" s="35"/>
      <c r="AA52" s="37"/>
      <c r="AB52" s="35"/>
      <c r="AC52" s="37"/>
      <c r="AD52" s="35"/>
      <c r="AE52" s="37"/>
      <c r="AF52" s="35"/>
      <c r="AG52" s="37"/>
      <c r="AH52" s="35"/>
      <c r="AI52" s="37"/>
      <c r="AJ52" s="35"/>
      <c r="AK52" s="37"/>
      <c r="AL52" s="38"/>
      <c r="AM52" s="39"/>
      <c r="AN52" s="40"/>
      <c r="AO52" s="41"/>
      <c r="AP52" s="36"/>
      <c r="AQ52" s="24"/>
      <c r="AR52" s="24"/>
      <c r="AS52" s="42"/>
      <c r="AT52" s="24">
        <v>0</v>
      </c>
      <c r="AU52" s="24">
        <v>0</v>
      </c>
      <c r="AV52" s="25" t="str">
        <f t="shared" si="2"/>
        <v/>
      </c>
      <c r="CA52" s="26" t="str">
        <f t="shared" si="3"/>
        <v/>
      </c>
      <c r="CB52" s="26" t="str">
        <f t="shared" si="4"/>
        <v/>
      </c>
      <c r="CC52" s="26" t="str">
        <f t="shared" si="5"/>
        <v/>
      </c>
      <c r="CD52" s="26" t="str">
        <f t="shared" si="6"/>
        <v/>
      </c>
      <c r="CE52" s="26" t="str">
        <f t="shared" si="7"/>
        <v/>
      </c>
      <c r="CF52" s="27"/>
      <c r="CG52" s="26" t="str">
        <f t="shared" si="8"/>
        <v/>
      </c>
      <c r="CH52" s="26" t="str">
        <f t="shared" si="9"/>
        <v/>
      </c>
      <c r="CI52" s="28"/>
      <c r="CJ52" s="29">
        <f t="shared" si="10"/>
        <v>0</v>
      </c>
      <c r="CK52" s="29">
        <f t="shared" si="11"/>
        <v>0</v>
      </c>
      <c r="CL52" s="29">
        <f t="shared" si="12"/>
        <v>0</v>
      </c>
      <c r="CM52" s="29">
        <f t="shared" si="13"/>
        <v>0</v>
      </c>
      <c r="CN52" s="29">
        <f t="shared" si="13"/>
        <v>0</v>
      </c>
      <c r="CO52" s="30"/>
      <c r="CP52" s="29">
        <f t="shared" si="14"/>
        <v>0</v>
      </c>
      <c r="CQ52" s="29">
        <f t="shared" si="14"/>
        <v>0</v>
      </c>
    </row>
    <row r="53" spans="1:95" x14ac:dyDescent="0.25">
      <c r="A53" s="300"/>
      <c r="B53" s="43" t="s">
        <v>45</v>
      </c>
      <c r="C53" s="44">
        <f t="shared" si="0"/>
        <v>0</v>
      </c>
      <c r="D53" s="45">
        <f t="shared" si="31"/>
        <v>0</v>
      </c>
      <c r="E53" s="46">
        <f t="shared" si="31"/>
        <v>0</v>
      </c>
      <c r="F53" s="75"/>
      <c r="G53" s="76"/>
      <c r="H53" s="47"/>
      <c r="I53" s="48"/>
      <c r="J53" s="47"/>
      <c r="K53" s="49"/>
      <c r="L53" s="47"/>
      <c r="M53" s="49"/>
      <c r="N53" s="47"/>
      <c r="O53" s="49"/>
      <c r="P53" s="47"/>
      <c r="Q53" s="49"/>
      <c r="R53" s="47"/>
      <c r="S53" s="49"/>
      <c r="T53" s="47"/>
      <c r="U53" s="49"/>
      <c r="V53" s="47"/>
      <c r="W53" s="49"/>
      <c r="X53" s="47"/>
      <c r="Y53" s="49"/>
      <c r="Z53" s="47"/>
      <c r="AA53" s="49"/>
      <c r="AB53" s="47"/>
      <c r="AC53" s="49"/>
      <c r="AD53" s="47"/>
      <c r="AE53" s="49"/>
      <c r="AF53" s="47"/>
      <c r="AG53" s="49"/>
      <c r="AH53" s="47"/>
      <c r="AI53" s="49"/>
      <c r="AJ53" s="47"/>
      <c r="AK53" s="49"/>
      <c r="AL53" s="50"/>
      <c r="AM53" s="51"/>
      <c r="AN53" s="40"/>
      <c r="AO53" s="52"/>
      <c r="AP53" s="36"/>
      <c r="AQ53" s="24"/>
      <c r="AR53" s="24"/>
      <c r="AS53" s="42"/>
      <c r="AT53" s="24">
        <v>0</v>
      </c>
      <c r="AU53" s="24">
        <v>0</v>
      </c>
      <c r="AV53" s="25" t="str">
        <f t="shared" si="2"/>
        <v/>
      </c>
      <c r="CA53" s="26" t="str">
        <f t="shared" si="3"/>
        <v/>
      </c>
      <c r="CB53" s="26" t="str">
        <f t="shared" si="4"/>
        <v/>
      </c>
      <c r="CC53" s="26" t="str">
        <f t="shared" si="5"/>
        <v/>
      </c>
      <c r="CD53" s="26" t="str">
        <f t="shared" si="6"/>
        <v/>
      </c>
      <c r="CE53" s="26" t="str">
        <f t="shared" si="7"/>
        <v/>
      </c>
      <c r="CF53" s="27"/>
      <c r="CG53" s="26" t="str">
        <f t="shared" si="8"/>
        <v/>
      </c>
      <c r="CH53" s="26" t="str">
        <f t="shared" si="9"/>
        <v/>
      </c>
      <c r="CI53" s="28"/>
      <c r="CJ53" s="29">
        <f t="shared" si="10"/>
        <v>0</v>
      </c>
      <c r="CK53" s="29">
        <f t="shared" si="11"/>
        <v>0</v>
      </c>
      <c r="CL53" s="29">
        <f t="shared" si="12"/>
        <v>0</v>
      </c>
      <c r="CM53" s="29">
        <f t="shared" si="13"/>
        <v>0</v>
      </c>
      <c r="CN53" s="29">
        <f t="shared" si="13"/>
        <v>0</v>
      </c>
      <c r="CO53" s="30"/>
      <c r="CP53" s="29">
        <f t="shared" si="14"/>
        <v>0</v>
      </c>
      <c r="CQ53" s="29">
        <f t="shared" si="14"/>
        <v>0</v>
      </c>
    </row>
    <row r="54" spans="1:95" x14ac:dyDescent="0.25">
      <c r="A54" s="300"/>
      <c r="B54" s="31" t="s">
        <v>46</v>
      </c>
      <c r="C54" s="32">
        <f t="shared" si="0"/>
        <v>0</v>
      </c>
      <c r="D54" s="33">
        <f t="shared" si="31"/>
        <v>0</v>
      </c>
      <c r="E54" s="34">
        <f t="shared" si="31"/>
        <v>0</v>
      </c>
      <c r="F54" s="75"/>
      <c r="G54" s="77"/>
      <c r="H54" s="35"/>
      <c r="I54" s="36"/>
      <c r="J54" s="35"/>
      <c r="K54" s="37"/>
      <c r="L54" s="35"/>
      <c r="M54" s="37"/>
      <c r="N54" s="35"/>
      <c r="O54" s="37"/>
      <c r="P54" s="35"/>
      <c r="Q54" s="37"/>
      <c r="R54" s="35"/>
      <c r="S54" s="37"/>
      <c r="T54" s="35"/>
      <c r="U54" s="37"/>
      <c r="V54" s="35"/>
      <c r="W54" s="37"/>
      <c r="X54" s="35"/>
      <c r="Y54" s="37"/>
      <c r="Z54" s="35"/>
      <c r="AA54" s="37"/>
      <c r="AB54" s="35"/>
      <c r="AC54" s="37"/>
      <c r="AD54" s="35"/>
      <c r="AE54" s="37"/>
      <c r="AF54" s="35"/>
      <c r="AG54" s="37"/>
      <c r="AH54" s="35"/>
      <c r="AI54" s="37"/>
      <c r="AJ54" s="35"/>
      <c r="AK54" s="37"/>
      <c r="AL54" s="38"/>
      <c r="AM54" s="39"/>
      <c r="AN54" s="40"/>
      <c r="AO54" s="41"/>
      <c r="AP54" s="36"/>
      <c r="AQ54" s="24"/>
      <c r="AR54" s="24"/>
      <c r="AS54" s="42"/>
      <c r="AT54" s="24">
        <v>0</v>
      </c>
      <c r="AU54" s="24">
        <v>0</v>
      </c>
      <c r="AV54" s="25" t="str">
        <f t="shared" si="2"/>
        <v/>
      </c>
      <c r="CA54" s="26" t="str">
        <f t="shared" si="3"/>
        <v/>
      </c>
      <c r="CB54" s="26" t="str">
        <f t="shared" si="4"/>
        <v/>
      </c>
      <c r="CC54" s="26" t="str">
        <f t="shared" si="5"/>
        <v/>
      </c>
      <c r="CD54" s="26" t="str">
        <f t="shared" si="6"/>
        <v/>
      </c>
      <c r="CE54" s="26" t="str">
        <f t="shared" si="7"/>
        <v/>
      </c>
      <c r="CF54" s="27"/>
      <c r="CG54" s="26" t="str">
        <f t="shared" si="8"/>
        <v/>
      </c>
      <c r="CH54" s="26" t="str">
        <f t="shared" si="9"/>
        <v/>
      </c>
      <c r="CI54" s="28"/>
      <c r="CJ54" s="29">
        <f t="shared" si="10"/>
        <v>0</v>
      </c>
      <c r="CK54" s="29">
        <f t="shared" si="11"/>
        <v>0</v>
      </c>
      <c r="CL54" s="29">
        <f t="shared" si="12"/>
        <v>0</v>
      </c>
      <c r="CM54" s="29">
        <f t="shared" si="13"/>
        <v>0</v>
      </c>
      <c r="CN54" s="29">
        <f t="shared" si="13"/>
        <v>0</v>
      </c>
      <c r="CO54" s="30"/>
      <c r="CP54" s="29">
        <f t="shared" si="14"/>
        <v>0</v>
      </c>
      <c r="CQ54" s="29">
        <f t="shared" si="14"/>
        <v>0</v>
      </c>
    </row>
    <row r="55" spans="1:95" x14ac:dyDescent="0.25">
      <c r="A55" s="300"/>
      <c r="B55" s="53" t="s">
        <v>47</v>
      </c>
      <c r="C55" s="32">
        <f t="shared" si="0"/>
        <v>0</v>
      </c>
      <c r="D55" s="33">
        <f t="shared" si="31"/>
        <v>0</v>
      </c>
      <c r="E55" s="55">
        <f t="shared" si="31"/>
        <v>0</v>
      </c>
      <c r="F55" s="75"/>
      <c r="G55" s="78"/>
      <c r="H55" s="35"/>
      <c r="I55" s="36"/>
      <c r="J55" s="35"/>
      <c r="K55" s="37"/>
      <c r="L55" s="35"/>
      <c r="M55" s="37"/>
      <c r="N55" s="35"/>
      <c r="O55" s="37"/>
      <c r="P55" s="35"/>
      <c r="Q55" s="37"/>
      <c r="R55" s="35"/>
      <c r="S55" s="37"/>
      <c r="T55" s="35"/>
      <c r="U55" s="37"/>
      <c r="V55" s="35"/>
      <c r="W55" s="37"/>
      <c r="X55" s="35"/>
      <c r="Y55" s="37"/>
      <c r="Z55" s="35"/>
      <c r="AA55" s="37"/>
      <c r="AB55" s="35"/>
      <c r="AC55" s="37"/>
      <c r="AD55" s="35"/>
      <c r="AE55" s="37"/>
      <c r="AF55" s="35"/>
      <c r="AG55" s="86"/>
      <c r="AH55" s="35"/>
      <c r="AI55" s="37"/>
      <c r="AJ55" s="35"/>
      <c r="AK55" s="37"/>
      <c r="AL55" s="38"/>
      <c r="AM55" s="39"/>
      <c r="AN55" s="40"/>
      <c r="AO55" s="41"/>
      <c r="AP55" s="36"/>
      <c r="AQ55" s="24"/>
      <c r="AR55" s="24"/>
      <c r="AS55" s="42"/>
      <c r="AT55" s="24">
        <v>0</v>
      </c>
      <c r="AU55" s="24">
        <v>0</v>
      </c>
      <c r="AV55" s="25" t="str">
        <f t="shared" si="2"/>
        <v/>
      </c>
      <c r="CA55" s="26" t="str">
        <f t="shared" si="3"/>
        <v/>
      </c>
      <c r="CB55" s="26" t="str">
        <f t="shared" si="4"/>
        <v/>
      </c>
      <c r="CC55" s="26" t="str">
        <f t="shared" si="5"/>
        <v/>
      </c>
      <c r="CD55" s="26" t="str">
        <f t="shared" si="6"/>
        <v/>
      </c>
      <c r="CE55" s="26" t="str">
        <f t="shared" si="7"/>
        <v/>
      </c>
      <c r="CF55" s="27"/>
      <c r="CG55" s="26" t="str">
        <f t="shared" si="8"/>
        <v/>
      </c>
      <c r="CH55" s="26" t="str">
        <f t="shared" si="9"/>
        <v/>
      </c>
      <c r="CI55" s="28"/>
      <c r="CJ55" s="29">
        <f t="shared" si="10"/>
        <v>0</v>
      </c>
      <c r="CK55" s="29">
        <f t="shared" si="11"/>
        <v>0</v>
      </c>
      <c r="CL55" s="29">
        <f t="shared" si="12"/>
        <v>0</v>
      </c>
      <c r="CM55" s="29">
        <f t="shared" si="13"/>
        <v>0</v>
      </c>
      <c r="CN55" s="29">
        <f t="shared" si="13"/>
        <v>0</v>
      </c>
      <c r="CO55" s="30"/>
      <c r="CP55" s="29">
        <f t="shared" si="14"/>
        <v>0</v>
      </c>
      <c r="CQ55" s="29">
        <f t="shared" si="14"/>
        <v>0</v>
      </c>
    </row>
    <row r="56" spans="1:95" x14ac:dyDescent="0.25">
      <c r="A56" s="301"/>
      <c r="B56" s="57" t="s">
        <v>48</v>
      </c>
      <c r="C56" s="58">
        <f t="shared" si="0"/>
        <v>0</v>
      </c>
      <c r="D56" s="59">
        <f t="shared" si="31"/>
        <v>0</v>
      </c>
      <c r="E56" s="60">
        <f t="shared" si="31"/>
        <v>0</v>
      </c>
      <c r="F56" s="82"/>
      <c r="G56" s="83"/>
      <c r="H56" s="61"/>
      <c r="I56" s="62"/>
      <c r="J56" s="61"/>
      <c r="K56" s="63"/>
      <c r="L56" s="61"/>
      <c r="M56" s="63"/>
      <c r="N56" s="61"/>
      <c r="O56" s="63"/>
      <c r="P56" s="61"/>
      <c r="Q56" s="63"/>
      <c r="R56" s="61"/>
      <c r="S56" s="63"/>
      <c r="T56" s="61"/>
      <c r="U56" s="63"/>
      <c r="V56" s="61"/>
      <c r="W56" s="63"/>
      <c r="X56" s="61"/>
      <c r="Y56" s="63"/>
      <c r="Z56" s="61"/>
      <c r="AA56" s="63"/>
      <c r="AB56" s="61"/>
      <c r="AC56" s="63"/>
      <c r="AD56" s="61"/>
      <c r="AE56" s="63"/>
      <c r="AF56" s="61"/>
      <c r="AG56" s="63"/>
      <c r="AH56" s="61"/>
      <c r="AI56" s="63"/>
      <c r="AJ56" s="61"/>
      <c r="AK56" s="63"/>
      <c r="AL56" s="84"/>
      <c r="AM56" s="65"/>
      <c r="AN56" s="66"/>
      <c r="AO56" s="67"/>
      <c r="AP56" s="68"/>
      <c r="AQ56" s="69"/>
      <c r="AR56" s="69"/>
      <c r="AS56" s="42"/>
      <c r="AT56" s="24">
        <v>0</v>
      </c>
      <c r="AU56" s="24">
        <v>0</v>
      </c>
      <c r="AV56" s="25" t="str">
        <f t="shared" si="2"/>
        <v/>
      </c>
      <c r="CA56" s="26" t="str">
        <f t="shared" si="3"/>
        <v/>
      </c>
      <c r="CB56" s="26" t="str">
        <f t="shared" si="4"/>
        <v/>
      </c>
      <c r="CC56" s="26" t="str">
        <f t="shared" si="5"/>
        <v/>
      </c>
      <c r="CD56" s="26" t="str">
        <f t="shared" si="6"/>
        <v/>
      </c>
      <c r="CE56" s="26" t="str">
        <f t="shared" si="7"/>
        <v/>
      </c>
      <c r="CF56" s="27"/>
      <c r="CG56" s="26" t="str">
        <f t="shared" si="8"/>
        <v/>
      </c>
      <c r="CH56" s="26" t="str">
        <f t="shared" si="9"/>
        <v/>
      </c>
      <c r="CI56" s="28"/>
      <c r="CJ56" s="29">
        <f t="shared" si="10"/>
        <v>0</v>
      </c>
      <c r="CK56" s="29">
        <f t="shared" si="11"/>
        <v>0</v>
      </c>
      <c r="CL56" s="29">
        <f t="shared" si="12"/>
        <v>0</v>
      </c>
      <c r="CM56" s="29">
        <f t="shared" si="13"/>
        <v>0</v>
      </c>
      <c r="CN56" s="29">
        <f t="shared" si="13"/>
        <v>0</v>
      </c>
      <c r="CO56" s="30"/>
      <c r="CP56" s="29">
        <f t="shared" si="14"/>
        <v>0</v>
      </c>
      <c r="CQ56" s="29">
        <f t="shared" si="14"/>
        <v>0</v>
      </c>
    </row>
    <row r="57" spans="1:95" x14ac:dyDescent="0.25">
      <c r="A57" s="299" t="s">
        <v>55</v>
      </c>
      <c r="B57" s="10" t="s">
        <v>38</v>
      </c>
      <c r="C57" s="11">
        <f t="shared" si="0"/>
        <v>81</v>
      </c>
      <c r="D57" s="12">
        <f>SUM(J57+L57+N57+P57+R57+T57+V57+X57+Z57+AB57+AD57+AF57+AH57+AJ57+AL57)</f>
        <v>58</v>
      </c>
      <c r="E57" s="13">
        <f>SUM(K57+M57+O57+Q57+S57+U57+W57+Y57+AA57+AC57+AE57+AG57+AI57+AK57+AM57)</f>
        <v>23</v>
      </c>
      <c r="F57" s="71"/>
      <c r="G57" s="72"/>
      <c r="H57" s="71"/>
      <c r="I57" s="72"/>
      <c r="J57" s="14"/>
      <c r="K57" s="16"/>
      <c r="L57" s="14">
        <v>1</v>
      </c>
      <c r="M57" s="16"/>
      <c r="N57" s="14"/>
      <c r="O57" s="16">
        <v>1</v>
      </c>
      <c r="P57" s="14">
        <v>6</v>
      </c>
      <c r="Q57" s="16"/>
      <c r="R57" s="14">
        <v>5</v>
      </c>
      <c r="S57" s="16">
        <v>1</v>
      </c>
      <c r="T57" s="14">
        <v>8</v>
      </c>
      <c r="U57" s="16">
        <v>4</v>
      </c>
      <c r="V57" s="14">
        <v>9</v>
      </c>
      <c r="W57" s="16"/>
      <c r="X57" s="14">
        <v>4</v>
      </c>
      <c r="Y57" s="16">
        <v>3</v>
      </c>
      <c r="Z57" s="14">
        <v>5</v>
      </c>
      <c r="AA57" s="16"/>
      <c r="AB57" s="14">
        <v>6</v>
      </c>
      <c r="AC57" s="16">
        <v>3</v>
      </c>
      <c r="AD57" s="14">
        <v>5</v>
      </c>
      <c r="AE57" s="16">
        <v>2</v>
      </c>
      <c r="AF57" s="14">
        <v>4</v>
      </c>
      <c r="AG57" s="16">
        <v>5</v>
      </c>
      <c r="AH57" s="14">
        <v>1</v>
      </c>
      <c r="AI57" s="16">
        <v>2</v>
      </c>
      <c r="AJ57" s="14">
        <v>1</v>
      </c>
      <c r="AK57" s="16">
        <v>2</v>
      </c>
      <c r="AL57" s="17">
        <v>3</v>
      </c>
      <c r="AM57" s="18"/>
      <c r="AN57" s="73">
        <v>0</v>
      </c>
      <c r="AO57" s="20">
        <v>0</v>
      </c>
      <c r="AP57" s="15">
        <v>0</v>
      </c>
      <c r="AQ57" s="87">
        <v>0</v>
      </c>
      <c r="AR57" s="87">
        <v>2</v>
      </c>
      <c r="AS57" s="87">
        <v>0</v>
      </c>
      <c r="AT57" s="87">
        <v>0</v>
      </c>
      <c r="AU57" s="87">
        <v>0</v>
      </c>
      <c r="AV57" s="25" t="str">
        <f>$CA57&amp;$CB57&amp;CC57&amp;CD57&amp;CE57&amp;CF57&amp;CG57&amp;CH57</f>
        <v/>
      </c>
      <c r="CA57" s="26" t="str">
        <f t="shared" si="3"/>
        <v/>
      </c>
      <c r="CB57" s="26" t="str">
        <f t="shared" si="4"/>
        <v/>
      </c>
      <c r="CC57" s="26" t="str">
        <f t="shared" si="5"/>
        <v/>
      </c>
      <c r="CD57" s="26" t="str">
        <f t="shared" si="6"/>
        <v/>
      </c>
      <c r="CE57" s="26" t="str">
        <f>IF(AND($C57&lt;&gt;0,AR57=""),"* No olvide ingresar la columna Migrantes (Digite CERO si no tiene).  ",IF(AR57&gt;$C57,"* El Número de Migrantes no puede superar el Total. ",""))</f>
        <v/>
      </c>
      <c r="CF57" s="88" t="str">
        <f>IF(AND(SUM(J57:M57)&gt;0,AS57=""),"* No olvide digitar la variable 14-18 años. Si no tiene digite Cero.",IF(AS57&gt;SUM(J57:M57),"* La variable 14-18 años no puede ser mayor al total por grupo edad de 10 a 19 años. ",""))</f>
        <v/>
      </c>
      <c r="CG57" s="26" t="str">
        <f t="shared" si="8"/>
        <v/>
      </c>
      <c r="CH57" s="26" t="str">
        <f t="shared" si="9"/>
        <v/>
      </c>
      <c r="CI57" s="28"/>
      <c r="CJ57" s="29">
        <f t="shared" si="10"/>
        <v>0</v>
      </c>
      <c r="CK57" s="29">
        <f t="shared" si="11"/>
        <v>0</v>
      </c>
      <c r="CL57" s="29">
        <f t="shared" si="12"/>
        <v>0</v>
      </c>
      <c r="CM57" s="29">
        <f t="shared" si="13"/>
        <v>0</v>
      </c>
      <c r="CN57" s="29">
        <f t="shared" si="13"/>
        <v>0</v>
      </c>
      <c r="CO57" s="89">
        <f>IF(AND(SUM(J57:M57)&gt;0,AS57=""),1,IF(AS57&gt;SUM(J57:M57),1,0))</f>
        <v>0</v>
      </c>
      <c r="CP57" s="29">
        <f t="shared" si="14"/>
        <v>0</v>
      </c>
      <c r="CQ57" s="29">
        <f t="shared" si="14"/>
        <v>0</v>
      </c>
    </row>
    <row r="58" spans="1:95" x14ac:dyDescent="0.25">
      <c r="A58" s="300"/>
      <c r="B58" s="31" t="s">
        <v>39</v>
      </c>
      <c r="C58" s="32">
        <f t="shared" si="0"/>
        <v>0</v>
      </c>
      <c r="D58" s="33">
        <f t="shared" ref="D58:E62" si="32">SUM(J58+L58+N58+P58+R58+T58+V58+X58+Z58+AB58+AD58+AF58+AH58+AJ58+AL58)</f>
        <v>0</v>
      </c>
      <c r="E58" s="34">
        <f>SUM(K58+M58+O58+Q58+S58+U58+W58+Y58+AA58+AC58+AE58+AG58+AI58+AK58+AM58)</f>
        <v>0</v>
      </c>
      <c r="F58" s="75"/>
      <c r="G58" s="76"/>
      <c r="H58" s="75"/>
      <c r="I58" s="76"/>
      <c r="J58" s="35"/>
      <c r="K58" s="37"/>
      <c r="L58" s="35"/>
      <c r="M58" s="37"/>
      <c r="N58" s="35"/>
      <c r="O58" s="37"/>
      <c r="P58" s="35"/>
      <c r="Q58" s="37"/>
      <c r="R58" s="35"/>
      <c r="S58" s="37"/>
      <c r="T58" s="35"/>
      <c r="U58" s="37"/>
      <c r="V58" s="35"/>
      <c r="W58" s="37"/>
      <c r="X58" s="35"/>
      <c r="Y58" s="37"/>
      <c r="Z58" s="35"/>
      <c r="AA58" s="37"/>
      <c r="AB58" s="35"/>
      <c r="AC58" s="37"/>
      <c r="AD58" s="35"/>
      <c r="AE58" s="37"/>
      <c r="AF58" s="35"/>
      <c r="AG58" s="37"/>
      <c r="AH58" s="35"/>
      <c r="AI58" s="37"/>
      <c r="AJ58" s="35"/>
      <c r="AK58" s="37"/>
      <c r="AL58" s="38"/>
      <c r="AM58" s="39"/>
      <c r="AN58" s="40"/>
      <c r="AO58" s="41"/>
      <c r="AP58" s="36"/>
      <c r="AQ58" s="24"/>
      <c r="AR58" s="24"/>
      <c r="AS58" s="24"/>
      <c r="AT58" s="24"/>
      <c r="AU58" s="24"/>
      <c r="AV58" s="25" t="str">
        <f t="shared" ref="AV58:AV89" si="33">$CA58&amp;$CB58&amp;CC58&amp;CD58&amp;CE58&amp;CF58&amp;CG58&amp;CH58</f>
        <v/>
      </c>
      <c r="CA58" s="26" t="str">
        <f t="shared" si="3"/>
        <v/>
      </c>
      <c r="CB58" s="26" t="str">
        <f t="shared" si="4"/>
        <v/>
      </c>
      <c r="CC58" s="26" t="str">
        <f t="shared" si="5"/>
        <v/>
      </c>
      <c r="CD58" s="26" t="str">
        <f t="shared" si="6"/>
        <v/>
      </c>
      <c r="CE58" s="26" t="str">
        <f t="shared" si="7"/>
        <v/>
      </c>
      <c r="CF58" s="88" t="str">
        <f t="shared" ref="CF58:CF89" si="34">IF(AND(SUM(J58:M58)&gt;0,AS58=""),"* No olvide digitar la variable 14-18 años. Si no tiene digite Cero.",IF(AS58&gt;SUM(J58:M58),"* La variable 14-18 años no puede ser mayor al total por grupo edad de 10 a 19 años. ",""))</f>
        <v/>
      </c>
      <c r="CG58" s="26" t="str">
        <f t="shared" si="8"/>
        <v/>
      </c>
      <c r="CH58" s="26" t="str">
        <f t="shared" si="9"/>
        <v/>
      </c>
      <c r="CI58" s="28"/>
      <c r="CJ58" s="29">
        <f t="shared" si="10"/>
        <v>0</v>
      </c>
      <c r="CK58" s="29">
        <f t="shared" si="11"/>
        <v>0</v>
      </c>
      <c r="CL58" s="29">
        <f t="shared" si="12"/>
        <v>0</v>
      </c>
      <c r="CM58" s="29">
        <f t="shared" si="13"/>
        <v>0</v>
      </c>
      <c r="CN58" s="29">
        <f t="shared" si="13"/>
        <v>0</v>
      </c>
      <c r="CO58" s="89">
        <f t="shared" ref="CO58:CO89" si="35">IF(AND(SUM(J58:M58)&gt;0,AS58=""),1,IF(AS58&gt;SUM(J58:M58),1,0))</f>
        <v>0</v>
      </c>
      <c r="CP58" s="29">
        <f t="shared" si="14"/>
        <v>0</v>
      </c>
      <c r="CQ58" s="29">
        <f t="shared" si="14"/>
        <v>0</v>
      </c>
    </row>
    <row r="59" spans="1:95" x14ac:dyDescent="0.25">
      <c r="A59" s="300"/>
      <c r="B59" s="31" t="s">
        <v>40</v>
      </c>
      <c r="C59" s="32">
        <f t="shared" si="0"/>
        <v>182</v>
      </c>
      <c r="D59" s="33">
        <f>SUM(J59+L59+N59+P59+R59+T59+V59+X59+Z59+AB59+AD59+AF59+AH59+AJ59+AL59)</f>
        <v>132</v>
      </c>
      <c r="E59" s="34">
        <f>SUM(K59+M59+O59+Q59+S59+U59+W59+Y59+AA59+AC59+AE59+AG59+AI59+AK59+AM59)</f>
        <v>50</v>
      </c>
      <c r="F59" s="75"/>
      <c r="G59" s="76"/>
      <c r="H59" s="75"/>
      <c r="I59" s="76"/>
      <c r="J59" s="35"/>
      <c r="K59" s="37"/>
      <c r="L59" s="35">
        <v>2</v>
      </c>
      <c r="M59" s="37"/>
      <c r="N59" s="35">
        <v>6</v>
      </c>
      <c r="O59" s="37">
        <v>6</v>
      </c>
      <c r="P59" s="35">
        <v>8</v>
      </c>
      <c r="Q59" s="37">
        <v>2</v>
      </c>
      <c r="R59" s="35">
        <v>18</v>
      </c>
      <c r="S59" s="37">
        <v>7</v>
      </c>
      <c r="T59" s="35">
        <v>19</v>
      </c>
      <c r="U59" s="37">
        <v>10</v>
      </c>
      <c r="V59" s="35">
        <v>26</v>
      </c>
      <c r="W59" s="37">
        <v>3</v>
      </c>
      <c r="X59" s="35">
        <v>12</v>
      </c>
      <c r="Y59" s="37">
        <v>7</v>
      </c>
      <c r="Z59" s="35">
        <v>18</v>
      </c>
      <c r="AA59" s="37">
        <v>2</v>
      </c>
      <c r="AB59" s="35">
        <v>13</v>
      </c>
      <c r="AC59" s="37">
        <v>7</v>
      </c>
      <c r="AD59" s="35">
        <v>3</v>
      </c>
      <c r="AE59" s="37"/>
      <c r="AF59" s="35">
        <v>2</v>
      </c>
      <c r="AG59" s="37">
        <v>2</v>
      </c>
      <c r="AH59" s="35">
        <v>3</v>
      </c>
      <c r="AI59" s="37">
        <v>1</v>
      </c>
      <c r="AJ59" s="35">
        <v>2</v>
      </c>
      <c r="AK59" s="37">
        <v>3</v>
      </c>
      <c r="AL59" s="38"/>
      <c r="AM59" s="39"/>
      <c r="AN59" s="40">
        <v>0</v>
      </c>
      <c r="AO59" s="41">
        <v>0</v>
      </c>
      <c r="AP59" s="36">
        <v>3</v>
      </c>
      <c r="AQ59" s="24">
        <v>3</v>
      </c>
      <c r="AR59" s="24">
        <v>9</v>
      </c>
      <c r="AS59" s="24">
        <v>0</v>
      </c>
      <c r="AT59" s="24">
        <v>0</v>
      </c>
      <c r="AU59" s="24">
        <v>0</v>
      </c>
      <c r="AV59" s="25" t="str">
        <f t="shared" si="33"/>
        <v/>
      </c>
      <c r="CA59" s="26" t="str">
        <f t="shared" si="3"/>
        <v/>
      </c>
      <c r="CB59" s="26" t="str">
        <f t="shared" si="4"/>
        <v/>
      </c>
      <c r="CC59" s="26" t="str">
        <f t="shared" si="5"/>
        <v/>
      </c>
      <c r="CD59" s="26" t="str">
        <f t="shared" si="6"/>
        <v/>
      </c>
      <c r="CE59" s="26" t="str">
        <f t="shared" si="7"/>
        <v/>
      </c>
      <c r="CF59" s="88" t="str">
        <f t="shared" si="34"/>
        <v/>
      </c>
      <c r="CG59" s="26" t="str">
        <f t="shared" si="8"/>
        <v/>
      </c>
      <c r="CH59" s="26" t="str">
        <f t="shared" si="9"/>
        <v/>
      </c>
      <c r="CI59" s="28"/>
      <c r="CJ59" s="29">
        <f t="shared" si="10"/>
        <v>0</v>
      </c>
      <c r="CK59" s="29">
        <f t="shared" si="11"/>
        <v>0</v>
      </c>
      <c r="CL59" s="29">
        <f t="shared" si="12"/>
        <v>0</v>
      </c>
      <c r="CM59" s="29">
        <f t="shared" si="13"/>
        <v>0</v>
      </c>
      <c r="CN59" s="29">
        <f t="shared" si="13"/>
        <v>0</v>
      </c>
      <c r="CO59" s="89">
        <f t="shared" si="35"/>
        <v>0</v>
      </c>
      <c r="CP59" s="29">
        <f t="shared" si="14"/>
        <v>0</v>
      </c>
      <c r="CQ59" s="29">
        <f t="shared" si="14"/>
        <v>0</v>
      </c>
    </row>
    <row r="60" spans="1:95" x14ac:dyDescent="0.25">
      <c r="A60" s="300"/>
      <c r="B60" s="31" t="s">
        <v>43</v>
      </c>
      <c r="C60" s="32">
        <f t="shared" si="0"/>
        <v>0</v>
      </c>
      <c r="D60" s="33">
        <f t="shared" si="32"/>
        <v>0</v>
      </c>
      <c r="E60" s="34">
        <f t="shared" si="32"/>
        <v>0</v>
      </c>
      <c r="F60" s="75"/>
      <c r="G60" s="76"/>
      <c r="H60" s="75"/>
      <c r="I60" s="76"/>
      <c r="J60" s="35"/>
      <c r="K60" s="37"/>
      <c r="L60" s="35"/>
      <c r="M60" s="37"/>
      <c r="N60" s="35"/>
      <c r="O60" s="37"/>
      <c r="P60" s="35"/>
      <c r="Q60" s="37"/>
      <c r="R60" s="35"/>
      <c r="S60" s="37"/>
      <c r="T60" s="35"/>
      <c r="U60" s="37"/>
      <c r="V60" s="35"/>
      <c r="W60" s="37"/>
      <c r="X60" s="35"/>
      <c r="Y60" s="37"/>
      <c r="Z60" s="35"/>
      <c r="AA60" s="37"/>
      <c r="AB60" s="35"/>
      <c r="AC60" s="37"/>
      <c r="AD60" s="35"/>
      <c r="AE60" s="37"/>
      <c r="AF60" s="35"/>
      <c r="AG60" s="37"/>
      <c r="AH60" s="35"/>
      <c r="AI60" s="37"/>
      <c r="AJ60" s="35"/>
      <c r="AK60" s="37"/>
      <c r="AL60" s="38"/>
      <c r="AM60" s="39"/>
      <c r="AN60" s="40"/>
      <c r="AO60" s="41"/>
      <c r="AP60" s="36"/>
      <c r="AQ60" s="24"/>
      <c r="AR60" s="24"/>
      <c r="AS60" s="24"/>
      <c r="AT60" s="24"/>
      <c r="AU60" s="24"/>
      <c r="AV60" s="25" t="str">
        <f t="shared" si="33"/>
        <v/>
      </c>
      <c r="CA60" s="26" t="str">
        <f t="shared" si="3"/>
        <v/>
      </c>
      <c r="CB60" s="26" t="str">
        <f t="shared" si="4"/>
        <v/>
      </c>
      <c r="CC60" s="26" t="str">
        <f t="shared" si="5"/>
        <v/>
      </c>
      <c r="CD60" s="26" t="str">
        <f t="shared" si="6"/>
        <v/>
      </c>
      <c r="CE60" s="26" t="str">
        <f t="shared" si="7"/>
        <v/>
      </c>
      <c r="CF60" s="88" t="str">
        <f t="shared" si="34"/>
        <v/>
      </c>
      <c r="CG60" s="26" t="str">
        <f t="shared" si="8"/>
        <v/>
      </c>
      <c r="CH60" s="26" t="str">
        <f t="shared" si="9"/>
        <v/>
      </c>
      <c r="CI60" s="28"/>
      <c r="CJ60" s="29">
        <f t="shared" si="10"/>
        <v>0</v>
      </c>
      <c r="CK60" s="29">
        <f t="shared" si="11"/>
        <v>0</v>
      </c>
      <c r="CL60" s="29">
        <f t="shared" si="12"/>
        <v>0</v>
      </c>
      <c r="CM60" s="29">
        <f t="shared" si="13"/>
        <v>0</v>
      </c>
      <c r="CN60" s="29">
        <f t="shared" si="13"/>
        <v>0</v>
      </c>
      <c r="CO60" s="89">
        <f t="shared" si="35"/>
        <v>0</v>
      </c>
      <c r="CP60" s="29">
        <f t="shared" si="14"/>
        <v>0</v>
      </c>
      <c r="CQ60" s="29">
        <f t="shared" si="14"/>
        <v>0</v>
      </c>
    </row>
    <row r="61" spans="1:95" x14ac:dyDescent="0.25">
      <c r="A61" s="300"/>
      <c r="B61" s="90" t="s">
        <v>47</v>
      </c>
      <c r="C61" s="91">
        <f t="shared" si="0"/>
        <v>0</v>
      </c>
      <c r="D61" s="33">
        <f>SUM(J61+L61+N61+P61+R61+T61+V61+X61+Z61+AB61+AD61+AF61+AH61+AJ61+AL61)</f>
        <v>0</v>
      </c>
      <c r="E61" s="55">
        <f>SUM(K61+M61+O61+Q61+S61+U61+W61+Y61+AA61+AC61+AE61+AG61+AI61+AK61+AM61)</f>
        <v>0</v>
      </c>
      <c r="F61" s="75"/>
      <c r="G61" s="76"/>
      <c r="H61" s="75"/>
      <c r="I61" s="76"/>
      <c r="J61" s="47"/>
      <c r="K61" s="49"/>
      <c r="L61" s="47"/>
      <c r="M61" s="49"/>
      <c r="N61" s="47"/>
      <c r="O61" s="49"/>
      <c r="P61" s="47"/>
      <c r="Q61" s="49"/>
      <c r="R61" s="47"/>
      <c r="S61" s="49"/>
      <c r="T61" s="47"/>
      <c r="U61" s="49"/>
      <c r="V61" s="47"/>
      <c r="W61" s="49"/>
      <c r="X61" s="47"/>
      <c r="Y61" s="49"/>
      <c r="Z61" s="47"/>
      <c r="AA61" s="49"/>
      <c r="AB61" s="47"/>
      <c r="AC61" s="49"/>
      <c r="AD61" s="47"/>
      <c r="AE61" s="49"/>
      <c r="AF61" s="47"/>
      <c r="AG61" s="49"/>
      <c r="AH61" s="47"/>
      <c r="AI61" s="49"/>
      <c r="AJ61" s="47"/>
      <c r="AK61" s="49"/>
      <c r="AL61" s="50"/>
      <c r="AM61" s="51"/>
      <c r="AN61" s="40"/>
      <c r="AO61" s="52"/>
      <c r="AP61" s="48"/>
      <c r="AQ61" s="92"/>
      <c r="AR61" s="92"/>
      <c r="AS61" s="92"/>
      <c r="AT61" s="92"/>
      <c r="AU61" s="92"/>
      <c r="AV61" s="25" t="str">
        <f t="shared" si="33"/>
        <v/>
      </c>
      <c r="CA61" s="26" t="str">
        <f t="shared" si="3"/>
        <v/>
      </c>
      <c r="CB61" s="26" t="str">
        <f t="shared" si="4"/>
        <v/>
      </c>
      <c r="CC61" s="26" t="str">
        <f t="shared" si="5"/>
        <v/>
      </c>
      <c r="CD61" s="26" t="str">
        <f t="shared" si="6"/>
        <v/>
      </c>
      <c r="CE61" s="26" t="str">
        <f t="shared" si="7"/>
        <v/>
      </c>
      <c r="CF61" s="88" t="str">
        <f t="shared" si="34"/>
        <v/>
      </c>
      <c r="CG61" s="26" t="str">
        <f t="shared" si="8"/>
        <v/>
      </c>
      <c r="CH61" s="26" t="str">
        <f t="shared" si="9"/>
        <v/>
      </c>
      <c r="CI61" s="28"/>
      <c r="CJ61" s="29">
        <f t="shared" si="10"/>
        <v>0</v>
      </c>
      <c r="CK61" s="29">
        <f t="shared" si="11"/>
        <v>0</v>
      </c>
      <c r="CL61" s="29">
        <f t="shared" si="12"/>
        <v>0</v>
      </c>
      <c r="CM61" s="29">
        <f t="shared" si="13"/>
        <v>0</v>
      </c>
      <c r="CN61" s="29">
        <f t="shared" si="13"/>
        <v>0</v>
      </c>
      <c r="CO61" s="89">
        <f t="shared" si="35"/>
        <v>0</v>
      </c>
      <c r="CP61" s="29">
        <f t="shared" si="14"/>
        <v>0</v>
      </c>
      <c r="CQ61" s="29">
        <f t="shared" si="14"/>
        <v>0</v>
      </c>
    </row>
    <row r="62" spans="1:95" x14ac:dyDescent="0.25">
      <c r="A62" s="301"/>
      <c r="B62" s="57" t="s">
        <v>46</v>
      </c>
      <c r="C62" s="58">
        <f t="shared" si="0"/>
        <v>0</v>
      </c>
      <c r="D62" s="59">
        <f t="shared" si="32"/>
        <v>0</v>
      </c>
      <c r="E62" s="60">
        <f t="shared" si="32"/>
        <v>0</v>
      </c>
      <c r="F62" s="82"/>
      <c r="G62" s="93"/>
      <c r="H62" s="82"/>
      <c r="I62" s="93"/>
      <c r="J62" s="64"/>
      <c r="K62" s="94"/>
      <c r="L62" s="64"/>
      <c r="M62" s="94"/>
      <c r="N62" s="64"/>
      <c r="O62" s="94"/>
      <c r="P62" s="64"/>
      <c r="Q62" s="94"/>
      <c r="R62" s="64"/>
      <c r="S62" s="94"/>
      <c r="T62" s="64"/>
      <c r="U62" s="94"/>
      <c r="V62" s="64"/>
      <c r="W62" s="94"/>
      <c r="X62" s="64"/>
      <c r="Y62" s="94"/>
      <c r="Z62" s="64"/>
      <c r="AA62" s="94"/>
      <c r="AB62" s="64"/>
      <c r="AC62" s="94"/>
      <c r="AD62" s="64"/>
      <c r="AE62" s="94"/>
      <c r="AF62" s="64"/>
      <c r="AG62" s="94"/>
      <c r="AH62" s="64"/>
      <c r="AI62" s="94"/>
      <c r="AJ62" s="64"/>
      <c r="AK62" s="94"/>
      <c r="AL62" s="95"/>
      <c r="AM62" s="96"/>
      <c r="AN62" s="66"/>
      <c r="AO62" s="97"/>
      <c r="AP62" s="68"/>
      <c r="AQ62" s="69"/>
      <c r="AR62" s="69"/>
      <c r="AS62" s="69"/>
      <c r="AT62" s="69"/>
      <c r="AU62" s="69"/>
      <c r="AV62" s="25" t="str">
        <f t="shared" si="33"/>
        <v/>
      </c>
      <c r="CA62" s="26" t="str">
        <f t="shared" si="3"/>
        <v/>
      </c>
      <c r="CB62" s="26" t="str">
        <f t="shared" si="4"/>
        <v/>
      </c>
      <c r="CC62" s="26" t="str">
        <f t="shared" si="5"/>
        <v/>
      </c>
      <c r="CD62" s="26" t="str">
        <f t="shared" si="6"/>
        <v/>
      </c>
      <c r="CE62" s="26" t="str">
        <f t="shared" si="7"/>
        <v/>
      </c>
      <c r="CF62" s="88" t="str">
        <f t="shared" si="34"/>
        <v/>
      </c>
      <c r="CG62" s="26" t="str">
        <f t="shared" si="8"/>
        <v/>
      </c>
      <c r="CH62" s="26" t="str">
        <f t="shared" si="9"/>
        <v/>
      </c>
      <c r="CI62" s="28"/>
      <c r="CJ62" s="29">
        <f t="shared" si="10"/>
        <v>0</v>
      </c>
      <c r="CK62" s="29">
        <f t="shared" si="11"/>
        <v>0</v>
      </c>
      <c r="CL62" s="29">
        <f t="shared" si="12"/>
        <v>0</v>
      </c>
      <c r="CM62" s="29">
        <f t="shared" si="13"/>
        <v>0</v>
      </c>
      <c r="CN62" s="29">
        <f t="shared" si="13"/>
        <v>0</v>
      </c>
      <c r="CO62" s="89">
        <f t="shared" si="35"/>
        <v>0</v>
      </c>
      <c r="CP62" s="29">
        <f t="shared" si="14"/>
        <v>0</v>
      </c>
      <c r="CQ62" s="29">
        <f t="shared" si="14"/>
        <v>0</v>
      </c>
    </row>
    <row r="63" spans="1:95" x14ac:dyDescent="0.25">
      <c r="A63" s="299" t="s">
        <v>56</v>
      </c>
      <c r="B63" s="10" t="s">
        <v>38</v>
      </c>
      <c r="C63" s="11">
        <f t="shared" si="0"/>
        <v>56</v>
      </c>
      <c r="D63" s="12">
        <f t="shared" ref="D63:E66" si="36">SUM(J63+L63+N63+P63+R63+T63+V63+X63+Z63+AB63)</f>
        <v>44</v>
      </c>
      <c r="E63" s="13">
        <f t="shared" si="36"/>
        <v>12</v>
      </c>
      <c r="F63" s="71"/>
      <c r="G63" s="72"/>
      <c r="H63" s="71"/>
      <c r="I63" s="72"/>
      <c r="J63" s="14"/>
      <c r="K63" s="16"/>
      <c r="L63" s="14">
        <v>1</v>
      </c>
      <c r="M63" s="16"/>
      <c r="N63" s="14"/>
      <c r="O63" s="16">
        <v>1</v>
      </c>
      <c r="P63" s="14">
        <v>6</v>
      </c>
      <c r="Q63" s="16"/>
      <c r="R63" s="14">
        <v>5</v>
      </c>
      <c r="S63" s="16">
        <v>1</v>
      </c>
      <c r="T63" s="14">
        <v>8</v>
      </c>
      <c r="U63" s="16">
        <v>4</v>
      </c>
      <c r="V63" s="14">
        <v>9</v>
      </c>
      <c r="W63" s="16"/>
      <c r="X63" s="14">
        <v>4</v>
      </c>
      <c r="Y63" s="16">
        <v>3</v>
      </c>
      <c r="Z63" s="14">
        <v>5</v>
      </c>
      <c r="AA63" s="16"/>
      <c r="AB63" s="35">
        <v>6</v>
      </c>
      <c r="AC63" s="37">
        <v>3</v>
      </c>
      <c r="AD63" s="98"/>
      <c r="AE63" s="99"/>
      <c r="AF63" s="100"/>
      <c r="AG63" s="101"/>
      <c r="AH63" s="100"/>
      <c r="AI63" s="101"/>
      <c r="AJ63" s="100"/>
      <c r="AK63" s="101"/>
      <c r="AL63" s="102"/>
      <c r="AM63" s="103"/>
      <c r="AN63" s="73">
        <v>0</v>
      </c>
      <c r="AO63" s="104">
        <v>0</v>
      </c>
      <c r="AP63" s="21">
        <v>0</v>
      </c>
      <c r="AQ63" s="22">
        <v>0</v>
      </c>
      <c r="AR63" s="22">
        <v>2</v>
      </c>
      <c r="AS63" s="22">
        <v>0</v>
      </c>
      <c r="AT63" s="22">
        <v>0</v>
      </c>
      <c r="AU63" s="22">
        <v>0</v>
      </c>
      <c r="AV63" s="25" t="str">
        <f t="shared" si="33"/>
        <v/>
      </c>
      <c r="CA63" s="26" t="str">
        <f t="shared" si="3"/>
        <v/>
      </c>
      <c r="CB63" s="26" t="str">
        <f t="shared" si="4"/>
        <v/>
      </c>
      <c r="CC63" s="26" t="str">
        <f t="shared" si="5"/>
        <v/>
      </c>
      <c r="CD63" s="26" t="str">
        <f t="shared" si="6"/>
        <v/>
      </c>
      <c r="CE63" s="26" t="str">
        <f t="shared" si="7"/>
        <v/>
      </c>
      <c r="CF63" s="88" t="str">
        <f t="shared" si="34"/>
        <v/>
      </c>
      <c r="CG63" s="26" t="str">
        <f t="shared" si="8"/>
        <v/>
      </c>
      <c r="CH63" s="26" t="str">
        <f t="shared" si="9"/>
        <v/>
      </c>
      <c r="CI63" s="28"/>
      <c r="CJ63" s="29">
        <f t="shared" si="10"/>
        <v>0</v>
      </c>
      <c r="CK63" s="29">
        <f t="shared" si="11"/>
        <v>0</v>
      </c>
      <c r="CL63" s="29">
        <f t="shared" si="12"/>
        <v>0</v>
      </c>
      <c r="CM63" s="29">
        <f t="shared" si="13"/>
        <v>0</v>
      </c>
      <c r="CN63" s="29">
        <f t="shared" si="13"/>
        <v>0</v>
      </c>
      <c r="CO63" s="89">
        <f t="shared" si="35"/>
        <v>0</v>
      </c>
      <c r="CP63" s="29">
        <f t="shared" si="14"/>
        <v>0</v>
      </c>
      <c r="CQ63" s="29">
        <f t="shared" si="14"/>
        <v>0</v>
      </c>
    </row>
    <row r="64" spans="1:95" x14ac:dyDescent="0.25">
      <c r="A64" s="300"/>
      <c r="B64" s="31" t="s">
        <v>40</v>
      </c>
      <c r="C64" s="32">
        <f t="shared" si="0"/>
        <v>166</v>
      </c>
      <c r="D64" s="33">
        <f t="shared" si="36"/>
        <v>122</v>
      </c>
      <c r="E64" s="34">
        <f t="shared" si="36"/>
        <v>44</v>
      </c>
      <c r="F64" s="75"/>
      <c r="G64" s="76"/>
      <c r="H64" s="75"/>
      <c r="I64" s="76"/>
      <c r="J64" s="35"/>
      <c r="K64" s="37"/>
      <c r="L64" s="35">
        <v>2</v>
      </c>
      <c r="M64" s="37"/>
      <c r="N64" s="35">
        <v>6</v>
      </c>
      <c r="O64" s="37">
        <v>6</v>
      </c>
      <c r="P64" s="35">
        <v>8</v>
      </c>
      <c r="Q64" s="37">
        <v>2</v>
      </c>
      <c r="R64" s="35">
        <v>18</v>
      </c>
      <c r="S64" s="37">
        <v>7</v>
      </c>
      <c r="T64" s="35">
        <v>19</v>
      </c>
      <c r="U64" s="37">
        <v>10</v>
      </c>
      <c r="V64" s="35">
        <v>26</v>
      </c>
      <c r="W64" s="37">
        <v>3</v>
      </c>
      <c r="X64" s="35">
        <v>12</v>
      </c>
      <c r="Y64" s="37">
        <v>7</v>
      </c>
      <c r="Z64" s="35">
        <v>18</v>
      </c>
      <c r="AA64" s="37">
        <v>2</v>
      </c>
      <c r="AB64" s="35">
        <v>13</v>
      </c>
      <c r="AC64" s="37">
        <v>7</v>
      </c>
      <c r="AD64" s="98"/>
      <c r="AE64" s="99"/>
      <c r="AF64" s="105"/>
      <c r="AG64" s="77"/>
      <c r="AH64" s="105"/>
      <c r="AI64" s="77"/>
      <c r="AJ64" s="105"/>
      <c r="AK64" s="77"/>
      <c r="AL64" s="106"/>
      <c r="AM64" s="107"/>
      <c r="AN64" s="40">
        <v>0</v>
      </c>
      <c r="AO64" s="41">
        <v>0</v>
      </c>
      <c r="AP64" s="36">
        <v>3</v>
      </c>
      <c r="AQ64" s="24">
        <v>3</v>
      </c>
      <c r="AR64" s="24">
        <v>9</v>
      </c>
      <c r="AS64" s="24">
        <v>0</v>
      </c>
      <c r="AT64" s="24">
        <v>0</v>
      </c>
      <c r="AU64" s="24">
        <v>0</v>
      </c>
      <c r="AV64" s="25" t="str">
        <f t="shared" si="33"/>
        <v/>
      </c>
      <c r="CA64" s="26" t="str">
        <f t="shared" si="3"/>
        <v/>
      </c>
      <c r="CB64" s="26" t="str">
        <f t="shared" si="4"/>
        <v/>
      </c>
      <c r="CC64" s="26" t="str">
        <f t="shared" si="5"/>
        <v/>
      </c>
      <c r="CD64" s="26" t="str">
        <f t="shared" si="6"/>
        <v/>
      </c>
      <c r="CE64" s="26" t="str">
        <f t="shared" si="7"/>
        <v/>
      </c>
      <c r="CF64" s="88" t="str">
        <f t="shared" si="34"/>
        <v/>
      </c>
      <c r="CG64" s="26" t="str">
        <f t="shared" si="8"/>
        <v/>
      </c>
      <c r="CH64" s="26" t="str">
        <f t="shared" si="9"/>
        <v/>
      </c>
      <c r="CI64" s="28"/>
      <c r="CJ64" s="29">
        <f t="shared" si="10"/>
        <v>0</v>
      </c>
      <c r="CK64" s="29">
        <f t="shared" si="11"/>
        <v>0</v>
      </c>
      <c r="CL64" s="29">
        <f t="shared" si="12"/>
        <v>0</v>
      </c>
      <c r="CM64" s="29">
        <f t="shared" si="13"/>
        <v>0</v>
      </c>
      <c r="CN64" s="29">
        <f t="shared" si="13"/>
        <v>0</v>
      </c>
      <c r="CO64" s="89">
        <f t="shared" si="35"/>
        <v>0</v>
      </c>
      <c r="CP64" s="29">
        <f t="shared" si="14"/>
        <v>0</v>
      </c>
      <c r="CQ64" s="29">
        <f t="shared" si="14"/>
        <v>0</v>
      </c>
    </row>
    <row r="65" spans="1:95" x14ac:dyDescent="0.25">
      <c r="A65" s="300"/>
      <c r="B65" s="53" t="s">
        <v>47</v>
      </c>
      <c r="C65" s="32">
        <f t="shared" si="0"/>
        <v>0</v>
      </c>
      <c r="D65" s="33">
        <f t="shared" si="36"/>
        <v>0</v>
      </c>
      <c r="E65" s="55">
        <f t="shared" si="36"/>
        <v>0</v>
      </c>
      <c r="F65" s="75"/>
      <c r="G65" s="76"/>
      <c r="H65" s="75"/>
      <c r="I65" s="76"/>
      <c r="J65" s="47"/>
      <c r="K65" s="49"/>
      <c r="L65" s="47"/>
      <c r="M65" s="49"/>
      <c r="N65" s="47"/>
      <c r="O65" s="49"/>
      <c r="P65" s="47"/>
      <c r="Q65" s="49"/>
      <c r="R65" s="47"/>
      <c r="S65" s="49"/>
      <c r="T65" s="47"/>
      <c r="U65" s="49"/>
      <c r="V65" s="47"/>
      <c r="W65" s="49"/>
      <c r="X65" s="47"/>
      <c r="Y65" s="49"/>
      <c r="Z65" s="47"/>
      <c r="AA65" s="49"/>
      <c r="AB65" s="35"/>
      <c r="AC65" s="37"/>
      <c r="AD65" s="98"/>
      <c r="AE65" s="99"/>
      <c r="AF65" s="75"/>
      <c r="AG65" s="108"/>
      <c r="AH65" s="75"/>
      <c r="AI65" s="108"/>
      <c r="AJ65" s="75"/>
      <c r="AK65" s="108"/>
      <c r="AL65" s="109"/>
      <c r="AM65" s="110"/>
      <c r="AN65" s="40"/>
      <c r="AO65" s="52"/>
      <c r="AP65" s="48"/>
      <c r="AQ65" s="92"/>
      <c r="AR65" s="92"/>
      <c r="AS65" s="92"/>
      <c r="AT65" s="92"/>
      <c r="AU65" s="92"/>
      <c r="AV65" s="25" t="str">
        <f t="shared" si="33"/>
        <v/>
      </c>
      <c r="CA65" s="26" t="str">
        <f t="shared" si="3"/>
        <v/>
      </c>
      <c r="CB65" s="26" t="str">
        <f t="shared" si="4"/>
        <v/>
      </c>
      <c r="CC65" s="26" t="str">
        <f t="shared" si="5"/>
        <v/>
      </c>
      <c r="CD65" s="26" t="str">
        <f t="shared" si="6"/>
        <v/>
      </c>
      <c r="CE65" s="26" t="str">
        <f t="shared" si="7"/>
        <v/>
      </c>
      <c r="CF65" s="88" t="str">
        <f t="shared" si="34"/>
        <v/>
      </c>
      <c r="CG65" s="26" t="str">
        <f t="shared" si="8"/>
        <v/>
      </c>
      <c r="CH65" s="26" t="str">
        <f t="shared" si="9"/>
        <v/>
      </c>
      <c r="CI65" s="28"/>
      <c r="CJ65" s="29">
        <f t="shared" si="10"/>
        <v>0</v>
      </c>
      <c r="CK65" s="29">
        <f t="shared" si="11"/>
        <v>0</v>
      </c>
      <c r="CL65" s="29">
        <f t="shared" si="12"/>
        <v>0</v>
      </c>
      <c r="CM65" s="29">
        <f t="shared" si="13"/>
        <v>0</v>
      </c>
      <c r="CN65" s="29">
        <f t="shared" si="13"/>
        <v>0</v>
      </c>
      <c r="CO65" s="89">
        <f t="shared" si="35"/>
        <v>0</v>
      </c>
      <c r="CP65" s="29">
        <f t="shared" si="14"/>
        <v>0</v>
      </c>
      <c r="CQ65" s="29">
        <f t="shared" si="14"/>
        <v>0</v>
      </c>
    </row>
    <row r="66" spans="1:95" x14ac:dyDescent="0.25">
      <c r="A66" s="301"/>
      <c r="B66" s="57" t="s">
        <v>46</v>
      </c>
      <c r="C66" s="58">
        <f t="shared" si="0"/>
        <v>0</v>
      </c>
      <c r="D66" s="59">
        <f t="shared" si="36"/>
        <v>0</v>
      </c>
      <c r="E66" s="60">
        <f t="shared" si="36"/>
        <v>0</v>
      </c>
      <c r="F66" s="82"/>
      <c r="G66" s="93"/>
      <c r="H66" s="82"/>
      <c r="I66" s="93"/>
      <c r="J66" s="64"/>
      <c r="K66" s="94"/>
      <c r="L66" s="64"/>
      <c r="M66" s="94"/>
      <c r="N66" s="64"/>
      <c r="O66" s="94"/>
      <c r="P66" s="64"/>
      <c r="Q66" s="94"/>
      <c r="R66" s="64"/>
      <c r="S66" s="94"/>
      <c r="T66" s="64"/>
      <c r="U66" s="94"/>
      <c r="V66" s="64"/>
      <c r="W66" s="94"/>
      <c r="X66" s="64"/>
      <c r="Y66" s="94"/>
      <c r="Z66" s="64"/>
      <c r="AA66" s="94"/>
      <c r="AB66" s="35"/>
      <c r="AC66" s="37"/>
      <c r="AD66" s="98"/>
      <c r="AE66" s="99"/>
      <c r="AF66" s="82"/>
      <c r="AG66" s="111"/>
      <c r="AH66" s="82"/>
      <c r="AI66" s="111"/>
      <c r="AJ66" s="82"/>
      <c r="AK66" s="111"/>
      <c r="AL66" s="112"/>
      <c r="AM66" s="113"/>
      <c r="AN66" s="66"/>
      <c r="AO66" s="97"/>
      <c r="AP66" s="68"/>
      <c r="AQ66" s="69"/>
      <c r="AR66" s="69"/>
      <c r="AS66" s="69"/>
      <c r="AT66" s="69"/>
      <c r="AU66" s="69"/>
      <c r="AV66" s="25" t="str">
        <f t="shared" si="33"/>
        <v/>
      </c>
      <c r="CA66" s="26" t="str">
        <f t="shared" si="3"/>
        <v/>
      </c>
      <c r="CB66" s="26" t="str">
        <f t="shared" si="4"/>
        <v/>
      </c>
      <c r="CC66" s="26" t="str">
        <f t="shared" si="5"/>
        <v/>
      </c>
      <c r="CD66" s="26" t="str">
        <f t="shared" si="6"/>
        <v/>
      </c>
      <c r="CE66" s="26" t="str">
        <f t="shared" si="7"/>
        <v/>
      </c>
      <c r="CF66" s="88" t="str">
        <f t="shared" si="34"/>
        <v/>
      </c>
      <c r="CG66" s="26" t="str">
        <f t="shared" si="8"/>
        <v/>
      </c>
      <c r="CH66" s="26" t="str">
        <f t="shared" si="9"/>
        <v/>
      </c>
      <c r="CI66" s="28"/>
      <c r="CJ66" s="29">
        <f t="shared" si="10"/>
        <v>0</v>
      </c>
      <c r="CK66" s="29">
        <f t="shared" si="11"/>
        <v>0</v>
      </c>
      <c r="CL66" s="29">
        <f t="shared" si="12"/>
        <v>0</v>
      </c>
      <c r="CM66" s="29">
        <f t="shared" si="13"/>
        <v>0</v>
      </c>
      <c r="CN66" s="29">
        <f t="shared" si="13"/>
        <v>0</v>
      </c>
      <c r="CO66" s="89">
        <f t="shared" si="35"/>
        <v>0</v>
      </c>
      <c r="CP66" s="29">
        <f t="shared" si="14"/>
        <v>0</v>
      </c>
      <c r="CQ66" s="29">
        <f t="shared" si="14"/>
        <v>0</v>
      </c>
    </row>
    <row r="67" spans="1:95" x14ac:dyDescent="0.25">
      <c r="A67" s="299" t="s">
        <v>57</v>
      </c>
      <c r="B67" s="10" t="s">
        <v>38</v>
      </c>
      <c r="C67" s="11">
        <f t="shared" si="0"/>
        <v>81</v>
      </c>
      <c r="D67" s="12">
        <f>SUM(J67+L67+N67+P67+R67+T67+V67+X67+Z67+AB67+AD67+AF67+AH67+AJ67+AL67)</f>
        <v>58</v>
      </c>
      <c r="E67" s="13">
        <f>SUM(K67+M67+O67+Q67+S67+U67+W67+Y67+AA67+AC67+AE67+AG67+AI67+AK67+AM67)</f>
        <v>23</v>
      </c>
      <c r="F67" s="71"/>
      <c r="G67" s="72"/>
      <c r="H67" s="71"/>
      <c r="I67" s="72"/>
      <c r="J67" s="14"/>
      <c r="K67" s="16"/>
      <c r="L67" s="14">
        <v>1</v>
      </c>
      <c r="M67" s="16"/>
      <c r="N67" s="14"/>
      <c r="O67" s="16">
        <v>1</v>
      </c>
      <c r="P67" s="14">
        <v>6</v>
      </c>
      <c r="Q67" s="16"/>
      <c r="R67" s="14">
        <v>5</v>
      </c>
      <c r="S67" s="16">
        <v>1</v>
      </c>
      <c r="T67" s="14">
        <v>8</v>
      </c>
      <c r="U67" s="16">
        <v>4</v>
      </c>
      <c r="V67" s="14">
        <v>9</v>
      </c>
      <c r="W67" s="16"/>
      <c r="X67" s="14">
        <v>4</v>
      </c>
      <c r="Y67" s="16">
        <v>3</v>
      </c>
      <c r="Z67" s="14">
        <v>5</v>
      </c>
      <c r="AA67" s="16"/>
      <c r="AB67" s="14">
        <v>6</v>
      </c>
      <c r="AC67" s="16">
        <v>3</v>
      </c>
      <c r="AD67" s="14">
        <v>5</v>
      </c>
      <c r="AE67" s="16">
        <v>2</v>
      </c>
      <c r="AF67" s="14">
        <v>4</v>
      </c>
      <c r="AG67" s="16">
        <v>5</v>
      </c>
      <c r="AH67" s="14">
        <v>1</v>
      </c>
      <c r="AI67" s="16">
        <v>2</v>
      </c>
      <c r="AJ67" s="14">
        <v>1</v>
      </c>
      <c r="AK67" s="16">
        <v>2</v>
      </c>
      <c r="AL67" s="17">
        <v>3</v>
      </c>
      <c r="AM67" s="18"/>
      <c r="AN67" s="73">
        <v>0</v>
      </c>
      <c r="AO67" s="104">
        <v>0</v>
      </c>
      <c r="AP67" s="21">
        <v>0</v>
      </c>
      <c r="AQ67" s="22">
        <v>0</v>
      </c>
      <c r="AR67" s="22">
        <v>2</v>
      </c>
      <c r="AS67" s="22">
        <v>0</v>
      </c>
      <c r="AT67" s="22">
        <v>0</v>
      </c>
      <c r="AU67" s="22">
        <v>0</v>
      </c>
      <c r="AV67" s="25" t="str">
        <f t="shared" si="33"/>
        <v/>
      </c>
      <c r="CA67" s="26" t="str">
        <f t="shared" si="3"/>
        <v/>
      </c>
      <c r="CB67" s="26" t="str">
        <f t="shared" si="4"/>
        <v/>
      </c>
      <c r="CC67" s="26" t="str">
        <f t="shared" si="5"/>
        <v/>
      </c>
      <c r="CD67" s="26" t="str">
        <f t="shared" si="6"/>
        <v/>
      </c>
      <c r="CE67" s="26" t="str">
        <f t="shared" si="7"/>
        <v/>
      </c>
      <c r="CF67" s="88" t="str">
        <f t="shared" si="34"/>
        <v/>
      </c>
      <c r="CG67" s="26" t="str">
        <f t="shared" si="8"/>
        <v/>
      </c>
      <c r="CH67" s="26" t="str">
        <f t="shared" si="9"/>
        <v/>
      </c>
      <c r="CI67" s="28"/>
      <c r="CJ67" s="29">
        <f t="shared" si="10"/>
        <v>0</v>
      </c>
      <c r="CK67" s="29">
        <f t="shared" si="11"/>
        <v>0</v>
      </c>
      <c r="CL67" s="29">
        <f t="shared" si="12"/>
        <v>0</v>
      </c>
      <c r="CM67" s="29">
        <f t="shared" si="13"/>
        <v>0</v>
      </c>
      <c r="CN67" s="29">
        <f t="shared" si="13"/>
        <v>0</v>
      </c>
      <c r="CO67" s="89">
        <f t="shared" si="35"/>
        <v>0</v>
      </c>
      <c r="CP67" s="29">
        <f t="shared" si="14"/>
        <v>0</v>
      </c>
      <c r="CQ67" s="29">
        <f t="shared" si="14"/>
        <v>0</v>
      </c>
    </row>
    <row r="68" spans="1:95" x14ac:dyDescent="0.25">
      <c r="A68" s="300"/>
      <c r="B68" s="31" t="s">
        <v>51</v>
      </c>
      <c r="C68" s="32">
        <f t="shared" si="0"/>
        <v>0</v>
      </c>
      <c r="D68" s="33">
        <f t="shared" ref="D68:E73" si="37">SUM(J68+L68+N68+P68+R68+T68+V68+X68+Z68+AB68+AD68+AF68+AH68+AJ68+AL68)</f>
        <v>0</v>
      </c>
      <c r="E68" s="34">
        <f t="shared" si="37"/>
        <v>0</v>
      </c>
      <c r="F68" s="75"/>
      <c r="G68" s="76"/>
      <c r="H68" s="75"/>
      <c r="I68" s="76"/>
      <c r="J68" s="35"/>
      <c r="K68" s="37"/>
      <c r="L68" s="35"/>
      <c r="M68" s="37"/>
      <c r="N68" s="35"/>
      <c r="O68" s="37"/>
      <c r="P68" s="35"/>
      <c r="Q68" s="37"/>
      <c r="R68" s="35"/>
      <c r="S68" s="37"/>
      <c r="T68" s="35"/>
      <c r="U68" s="37"/>
      <c r="V68" s="35"/>
      <c r="W68" s="37"/>
      <c r="X68" s="35"/>
      <c r="Y68" s="37"/>
      <c r="Z68" s="35"/>
      <c r="AA68" s="37"/>
      <c r="AB68" s="35"/>
      <c r="AC68" s="37"/>
      <c r="AD68" s="35"/>
      <c r="AE68" s="37"/>
      <c r="AF68" s="35"/>
      <c r="AG68" s="37"/>
      <c r="AH68" s="35"/>
      <c r="AI68" s="37"/>
      <c r="AJ68" s="35"/>
      <c r="AK68" s="37"/>
      <c r="AL68" s="38"/>
      <c r="AM68" s="39"/>
      <c r="AN68" s="40"/>
      <c r="AO68" s="114"/>
      <c r="AP68" s="115"/>
      <c r="AQ68" s="116"/>
      <c r="AR68" s="116"/>
      <c r="AS68" s="116"/>
      <c r="AT68" s="116"/>
      <c r="AU68" s="116"/>
      <c r="AV68" s="25" t="str">
        <f t="shared" si="33"/>
        <v/>
      </c>
      <c r="CA68" s="26" t="str">
        <f t="shared" si="3"/>
        <v/>
      </c>
      <c r="CB68" s="26" t="str">
        <f t="shared" si="4"/>
        <v/>
      </c>
      <c r="CC68" s="26" t="str">
        <f t="shared" si="5"/>
        <v/>
      </c>
      <c r="CD68" s="26" t="str">
        <f t="shared" si="6"/>
        <v/>
      </c>
      <c r="CE68" s="26" t="str">
        <f t="shared" si="7"/>
        <v/>
      </c>
      <c r="CF68" s="88" t="str">
        <f t="shared" si="34"/>
        <v/>
      </c>
      <c r="CG68" s="26" t="str">
        <f t="shared" si="8"/>
        <v/>
      </c>
      <c r="CH68" s="26" t="str">
        <f t="shared" si="9"/>
        <v/>
      </c>
      <c r="CI68" s="28"/>
      <c r="CJ68" s="29">
        <f t="shared" si="10"/>
        <v>0</v>
      </c>
      <c r="CK68" s="29">
        <f t="shared" si="11"/>
        <v>0</v>
      </c>
      <c r="CL68" s="29">
        <f t="shared" si="12"/>
        <v>0</v>
      </c>
      <c r="CM68" s="29">
        <f t="shared" si="13"/>
        <v>0</v>
      </c>
      <c r="CN68" s="29">
        <f t="shared" si="13"/>
        <v>0</v>
      </c>
      <c r="CO68" s="89">
        <f t="shared" si="35"/>
        <v>0</v>
      </c>
      <c r="CP68" s="29">
        <f t="shared" si="14"/>
        <v>0</v>
      </c>
      <c r="CQ68" s="29">
        <f t="shared" si="14"/>
        <v>0</v>
      </c>
    </row>
    <row r="69" spans="1:95" x14ac:dyDescent="0.25">
      <c r="A69" s="300"/>
      <c r="B69" s="31" t="s">
        <v>40</v>
      </c>
      <c r="C69" s="32">
        <f t="shared" si="0"/>
        <v>193</v>
      </c>
      <c r="D69" s="33">
        <f t="shared" si="37"/>
        <v>132</v>
      </c>
      <c r="E69" s="34">
        <f t="shared" si="37"/>
        <v>61</v>
      </c>
      <c r="F69" s="75"/>
      <c r="G69" s="76"/>
      <c r="H69" s="75"/>
      <c r="I69" s="76"/>
      <c r="J69" s="35"/>
      <c r="K69" s="37"/>
      <c r="L69" s="35">
        <v>2</v>
      </c>
      <c r="M69" s="37"/>
      <c r="N69" s="35">
        <v>6</v>
      </c>
      <c r="O69" s="37">
        <v>7</v>
      </c>
      <c r="P69" s="35">
        <v>8</v>
      </c>
      <c r="Q69" s="37">
        <v>4</v>
      </c>
      <c r="R69" s="35">
        <v>18</v>
      </c>
      <c r="S69" s="37">
        <v>11</v>
      </c>
      <c r="T69" s="35">
        <v>19</v>
      </c>
      <c r="U69" s="37">
        <v>14</v>
      </c>
      <c r="V69" s="35">
        <v>26</v>
      </c>
      <c r="W69" s="37">
        <v>3</v>
      </c>
      <c r="X69" s="35">
        <v>12</v>
      </c>
      <c r="Y69" s="37">
        <v>7</v>
      </c>
      <c r="Z69" s="35">
        <v>18</v>
      </c>
      <c r="AA69" s="37">
        <v>2</v>
      </c>
      <c r="AB69" s="35">
        <v>13</v>
      </c>
      <c r="AC69" s="37">
        <v>7</v>
      </c>
      <c r="AD69" s="35">
        <v>3</v>
      </c>
      <c r="AE69" s="37"/>
      <c r="AF69" s="35">
        <v>2</v>
      </c>
      <c r="AG69" s="37">
        <v>2</v>
      </c>
      <c r="AH69" s="35">
        <v>3</v>
      </c>
      <c r="AI69" s="37">
        <v>1</v>
      </c>
      <c r="AJ69" s="35">
        <v>2</v>
      </c>
      <c r="AK69" s="37">
        <v>3</v>
      </c>
      <c r="AL69" s="38"/>
      <c r="AM69" s="39"/>
      <c r="AN69" s="40">
        <v>0</v>
      </c>
      <c r="AO69" s="41">
        <v>0</v>
      </c>
      <c r="AP69" s="36">
        <v>3</v>
      </c>
      <c r="AQ69" s="24">
        <v>3</v>
      </c>
      <c r="AR69" s="24">
        <v>9</v>
      </c>
      <c r="AS69" s="24">
        <v>0</v>
      </c>
      <c r="AT69" s="24">
        <v>0</v>
      </c>
      <c r="AU69" s="24">
        <v>0</v>
      </c>
      <c r="AV69" s="25" t="str">
        <f t="shared" si="33"/>
        <v/>
      </c>
      <c r="CA69" s="26" t="str">
        <f t="shared" si="3"/>
        <v/>
      </c>
      <c r="CB69" s="26" t="str">
        <f t="shared" si="4"/>
        <v/>
      </c>
      <c r="CC69" s="26" t="str">
        <f t="shared" si="5"/>
        <v/>
      </c>
      <c r="CD69" s="26" t="str">
        <f t="shared" si="6"/>
        <v/>
      </c>
      <c r="CE69" s="26" t="str">
        <f t="shared" si="7"/>
        <v/>
      </c>
      <c r="CF69" s="88" t="str">
        <f t="shared" si="34"/>
        <v/>
      </c>
      <c r="CG69" s="26" t="str">
        <f t="shared" si="8"/>
        <v/>
      </c>
      <c r="CH69" s="26" t="str">
        <f t="shared" si="9"/>
        <v/>
      </c>
      <c r="CI69" s="28"/>
      <c r="CJ69" s="29">
        <f t="shared" si="10"/>
        <v>0</v>
      </c>
      <c r="CK69" s="29">
        <f t="shared" si="11"/>
        <v>0</v>
      </c>
      <c r="CL69" s="29">
        <f t="shared" si="12"/>
        <v>0</v>
      </c>
      <c r="CM69" s="29">
        <f t="shared" si="13"/>
        <v>0</v>
      </c>
      <c r="CN69" s="29">
        <f t="shared" si="13"/>
        <v>0</v>
      </c>
      <c r="CO69" s="89">
        <f t="shared" si="35"/>
        <v>0</v>
      </c>
      <c r="CP69" s="29">
        <f t="shared" si="14"/>
        <v>0</v>
      </c>
      <c r="CQ69" s="29">
        <f t="shared" si="14"/>
        <v>0</v>
      </c>
    </row>
    <row r="70" spans="1:95" x14ac:dyDescent="0.25">
      <c r="A70" s="300"/>
      <c r="B70" s="31" t="s">
        <v>52</v>
      </c>
      <c r="C70" s="32">
        <f t="shared" si="0"/>
        <v>0</v>
      </c>
      <c r="D70" s="33">
        <f t="shared" si="37"/>
        <v>0</v>
      </c>
      <c r="E70" s="34">
        <f t="shared" si="37"/>
        <v>0</v>
      </c>
      <c r="F70" s="75"/>
      <c r="G70" s="76"/>
      <c r="H70" s="75"/>
      <c r="I70" s="76"/>
      <c r="J70" s="35"/>
      <c r="K70" s="37"/>
      <c r="L70" s="35"/>
      <c r="M70" s="37"/>
      <c r="N70" s="35"/>
      <c r="O70" s="37"/>
      <c r="P70" s="35"/>
      <c r="Q70" s="37"/>
      <c r="R70" s="35"/>
      <c r="S70" s="37"/>
      <c r="T70" s="35"/>
      <c r="U70" s="37"/>
      <c r="V70" s="35"/>
      <c r="W70" s="37"/>
      <c r="X70" s="35"/>
      <c r="Y70" s="37"/>
      <c r="Z70" s="35"/>
      <c r="AA70" s="37"/>
      <c r="AB70" s="35"/>
      <c r="AC70" s="37"/>
      <c r="AD70" s="35"/>
      <c r="AE70" s="37"/>
      <c r="AF70" s="35"/>
      <c r="AG70" s="37"/>
      <c r="AH70" s="35"/>
      <c r="AI70" s="37"/>
      <c r="AJ70" s="35"/>
      <c r="AK70" s="37"/>
      <c r="AL70" s="38"/>
      <c r="AM70" s="39"/>
      <c r="AN70" s="40"/>
      <c r="AO70" s="41"/>
      <c r="AP70" s="36"/>
      <c r="AQ70" s="24"/>
      <c r="AR70" s="24"/>
      <c r="AS70" s="24"/>
      <c r="AT70" s="24"/>
      <c r="AU70" s="24"/>
      <c r="AV70" s="25" t="str">
        <f t="shared" si="33"/>
        <v/>
      </c>
      <c r="CA70" s="26" t="str">
        <f t="shared" si="3"/>
        <v/>
      </c>
      <c r="CB70" s="26" t="str">
        <f t="shared" si="4"/>
        <v/>
      </c>
      <c r="CC70" s="26" t="str">
        <f t="shared" si="5"/>
        <v/>
      </c>
      <c r="CD70" s="26" t="str">
        <f t="shared" si="6"/>
        <v/>
      </c>
      <c r="CE70" s="26" t="str">
        <f t="shared" si="7"/>
        <v/>
      </c>
      <c r="CF70" s="88" t="str">
        <f t="shared" si="34"/>
        <v/>
      </c>
      <c r="CG70" s="26" t="str">
        <f t="shared" si="8"/>
        <v/>
      </c>
      <c r="CH70" s="26" t="str">
        <f t="shared" si="9"/>
        <v/>
      </c>
      <c r="CI70" s="28"/>
      <c r="CJ70" s="29">
        <f t="shared" si="10"/>
        <v>0</v>
      </c>
      <c r="CK70" s="29">
        <f t="shared" si="11"/>
        <v>0</v>
      </c>
      <c r="CL70" s="29">
        <f t="shared" si="12"/>
        <v>0</v>
      </c>
      <c r="CM70" s="29">
        <f t="shared" si="13"/>
        <v>0</v>
      </c>
      <c r="CN70" s="29">
        <f t="shared" si="13"/>
        <v>0</v>
      </c>
      <c r="CO70" s="89">
        <f t="shared" si="35"/>
        <v>0</v>
      </c>
      <c r="CP70" s="29">
        <f t="shared" si="14"/>
        <v>0</v>
      </c>
      <c r="CQ70" s="29">
        <f t="shared" si="14"/>
        <v>0</v>
      </c>
    </row>
    <row r="71" spans="1:95" x14ac:dyDescent="0.25">
      <c r="A71" s="300"/>
      <c r="B71" s="31" t="s">
        <v>58</v>
      </c>
      <c r="C71" s="32">
        <f t="shared" si="0"/>
        <v>0</v>
      </c>
      <c r="D71" s="33">
        <f t="shared" si="37"/>
        <v>0</v>
      </c>
      <c r="E71" s="34">
        <f t="shared" si="37"/>
        <v>0</v>
      </c>
      <c r="F71" s="75"/>
      <c r="G71" s="76"/>
      <c r="H71" s="75"/>
      <c r="I71" s="76"/>
      <c r="J71" s="35"/>
      <c r="K71" s="37"/>
      <c r="L71" s="35"/>
      <c r="M71" s="37"/>
      <c r="N71" s="35"/>
      <c r="O71" s="37"/>
      <c r="P71" s="35"/>
      <c r="Q71" s="37"/>
      <c r="R71" s="35"/>
      <c r="S71" s="37"/>
      <c r="T71" s="35"/>
      <c r="U71" s="37"/>
      <c r="V71" s="35"/>
      <c r="W71" s="37"/>
      <c r="X71" s="35"/>
      <c r="Y71" s="37"/>
      <c r="Z71" s="35"/>
      <c r="AA71" s="37"/>
      <c r="AB71" s="35"/>
      <c r="AC71" s="37"/>
      <c r="AD71" s="35"/>
      <c r="AE71" s="37"/>
      <c r="AF71" s="35"/>
      <c r="AG71" s="37"/>
      <c r="AH71" s="35"/>
      <c r="AI71" s="37"/>
      <c r="AJ71" s="35"/>
      <c r="AK71" s="37"/>
      <c r="AL71" s="38"/>
      <c r="AM71" s="39"/>
      <c r="AN71" s="40"/>
      <c r="AO71" s="41"/>
      <c r="AP71" s="36"/>
      <c r="AQ71" s="24"/>
      <c r="AR71" s="24"/>
      <c r="AS71" s="24"/>
      <c r="AT71" s="24"/>
      <c r="AU71" s="24"/>
      <c r="AV71" s="25" t="str">
        <f t="shared" si="33"/>
        <v/>
      </c>
      <c r="CA71" s="26" t="str">
        <f t="shared" si="3"/>
        <v/>
      </c>
      <c r="CB71" s="26" t="str">
        <f t="shared" si="4"/>
        <v/>
      </c>
      <c r="CC71" s="26" t="str">
        <f t="shared" si="5"/>
        <v/>
      </c>
      <c r="CD71" s="26" t="str">
        <f t="shared" si="6"/>
        <v/>
      </c>
      <c r="CE71" s="26" t="str">
        <f t="shared" si="7"/>
        <v/>
      </c>
      <c r="CF71" s="88" t="str">
        <f t="shared" si="34"/>
        <v/>
      </c>
      <c r="CG71" s="26" t="str">
        <f t="shared" si="8"/>
        <v/>
      </c>
      <c r="CH71" s="26" t="str">
        <f t="shared" si="9"/>
        <v/>
      </c>
      <c r="CI71" s="28"/>
      <c r="CJ71" s="29">
        <f t="shared" si="10"/>
        <v>0</v>
      </c>
      <c r="CK71" s="29">
        <f t="shared" si="11"/>
        <v>0</v>
      </c>
      <c r="CL71" s="29">
        <f t="shared" si="12"/>
        <v>0</v>
      </c>
      <c r="CM71" s="29">
        <f t="shared" si="13"/>
        <v>0</v>
      </c>
      <c r="CN71" s="29">
        <f t="shared" si="13"/>
        <v>0</v>
      </c>
      <c r="CO71" s="89">
        <f t="shared" si="35"/>
        <v>0</v>
      </c>
      <c r="CP71" s="29">
        <f t="shared" si="14"/>
        <v>0</v>
      </c>
      <c r="CQ71" s="29">
        <f t="shared" si="14"/>
        <v>0</v>
      </c>
    </row>
    <row r="72" spans="1:95" x14ac:dyDescent="0.25">
      <c r="A72" s="300"/>
      <c r="B72" s="90" t="s">
        <v>47</v>
      </c>
      <c r="C72" s="91">
        <f t="shared" si="0"/>
        <v>0</v>
      </c>
      <c r="D72" s="33">
        <f t="shared" si="37"/>
        <v>0</v>
      </c>
      <c r="E72" s="55">
        <f t="shared" si="37"/>
        <v>0</v>
      </c>
      <c r="F72" s="75"/>
      <c r="G72" s="76"/>
      <c r="H72" s="75"/>
      <c r="I72" s="76"/>
      <c r="J72" s="47"/>
      <c r="K72" s="49"/>
      <c r="L72" s="47"/>
      <c r="M72" s="49"/>
      <c r="N72" s="47"/>
      <c r="O72" s="49"/>
      <c r="P72" s="47"/>
      <c r="Q72" s="49"/>
      <c r="R72" s="47"/>
      <c r="S72" s="49"/>
      <c r="T72" s="47"/>
      <c r="U72" s="49"/>
      <c r="V72" s="47"/>
      <c r="W72" s="49"/>
      <c r="X72" s="47"/>
      <c r="Y72" s="49"/>
      <c r="Z72" s="47"/>
      <c r="AA72" s="49"/>
      <c r="AB72" s="47"/>
      <c r="AC72" s="49"/>
      <c r="AD72" s="47"/>
      <c r="AE72" s="49"/>
      <c r="AF72" s="47"/>
      <c r="AG72" s="49"/>
      <c r="AH72" s="47"/>
      <c r="AI72" s="49"/>
      <c r="AJ72" s="47"/>
      <c r="AK72" s="49"/>
      <c r="AL72" s="50"/>
      <c r="AM72" s="51"/>
      <c r="AN72" s="40"/>
      <c r="AO72" s="52"/>
      <c r="AP72" s="48"/>
      <c r="AQ72" s="92"/>
      <c r="AR72" s="92"/>
      <c r="AS72" s="92"/>
      <c r="AT72" s="92"/>
      <c r="AU72" s="92"/>
      <c r="AV72" s="25" t="str">
        <f t="shared" si="33"/>
        <v/>
      </c>
      <c r="CA72" s="26" t="str">
        <f t="shared" si="3"/>
        <v/>
      </c>
      <c r="CB72" s="26" t="str">
        <f t="shared" si="4"/>
        <v/>
      </c>
      <c r="CC72" s="26" t="str">
        <f t="shared" si="5"/>
        <v/>
      </c>
      <c r="CD72" s="26" t="str">
        <f t="shared" si="6"/>
        <v/>
      </c>
      <c r="CE72" s="26" t="str">
        <f t="shared" si="7"/>
        <v/>
      </c>
      <c r="CF72" s="88" t="str">
        <f t="shared" si="34"/>
        <v/>
      </c>
      <c r="CG72" s="26" t="str">
        <f t="shared" si="8"/>
        <v/>
      </c>
      <c r="CH72" s="26" t="str">
        <f t="shared" si="9"/>
        <v/>
      </c>
      <c r="CI72" s="28"/>
      <c r="CJ72" s="29">
        <f t="shared" si="10"/>
        <v>0</v>
      </c>
      <c r="CK72" s="29">
        <f t="shared" si="11"/>
        <v>0</v>
      </c>
      <c r="CL72" s="29">
        <f t="shared" si="12"/>
        <v>0</v>
      </c>
      <c r="CM72" s="29">
        <f t="shared" si="13"/>
        <v>0</v>
      </c>
      <c r="CN72" s="29">
        <f t="shared" si="13"/>
        <v>0</v>
      </c>
      <c r="CO72" s="89">
        <f t="shared" si="35"/>
        <v>0</v>
      </c>
      <c r="CP72" s="29">
        <f t="shared" si="14"/>
        <v>0</v>
      </c>
      <c r="CQ72" s="29">
        <f t="shared" si="14"/>
        <v>0</v>
      </c>
    </row>
    <row r="73" spans="1:95" x14ac:dyDescent="0.25">
      <c r="A73" s="301"/>
      <c r="B73" s="57" t="s">
        <v>46</v>
      </c>
      <c r="C73" s="58">
        <f t="shared" si="0"/>
        <v>0</v>
      </c>
      <c r="D73" s="59">
        <f t="shared" si="37"/>
        <v>0</v>
      </c>
      <c r="E73" s="60">
        <f t="shared" si="37"/>
        <v>0</v>
      </c>
      <c r="F73" s="82"/>
      <c r="G73" s="93"/>
      <c r="H73" s="82"/>
      <c r="I73" s="93"/>
      <c r="J73" s="64"/>
      <c r="K73" s="94"/>
      <c r="L73" s="64"/>
      <c r="M73" s="94"/>
      <c r="N73" s="64"/>
      <c r="O73" s="94"/>
      <c r="P73" s="64"/>
      <c r="Q73" s="94"/>
      <c r="R73" s="64"/>
      <c r="S73" s="94"/>
      <c r="T73" s="64"/>
      <c r="U73" s="94"/>
      <c r="V73" s="64"/>
      <c r="W73" s="94"/>
      <c r="X73" s="64"/>
      <c r="Y73" s="94"/>
      <c r="Z73" s="64"/>
      <c r="AA73" s="94"/>
      <c r="AB73" s="64"/>
      <c r="AC73" s="94"/>
      <c r="AD73" s="64"/>
      <c r="AE73" s="94"/>
      <c r="AF73" s="64"/>
      <c r="AG73" s="94"/>
      <c r="AH73" s="64"/>
      <c r="AI73" s="94"/>
      <c r="AJ73" s="64"/>
      <c r="AK73" s="94"/>
      <c r="AL73" s="95"/>
      <c r="AM73" s="96"/>
      <c r="AN73" s="66"/>
      <c r="AO73" s="97"/>
      <c r="AP73" s="68"/>
      <c r="AQ73" s="69"/>
      <c r="AR73" s="69"/>
      <c r="AS73" s="69"/>
      <c r="AT73" s="69"/>
      <c r="AU73" s="69"/>
      <c r="AV73" s="25" t="str">
        <f t="shared" si="33"/>
        <v/>
      </c>
      <c r="CA73" s="26" t="str">
        <f t="shared" si="3"/>
        <v/>
      </c>
      <c r="CB73" s="26" t="str">
        <f t="shared" si="4"/>
        <v/>
      </c>
      <c r="CC73" s="26" t="str">
        <f t="shared" si="5"/>
        <v/>
      </c>
      <c r="CD73" s="26" t="str">
        <f t="shared" si="6"/>
        <v/>
      </c>
      <c r="CE73" s="26" t="str">
        <f t="shared" si="7"/>
        <v/>
      </c>
      <c r="CF73" s="88" t="str">
        <f t="shared" si="34"/>
        <v/>
      </c>
      <c r="CG73" s="26" t="str">
        <f t="shared" si="8"/>
        <v/>
      </c>
      <c r="CH73" s="26" t="str">
        <f t="shared" si="9"/>
        <v/>
      </c>
      <c r="CI73" s="28"/>
      <c r="CJ73" s="29">
        <f t="shared" si="10"/>
        <v>0</v>
      </c>
      <c r="CK73" s="29">
        <f t="shared" si="11"/>
        <v>0</v>
      </c>
      <c r="CL73" s="29">
        <f t="shared" si="12"/>
        <v>0</v>
      </c>
      <c r="CM73" s="29">
        <f t="shared" si="13"/>
        <v>0</v>
      </c>
      <c r="CN73" s="29">
        <f t="shared" si="13"/>
        <v>0</v>
      </c>
      <c r="CO73" s="89">
        <f t="shared" si="35"/>
        <v>0</v>
      </c>
      <c r="CP73" s="29">
        <f t="shared" si="14"/>
        <v>0</v>
      </c>
      <c r="CQ73" s="29">
        <f t="shared" si="14"/>
        <v>0</v>
      </c>
    </row>
    <row r="74" spans="1:95" x14ac:dyDescent="0.25">
      <c r="A74" s="299" t="s">
        <v>59</v>
      </c>
      <c r="B74" s="10" t="s">
        <v>60</v>
      </c>
      <c r="C74" s="11">
        <f>SUM(D74+E74)</f>
        <v>0</v>
      </c>
      <c r="D74" s="117"/>
      <c r="E74" s="13">
        <f>SUM(K74+M74+O74+Q74+S74+U74+W74+Y74+AA74+AC74)</f>
        <v>0</v>
      </c>
      <c r="F74" s="71"/>
      <c r="G74" s="72"/>
      <c r="H74" s="71"/>
      <c r="I74" s="72"/>
      <c r="J74" s="71"/>
      <c r="K74" s="16"/>
      <c r="L74" s="71"/>
      <c r="M74" s="16"/>
      <c r="N74" s="71"/>
      <c r="O74" s="16"/>
      <c r="P74" s="71"/>
      <c r="Q74" s="16"/>
      <c r="R74" s="71"/>
      <c r="S74" s="16"/>
      <c r="T74" s="71"/>
      <c r="U74" s="16"/>
      <c r="V74" s="71"/>
      <c r="W74" s="16"/>
      <c r="X74" s="71"/>
      <c r="Y74" s="16"/>
      <c r="Z74" s="71"/>
      <c r="AA74" s="16"/>
      <c r="AB74" s="71"/>
      <c r="AC74" s="49"/>
      <c r="AD74" s="118"/>
      <c r="AE74" s="119"/>
      <c r="AF74" s="100"/>
      <c r="AG74" s="101"/>
      <c r="AH74" s="100"/>
      <c r="AI74" s="101"/>
      <c r="AJ74" s="100"/>
      <c r="AK74" s="101"/>
      <c r="AL74" s="102"/>
      <c r="AM74" s="103"/>
      <c r="AN74" s="73"/>
      <c r="AO74" s="104"/>
      <c r="AP74" s="21"/>
      <c r="AQ74" s="22"/>
      <c r="AR74" s="22"/>
      <c r="AS74" s="22"/>
      <c r="AT74" s="22"/>
      <c r="AU74" s="22"/>
      <c r="AV74" s="25" t="str">
        <f t="shared" si="33"/>
        <v/>
      </c>
      <c r="CA74" s="26" t="str">
        <f t="shared" si="3"/>
        <v/>
      </c>
      <c r="CB74" s="26" t="str">
        <f t="shared" si="4"/>
        <v/>
      </c>
      <c r="CC74" s="120"/>
      <c r="CD74" s="26" t="str">
        <f t="shared" si="6"/>
        <v/>
      </c>
      <c r="CE74" s="26" t="str">
        <f t="shared" si="7"/>
        <v/>
      </c>
      <c r="CF74" s="88" t="str">
        <f t="shared" si="34"/>
        <v/>
      </c>
      <c r="CG74" s="26" t="str">
        <f t="shared" si="8"/>
        <v/>
      </c>
      <c r="CH74" s="26" t="str">
        <f t="shared" si="9"/>
        <v/>
      </c>
      <c r="CI74" s="28"/>
      <c r="CJ74" s="29">
        <f t="shared" si="10"/>
        <v>0</v>
      </c>
      <c r="CK74" s="29">
        <f t="shared" si="11"/>
        <v>0</v>
      </c>
      <c r="CL74" s="121"/>
      <c r="CM74" s="29">
        <f t="shared" si="13"/>
        <v>0</v>
      </c>
      <c r="CN74" s="29">
        <f t="shared" si="13"/>
        <v>0</v>
      </c>
      <c r="CO74" s="89">
        <f t="shared" si="35"/>
        <v>0</v>
      </c>
      <c r="CP74" s="29">
        <f t="shared" si="14"/>
        <v>0</v>
      </c>
      <c r="CQ74" s="29">
        <f t="shared" si="14"/>
        <v>0</v>
      </c>
    </row>
    <row r="75" spans="1:95" x14ac:dyDescent="0.25">
      <c r="A75" s="300"/>
      <c r="B75" s="31" t="s">
        <v>61</v>
      </c>
      <c r="C75" s="122">
        <f t="shared" si="0"/>
        <v>9</v>
      </c>
      <c r="D75" s="123"/>
      <c r="E75" s="55">
        <f>SUM(K75+M75+O75+Q75+S75+U75+W75+Y75+AA75+AC75)</f>
        <v>9</v>
      </c>
      <c r="F75" s="75"/>
      <c r="G75" s="76"/>
      <c r="H75" s="75"/>
      <c r="I75" s="76"/>
      <c r="J75" s="75"/>
      <c r="K75" s="37"/>
      <c r="L75" s="75"/>
      <c r="M75" s="37"/>
      <c r="N75" s="75"/>
      <c r="O75" s="37">
        <v>2</v>
      </c>
      <c r="P75" s="75"/>
      <c r="Q75" s="37">
        <v>3</v>
      </c>
      <c r="R75" s="75"/>
      <c r="S75" s="37">
        <v>3</v>
      </c>
      <c r="T75" s="75"/>
      <c r="U75" s="37"/>
      <c r="V75" s="75"/>
      <c r="W75" s="37">
        <v>1</v>
      </c>
      <c r="X75" s="75"/>
      <c r="Y75" s="37"/>
      <c r="Z75" s="75"/>
      <c r="AA75" s="37"/>
      <c r="AB75" s="75"/>
      <c r="AC75" s="49"/>
      <c r="AD75" s="118"/>
      <c r="AE75" s="119"/>
      <c r="AF75" s="105"/>
      <c r="AG75" s="77"/>
      <c r="AH75" s="105"/>
      <c r="AI75" s="77"/>
      <c r="AJ75" s="105"/>
      <c r="AK75" s="77"/>
      <c r="AL75" s="106"/>
      <c r="AM75" s="107"/>
      <c r="AN75" s="40">
        <v>0</v>
      </c>
      <c r="AO75" s="41">
        <v>0</v>
      </c>
      <c r="AP75" s="36">
        <v>0</v>
      </c>
      <c r="AQ75" s="24">
        <v>0</v>
      </c>
      <c r="AR75" s="24">
        <v>2</v>
      </c>
      <c r="AS75" s="24">
        <v>0</v>
      </c>
      <c r="AT75" s="24">
        <v>0</v>
      </c>
      <c r="AU75" s="24">
        <v>0</v>
      </c>
      <c r="AV75" s="25" t="str">
        <f t="shared" si="33"/>
        <v/>
      </c>
      <c r="CA75" s="26" t="str">
        <f t="shared" si="3"/>
        <v/>
      </c>
      <c r="CB75" s="26" t="str">
        <f t="shared" si="4"/>
        <v/>
      </c>
      <c r="CC75" s="120"/>
      <c r="CD75" s="26" t="str">
        <f t="shared" si="6"/>
        <v/>
      </c>
      <c r="CE75" s="26" t="str">
        <f t="shared" si="7"/>
        <v/>
      </c>
      <c r="CF75" s="88" t="str">
        <f t="shared" si="34"/>
        <v/>
      </c>
      <c r="CG75" s="26" t="str">
        <f t="shared" si="8"/>
        <v/>
      </c>
      <c r="CH75" s="26" t="str">
        <f t="shared" si="9"/>
        <v/>
      </c>
      <c r="CI75" s="28"/>
      <c r="CJ75" s="29">
        <f t="shared" si="10"/>
        <v>0</v>
      </c>
      <c r="CK75" s="29">
        <f t="shared" si="11"/>
        <v>0</v>
      </c>
      <c r="CL75" s="121"/>
      <c r="CM75" s="29">
        <f t="shared" si="13"/>
        <v>0</v>
      </c>
      <c r="CN75" s="29">
        <f t="shared" si="13"/>
        <v>0</v>
      </c>
      <c r="CO75" s="89">
        <f t="shared" si="35"/>
        <v>0</v>
      </c>
      <c r="CP75" s="29">
        <f t="shared" si="14"/>
        <v>0</v>
      </c>
      <c r="CQ75" s="29">
        <f t="shared" si="14"/>
        <v>0</v>
      </c>
    </row>
    <row r="76" spans="1:95" x14ac:dyDescent="0.25">
      <c r="A76" s="300"/>
      <c r="B76" s="124" t="s">
        <v>62</v>
      </c>
      <c r="C76" s="122">
        <f>SUM(D76+E76)</f>
        <v>0</v>
      </c>
      <c r="D76" s="125"/>
      <c r="E76" s="55">
        <f>SUM(K76+M76+O76+Q76+S76+U76+W76+Y76+AA76+AC76)</f>
        <v>0</v>
      </c>
      <c r="F76" s="105"/>
      <c r="G76" s="126"/>
      <c r="H76" s="105"/>
      <c r="I76" s="126"/>
      <c r="J76" s="105"/>
      <c r="K76" s="37"/>
      <c r="L76" s="105"/>
      <c r="M76" s="37"/>
      <c r="N76" s="105"/>
      <c r="O76" s="37"/>
      <c r="P76" s="105"/>
      <c r="Q76" s="37"/>
      <c r="R76" s="105"/>
      <c r="S76" s="37"/>
      <c r="T76" s="105"/>
      <c r="U76" s="37"/>
      <c r="V76" s="105"/>
      <c r="W76" s="37"/>
      <c r="X76" s="105"/>
      <c r="Y76" s="37"/>
      <c r="Z76" s="105"/>
      <c r="AA76" s="37"/>
      <c r="AB76" s="105"/>
      <c r="AC76" s="49"/>
      <c r="AD76" s="118"/>
      <c r="AE76" s="119"/>
      <c r="AF76" s="105"/>
      <c r="AG76" s="77"/>
      <c r="AH76" s="105"/>
      <c r="AI76" s="77"/>
      <c r="AJ76" s="105"/>
      <c r="AK76" s="77"/>
      <c r="AL76" s="106"/>
      <c r="AM76" s="107"/>
      <c r="AN76" s="40"/>
      <c r="AO76" s="52"/>
      <c r="AP76" s="48"/>
      <c r="AQ76" s="92"/>
      <c r="AR76" s="92"/>
      <c r="AS76" s="92"/>
      <c r="AT76" s="92"/>
      <c r="AU76" s="92"/>
      <c r="AV76" s="25" t="str">
        <f t="shared" si="33"/>
        <v/>
      </c>
      <c r="CA76" s="26" t="str">
        <f t="shared" si="3"/>
        <v/>
      </c>
      <c r="CB76" s="26" t="str">
        <f t="shared" si="4"/>
        <v/>
      </c>
      <c r="CC76" s="120"/>
      <c r="CD76" s="26" t="str">
        <f t="shared" si="6"/>
        <v/>
      </c>
      <c r="CE76" s="26" t="str">
        <f t="shared" si="7"/>
        <v/>
      </c>
      <c r="CF76" s="88" t="str">
        <f t="shared" si="34"/>
        <v/>
      </c>
      <c r="CG76" s="26" t="str">
        <f t="shared" si="8"/>
        <v/>
      </c>
      <c r="CH76" s="26" t="str">
        <f t="shared" si="9"/>
        <v/>
      </c>
      <c r="CI76" s="28"/>
      <c r="CJ76" s="29">
        <f t="shared" si="10"/>
        <v>0</v>
      </c>
      <c r="CK76" s="29">
        <f t="shared" si="11"/>
        <v>0</v>
      </c>
      <c r="CL76" s="121"/>
      <c r="CM76" s="29">
        <f t="shared" si="13"/>
        <v>0</v>
      </c>
      <c r="CN76" s="29">
        <f t="shared" si="13"/>
        <v>0</v>
      </c>
      <c r="CO76" s="89">
        <f t="shared" si="35"/>
        <v>0</v>
      </c>
      <c r="CP76" s="29">
        <f t="shared" si="14"/>
        <v>0</v>
      </c>
      <c r="CQ76" s="29">
        <f t="shared" si="14"/>
        <v>0</v>
      </c>
    </row>
    <row r="77" spans="1:95" x14ac:dyDescent="0.25">
      <c r="A77" s="300"/>
      <c r="B77" s="90" t="s">
        <v>63</v>
      </c>
      <c r="C77" s="32">
        <f>SUM(D77+E77)</f>
        <v>9</v>
      </c>
      <c r="D77" s="123"/>
      <c r="E77" s="55">
        <f>SUM(K77+M77+O77+Q77+S77+U77+W77+Y77+AA77+AC77)</f>
        <v>9</v>
      </c>
      <c r="F77" s="75"/>
      <c r="G77" s="76"/>
      <c r="H77" s="75"/>
      <c r="I77" s="76"/>
      <c r="J77" s="75"/>
      <c r="K77" s="49"/>
      <c r="L77" s="75"/>
      <c r="M77" s="49"/>
      <c r="N77" s="75"/>
      <c r="O77" s="49">
        <v>2</v>
      </c>
      <c r="P77" s="75"/>
      <c r="Q77" s="49">
        <v>3</v>
      </c>
      <c r="R77" s="75"/>
      <c r="S77" s="49">
        <v>3</v>
      </c>
      <c r="T77" s="75"/>
      <c r="U77" s="49"/>
      <c r="V77" s="75"/>
      <c r="W77" s="49">
        <v>1</v>
      </c>
      <c r="X77" s="75"/>
      <c r="Y77" s="49"/>
      <c r="Z77" s="75"/>
      <c r="AA77" s="49"/>
      <c r="AB77" s="75"/>
      <c r="AC77" s="49"/>
      <c r="AD77" s="118"/>
      <c r="AE77" s="119"/>
      <c r="AF77" s="105"/>
      <c r="AG77" s="77"/>
      <c r="AH77" s="105"/>
      <c r="AI77" s="77"/>
      <c r="AJ77" s="105"/>
      <c r="AK77" s="77"/>
      <c r="AL77" s="106"/>
      <c r="AM77" s="107"/>
      <c r="AN77" s="40">
        <v>0</v>
      </c>
      <c r="AO77" s="52">
        <v>0</v>
      </c>
      <c r="AP77" s="48">
        <v>0</v>
      </c>
      <c r="AQ77" s="92">
        <v>0</v>
      </c>
      <c r="AR77" s="92">
        <v>0</v>
      </c>
      <c r="AS77" s="92">
        <v>0</v>
      </c>
      <c r="AT77" s="92">
        <v>0</v>
      </c>
      <c r="AU77" s="92">
        <v>0</v>
      </c>
      <c r="AV77" s="25" t="str">
        <f t="shared" si="33"/>
        <v/>
      </c>
      <c r="CA77" s="26" t="str">
        <f t="shared" si="3"/>
        <v/>
      </c>
      <c r="CB77" s="26" t="str">
        <f t="shared" si="4"/>
        <v/>
      </c>
      <c r="CC77" s="120"/>
      <c r="CD77" s="26" t="str">
        <f t="shared" si="6"/>
        <v/>
      </c>
      <c r="CE77" s="26" t="str">
        <f t="shared" si="7"/>
        <v/>
      </c>
      <c r="CF77" s="88" t="str">
        <f t="shared" si="34"/>
        <v/>
      </c>
      <c r="CG77" s="26" t="str">
        <f t="shared" si="8"/>
        <v/>
      </c>
      <c r="CH77" s="26" t="str">
        <f t="shared" si="9"/>
        <v/>
      </c>
      <c r="CI77" s="28"/>
      <c r="CJ77" s="29">
        <f t="shared" si="10"/>
        <v>0</v>
      </c>
      <c r="CK77" s="29">
        <f t="shared" si="11"/>
        <v>0</v>
      </c>
      <c r="CL77" s="121"/>
      <c r="CM77" s="29">
        <f t="shared" si="13"/>
        <v>0</v>
      </c>
      <c r="CN77" s="29">
        <f t="shared" si="13"/>
        <v>0</v>
      </c>
      <c r="CO77" s="89">
        <f t="shared" si="35"/>
        <v>0</v>
      </c>
      <c r="CP77" s="29">
        <f t="shared" si="14"/>
        <v>0</v>
      </c>
      <c r="CQ77" s="29">
        <f t="shared" si="14"/>
        <v>0</v>
      </c>
    </row>
    <row r="78" spans="1:95" x14ac:dyDescent="0.25">
      <c r="A78" s="301"/>
      <c r="B78" s="127" t="s">
        <v>47</v>
      </c>
      <c r="C78" s="128">
        <f>SUM(D78+E78)</f>
        <v>0</v>
      </c>
      <c r="D78" s="129"/>
      <c r="E78" s="60">
        <f>SUM(K78+M78+O78+Q78+S78+U78+W78+Y78+AA78+AC78)</f>
        <v>0</v>
      </c>
      <c r="F78" s="82"/>
      <c r="G78" s="93"/>
      <c r="H78" s="82"/>
      <c r="I78" s="93"/>
      <c r="J78" s="82"/>
      <c r="K78" s="94"/>
      <c r="L78" s="82"/>
      <c r="M78" s="94"/>
      <c r="N78" s="82"/>
      <c r="O78" s="94"/>
      <c r="P78" s="82"/>
      <c r="Q78" s="94"/>
      <c r="R78" s="82"/>
      <c r="S78" s="94"/>
      <c r="T78" s="82"/>
      <c r="U78" s="94"/>
      <c r="V78" s="82"/>
      <c r="W78" s="94"/>
      <c r="X78" s="82"/>
      <c r="Y78" s="94"/>
      <c r="Z78" s="82"/>
      <c r="AA78" s="94"/>
      <c r="AB78" s="82"/>
      <c r="AC78" s="94"/>
      <c r="AD78" s="130"/>
      <c r="AE78" s="131"/>
      <c r="AF78" s="82"/>
      <c r="AG78" s="111"/>
      <c r="AH78" s="82"/>
      <c r="AI78" s="111"/>
      <c r="AJ78" s="82"/>
      <c r="AK78" s="111"/>
      <c r="AL78" s="112"/>
      <c r="AM78" s="113"/>
      <c r="AN78" s="66"/>
      <c r="AO78" s="97"/>
      <c r="AP78" s="68"/>
      <c r="AQ78" s="69"/>
      <c r="AR78" s="69"/>
      <c r="AS78" s="69"/>
      <c r="AT78" s="69"/>
      <c r="AU78" s="69"/>
      <c r="AV78" s="25" t="str">
        <f t="shared" si="33"/>
        <v/>
      </c>
      <c r="CA78" s="26" t="str">
        <f t="shared" si="3"/>
        <v/>
      </c>
      <c r="CB78" s="26" t="str">
        <f t="shared" si="4"/>
        <v/>
      </c>
      <c r="CC78" s="120"/>
      <c r="CD78" s="26" t="str">
        <f t="shared" si="6"/>
        <v/>
      </c>
      <c r="CE78" s="26" t="str">
        <f t="shared" si="7"/>
        <v/>
      </c>
      <c r="CF78" s="88" t="str">
        <f t="shared" si="34"/>
        <v/>
      </c>
      <c r="CG78" s="26" t="str">
        <f t="shared" si="8"/>
        <v/>
      </c>
      <c r="CH78" s="26" t="str">
        <f t="shared" si="9"/>
        <v/>
      </c>
      <c r="CI78" s="28"/>
      <c r="CJ78" s="29">
        <f t="shared" si="10"/>
        <v>0</v>
      </c>
      <c r="CK78" s="29">
        <f t="shared" si="11"/>
        <v>0</v>
      </c>
      <c r="CL78" s="121"/>
      <c r="CM78" s="29">
        <f t="shared" si="13"/>
        <v>0</v>
      </c>
      <c r="CN78" s="29">
        <f t="shared" si="13"/>
        <v>0</v>
      </c>
      <c r="CO78" s="89">
        <f t="shared" si="35"/>
        <v>0</v>
      </c>
      <c r="CP78" s="29">
        <f t="shared" si="14"/>
        <v>0</v>
      </c>
      <c r="CQ78" s="29">
        <f t="shared" si="14"/>
        <v>0</v>
      </c>
    </row>
    <row r="79" spans="1:95" x14ac:dyDescent="0.25">
      <c r="A79" s="300" t="s">
        <v>64</v>
      </c>
      <c r="B79" s="10" t="s">
        <v>38</v>
      </c>
      <c r="C79" s="132">
        <f t="shared" ref="C79:C89" si="38">SUM(D79+E79)</f>
        <v>0</v>
      </c>
      <c r="D79" s="133">
        <f>+F79+H79+J79+L79+N79+P79+R79+T79+V79+X79+Z79+AB79+AD79+AF79+AH79+AJ79+AL79</f>
        <v>0</v>
      </c>
      <c r="E79" s="134">
        <f>+G79+I79+K79+M79+O79+Q79+S79+U79+W79+Y79+AA79+AC79+AE79+AG79+AI79+AK79+AM79</f>
        <v>0</v>
      </c>
      <c r="F79" s="135"/>
      <c r="G79" s="136"/>
      <c r="H79" s="135"/>
      <c r="I79" s="136"/>
      <c r="J79" s="135"/>
      <c r="K79" s="136"/>
      <c r="L79" s="135"/>
      <c r="M79" s="136"/>
      <c r="N79" s="135"/>
      <c r="O79" s="136"/>
      <c r="P79" s="135"/>
      <c r="Q79" s="136"/>
      <c r="R79" s="135"/>
      <c r="S79" s="136"/>
      <c r="T79" s="135"/>
      <c r="U79" s="136"/>
      <c r="V79" s="135"/>
      <c r="W79" s="136"/>
      <c r="X79" s="135"/>
      <c r="Y79" s="136"/>
      <c r="Z79" s="135"/>
      <c r="AA79" s="136"/>
      <c r="AB79" s="135"/>
      <c r="AC79" s="136"/>
      <c r="AD79" s="135"/>
      <c r="AE79" s="136"/>
      <c r="AF79" s="135"/>
      <c r="AG79" s="136"/>
      <c r="AH79" s="135"/>
      <c r="AI79" s="136"/>
      <c r="AJ79" s="135"/>
      <c r="AK79" s="136"/>
      <c r="AL79" s="135"/>
      <c r="AM79" s="136"/>
      <c r="AN79" s="40"/>
      <c r="AO79" s="52"/>
      <c r="AP79" s="48"/>
      <c r="AQ79" s="92"/>
      <c r="AR79" s="92"/>
      <c r="AS79" s="92"/>
      <c r="AT79" s="92">
        <v>0</v>
      </c>
      <c r="AU79" s="92">
        <v>0</v>
      </c>
      <c r="AV79" s="25" t="str">
        <f t="shared" si="33"/>
        <v/>
      </c>
      <c r="CA79" s="26" t="str">
        <f>IF(AND($C79&lt;&gt;0,AN79=""),"* No olvide ingresar la columna Espacios Amigables /adolescentes (Digite CERO si no tiene). ",IF(AN79&gt;$C79,"* El Número de Espacios Amigables no puede superar el Total. ",""))</f>
        <v/>
      </c>
      <c r="CB79" s="26" t="str">
        <f t="shared" si="4"/>
        <v/>
      </c>
      <c r="CC79" s="26" t="str">
        <f t="shared" si="5"/>
        <v/>
      </c>
      <c r="CD79" s="26" t="str">
        <f t="shared" si="6"/>
        <v/>
      </c>
      <c r="CE79" s="26" t="str">
        <f t="shared" si="7"/>
        <v/>
      </c>
      <c r="CF79" s="88" t="str">
        <f t="shared" si="34"/>
        <v/>
      </c>
      <c r="CG79" s="26" t="str">
        <f t="shared" si="8"/>
        <v/>
      </c>
      <c r="CH79" s="26" t="str">
        <f t="shared" si="9"/>
        <v/>
      </c>
      <c r="CI79" s="28"/>
      <c r="CJ79" s="29">
        <f t="shared" si="10"/>
        <v>0</v>
      </c>
      <c r="CK79" s="29">
        <f t="shared" si="11"/>
        <v>0</v>
      </c>
      <c r="CL79" s="29">
        <f t="shared" si="12"/>
        <v>0</v>
      </c>
      <c r="CM79" s="29">
        <f t="shared" si="13"/>
        <v>0</v>
      </c>
      <c r="CN79" s="29">
        <f t="shared" si="13"/>
        <v>0</v>
      </c>
      <c r="CO79" s="89">
        <f t="shared" si="35"/>
        <v>0</v>
      </c>
      <c r="CP79" s="29">
        <f t="shared" si="14"/>
        <v>0</v>
      </c>
      <c r="CQ79" s="29">
        <f t="shared" si="14"/>
        <v>0</v>
      </c>
    </row>
    <row r="80" spans="1:95" x14ac:dyDescent="0.25">
      <c r="A80" s="300"/>
      <c r="B80" s="31" t="s">
        <v>39</v>
      </c>
      <c r="C80" s="137">
        <f t="shared" si="38"/>
        <v>0</v>
      </c>
      <c r="D80" s="138">
        <f t="shared" ref="D80:E89" si="39">+F80+H80+J80+L80+N80+P80+R80+T80+V80+X80+Z80+AB80+AD80+AF80+AH80+AJ80+AL80</f>
        <v>0</v>
      </c>
      <c r="E80" s="139">
        <f t="shared" si="39"/>
        <v>0</v>
      </c>
      <c r="F80" s="140"/>
      <c r="G80" s="141"/>
      <c r="H80" s="140"/>
      <c r="I80" s="141"/>
      <c r="J80" s="140"/>
      <c r="K80" s="141"/>
      <c r="L80" s="140"/>
      <c r="M80" s="141"/>
      <c r="N80" s="140"/>
      <c r="O80" s="141"/>
      <c r="P80" s="140"/>
      <c r="Q80" s="141"/>
      <c r="R80" s="140"/>
      <c r="S80" s="141"/>
      <c r="T80" s="140"/>
      <c r="U80" s="141"/>
      <c r="V80" s="140"/>
      <c r="W80" s="141"/>
      <c r="X80" s="140"/>
      <c r="Y80" s="141"/>
      <c r="Z80" s="140"/>
      <c r="AA80" s="141"/>
      <c r="AB80" s="140"/>
      <c r="AC80" s="141"/>
      <c r="AD80" s="140"/>
      <c r="AE80" s="141"/>
      <c r="AF80" s="140"/>
      <c r="AG80" s="141"/>
      <c r="AH80" s="140"/>
      <c r="AI80" s="141"/>
      <c r="AJ80" s="140"/>
      <c r="AK80" s="141"/>
      <c r="AL80" s="140"/>
      <c r="AM80" s="141"/>
      <c r="AN80" s="40"/>
      <c r="AO80" s="52"/>
      <c r="AP80" s="48"/>
      <c r="AQ80" s="92"/>
      <c r="AR80" s="92"/>
      <c r="AS80" s="92"/>
      <c r="AT80" s="92">
        <v>0</v>
      </c>
      <c r="AU80" s="92">
        <v>0</v>
      </c>
      <c r="AV80" s="25" t="str">
        <f t="shared" si="33"/>
        <v/>
      </c>
      <c r="CA80" s="26" t="str">
        <f t="shared" si="3"/>
        <v/>
      </c>
      <c r="CB80" s="26" t="str">
        <f t="shared" si="4"/>
        <v/>
      </c>
      <c r="CC80" s="26" t="str">
        <f t="shared" si="5"/>
        <v/>
      </c>
      <c r="CD80" s="26" t="str">
        <f t="shared" si="6"/>
        <v/>
      </c>
      <c r="CE80" s="26" t="str">
        <f t="shared" si="7"/>
        <v/>
      </c>
      <c r="CF80" s="88" t="str">
        <f t="shared" si="34"/>
        <v/>
      </c>
      <c r="CG80" s="26" t="str">
        <f t="shared" si="8"/>
        <v/>
      </c>
      <c r="CH80" s="26" t="str">
        <f t="shared" si="9"/>
        <v/>
      </c>
      <c r="CI80" s="28"/>
      <c r="CJ80" s="29">
        <f t="shared" si="10"/>
        <v>0</v>
      </c>
      <c r="CK80" s="29">
        <f t="shared" si="11"/>
        <v>0</v>
      </c>
      <c r="CL80" s="29">
        <f t="shared" si="12"/>
        <v>0</v>
      </c>
      <c r="CM80" s="29">
        <f t="shared" si="13"/>
        <v>0</v>
      </c>
      <c r="CN80" s="29">
        <f t="shared" si="13"/>
        <v>0</v>
      </c>
      <c r="CO80" s="89">
        <f t="shared" si="35"/>
        <v>0</v>
      </c>
      <c r="CP80" s="29">
        <f t="shared" si="14"/>
        <v>0</v>
      </c>
      <c r="CQ80" s="29">
        <f t="shared" si="14"/>
        <v>0</v>
      </c>
    </row>
    <row r="81" spans="1:95" x14ac:dyDescent="0.25">
      <c r="A81" s="300"/>
      <c r="B81" s="31" t="s">
        <v>40</v>
      </c>
      <c r="C81" s="137">
        <f t="shared" si="38"/>
        <v>0</v>
      </c>
      <c r="D81" s="138">
        <f t="shared" si="39"/>
        <v>0</v>
      </c>
      <c r="E81" s="139">
        <f t="shared" si="39"/>
        <v>0</v>
      </c>
      <c r="F81" s="140"/>
      <c r="G81" s="141"/>
      <c r="H81" s="140"/>
      <c r="I81" s="141"/>
      <c r="J81" s="140"/>
      <c r="K81" s="141"/>
      <c r="L81" s="140"/>
      <c r="M81" s="141"/>
      <c r="N81" s="140"/>
      <c r="O81" s="141"/>
      <c r="P81" s="140"/>
      <c r="Q81" s="141"/>
      <c r="R81" s="140"/>
      <c r="S81" s="141"/>
      <c r="T81" s="140"/>
      <c r="U81" s="141"/>
      <c r="V81" s="140"/>
      <c r="W81" s="141"/>
      <c r="X81" s="140"/>
      <c r="Y81" s="141"/>
      <c r="Z81" s="140"/>
      <c r="AA81" s="141"/>
      <c r="AB81" s="140"/>
      <c r="AC81" s="141"/>
      <c r="AD81" s="140"/>
      <c r="AE81" s="141"/>
      <c r="AF81" s="140"/>
      <c r="AG81" s="141"/>
      <c r="AH81" s="140"/>
      <c r="AI81" s="141"/>
      <c r="AJ81" s="140"/>
      <c r="AK81" s="141"/>
      <c r="AL81" s="140"/>
      <c r="AM81" s="141"/>
      <c r="AN81" s="40"/>
      <c r="AO81" s="52"/>
      <c r="AP81" s="48"/>
      <c r="AQ81" s="92"/>
      <c r="AR81" s="92"/>
      <c r="AS81" s="92"/>
      <c r="AT81" s="92">
        <v>0</v>
      </c>
      <c r="AU81" s="92">
        <v>0</v>
      </c>
      <c r="AV81" s="25" t="str">
        <f t="shared" si="33"/>
        <v/>
      </c>
      <c r="CA81" s="26" t="str">
        <f t="shared" si="3"/>
        <v/>
      </c>
      <c r="CB81" s="26" t="str">
        <f t="shared" si="4"/>
        <v/>
      </c>
      <c r="CC81" s="26" t="str">
        <f t="shared" si="5"/>
        <v/>
      </c>
      <c r="CD81" s="26" t="str">
        <f t="shared" si="6"/>
        <v/>
      </c>
      <c r="CE81" s="26" t="str">
        <f t="shared" si="7"/>
        <v/>
      </c>
      <c r="CF81" s="88" t="str">
        <f t="shared" si="34"/>
        <v/>
      </c>
      <c r="CG81" s="26" t="str">
        <f t="shared" si="8"/>
        <v/>
      </c>
      <c r="CH81" s="26" t="str">
        <f t="shared" si="9"/>
        <v/>
      </c>
      <c r="CI81" s="28"/>
      <c r="CJ81" s="29">
        <f t="shared" si="10"/>
        <v>0</v>
      </c>
      <c r="CK81" s="29">
        <f t="shared" si="11"/>
        <v>0</v>
      </c>
      <c r="CL81" s="29">
        <f t="shared" si="12"/>
        <v>0</v>
      </c>
      <c r="CM81" s="29">
        <f t="shared" si="13"/>
        <v>0</v>
      </c>
      <c r="CN81" s="29">
        <f t="shared" si="13"/>
        <v>0</v>
      </c>
      <c r="CO81" s="89">
        <f t="shared" si="35"/>
        <v>0</v>
      </c>
      <c r="CP81" s="29">
        <f t="shared" si="14"/>
        <v>0</v>
      </c>
      <c r="CQ81" s="29">
        <f t="shared" si="14"/>
        <v>0</v>
      </c>
    </row>
    <row r="82" spans="1:95" x14ac:dyDescent="0.25">
      <c r="A82" s="300"/>
      <c r="B82" s="31" t="s">
        <v>41</v>
      </c>
      <c r="C82" s="137">
        <f t="shared" si="38"/>
        <v>0</v>
      </c>
      <c r="D82" s="138">
        <f t="shared" si="39"/>
        <v>0</v>
      </c>
      <c r="E82" s="139">
        <f t="shared" si="39"/>
        <v>0</v>
      </c>
      <c r="F82" s="140"/>
      <c r="G82" s="141"/>
      <c r="H82" s="140"/>
      <c r="I82" s="141"/>
      <c r="J82" s="140"/>
      <c r="K82" s="141"/>
      <c r="L82" s="140"/>
      <c r="M82" s="141"/>
      <c r="N82" s="140"/>
      <c r="O82" s="141"/>
      <c r="P82" s="140"/>
      <c r="Q82" s="141"/>
      <c r="R82" s="140"/>
      <c r="S82" s="141"/>
      <c r="T82" s="140"/>
      <c r="U82" s="141"/>
      <c r="V82" s="140"/>
      <c r="W82" s="141"/>
      <c r="X82" s="140"/>
      <c r="Y82" s="141"/>
      <c r="Z82" s="140"/>
      <c r="AA82" s="141"/>
      <c r="AB82" s="140"/>
      <c r="AC82" s="141"/>
      <c r="AD82" s="140"/>
      <c r="AE82" s="141"/>
      <c r="AF82" s="140"/>
      <c r="AG82" s="141"/>
      <c r="AH82" s="140"/>
      <c r="AI82" s="141"/>
      <c r="AJ82" s="140"/>
      <c r="AK82" s="141"/>
      <c r="AL82" s="140"/>
      <c r="AM82" s="141"/>
      <c r="AN82" s="40"/>
      <c r="AO82" s="52"/>
      <c r="AP82" s="48"/>
      <c r="AQ82" s="92"/>
      <c r="AR82" s="92"/>
      <c r="AS82" s="92"/>
      <c r="AT82" s="92">
        <v>0</v>
      </c>
      <c r="AU82" s="92">
        <v>0</v>
      </c>
      <c r="AV82" s="25" t="str">
        <f t="shared" si="33"/>
        <v/>
      </c>
      <c r="CA82" s="26" t="str">
        <f t="shared" si="3"/>
        <v/>
      </c>
      <c r="CB82" s="26" t="str">
        <f t="shared" si="4"/>
        <v/>
      </c>
      <c r="CC82" s="26" t="str">
        <f t="shared" si="5"/>
        <v/>
      </c>
      <c r="CD82" s="26" t="str">
        <f t="shared" si="6"/>
        <v/>
      </c>
      <c r="CE82" s="26" t="str">
        <f t="shared" si="7"/>
        <v/>
      </c>
      <c r="CF82" s="88" t="str">
        <f t="shared" si="34"/>
        <v/>
      </c>
      <c r="CG82" s="26" t="str">
        <f t="shared" si="8"/>
        <v/>
      </c>
      <c r="CH82" s="26" t="str">
        <f t="shared" si="9"/>
        <v/>
      </c>
      <c r="CI82" s="28"/>
      <c r="CJ82" s="29">
        <f t="shared" si="10"/>
        <v>0</v>
      </c>
      <c r="CK82" s="29">
        <f t="shared" si="11"/>
        <v>0</v>
      </c>
      <c r="CL82" s="29">
        <f t="shared" si="12"/>
        <v>0</v>
      </c>
      <c r="CM82" s="29">
        <f t="shared" si="13"/>
        <v>0</v>
      </c>
      <c r="CN82" s="29">
        <f t="shared" si="13"/>
        <v>0</v>
      </c>
      <c r="CO82" s="89">
        <f t="shared" ref="CO82:CO84" si="40">IF(AND(SUM(J82:M82)&gt;0,AS82=""),1,IF(AS82&gt;SUM(J82:M82),1,0))</f>
        <v>0</v>
      </c>
      <c r="CP82" s="29">
        <f t="shared" si="14"/>
        <v>0</v>
      </c>
      <c r="CQ82" s="29">
        <f t="shared" si="14"/>
        <v>0</v>
      </c>
    </row>
    <row r="83" spans="1:95" x14ac:dyDescent="0.25">
      <c r="A83" s="300"/>
      <c r="B83" s="31" t="s">
        <v>42</v>
      </c>
      <c r="C83" s="137">
        <f t="shared" si="38"/>
        <v>0</v>
      </c>
      <c r="D83" s="138">
        <f t="shared" si="39"/>
        <v>0</v>
      </c>
      <c r="E83" s="139">
        <f t="shared" si="39"/>
        <v>0</v>
      </c>
      <c r="F83" s="140"/>
      <c r="G83" s="141"/>
      <c r="H83" s="140"/>
      <c r="I83" s="141"/>
      <c r="J83" s="140"/>
      <c r="K83" s="141"/>
      <c r="L83" s="140"/>
      <c r="M83" s="141"/>
      <c r="N83" s="140"/>
      <c r="O83" s="141"/>
      <c r="P83" s="140"/>
      <c r="Q83" s="141"/>
      <c r="R83" s="140"/>
      <c r="S83" s="141"/>
      <c r="T83" s="140"/>
      <c r="U83" s="141"/>
      <c r="V83" s="140"/>
      <c r="W83" s="141"/>
      <c r="X83" s="140"/>
      <c r="Y83" s="141"/>
      <c r="Z83" s="140"/>
      <c r="AA83" s="141"/>
      <c r="AB83" s="140"/>
      <c r="AC83" s="141"/>
      <c r="AD83" s="140"/>
      <c r="AE83" s="141"/>
      <c r="AF83" s="140"/>
      <c r="AG83" s="141"/>
      <c r="AH83" s="140"/>
      <c r="AI83" s="141"/>
      <c r="AJ83" s="140"/>
      <c r="AK83" s="141"/>
      <c r="AL83" s="140"/>
      <c r="AM83" s="141"/>
      <c r="AN83" s="40"/>
      <c r="AO83" s="52"/>
      <c r="AP83" s="48"/>
      <c r="AQ83" s="92"/>
      <c r="AR83" s="92"/>
      <c r="AS83" s="92"/>
      <c r="AT83" s="92">
        <v>0</v>
      </c>
      <c r="AU83" s="92">
        <v>0</v>
      </c>
      <c r="AV83" s="25" t="str">
        <f t="shared" si="33"/>
        <v/>
      </c>
      <c r="CA83" s="26" t="str">
        <f t="shared" si="3"/>
        <v/>
      </c>
      <c r="CB83" s="26" t="str">
        <f t="shared" si="4"/>
        <v/>
      </c>
      <c r="CC83" s="26" t="str">
        <f t="shared" si="5"/>
        <v/>
      </c>
      <c r="CD83" s="26" t="str">
        <f t="shared" si="6"/>
        <v/>
      </c>
      <c r="CE83" s="26" t="str">
        <f t="shared" si="7"/>
        <v/>
      </c>
      <c r="CF83" s="88" t="str">
        <f t="shared" si="34"/>
        <v/>
      </c>
      <c r="CG83" s="26" t="str">
        <f t="shared" si="8"/>
        <v/>
      </c>
      <c r="CH83" s="26" t="str">
        <f t="shared" si="9"/>
        <v/>
      </c>
      <c r="CI83" s="28"/>
      <c r="CJ83" s="29">
        <f t="shared" si="10"/>
        <v>0</v>
      </c>
      <c r="CK83" s="29">
        <f t="shared" si="11"/>
        <v>0</v>
      </c>
      <c r="CL83" s="29">
        <f t="shared" si="12"/>
        <v>0</v>
      </c>
      <c r="CM83" s="29">
        <f t="shared" si="13"/>
        <v>0</v>
      </c>
      <c r="CN83" s="29">
        <f t="shared" si="13"/>
        <v>0</v>
      </c>
      <c r="CO83" s="89">
        <f t="shared" si="40"/>
        <v>0</v>
      </c>
      <c r="CP83" s="29">
        <f t="shared" si="14"/>
        <v>0</v>
      </c>
      <c r="CQ83" s="29">
        <f t="shared" si="14"/>
        <v>0</v>
      </c>
    </row>
    <row r="84" spans="1:95" ht="14.25" customHeight="1" x14ac:dyDescent="0.25">
      <c r="A84" s="300"/>
      <c r="B84" s="31" t="s">
        <v>43</v>
      </c>
      <c r="C84" s="137">
        <f t="shared" si="38"/>
        <v>0</v>
      </c>
      <c r="D84" s="138">
        <f t="shared" si="39"/>
        <v>0</v>
      </c>
      <c r="E84" s="139">
        <f t="shared" si="39"/>
        <v>0</v>
      </c>
      <c r="F84" s="140"/>
      <c r="G84" s="141"/>
      <c r="H84" s="140"/>
      <c r="I84" s="141"/>
      <c r="J84" s="140"/>
      <c r="K84" s="141"/>
      <c r="L84" s="140"/>
      <c r="M84" s="141"/>
      <c r="N84" s="140"/>
      <c r="O84" s="141"/>
      <c r="P84" s="140"/>
      <c r="Q84" s="141"/>
      <c r="R84" s="140"/>
      <c r="S84" s="141"/>
      <c r="T84" s="140"/>
      <c r="U84" s="141"/>
      <c r="V84" s="140"/>
      <c r="W84" s="141"/>
      <c r="X84" s="140"/>
      <c r="Y84" s="141"/>
      <c r="Z84" s="140"/>
      <c r="AA84" s="141"/>
      <c r="AB84" s="140"/>
      <c r="AC84" s="141"/>
      <c r="AD84" s="140"/>
      <c r="AE84" s="141"/>
      <c r="AF84" s="140"/>
      <c r="AG84" s="141"/>
      <c r="AH84" s="140"/>
      <c r="AI84" s="141"/>
      <c r="AJ84" s="140"/>
      <c r="AK84" s="141"/>
      <c r="AL84" s="140"/>
      <c r="AM84" s="141"/>
      <c r="AN84" s="40"/>
      <c r="AO84" s="52"/>
      <c r="AP84" s="48"/>
      <c r="AQ84" s="92"/>
      <c r="AR84" s="92"/>
      <c r="AS84" s="92"/>
      <c r="AT84" s="92">
        <v>0</v>
      </c>
      <c r="AU84" s="92">
        <v>0</v>
      </c>
      <c r="AV84" s="25" t="str">
        <f t="shared" si="33"/>
        <v/>
      </c>
      <c r="CA84" s="26" t="str">
        <f t="shared" si="3"/>
        <v/>
      </c>
      <c r="CB84" s="26" t="str">
        <f t="shared" si="4"/>
        <v/>
      </c>
      <c r="CC84" s="26" t="str">
        <f t="shared" si="5"/>
        <v/>
      </c>
      <c r="CD84" s="26" t="str">
        <f t="shared" si="6"/>
        <v/>
      </c>
      <c r="CE84" s="26" t="str">
        <f t="shared" si="7"/>
        <v/>
      </c>
      <c r="CF84" s="88" t="str">
        <f t="shared" si="34"/>
        <v/>
      </c>
      <c r="CG84" s="26" t="str">
        <f t="shared" si="8"/>
        <v/>
      </c>
      <c r="CH84" s="26" t="str">
        <f t="shared" si="9"/>
        <v/>
      </c>
      <c r="CI84" s="28"/>
      <c r="CJ84" s="29">
        <f t="shared" si="10"/>
        <v>0</v>
      </c>
      <c r="CK84" s="29">
        <f t="shared" si="11"/>
        <v>0</v>
      </c>
      <c r="CL84" s="29">
        <f t="shared" si="12"/>
        <v>0</v>
      </c>
      <c r="CM84" s="29">
        <f t="shared" si="13"/>
        <v>0</v>
      </c>
      <c r="CN84" s="29">
        <f t="shared" si="13"/>
        <v>0</v>
      </c>
      <c r="CO84" s="89">
        <f t="shared" si="40"/>
        <v>0</v>
      </c>
      <c r="CP84" s="29">
        <f t="shared" si="14"/>
        <v>0</v>
      </c>
      <c r="CQ84" s="29">
        <f t="shared" si="14"/>
        <v>0</v>
      </c>
    </row>
    <row r="85" spans="1:95" x14ac:dyDescent="0.25">
      <c r="A85" s="300"/>
      <c r="B85" s="31" t="s">
        <v>44</v>
      </c>
      <c r="C85" s="137">
        <f t="shared" si="38"/>
        <v>0</v>
      </c>
      <c r="D85" s="138">
        <f t="shared" si="39"/>
        <v>0</v>
      </c>
      <c r="E85" s="139">
        <f t="shared" si="39"/>
        <v>0</v>
      </c>
      <c r="F85" s="140"/>
      <c r="G85" s="141"/>
      <c r="H85" s="140"/>
      <c r="I85" s="141"/>
      <c r="J85" s="140"/>
      <c r="K85" s="141"/>
      <c r="L85" s="140"/>
      <c r="M85" s="141"/>
      <c r="N85" s="140"/>
      <c r="O85" s="141"/>
      <c r="P85" s="140"/>
      <c r="Q85" s="141"/>
      <c r="R85" s="140"/>
      <c r="S85" s="141"/>
      <c r="T85" s="140"/>
      <c r="U85" s="141"/>
      <c r="V85" s="140"/>
      <c r="W85" s="141"/>
      <c r="X85" s="140"/>
      <c r="Y85" s="141"/>
      <c r="Z85" s="140"/>
      <c r="AA85" s="141"/>
      <c r="AB85" s="140"/>
      <c r="AC85" s="141"/>
      <c r="AD85" s="140"/>
      <c r="AE85" s="141"/>
      <c r="AF85" s="140"/>
      <c r="AG85" s="141"/>
      <c r="AH85" s="140"/>
      <c r="AI85" s="141"/>
      <c r="AJ85" s="140"/>
      <c r="AK85" s="141"/>
      <c r="AL85" s="140"/>
      <c r="AM85" s="141"/>
      <c r="AN85" s="40"/>
      <c r="AO85" s="52"/>
      <c r="AP85" s="48"/>
      <c r="AQ85" s="92"/>
      <c r="AR85" s="92"/>
      <c r="AS85" s="92"/>
      <c r="AT85" s="92">
        <v>0</v>
      </c>
      <c r="AU85" s="92">
        <v>0</v>
      </c>
      <c r="AV85" s="25" t="str">
        <f t="shared" si="33"/>
        <v/>
      </c>
      <c r="CA85" s="26" t="str">
        <f t="shared" si="3"/>
        <v/>
      </c>
      <c r="CB85" s="26" t="str">
        <f t="shared" si="4"/>
        <v/>
      </c>
      <c r="CC85" s="26" t="str">
        <f t="shared" si="5"/>
        <v/>
      </c>
      <c r="CD85" s="26" t="str">
        <f t="shared" si="6"/>
        <v/>
      </c>
      <c r="CE85" s="26" t="str">
        <f t="shared" si="7"/>
        <v/>
      </c>
      <c r="CF85" s="88" t="str">
        <f t="shared" si="34"/>
        <v/>
      </c>
      <c r="CG85" s="26" t="str">
        <f t="shared" si="8"/>
        <v/>
      </c>
      <c r="CH85" s="26" t="str">
        <f t="shared" si="9"/>
        <v/>
      </c>
      <c r="CI85" s="28"/>
      <c r="CJ85" s="29">
        <f t="shared" si="10"/>
        <v>0</v>
      </c>
      <c r="CK85" s="29">
        <f t="shared" si="11"/>
        <v>0</v>
      </c>
      <c r="CL85" s="29">
        <f t="shared" si="12"/>
        <v>0</v>
      </c>
      <c r="CM85" s="29">
        <f t="shared" si="13"/>
        <v>0</v>
      </c>
      <c r="CN85" s="29">
        <f t="shared" si="13"/>
        <v>0</v>
      </c>
      <c r="CO85" s="89">
        <f t="shared" si="35"/>
        <v>0</v>
      </c>
      <c r="CP85" s="29">
        <f t="shared" si="14"/>
        <v>0</v>
      </c>
      <c r="CQ85" s="29">
        <f t="shared" si="14"/>
        <v>0</v>
      </c>
    </row>
    <row r="86" spans="1:95" x14ac:dyDescent="0.25">
      <c r="A86" s="300"/>
      <c r="B86" s="43" t="s">
        <v>45</v>
      </c>
      <c r="C86" s="137">
        <f t="shared" si="38"/>
        <v>0</v>
      </c>
      <c r="D86" s="138">
        <f t="shared" si="39"/>
        <v>0</v>
      </c>
      <c r="E86" s="139">
        <f t="shared" si="39"/>
        <v>0</v>
      </c>
      <c r="F86" s="140"/>
      <c r="G86" s="141"/>
      <c r="H86" s="140"/>
      <c r="I86" s="141"/>
      <c r="J86" s="140"/>
      <c r="K86" s="141"/>
      <c r="L86" s="140"/>
      <c r="M86" s="141"/>
      <c r="N86" s="140"/>
      <c r="O86" s="141"/>
      <c r="P86" s="140"/>
      <c r="Q86" s="141"/>
      <c r="R86" s="140"/>
      <c r="S86" s="141"/>
      <c r="T86" s="140"/>
      <c r="U86" s="141"/>
      <c r="V86" s="140"/>
      <c r="W86" s="141"/>
      <c r="X86" s="140"/>
      <c r="Y86" s="141"/>
      <c r="Z86" s="140"/>
      <c r="AA86" s="141"/>
      <c r="AB86" s="140"/>
      <c r="AC86" s="141"/>
      <c r="AD86" s="140"/>
      <c r="AE86" s="141"/>
      <c r="AF86" s="140"/>
      <c r="AG86" s="141"/>
      <c r="AH86" s="140"/>
      <c r="AI86" s="141"/>
      <c r="AJ86" s="140"/>
      <c r="AK86" s="141"/>
      <c r="AL86" s="140"/>
      <c r="AM86" s="141"/>
      <c r="AN86" s="40"/>
      <c r="AO86" s="52"/>
      <c r="AP86" s="48"/>
      <c r="AQ86" s="92"/>
      <c r="AR86" s="92"/>
      <c r="AS86" s="92"/>
      <c r="AT86" s="92">
        <v>0</v>
      </c>
      <c r="AU86" s="92">
        <v>0</v>
      </c>
      <c r="AV86" s="25" t="str">
        <f t="shared" si="33"/>
        <v/>
      </c>
      <c r="CA86" s="26" t="str">
        <f t="shared" si="3"/>
        <v/>
      </c>
      <c r="CB86" s="26" t="str">
        <f t="shared" si="4"/>
        <v/>
      </c>
      <c r="CC86" s="26" t="str">
        <f t="shared" si="5"/>
        <v/>
      </c>
      <c r="CD86" s="26" t="str">
        <f t="shared" si="6"/>
        <v/>
      </c>
      <c r="CE86" s="26" t="str">
        <f t="shared" si="7"/>
        <v/>
      </c>
      <c r="CF86" s="88" t="str">
        <f t="shared" si="34"/>
        <v/>
      </c>
      <c r="CG86" s="26" t="str">
        <f t="shared" si="8"/>
        <v/>
      </c>
      <c r="CH86" s="26" t="str">
        <f t="shared" si="9"/>
        <v/>
      </c>
      <c r="CI86" s="28"/>
      <c r="CJ86" s="29">
        <f t="shared" si="10"/>
        <v>0</v>
      </c>
      <c r="CK86" s="29">
        <f t="shared" si="11"/>
        <v>0</v>
      </c>
      <c r="CL86" s="29">
        <f t="shared" si="12"/>
        <v>0</v>
      </c>
      <c r="CM86" s="29">
        <f t="shared" si="13"/>
        <v>0</v>
      </c>
      <c r="CN86" s="29">
        <f t="shared" si="13"/>
        <v>0</v>
      </c>
      <c r="CO86" s="89">
        <f t="shared" si="35"/>
        <v>0</v>
      </c>
      <c r="CP86" s="29">
        <f t="shared" si="14"/>
        <v>0</v>
      </c>
      <c r="CQ86" s="29">
        <f t="shared" si="14"/>
        <v>0</v>
      </c>
    </row>
    <row r="87" spans="1:95" x14ac:dyDescent="0.25">
      <c r="A87" s="300"/>
      <c r="B87" s="31" t="s">
        <v>46</v>
      </c>
      <c r="C87" s="137">
        <f t="shared" si="38"/>
        <v>0</v>
      </c>
      <c r="D87" s="138">
        <f t="shared" si="39"/>
        <v>0</v>
      </c>
      <c r="E87" s="139">
        <f t="shared" si="39"/>
        <v>0</v>
      </c>
      <c r="F87" s="140"/>
      <c r="G87" s="141"/>
      <c r="H87" s="140"/>
      <c r="I87" s="141"/>
      <c r="J87" s="140"/>
      <c r="K87" s="141"/>
      <c r="L87" s="140"/>
      <c r="M87" s="141"/>
      <c r="N87" s="140"/>
      <c r="O87" s="141"/>
      <c r="P87" s="140"/>
      <c r="Q87" s="141"/>
      <c r="R87" s="140"/>
      <c r="S87" s="141"/>
      <c r="T87" s="140"/>
      <c r="U87" s="141"/>
      <c r="V87" s="140"/>
      <c r="W87" s="141"/>
      <c r="X87" s="140"/>
      <c r="Y87" s="141"/>
      <c r="Z87" s="140"/>
      <c r="AA87" s="141"/>
      <c r="AB87" s="140"/>
      <c r="AC87" s="141"/>
      <c r="AD87" s="140"/>
      <c r="AE87" s="141"/>
      <c r="AF87" s="140"/>
      <c r="AG87" s="141"/>
      <c r="AH87" s="140"/>
      <c r="AI87" s="141"/>
      <c r="AJ87" s="140"/>
      <c r="AK87" s="141"/>
      <c r="AL87" s="140"/>
      <c r="AM87" s="141"/>
      <c r="AN87" s="40"/>
      <c r="AO87" s="52"/>
      <c r="AP87" s="48"/>
      <c r="AQ87" s="92"/>
      <c r="AR87" s="92"/>
      <c r="AS87" s="92"/>
      <c r="AT87" s="92">
        <v>0</v>
      </c>
      <c r="AU87" s="92">
        <v>0</v>
      </c>
      <c r="AV87" s="25" t="str">
        <f t="shared" si="33"/>
        <v/>
      </c>
      <c r="CA87" s="26" t="str">
        <f t="shared" si="3"/>
        <v/>
      </c>
      <c r="CB87" s="26" t="str">
        <f t="shared" si="4"/>
        <v/>
      </c>
      <c r="CC87" s="26" t="str">
        <f t="shared" si="5"/>
        <v/>
      </c>
      <c r="CD87" s="26" t="str">
        <f t="shared" si="6"/>
        <v/>
      </c>
      <c r="CE87" s="26" t="str">
        <f t="shared" si="7"/>
        <v/>
      </c>
      <c r="CF87" s="88" t="str">
        <f t="shared" si="34"/>
        <v/>
      </c>
      <c r="CG87" s="26" t="str">
        <f t="shared" si="8"/>
        <v/>
      </c>
      <c r="CH87" s="26" t="str">
        <f t="shared" si="9"/>
        <v/>
      </c>
      <c r="CI87" s="28"/>
      <c r="CJ87" s="29">
        <f t="shared" si="10"/>
        <v>0</v>
      </c>
      <c r="CK87" s="29">
        <f t="shared" si="11"/>
        <v>0</v>
      </c>
      <c r="CL87" s="29">
        <f t="shared" si="12"/>
        <v>0</v>
      </c>
      <c r="CM87" s="29">
        <f t="shared" si="13"/>
        <v>0</v>
      </c>
      <c r="CN87" s="29">
        <f t="shared" si="13"/>
        <v>0</v>
      </c>
      <c r="CO87" s="89">
        <f t="shared" si="35"/>
        <v>0</v>
      </c>
      <c r="CP87" s="29">
        <f t="shared" si="14"/>
        <v>0</v>
      </c>
      <c r="CQ87" s="29">
        <f t="shared" si="14"/>
        <v>0</v>
      </c>
    </row>
    <row r="88" spans="1:95" x14ac:dyDescent="0.25">
      <c r="A88" s="300"/>
      <c r="B88" s="53" t="s">
        <v>47</v>
      </c>
      <c r="C88" s="137">
        <f t="shared" si="38"/>
        <v>0</v>
      </c>
      <c r="D88" s="138">
        <f t="shared" si="39"/>
        <v>0</v>
      </c>
      <c r="E88" s="142">
        <f t="shared" si="39"/>
        <v>0</v>
      </c>
      <c r="F88" s="140"/>
      <c r="G88" s="141"/>
      <c r="H88" s="140"/>
      <c r="I88" s="141"/>
      <c r="J88" s="140"/>
      <c r="K88" s="141"/>
      <c r="L88" s="140"/>
      <c r="M88" s="141"/>
      <c r="N88" s="140"/>
      <c r="O88" s="141"/>
      <c r="P88" s="140"/>
      <c r="Q88" s="141"/>
      <c r="R88" s="140"/>
      <c r="S88" s="141"/>
      <c r="T88" s="140"/>
      <c r="U88" s="141"/>
      <c r="V88" s="140"/>
      <c r="W88" s="141"/>
      <c r="X88" s="140"/>
      <c r="Y88" s="141"/>
      <c r="Z88" s="140"/>
      <c r="AA88" s="141"/>
      <c r="AB88" s="140"/>
      <c r="AC88" s="141"/>
      <c r="AD88" s="140"/>
      <c r="AE88" s="141"/>
      <c r="AF88" s="140"/>
      <c r="AG88" s="141"/>
      <c r="AH88" s="140"/>
      <c r="AI88" s="141"/>
      <c r="AJ88" s="140"/>
      <c r="AK88" s="141"/>
      <c r="AL88" s="140"/>
      <c r="AM88" s="141"/>
      <c r="AN88" s="40"/>
      <c r="AO88" s="52"/>
      <c r="AP88" s="48"/>
      <c r="AQ88" s="92"/>
      <c r="AR88" s="92"/>
      <c r="AS88" s="92"/>
      <c r="AT88" s="92">
        <v>0</v>
      </c>
      <c r="AU88" s="92">
        <v>0</v>
      </c>
      <c r="AV88" s="25" t="str">
        <f t="shared" si="33"/>
        <v/>
      </c>
      <c r="CA88" s="26" t="str">
        <f t="shared" si="3"/>
        <v/>
      </c>
      <c r="CB88" s="26" t="str">
        <f t="shared" si="4"/>
        <v/>
      </c>
      <c r="CC88" s="26" t="str">
        <f t="shared" si="5"/>
        <v/>
      </c>
      <c r="CD88" s="26" t="str">
        <f t="shared" si="6"/>
        <v/>
      </c>
      <c r="CE88" s="26" t="str">
        <f t="shared" si="7"/>
        <v/>
      </c>
      <c r="CF88" s="88" t="str">
        <f t="shared" si="34"/>
        <v/>
      </c>
      <c r="CG88" s="26" t="str">
        <f t="shared" si="8"/>
        <v/>
      </c>
      <c r="CH88" s="26" t="str">
        <f t="shared" si="9"/>
        <v/>
      </c>
      <c r="CI88" s="28"/>
      <c r="CJ88" s="29">
        <f t="shared" si="10"/>
        <v>0</v>
      </c>
      <c r="CK88" s="29">
        <f t="shared" si="11"/>
        <v>0</v>
      </c>
      <c r="CL88" s="29">
        <f t="shared" si="12"/>
        <v>0</v>
      </c>
      <c r="CM88" s="29">
        <f t="shared" si="13"/>
        <v>0</v>
      </c>
      <c r="CN88" s="29">
        <f t="shared" si="13"/>
        <v>0</v>
      </c>
      <c r="CO88" s="89">
        <f t="shared" si="35"/>
        <v>0</v>
      </c>
      <c r="CP88" s="29">
        <f t="shared" si="14"/>
        <v>0</v>
      </c>
      <c r="CQ88" s="29">
        <f t="shared" si="14"/>
        <v>0</v>
      </c>
    </row>
    <row r="89" spans="1:95" x14ac:dyDescent="0.25">
      <c r="A89" s="301"/>
      <c r="B89" s="57" t="s">
        <v>48</v>
      </c>
      <c r="C89" s="143">
        <f t="shared" si="38"/>
        <v>0</v>
      </c>
      <c r="D89" s="144">
        <f t="shared" si="39"/>
        <v>0</v>
      </c>
      <c r="E89" s="145">
        <f t="shared" si="39"/>
        <v>0</v>
      </c>
      <c r="F89" s="146"/>
      <c r="G89" s="147"/>
      <c r="H89" s="146"/>
      <c r="I89" s="147"/>
      <c r="J89" s="146"/>
      <c r="K89" s="147"/>
      <c r="L89" s="146"/>
      <c r="M89" s="147"/>
      <c r="N89" s="146"/>
      <c r="O89" s="147"/>
      <c r="P89" s="146"/>
      <c r="Q89" s="147"/>
      <c r="R89" s="146"/>
      <c r="S89" s="147"/>
      <c r="T89" s="146"/>
      <c r="U89" s="147"/>
      <c r="V89" s="146"/>
      <c r="W89" s="147"/>
      <c r="X89" s="146"/>
      <c r="Y89" s="147"/>
      <c r="Z89" s="146"/>
      <c r="AA89" s="147"/>
      <c r="AB89" s="146"/>
      <c r="AC89" s="147"/>
      <c r="AD89" s="146"/>
      <c r="AE89" s="147"/>
      <c r="AF89" s="146"/>
      <c r="AG89" s="147"/>
      <c r="AH89" s="146"/>
      <c r="AI89" s="147"/>
      <c r="AJ89" s="146"/>
      <c r="AK89" s="147"/>
      <c r="AL89" s="146"/>
      <c r="AM89" s="147"/>
      <c r="AN89" s="66"/>
      <c r="AO89" s="97"/>
      <c r="AP89" s="68"/>
      <c r="AQ89" s="69"/>
      <c r="AR89" s="69"/>
      <c r="AS89" s="69"/>
      <c r="AT89" s="69">
        <v>0</v>
      </c>
      <c r="AU89" s="69">
        <v>0</v>
      </c>
      <c r="AV89" s="25" t="str">
        <f t="shared" si="33"/>
        <v/>
      </c>
      <c r="CA89" s="26" t="str">
        <f t="shared" si="3"/>
        <v/>
      </c>
      <c r="CB89" s="26" t="str">
        <f t="shared" si="4"/>
        <v/>
      </c>
      <c r="CC89" s="26" t="str">
        <f t="shared" si="5"/>
        <v/>
      </c>
      <c r="CD89" s="26" t="str">
        <f t="shared" si="6"/>
        <v/>
      </c>
      <c r="CE89" s="26" t="str">
        <f t="shared" si="7"/>
        <v/>
      </c>
      <c r="CF89" s="88" t="str">
        <f t="shared" si="34"/>
        <v/>
      </c>
      <c r="CG89" s="26" t="str">
        <f t="shared" si="8"/>
        <v/>
      </c>
      <c r="CH89" s="26" t="str">
        <f t="shared" si="9"/>
        <v/>
      </c>
      <c r="CI89" s="28"/>
      <c r="CJ89" s="29">
        <f t="shared" si="10"/>
        <v>0</v>
      </c>
      <c r="CK89" s="29">
        <f t="shared" si="11"/>
        <v>0</v>
      </c>
      <c r="CL89" s="29">
        <f t="shared" si="12"/>
        <v>0</v>
      </c>
      <c r="CM89" s="29">
        <f t="shared" si="13"/>
        <v>0</v>
      </c>
      <c r="CN89" s="29">
        <f t="shared" si="13"/>
        <v>0</v>
      </c>
      <c r="CO89" s="89">
        <f t="shared" si="35"/>
        <v>0</v>
      </c>
      <c r="CP89" s="29">
        <f t="shared" si="14"/>
        <v>0</v>
      </c>
      <c r="CQ89" s="29">
        <f t="shared" si="14"/>
        <v>0</v>
      </c>
    </row>
    <row r="90" spans="1:95" ht="18" customHeight="1" x14ac:dyDescent="0.25">
      <c r="A90" s="303" t="s">
        <v>65</v>
      </c>
      <c r="B90" s="303"/>
      <c r="C90" s="303"/>
      <c r="D90" s="303"/>
      <c r="E90" s="303"/>
      <c r="F90" s="303"/>
      <c r="G90" s="303"/>
      <c r="H90" s="303"/>
      <c r="I90" s="303"/>
      <c r="J90" s="303"/>
      <c r="K90" s="303"/>
      <c r="L90" s="303"/>
      <c r="M90" s="303"/>
      <c r="N90" s="303"/>
      <c r="O90" s="303"/>
      <c r="P90" s="303"/>
      <c r="Q90" s="303"/>
      <c r="R90" s="303"/>
      <c r="S90" s="303"/>
      <c r="T90" s="303"/>
      <c r="U90" s="303"/>
      <c r="V90" s="303"/>
      <c r="W90" s="303"/>
      <c r="X90" s="303"/>
      <c r="Y90" s="303"/>
      <c r="Z90" s="303"/>
      <c r="AA90" s="303"/>
      <c r="AB90" s="303"/>
      <c r="AC90" s="303"/>
      <c r="AD90" s="303"/>
      <c r="AE90" s="303"/>
      <c r="AF90" s="303"/>
      <c r="AG90" s="303"/>
      <c r="AH90" s="303"/>
      <c r="AI90" s="303"/>
      <c r="AJ90" s="303"/>
      <c r="AK90" s="303"/>
      <c r="AL90" s="303"/>
      <c r="AM90" s="303"/>
    </row>
    <row r="91" spans="1:95" ht="18" customHeight="1" x14ac:dyDescent="0.25">
      <c r="A91" s="324" t="s">
        <v>66</v>
      </c>
      <c r="B91" s="327" t="s">
        <v>67</v>
      </c>
      <c r="C91" s="287" t="s">
        <v>6</v>
      </c>
      <c r="D91" s="288"/>
      <c r="E91" s="284"/>
      <c r="F91" s="297" t="s">
        <v>7</v>
      </c>
      <c r="G91" s="302"/>
      <c r="H91" s="302"/>
      <c r="I91" s="302"/>
      <c r="J91" s="302"/>
      <c r="K91" s="302"/>
      <c r="L91" s="302"/>
      <c r="M91" s="302"/>
      <c r="N91" s="302"/>
      <c r="O91" s="302"/>
      <c r="P91" s="302"/>
      <c r="Q91" s="302"/>
      <c r="R91" s="302"/>
      <c r="S91" s="302"/>
      <c r="T91" s="302"/>
      <c r="U91" s="302"/>
      <c r="V91" s="302"/>
      <c r="W91" s="302"/>
      <c r="X91" s="302"/>
      <c r="Y91" s="302"/>
      <c r="Z91" s="302"/>
      <c r="AA91" s="302"/>
      <c r="AB91" s="302"/>
      <c r="AC91" s="302"/>
      <c r="AD91" s="302"/>
      <c r="AE91" s="302"/>
      <c r="AF91" s="302"/>
      <c r="AG91" s="302"/>
      <c r="AH91" s="302"/>
      <c r="AI91" s="302"/>
      <c r="AJ91" s="302"/>
      <c r="AK91" s="302"/>
      <c r="AL91" s="302"/>
      <c r="AM91" s="323"/>
      <c r="AN91" s="288" t="s">
        <v>9</v>
      </c>
      <c r="AO91" s="284"/>
      <c r="AP91" s="317" t="s">
        <v>10</v>
      </c>
      <c r="AQ91" s="320" t="s">
        <v>11</v>
      </c>
      <c r="AR91" s="320" t="s">
        <v>13</v>
      </c>
      <c r="AS91" s="284" t="s">
        <v>14</v>
      </c>
    </row>
    <row r="92" spans="1:95" ht="18" customHeight="1" x14ac:dyDescent="0.25">
      <c r="A92" s="325"/>
      <c r="B92" s="328"/>
      <c r="C92" s="289"/>
      <c r="D92" s="290"/>
      <c r="E92" s="286"/>
      <c r="F92" s="295" t="s">
        <v>15</v>
      </c>
      <c r="G92" s="296"/>
      <c r="H92" s="295" t="s">
        <v>16</v>
      </c>
      <c r="I92" s="296"/>
      <c r="J92" s="295" t="s">
        <v>17</v>
      </c>
      <c r="K92" s="296"/>
      <c r="L92" s="295" t="s">
        <v>18</v>
      </c>
      <c r="M92" s="296"/>
      <c r="N92" s="295" t="s">
        <v>19</v>
      </c>
      <c r="O92" s="296"/>
      <c r="P92" s="295" t="s">
        <v>20</v>
      </c>
      <c r="Q92" s="296"/>
      <c r="R92" s="295" t="s">
        <v>21</v>
      </c>
      <c r="S92" s="296"/>
      <c r="T92" s="295" t="s">
        <v>22</v>
      </c>
      <c r="U92" s="296"/>
      <c r="V92" s="295" t="s">
        <v>23</v>
      </c>
      <c r="W92" s="296"/>
      <c r="X92" s="295" t="s">
        <v>24</v>
      </c>
      <c r="Y92" s="296"/>
      <c r="Z92" s="295" t="s">
        <v>25</v>
      </c>
      <c r="AA92" s="296"/>
      <c r="AB92" s="295" t="s">
        <v>26</v>
      </c>
      <c r="AC92" s="296"/>
      <c r="AD92" s="295" t="s">
        <v>27</v>
      </c>
      <c r="AE92" s="296"/>
      <c r="AF92" s="295" t="s">
        <v>28</v>
      </c>
      <c r="AG92" s="296"/>
      <c r="AH92" s="295" t="s">
        <v>29</v>
      </c>
      <c r="AI92" s="296"/>
      <c r="AJ92" s="295" t="s">
        <v>30</v>
      </c>
      <c r="AK92" s="296"/>
      <c r="AL92" s="297" t="s">
        <v>31</v>
      </c>
      <c r="AM92" s="323"/>
      <c r="AN92" s="290"/>
      <c r="AO92" s="286"/>
      <c r="AP92" s="318"/>
      <c r="AQ92" s="321"/>
      <c r="AR92" s="321"/>
      <c r="AS92" s="285"/>
    </row>
    <row r="93" spans="1:95" ht="18" customHeight="1" x14ac:dyDescent="0.25">
      <c r="A93" s="326"/>
      <c r="B93" s="329"/>
      <c r="C93" s="5" t="s">
        <v>32</v>
      </c>
      <c r="D93" s="6" t="s">
        <v>33</v>
      </c>
      <c r="E93" s="7" t="s">
        <v>34</v>
      </c>
      <c r="F93" s="5" t="s">
        <v>33</v>
      </c>
      <c r="G93" s="7" t="s">
        <v>34</v>
      </c>
      <c r="H93" s="5" t="s">
        <v>33</v>
      </c>
      <c r="I93" s="7" t="s">
        <v>34</v>
      </c>
      <c r="J93" s="5" t="s">
        <v>33</v>
      </c>
      <c r="K93" s="7" t="s">
        <v>34</v>
      </c>
      <c r="L93" s="5" t="s">
        <v>33</v>
      </c>
      <c r="M93" s="7" t="s">
        <v>34</v>
      </c>
      <c r="N93" s="5" t="s">
        <v>33</v>
      </c>
      <c r="O93" s="7" t="s">
        <v>34</v>
      </c>
      <c r="P93" s="5" t="s">
        <v>33</v>
      </c>
      <c r="Q93" s="7" t="s">
        <v>34</v>
      </c>
      <c r="R93" s="5" t="s">
        <v>33</v>
      </c>
      <c r="S93" s="7" t="s">
        <v>34</v>
      </c>
      <c r="T93" s="5" t="s">
        <v>33</v>
      </c>
      <c r="U93" s="7" t="s">
        <v>34</v>
      </c>
      <c r="V93" s="5" t="s">
        <v>33</v>
      </c>
      <c r="W93" s="7" t="s">
        <v>34</v>
      </c>
      <c r="X93" s="5" t="s">
        <v>33</v>
      </c>
      <c r="Y93" s="7" t="s">
        <v>34</v>
      </c>
      <c r="Z93" s="5" t="s">
        <v>33</v>
      </c>
      <c r="AA93" s="7" t="s">
        <v>34</v>
      </c>
      <c r="AB93" s="5" t="s">
        <v>33</v>
      </c>
      <c r="AC93" s="7" t="s">
        <v>34</v>
      </c>
      <c r="AD93" s="5" t="s">
        <v>33</v>
      </c>
      <c r="AE93" s="7" t="s">
        <v>34</v>
      </c>
      <c r="AF93" s="5" t="s">
        <v>33</v>
      </c>
      <c r="AG93" s="7" t="s">
        <v>34</v>
      </c>
      <c r="AH93" s="5" t="s">
        <v>33</v>
      </c>
      <c r="AI93" s="7" t="s">
        <v>34</v>
      </c>
      <c r="AJ93" s="5" t="s">
        <v>33</v>
      </c>
      <c r="AK93" s="7" t="s">
        <v>34</v>
      </c>
      <c r="AL93" s="5" t="s">
        <v>33</v>
      </c>
      <c r="AM93" s="148" t="s">
        <v>34</v>
      </c>
      <c r="AN93" s="149" t="s">
        <v>35</v>
      </c>
      <c r="AO93" s="150" t="s">
        <v>68</v>
      </c>
      <c r="AP93" s="319"/>
      <c r="AQ93" s="322"/>
      <c r="AR93" s="322"/>
      <c r="AS93" s="286"/>
    </row>
    <row r="94" spans="1:95" ht="21" x14ac:dyDescent="0.25">
      <c r="A94" s="299" t="s">
        <v>69</v>
      </c>
      <c r="B94" s="151" t="s">
        <v>70</v>
      </c>
      <c r="C94" s="11">
        <f t="shared" ref="C94:C105" si="41">SUM(D94+E94)</f>
        <v>350</v>
      </c>
      <c r="D94" s="12">
        <f>+L94+N94+P94+R94+T94+V94+X94+Z94+AB94+AD94+AF94+AH94</f>
        <v>162</v>
      </c>
      <c r="E94" s="152">
        <f>+M94+O94+Q94+S94+U94+W94+Y94+AA94+AC94+AE94+AG94+AI94</f>
        <v>188</v>
      </c>
      <c r="F94" s="153"/>
      <c r="G94" s="154"/>
      <c r="H94" s="153"/>
      <c r="I94" s="155"/>
      <c r="J94" s="153"/>
      <c r="K94" s="155"/>
      <c r="L94" s="156">
        <v>7</v>
      </c>
      <c r="M94" s="157">
        <v>8</v>
      </c>
      <c r="N94" s="104">
        <v>12</v>
      </c>
      <c r="O94" s="158">
        <v>16</v>
      </c>
      <c r="P94" s="159">
        <v>19</v>
      </c>
      <c r="Q94" s="157">
        <v>22</v>
      </c>
      <c r="R94" s="160">
        <v>25</v>
      </c>
      <c r="S94" s="158">
        <v>35</v>
      </c>
      <c r="T94" s="156">
        <v>28</v>
      </c>
      <c r="U94" s="21">
        <v>28</v>
      </c>
      <c r="V94" s="104">
        <v>19</v>
      </c>
      <c r="W94" s="160">
        <v>24</v>
      </c>
      <c r="X94" s="156">
        <v>17</v>
      </c>
      <c r="Y94" s="21">
        <v>15</v>
      </c>
      <c r="Z94" s="104">
        <v>13</v>
      </c>
      <c r="AA94" s="160">
        <v>20</v>
      </c>
      <c r="AB94" s="156">
        <v>14</v>
      </c>
      <c r="AC94" s="21">
        <v>12</v>
      </c>
      <c r="AD94" s="156">
        <v>7</v>
      </c>
      <c r="AE94" s="157">
        <v>7</v>
      </c>
      <c r="AF94" s="156">
        <v>1</v>
      </c>
      <c r="AG94" s="157">
        <v>1</v>
      </c>
      <c r="AH94" s="156">
        <v>0</v>
      </c>
      <c r="AI94" s="157">
        <v>0</v>
      </c>
      <c r="AJ94" s="153"/>
      <c r="AK94" s="155"/>
      <c r="AL94" s="154"/>
      <c r="AM94" s="161"/>
      <c r="AN94" s="41">
        <v>0</v>
      </c>
      <c r="AO94" s="157">
        <v>0</v>
      </c>
      <c r="AP94" s="156">
        <v>0</v>
      </c>
      <c r="AQ94" s="162">
        <v>0</v>
      </c>
      <c r="AR94" s="162">
        <v>0</v>
      </c>
      <c r="AS94" s="21">
        <v>0</v>
      </c>
      <c r="AT94" s="25" t="str">
        <f>$CA94&amp;CB94&amp;$CC94&amp;CD94&amp;CE94&amp;CF94</f>
        <v/>
      </c>
      <c r="CA94" s="26" t="str">
        <f>IF(AND(E94&gt;0,OR(AN94="")),"No olvide digitar los campos *TRANS Masculino (Digite CERO si no tiene).",IF(AN94&gt;$E94,"* El Número de TRANS Masculino no puede superar el Total Mujeres. ",""))</f>
        <v/>
      </c>
      <c r="CB94" s="26" t="str">
        <f>IF(AND(D94&gt;0,OR(AO94="")),"No olvide digitar los campos *TRANS Femenino (Digite CERO si no tiene).",IF(AO94&gt;D94,"* El Número de TRANS Femenino no puede superar el Total Hombres. ",""))</f>
        <v/>
      </c>
      <c r="CC94" s="26" t="str">
        <f>IF(AND($C94&lt;&gt;0,AP94=""),"* No olvide ingresar la columna Pueblos Originarios (Digite CERO si no tiene).  ",IF(AP94&gt;$C94,"* El Número de Pueblos Originarios no puede superar el Total. ",""))</f>
        <v/>
      </c>
      <c r="CD94" s="26" t="str">
        <f>IF(AND($C94&lt;&gt;0,AQ94=""),"* No olvide ingresar la columna Migrantes (Digite CERO si no tiene).  ",IF(AQ94&gt;$C94,"* El Número de Migrantes no puede superar el Total. ",""))</f>
        <v/>
      </c>
      <c r="CE94" s="26" t="str">
        <f>IF(AND($C94&lt;&gt;0,AR94=""),"* No olvide ingresar la columna Niños, Niñas, Adolescentes y Jóvenes SENAME (Digite CERO si no tiene).  ",IF(AR94&gt;$C94,"* El Número de Niños, Niñas, Adolescentes y Jóvenes SENAME no puede superar el Total. ",""))</f>
        <v/>
      </c>
      <c r="CF94" s="26" t="str">
        <f>IF(AND($C94&lt;&gt;0,AS94=""),"* No olvide ingresar la columna Niños, Niñas, Adolescentes y Jóvenes Mejor Niñez (Digite CERO si no tiene). ",IF(AS94&gt;$C94,"* El Número de Niños, Niñas, Adolescentes y Jóvenes Mejor Niñez no puede superar el Total. ",""))</f>
        <v/>
      </c>
      <c r="CJ94" s="29">
        <f>IF(AND($E94&lt;&gt;0,AN94=""),1,IF(AN94&gt;$E94,1,0))</f>
        <v>0</v>
      </c>
      <c r="CK94" s="29">
        <f>IF(AND($D94&lt;&gt;0,AO94=""),1,IF(AO94&gt;$D94,1,0))</f>
        <v>0</v>
      </c>
      <c r="CL94" s="29">
        <f>IF(AND($C94&lt;&gt;0,AP94=""),1,IF(AP94&gt;$C94,1,0))</f>
        <v>0</v>
      </c>
      <c r="CM94" s="29">
        <f>IF(AND($C94&lt;&gt;0,AQ94=""),1,IF(AQ94&gt;$C94,1,0))</f>
        <v>0</v>
      </c>
      <c r="CN94" s="29">
        <f>IF(AND($C94&lt;&gt;0,AR94=""),1,IF(AR94&gt;$C94,1,0))</f>
        <v>0</v>
      </c>
      <c r="CO94" s="29">
        <f>IF(AND($C94&lt;&gt;0,AS94=""),1,IF(AS94&gt;$C94,1,0))</f>
        <v>0</v>
      </c>
    </row>
    <row r="95" spans="1:95" x14ac:dyDescent="0.25">
      <c r="A95" s="300"/>
      <c r="B95" s="31" t="s">
        <v>71</v>
      </c>
      <c r="C95" s="32">
        <f t="shared" si="41"/>
        <v>15</v>
      </c>
      <c r="D95" s="33">
        <f t="shared" ref="D95:E97" si="42">SUM(F95+H95+J95+L95+N95+P95+R95+T95+V95+X95+Z95+AB95+AD95+AF95+AH95+AJ95+AL95)</f>
        <v>12</v>
      </c>
      <c r="E95" s="163">
        <f t="shared" si="42"/>
        <v>3</v>
      </c>
      <c r="F95" s="35"/>
      <c r="G95" s="164"/>
      <c r="H95" s="35"/>
      <c r="I95" s="36"/>
      <c r="J95" s="41"/>
      <c r="K95" s="86"/>
      <c r="L95" s="35"/>
      <c r="M95" s="37"/>
      <c r="N95" s="41">
        <v>1</v>
      </c>
      <c r="O95" s="86"/>
      <c r="P95" s="38">
        <v>2</v>
      </c>
      <c r="Q95" s="37"/>
      <c r="R95" s="164"/>
      <c r="S95" s="86"/>
      <c r="T95" s="35">
        <v>2</v>
      </c>
      <c r="U95" s="36">
        <v>1</v>
      </c>
      <c r="V95" s="41"/>
      <c r="W95" s="164">
        <v>1</v>
      </c>
      <c r="X95" s="35"/>
      <c r="Y95" s="36"/>
      <c r="Z95" s="41"/>
      <c r="AA95" s="164"/>
      <c r="AB95" s="35">
        <v>4</v>
      </c>
      <c r="AC95" s="36"/>
      <c r="AD95" s="35">
        <v>2</v>
      </c>
      <c r="AE95" s="37"/>
      <c r="AF95" s="35"/>
      <c r="AG95" s="36"/>
      <c r="AH95" s="35"/>
      <c r="AI95" s="36"/>
      <c r="AJ95" s="35"/>
      <c r="AK95" s="36">
        <v>1</v>
      </c>
      <c r="AL95" s="41">
        <v>1</v>
      </c>
      <c r="AM95" s="165">
        <v>0</v>
      </c>
      <c r="AN95" s="41">
        <v>0</v>
      </c>
      <c r="AO95" s="37">
        <v>0</v>
      </c>
      <c r="AP95" s="35">
        <v>0</v>
      </c>
      <c r="AQ95" s="166">
        <v>0</v>
      </c>
      <c r="AR95" s="166">
        <v>0</v>
      </c>
      <c r="AS95" s="36">
        <v>0</v>
      </c>
      <c r="AT95" s="25" t="str">
        <f t="shared" ref="AT95:AT105" si="43">$CA95&amp;CB95&amp;$CC95&amp;CD95&amp;CE95&amp;CF95</f>
        <v/>
      </c>
      <c r="CA95" s="26" t="str">
        <f t="shared" ref="CA95:CA105" si="44">IF(AND(E95&gt;0,OR(AN95="")),"No olvide digitar los campos *TRANS Masculino (Digite CERO si no tiene).",IF(AN95&gt;$E95,"* El Número de TRANS Masculino no puede superar el Total Mujeres. ",""))</f>
        <v/>
      </c>
      <c r="CB95" s="26" t="str">
        <f t="shared" ref="CB95:CB105" si="45">IF(AND(D95&gt;0,OR(AO95="")),"No olvide digitar los campos *TRANS Femenino (Digite CERO si no tiene).",IF(AO95&gt;D95,"* El Número de TRANS Femenino no puede superar el Total Hombres. ",""))</f>
        <v/>
      </c>
      <c r="CC95" s="26" t="str">
        <f t="shared" ref="CC95:CC105" si="46">IF(AND($C95&lt;&gt;0,AP95=""),"* No olvide ingresar la columna Pueblos Originarios (Digite CERO si no tiene).  ",IF(AP95&gt;$C95,"* El Número de Pueblos Originarios no puede superar el Total. ",""))</f>
        <v/>
      </c>
      <c r="CD95" s="26" t="str">
        <f t="shared" ref="CD95:CD105" si="47">IF(AND($C95&lt;&gt;0,AQ95=""),"* No olvide ingresar la columna Migrantes (Digite CERO si no tiene).  ",IF(AQ95&gt;$C95,"* El Número de Migrantes no puede superar el Total. ",""))</f>
        <v/>
      </c>
      <c r="CE95" s="26" t="str">
        <f t="shared" ref="CE95:CE105" si="48">IF(AND($C95&lt;&gt;0,AR95=""),"* No olvide ingresar la columna Niños, Niñas, Adolescentes y Jóvenes SENAME (Digite CERO si no tiene).  ",IF(AR95&gt;$C95,"* El Número de Niños, Niñas, Adolescentes y Jóvenes SENAME no puede superar el Total. ",""))</f>
        <v/>
      </c>
      <c r="CF95" s="26" t="str">
        <f t="shared" ref="CF95:CF105" si="49">IF(AND($C95&lt;&gt;0,AS95=""),"* No olvide ingresar la columna Niños, Niñas, Adolescentes y Jóvenes Mejor Niñez (Digite CERO si no tiene). ",IF(AS95&gt;$C95,"* El Número de Niños, Niñas, Adolescentes y Jóvenes Mejor Niñez no puede superar el Total. ",""))</f>
        <v/>
      </c>
      <c r="CJ95" s="29">
        <f t="shared" ref="CJ95:CJ105" si="50">IF(AND($E95&lt;&gt;0,AN95=""),1,IF(AN95&gt;$E95,1,0))</f>
        <v>0</v>
      </c>
      <c r="CK95" s="29">
        <f t="shared" ref="CK95:CK105" si="51">IF(AND($D95&lt;&gt;0,AO95=""),1,IF(AO95&gt;$D95,1,0))</f>
        <v>0</v>
      </c>
      <c r="CL95" s="29">
        <f t="shared" ref="CL95:CO105" si="52">IF(AND($C95&lt;&gt;0,AP95=""),1,IF(AP95&gt;$C95,1,0))</f>
        <v>0</v>
      </c>
      <c r="CM95" s="29">
        <f t="shared" si="52"/>
        <v>0</v>
      </c>
      <c r="CN95" s="29">
        <f t="shared" si="52"/>
        <v>0</v>
      </c>
      <c r="CO95" s="29">
        <f t="shared" si="52"/>
        <v>0</v>
      </c>
    </row>
    <row r="96" spans="1:95" x14ac:dyDescent="0.25">
      <c r="A96" s="300"/>
      <c r="B96" s="31" t="s">
        <v>72</v>
      </c>
      <c r="C96" s="32">
        <f t="shared" si="41"/>
        <v>7</v>
      </c>
      <c r="D96" s="33">
        <f t="shared" si="42"/>
        <v>5</v>
      </c>
      <c r="E96" s="163">
        <f t="shared" si="42"/>
        <v>2</v>
      </c>
      <c r="F96" s="35"/>
      <c r="G96" s="164"/>
      <c r="H96" s="35"/>
      <c r="I96" s="36"/>
      <c r="J96" s="41"/>
      <c r="K96" s="86">
        <v>2</v>
      </c>
      <c r="L96" s="35"/>
      <c r="M96" s="37"/>
      <c r="N96" s="41">
        <v>2</v>
      </c>
      <c r="O96" s="86"/>
      <c r="P96" s="38"/>
      <c r="Q96" s="37"/>
      <c r="R96" s="164"/>
      <c r="S96" s="86"/>
      <c r="T96" s="35">
        <v>1</v>
      </c>
      <c r="U96" s="36"/>
      <c r="V96" s="41"/>
      <c r="W96" s="164"/>
      <c r="X96" s="35">
        <v>1</v>
      </c>
      <c r="Y96" s="36"/>
      <c r="Z96" s="41">
        <v>1</v>
      </c>
      <c r="AA96" s="164"/>
      <c r="AB96" s="35"/>
      <c r="AC96" s="36"/>
      <c r="AD96" s="35"/>
      <c r="AE96" s="37"/>
      <c r="AF96" s="35"/>
      <c r="AG96" s="36"/>
      <c r="AH96" s="35"/>
      <c r="AI96" s="36"/>
      <c r="AJ96" s="35"/>
      <c r="AK96" s="36"/>
      <c r="AL96" s="41">
        <v>0</v>
      </c>
      <c r="AM96" s="165">
        <v>0</v>
      </c>
      <c r="AN96" s="41">
        <v>0</v>
      </c>
      <c r="AO96" s="37">
        <v>1</v>
      </c>
      <c r="AP96" s="35">
        <v>0</v>
      </c>
      <c r="AQ96" s="166">
        <v>0</v>
      </c>
      <c r="AR96" s="166">
        <v>0</v>
      </c>
      <c r="AS96" s="36">
        <v>0</v>
      </c>
      <c r="AT96" s="25" t="str">
        <f t="shared" si="43"/>
        <v/>
      </c>
      <c r="CA96" s="26" t="str">
        <f t="shared" si="44"/>
        <v/>
      </c>
      <c r="CB96" s="26" t="str">
        <f t="shared" si="45"/>
        <v/>
      </c>
      <c r="CC96" s="26" t="str">
        <f t="shared" si="46"/>
        <v/>
      </c>
      <c r="CD96" s="26" t="str">
        <f t="shared" si="47"/>
        <v/>
      </c>
      <c r="CE96" s="26" t="str">
        <f t="shared" si="48"/>
        <v/>
      </c>
      <c r="CF96" s="26" t="str">
        <f t="shared" si="49"/>
        <v/>
      </c>
      <c r="CJ96" s="29">
        <f t="shared" si="50"/>
        <v>0</v>
      </c>
      <c r="CK96" s="29">
        <f t="shared" si="51"/>
        <v>0</v>
      </c>
      <c r="CL96" s="29">
        <f t="shared" si="52"/>
        <v>0</v>
      </c>
      <c r="CM96" s="29">
        <f t="shared" si="52"/>
        <v>0</v>
      </c>
      <c r="CN96" s="29">
        <f t="shared" si="52"/>
        <v>0</v>
      </c>
      <c r="CO96" s="29">
        <f t="shared" si="52"/>
        <v>0</v>
      </c>
    </row>
    <row r="97" spans="1:93" x14ac:dyDescent="0.25">
      <c r="A97" s="300"/>
      <c r="B97" s="31" t="s">
        <v>73</v>
      </c>
      <c r="C97" s="32">
        <f t="shared" si="41"/>
        <v>0</v>
      </c>
      <c r="D97" s="33">
        <f t="shared" si="42"/>
        <v>0</v>
      </c>
      <c r="E97" s="163">
        <f t="shared" si="42"/>
        <v>0</v>
      </c>
      <c r="F97" s="35"/>
      <c r="G97" s="164"/>
      <c r="H97" s="35"/>
      <c r="I97" s="36"/>
      <c r="J97" s="41"/>
      <c r="K97" s="86"/>
      <c r="L97" s="35"/>
      <c r="M97" s="37"/>
      <c r="N97" s="41"/>
      <c r="O97" s="86"/>
      <c r="P97" s="38"/>
      <c r="Q97" s="37"/>
      <c r="R97" s="164"/>
      <c r="S97" s="86"/>
      <c r="T97" s="35"/>
      <c r="U97" s="36"/>
      <c r="V97" s="41"/>
      <c r="W97" s="164"/>
      <c r="X97" s="35"/>
      <c r="Y97" s="36"/>
      <c r="Z97" s="41"/>
      <c r="AA97" s="164"/>
      <c r="AB97" s="35"/>
      <c r="AC97" s="36"/>
      <c r="AD97" s="35"/>
      <c r="AE97" s="37"/>
      <c r="AF97" s="35"/>
      <c r="AG97" s="36"/>
      <c r="AH97" s="35"/>
      <c r="AI97" s="36"/>
      <c r="AJ97" s="35"/>
      <c r="AK97" s="36"/>
      <c r="AL97" s="41"/>
      <c r="AM97" s="165"/>
      <c r="AN97" s="41"/>
      <c r="AO97" s="37"/>
      <c r="AP97" s="35"/>
      <c r="AQ97" s="166"/>
      <c r="AR97" s="166"/>
      <c r="AS97" s="36"/>
      <c r="AT97" s="25" t="str">
        <f t="shared" si="43"/>
        <v/>
      </c>
      <c r="CA97" s="26" t="str">
        <f t="shared" si="44"/>
        <v/>
      </c>
      <c r="CB97" s="26" t="str">
        <f t="shared" si="45"/>
        <v/>
      </c>
      <c r="CC97" s="26" t="str">
        <f t="shared" si="46"/>
        <v/>
      </c>
      <c r="CD97" s="26" t="str">
        <f t="shared" si="47"/>
        <v/>
      </c>
      <c r="CE97" s="26" t="str">
        <f t="shared" si="48"/>
        <v/>
      </c>
      <c r="CF97" s="26" t="str">
        <f t="shared" si="49"/>
        <v/>
      </c>
      <c r="CJ97" s="29">
        <f t="shared" si="50"/>
        <v>0</v>
      </c>
      <c r="CK97" s="29">
        <f t="shared" si="51"/>
        <v>0</v>
      </c>
      <c r="CL97" s="29">
        <f t="shared" si="52"/>
        <v>0</v>
      </c>
      <c r="CM97" s="29">
        <f t="shared" si="52"/>
        <v>0</v>
      </c>
      <c r="CN97" s="29">
        <f t="shared" si="52"/>
        <v>0</v>
      </c>
      <c r="CO97" s="29">
        <f t="shared" si="52"/>
        <v>0</v>
      </c>
    </row>
    <row r="98" spans="1:93" x14ac:dyDescent="0.25">
      <c r="A98" s="300"/>
      <c r="B98" s="124" t="s">
        <v>74</v>
      </c>
      <c r="C98" s="122">
        <f t="shared" si="41"/>
        <v>0</v>
      </c>
      <c r="D98" s="167">
        <f>+J98+L98+N98</f>
        <v>0</v>
      </c>
      <c r="E98" s="168">
        <f>+K98+M98+O98</f>
        <v>0</v>
      </c>
      <c r="F98" s="75"/>
      <c r="G98" s="169"/>
      <c r="H98" s="75"/>
      <c r="I98" s="76"/>
      <c r="J98" s="41"/>
      <c r="K98" s="86"/>
      <c r="L98" s="47"/>
      <c r="M98" s="49"/>
      <c r="N98" s="52"/>
      <c r="O98" s="170"/>
      <c r="P98" s="109"/>
      <c r="Q98" s="108"/>
      <c r="R98" s="169"/>
      <c r="S98" s="171"/>
      <c r="T98" s="75"/>
      <c r="U98" s="76"/>
      <c r="V98" s="123"/>
      <c r="W98" s="169"/>
      <c r="X98" s="75"/>
      <c r="Y98" s="76"/>
      <c r="Z98" s="123"/>
      <c r="AA98" s="169"/>
      <c r="AB98" s="75"/>
      <c r="AC98" s="76"/>
      <c r="AD98" s="75"/>
      <c r="AE98" s="108"/>
      <c r="AF98" s="75"/>
      <c r="AG98" s="76"/>
      <c r="AH98" s="75"/>
      <c r="AI98" s="76"/>
      <c r="AJ98" s="75"/>
      <c r="AK98" s="76"/>
      <c r="AL98" s="169"/>
      <c r="AM98" s="110"/>
      <c r="AN98" s="41"/>
      <c r="AO98" s="37"/>
      <c r="AP98" s="35"/>
      <c r="AQ98" s="172"/>
      <c r="AR98" s="172"/>
      <c r="AS98" s="48"/>
      <c r="AT98" s="25" t="str">
        <f t="shared" si="43"/>
        <v/>
      </c>
      <c r="CA98" s="26" t="str">
        <f t="shared" si="44"/>
        <v/>
      </c>
      <c r="CB98" s="26" t="str">
        <f t="shared" si="45"/>
        <v/>
      </c>
      <c r="CC98" s="26" t="str">
        <f t="shared" si="46"/>
        <v/>
      </c>
      <c r="CD98" s="26" t="str">
        <f t="shared" si="47"/>
        <v/>
      </c>
      <c r="CE98" s="26" t="str">
        <f t="shared" si="48"/>
        <v/>
      </c>
      <c r="CF98" s="26" t="str">
        <f t="shared" si="49"/>
        <v/>
      </c>
      <c r="CJ98" s="29">
        <f t="shared" si="50"/>
        <v>0</v>
      </c>
      <c r="CK98" s="29">
        <f t="shared" si="51"/>
        <v>0</v>
      </c>
      <c r="CL98" s="29">
        <f t="shared" si="52"/>
        <v>0</v>
      </c>
      <c r="CM98" s="29">
        <f t="shared" si="52"/>
        <v>0</v>
      </c>
      <c r="CN98" s="29">
        <f t="shared" si="52"/>
        <v>0</v>
      </c>
      <c r="CO98" s="29">
        <f t="shared" si="52"/>
        <v>0</v>
      </c>
    </row>
    <row r="99" spans="1:93" x14ac:dyDescent="0.25">
      <c r="A99" s="301"/>
      <c r="B99" s="57" t="s">
        <v>75</v>
      </c>
      <c r="C99" s="58">
        <f t="shared" si="41"/>
        <v>0</v>
      </c>
      <c r="D99" s="59">
        <f>SUM(F99+H99+J99+L99+N99+P99+R99+T99+V99+X99+Z99+AB99+AD99+AF99+AH99+AJ99+AL99)</f>
        <v>0</v>
      </c>
      <c r="E99" s="173">
        <f>SUM(G99+I99+K99+M99+O99+Q99+S99+U99+W99+Y99+AA99+AC99+AE99+AG99+AI99+AK99+AM99)</f>
        <v>0</v>
      </c>
      <c r="F99" s="64"/>
      <c r="G99" s="174"/>
      <c r="H99" s="64"/>
      <c r="I99" s="68"/>
      <c r="J99" s="97"/>
      <c r="K99" s="175"/>
      <c r="L99" s="64"/>
      <c r="M99" s="94"/>
      <c r="N99" s="97"/>
      <c r="O99" s="175"/>
      <c r="P99" s="95"/>
      <c r="Q99" s="94"/>
      <c r="R99" s="174"/>
      <c r="S99" s="175"/>
      <c r="T99" s="64"/>
      <c r="U99" s="68"/>
      <c r="V99" s="97"/>
      <c r="W99" s="174"/>
      <c r="X99" s="64"/>
      <c r="Y99" s="68"/>
      <c r="Z99" s="97"/>
      <c r="AA99" s="174"/>
      <c r="AB99" s="64"/>
      <c r="AC99" s="68"/>
      <c r="AD99" s="64"/>
      <c r="AE99" s="94"/>
      <c r="AF99" s="64"/>
      <c r="AG99" s="68"/>
      <c r="AH99" s="64"/>
      <c r="AI99" s="68"/>
      <c r="AJ99" s="64"/>
      <c r="AK99" s="68"/>
      <c r="AL99" s="64"/>
      <c r="AM99" s="96"/>
      <c r="AN99" s="41"/>
      <c r="AO99" s="37"/>
      <c r="AP99" s="35"/>
      <c r="AQ99" s="166"/>
      <c r="AR99" s="166"/>
      <c r="AS99" s="36"/>
      <c r="AT99" s="25" t="str">
        <f t="shared" si="43"/>
        <v/>
      </c>
      <c r="CA99" s="26" t="str">
        <f t="shared" si="44"/>
        <v/>
      </c>
      <c r="CB99" s="26" t="str">
        <f t="shared" si="45"/>
        <v/>
      </c>
      <c r="CC99" s="26" t="str">
        <f t="shared" si="46"/>
        <v/>
      </c>
      <c r="CD99" s="26" t="str">
        <f t="shared" si="47"/>
        <v/>
      </c>
      <c r="CE99" s="26" t="str">
        <f t="shared" si="48"/>
        <v/>
      </c>
      <c r="CF99" s="26" t="str">
        <f t="shared" si="49"/>
        <v/>
      </c>
      <c r="CJ99" s="29">
        <f t="shared" si="50"/>
        <v>0</v>
      </c>
      <c r="CK99" s="29">
        <f t="shared" si="51"/>
        <v>0</v>
      </c>
      <c r="CL99" s="29">
        <f t="shared" si="52"/>
        <v>0</v>
      </c>
      <c r="CM99" s="29">
        <f t="shared" si="52"/>
        <v>0</v>
      </c>
      <c r="CN99" s="29">
        <f t="shared" si="52"/>
        <v>0</v>
      </c>
      <c r="CO99" s="29">
        <f t="shared" si="52"/>
        <v>0</v>
      </c>
    </row>
    <row r="100" spans="1:93" ht="21" x14ac:dyDescent="0.25">
      <c r="A100" s="299" t="s">
        <v>76</v>
      </c>
      <c r="B100" s="151" t="s">
        <v>70</v>
      </c>
      <c r="C100" s="11">
        <f t="shared" si="41"/>
        <v>0</v>
      </c>
      <c r="D100" s="12">
        <f>+L100+N100+P100+R100+T100+V100+X100+Z100+AB100+AD100+AF100+AH100</f>
        <v>0</v>
      </c>
      <c r="E100" s="152">
        <f>+M100+O100+Q100+S100+U100+W100+Y100+AA100+AC100+AE100+AG100+AI100</f>
        <v>0</v>
      </c>
      <c r="F100" s="153"/>
      <c r="G100" s="154"/>
      <c r="H100" s="153"/>
      <c r="I100" s="155"/>
      <c r="J100" s="153"/>
      <c r="K100" s="155"/>
      <c r="L100" s="156"/>
      <c r="M100" s="157"/>
      <c r="N100" s="104"/>
      <c r="O100" s="158"/>
      <c r="P100" s="159"/>
      <c r="Q100" s="157"/>
      <c r="R100" s="160"/>
      <c r="S100" s="158"/>
      <c r="T100" s="156"/>
      <c r="U100" s="21"/>
      <c r="V100" s="104"/>
      <c r="W100" s="160"/>
      <c r="X100" s="156"/>
      <c r="Y100" s="21"/>
      <c r="Z100" s="104"/>
      <c r="AA100" s="160"/>
      <c r="AB100" s="156"/>
      <c r="AC100" s="21"/>
      <c r="AD100" s="156"/>
      <c r="AE100" s="157"/>
      <c r="AF100" s="156"/>
      <c r="AG100" s="157"/>
      <c r="AH100" s="156"/>
      <c r="AI100" s="157"/>
      <c r="AJ100" s="98"/>
      <c r="AK100" s="176"/>
      <c r="AL100" s="177"/>
      <c r="AM100" s="178"/>
      <c r="AN100" s="41"/>
      <c r="AO100" s="37"/>
      <c r="AP100" s="35"/>
      <c r="AQ100" s="179"/>
      <c r="AR100" s="179"/>
      <c r="AS100" s="80"/>
      <c r="AT100" s="25" t="str">
        <f t="shared" si="43"/>
        <v/>
      </c>
      <c r="CA100" s="26" t="str">
        <f t="shared" si="44"/>
        <v/>
      </c>
      <c r="CB100" s="26" t="str">
        <f t="shared" si="45"/>
        <v/>
      </c>
      <c r="CC100" s="26" t="str">
        <f t="shared" si="46"/>
        <v/>
      </c>
      <c r="CD100" s="26" t="str">
        <f t="shared" si="47"/>
        <v/>
      </c>
      <c r="CE100" s="26" t="str">
        <f t="shared" si="48"/>
        <v/>
      </c>
      <c r="CF100" s="26" t="str">
        <f t="shared" si="49"/>
        <v/>
      </c>
      <c r="CJ100" s="29">
        <f t="shared" si="50"/>
        <v>0</v>
      </c>
      <c r="CK100" s="29">
        <f t="shared" si="51"/>
        <v>0</v>
      </c>
      <c r="CL100" s="29">
        <f t="shared" si="52"/>
        <v>0</v>
      </c>
      <c r="CM100" s="29">
        <f t="shared" si="52"/>
        <v>0</v>
      </c>
      <c r="CN100" s="29">
        <f t="shared" si="52"/>
        <v>0</v>
      </c>
      <c r="CO100" s="29">
        <f t="shared" si="52"/>
        <v>0</v>
      </c>
    </row>
    <row r="101" spans="1:93" x14ac:dyDescent="0.25">
      <c r="A101" s="300"/>
      <c r="B101" s="31" t="s">
        <v>71</v>
      </c>
      <c r="C101" s="32">
        <f t="shared" si="41"/>
        <v>15</v>
      </c>
      <c r="D101" s="33">
        <f t="shared" ref="D101:E103" si="53">SUM(F101+H101+J101+L101+N101+P101+R101+T101+V101+X101+Z101+AB101+AD101+AF101+AH101+AJ101+AL101)</f>
        <v>12</v>
      </c>
      <c r="E101" s="163">
        <f t="shared" si="53"/>
        <v>3</v>
      </c>
      <c r="F101" s="79"/>
      <c r="G101" s="180"/>
      <c r="H101" s="79"/>
      <c r="I101" s="80"/>
      <c r="J101" s="79"/>
      <c r="K101" s="180"/>
      <c r="L101" s="35"/>
      <c r="M101" s="80"/>
      <c r="N101" s="41">
        <v>1</v>
      </c>
      <c r="O101" s="180"/>
      <c r="P101" s="35">
        <v>2</v>
      </c>
      <c r="Q101" s="80"/>
      <c r="R101" s="41"/>
      <c r="S101" s="180"/>
      <c r="T101" s="35">
        <v>2</v>
      </c>
      <c r="U101" s="80">
        <v>1</v>
      </c>
      <c r="V101" s="41"/>
      <c r="W101" s="180">
        <v>1</v>
      </c>
      <c r="X101" s="35"/>
      <c r="Y101" s="80"/>
      <c r="Z101" s="41"/>
      <c r="AA101" s="180"/>
      <c r="AB101" s="35">
        <v>4</v>
      </c>
      <c r="AC101" s="80"/>
      <c r="AD101" s="35">
        <v>2</v>
      </c>
      <c r="AE101" s="81"/>
      <c r="AF101" s="35"/>
      <c r="AG101" s="36"/>
      <c r="AH101" s="35"/>
      <c r="AI101" s="36"/>
      <c r="AJ101" s="35"/>
      <c r="AK101" s="36">
        <v>1</v>
      </c>
      <c r="AL101" s="41">
        <v>1</v>
      </c>
      <c r="AM101" s="165"/>
      <c r="AN101" s="41">
        <v>0</v>
      </c>
      <c r="AO101" s="37">
        <v>0</v>
      </c>
      <c r="AP101" s="35">
        <v>0</v>
      </c>
      <c r="AQ101" s="179">
        <v>0</v>
      </c>
      <c r="AR101" s="179">
        <v>0</v>
      </c>
      <c r="AS101" s="80">
        <v>0</v>
      </c>
      <c r="AT101" s="25" t="str">
        <f t="shared" si="43"/>
        <v/>
      </c>
      <c r="CA101" s="26" t="str">
        <f t="shared" si="44"/>
        <v/>
      </c>
      <c r="CB101" s="26" t="str">
        <f t="shared" si="45"/>
        <v/>
      </c>
      <c r="CC101" s="26" t="str">
        <f t="shared" si="46"/>
        <v/>
      </c>
      <c r="CD101" s="26" t="str">
        <f t="shared" si="47"/>
        <v/>
      </c>
      <c r="CE101" s="26" t="str">
        <f t="shared" si="48"/>
        <v/>
      </c>
      <c r="CF101" s="26" t="str">
        <f t="shared" si="49"/>
        <v/>
      </c>
      <c r="CJ101" s="29">
        <f t="shared" si="50"/>
        <v>0</v>
      </c>
      <c r="CK101" s="29">
        <f t="shared" si="51"/>
        <v>0</v>
      </c>
      <c r="CL101" s="29">
        <f t="shared" si="52"/>
        <v>0</v>
      </c>
      <c r="CM101" s="29">
        <f t="shared" si="52"/>
        <v>0</v>
      </c>
      <c r="CN101" s="29">
        <f t="shared" si="52"/>
        <v>0</v>
      </c>
      <c r="CO101" s="29">
        <f t="shared" si="52"/>
        <v>0</v>
      </c>
    </row>
    <row r="102" spans="1:93" x14ac:dyDescent="0.25">
      <c r="A102" s="300"/>
      <c r="B102" s="31" t="s">
        <v>72</v>
      </c>
      <c r="C102" s="32">
        <f t="shared" si="41"/>
        <v>7</v>
      </c>
      <c r="D102" s="33">
        <f t="shared" si="53"/>
        <v>5</v>
      </c>
      <c r="E102" s="163">
        <f t="shared" si="53"/>
        <v>2</v>
      </c>
      <c r="F102" s="35"/>
      <c r="G102" s="164"/>
      <c r="H102" s="35"/>
      <c r="I102" s="36"/>
      <c r="J102" s="35"/>
      <c r="K102" s="164">
        <v>2</v>
      </c>
      <c r="L102" s="35"/>
      <c r="M102" s="36"/>
      <c r="N102" s="41">
        <v>2</v>
      </c>
      <c r="O102" s="164"/>
      <c r="P102" s="35"/>
      <c r="Q102" s="36"/>
      <c r="R102" s="41"/>
      <c r="S102" s="164"/>
      <c r="T102" s="35">
        <v>1</v>
      </c>
      <c r="U102" s="36"/>
      <c r="V102" s="41"/>
      <c r="W102" s="164"/>
      <c r="X102" s="35">
        <v>1</v>
      </c>
      <c r="Y102" s="36"/>
      <c r="Z102" s="41">
        <v>1</v>
      </c>
      <c r="AA102" s="164"/>
      <c r="AB102" s="35"/>
      <c r="AC102" s="36"/>
      <c r="AD102" s="35"/>
      <c r="AE102" s="37"/>
      <c r="AF102" s="35"/>
      <c r="AG102" s="36"/>
      <c r="AH102" s="35"/>
      <c r="AI102" s="36"/>
      <c r="AJ102" s="35"/>
      <c r="AK102" s="36"/>
      <c r="AL102" s="41"/>
      <c r="AM102" s="165"/>
      <c r="AN102" s="41">
        <v>0</v>
      </c>
      <c r="AO102" s="37">
        <v>1</v>
      </c>
      <c r="AP102" s="35">
        <v>0</v>
      </c>
      <c r="AQ102" s="166">
        <v>0</v>
      </c>
      <c r="AR102" s="166">
        <v>0</v>
      </c>
      <c r="AS102" s="36">
        <v>0</v>
      </c>
      <c r="AT102" s="25" t="str">
        <f t="shared" si="43"/>
        <v/>
      </c>
      <c r="CA102" s="26" t="str">
        <f t="shared" si="44"/>
        <v/>
      </c>
      <c r="CB102" s="26" t="str">
        <f t="shared" si="45"/>
        <v/>
      </c>
      <c r="CC102" s="26" t="str">
        <f t="shared" si="46"/>
        <v/>
      </c>
      <c r="CD102" s="26" t="str">
        <f t="shared" si="47"/>
        <v/>
      </c>
      <c r="CE102" s="26" t="str">
        <f t="shared" si="48"/>
        <v/>
      </c>
      <c r="CF102" s="26" t="str">
        <f t="shared" si="49"/>
        <v/>
      </c>
      <c r="CJ102" s="29">
        <f t="shared" si="50"/>
        <v>0</v>
      </c>
      <c r="CK102" s="29">
        <f t="shared" si="51"/>
        <v>0</v>
      </c>
      <c r="CL102" s="29">
        <f t="shared" si="52"/>
        <v>0</v>
      </c>
      <c r="CM102" s="29">
        <f t="shared" si="52"/>
        <v>0</v>
      </c>
      <c r="CN102" s="29">
        <f t="shared" si="52"/>
        <v>0</v>
      </c>
      <c r="CO102" s="29">
        <f t="shared" si="52"/>
        <v>0</v>
      </c>
    </row>
    <row r="103" spans="1:93" x14ac:dyDescent="0.25">
      <c r="A103" s="300"/>
      <c r="B103" s="31" t="s">
        <v>73</v>
      </c>
      <c r="C103" s="32">
        <f t="shared" si="41"/>
        <v>0</v>
      </c>
      <c r="D103" s="33">
        <f t="shared" si="53"/>
        <v>0</v>
      </c>
      <c r="E103" s="163">
        <f t="shared" si="53"/>
        <v>0</v>
      </c>
      <c r="F103" s="35"/>
      <c r="G103" s="164"/>
      <c r="H103" s="35"/>
      <c r="I103" s="36"/>
      <c r="J103" s="35"/>
      <c r="K103" s="164"/>
      <c r="L103" s="35"/>
      <c r="M103" s="36"/>
      <c r="N103" s="41"/>
      <c r="O103" s="164"/>
      <c r="P103" s="35"/>
      <c r="Q103" s="36"/>
      <c r="R103" s="41"/>
      <c r="S103" s="164"/>
      <c r="T103" s="35"/>
      <c r="U103" s="36"/>
      <c r="V103" s="41"/>
      <c r="W103" s="164"/>
      <c r="X103" s="35"/>
      <c r="Y103" s="36"/>
      <c r="Z103" s="41"/>
      <c r="AA103" s="164"/>
      <c r="AB103" s="35"/>
      <c r="AC103" s="36"/>
      <c r="AD103" s="35"/>
      <c r="AE103" s="37"/>
      <c r="AF103" s="35"/>
      <c r="AG103" s="36"/>
      <c r="AH103" s="35"/>
      <c r="AI103" s="36"/>
      <c r="AJ103" s="35"/>
      <c r="AK103" s="36"/>
      <c r="AL103" s="41"/>
      <c r="AM103" s="165"/>
      <c r="AN103" s="41"/>
      <c r="AO103" s="37"/>
      <c r="AP103" s="35"/>
      <c r="AQ103" s="166"/>
      <c r="AR103" s="166"/>
      <c r="AS103" s="36"/>
      <c r="AT103" s="25" t="str">
        <f t="shared" si="43"/>
        <v/>
      </c>
      <c r="CA103" s="26" t="str">
        <f t="shared" si="44"/>
        <v/>
      </c>
      <c r="CB103" s="26" t="str">
        <f t="shared" si="45"/>
        <v/>
      </c>
      <c r="CC103" s="26" t="str">
        <f t="shared" si="46"/>
        <v/>
      </c>
      <c r="CD103" s="26" t="str">
        <f t="shared" si="47"/>
        <v/>
      </c>
      <c r="CE103" s="26" t="str">
        <f t="shared" si="48"/>
        <v/>
      </c>
      <c r="CF103" s="26" t="str">
        <f t="shared" si="49"/>
        <v/>
      </c>
      <c r="CJ103" s="29">
        <f t="shared" si="50"/>
        <v>0</v>
      </c>
      <c r="CK103" s="29">
        <f t="shared" si="51"/>
        <v>0</v>
      </c>
      <c r="CL103" s="29">
        <f t="shared" si="52"/>
        <v>0</v>
      </c>
      <c r="CM103" s="29">
        <f t="shared" si="52"/>
        <v>0</v>
      </c>
      <c r="CN103" s="29">
        <f t="shared" si="52"/>
        <v>0</v>
      </c>
      <c r="CO103" s="29">
        <f t="shared" si="52"/>
        <v>0</v>
      </c>
    </row>
    <row r="104" spans="1:93" x14ac:dyDescent="0.25">
      <c r="A104" s="300"/>
      <c r="B104" s="124" t="s">
        <v>74</v>
      </c>
      <c r="C104" s="122">
        <f t="shared" si="41"/>
        <v>0</v>
      </c>
      <c r="D104" s="167">
        <f>+J104+L104+N104</f>
        <v>0</v>
      </c>
      <c r="E104" s="168">
        <f>+K104+M104+O104</f>
        <v>0</v>
      </c>
      <c r="F104" s="75"/>
      <c r="G104" s="169"/>
      <c r="H104" s="118"/>
      <c r="I104" s="181"/>
      <c r="J104" s="35"/>
      <c r="K104" s="164"/>
      <c r="L104" s="35"/>
      <c r="M104" s="36"/>
      <c r="N104" s="41"/>
      <c r="O104" s="164"/>
      <c r="P104" s="182"/>
      <c r="Q104" s="119"/>
      <c r="R104" s="183"/>
      <c r="S104" s="184"/>
      <c r="T104" s="118"/>
      <c r="U104" s="181"/>
      <c r="V104" s="185"/>
      <c r="W104" s="183"/>
      <c r="X104" s="118"/>
      <c r="Y104" s="181"/>
      <c r="Z104" s="185"/>
      <c r="AA104" s="183"/>
      <c r="AB104" s="118"/>
      <c r="AC104" s="181"/>
      <c r="AD104" s="118"/>
      <c r="AE104" s="119"/>
      <c r="AF104" s="118"/>
      <c r="AG104" s="181"/>
      <c r="AH104" s="118"/>
      <c r="AI104" s="181"/>
      <c r="AJ104" s="118"/>
      <c r="AK104" s="181"/>
      <c r="AL104" s="183"/>
      <c r="AM104" s="186"/>
      <c r="AN104" s="41"/>
      <c r="AO104" s="37"/>
      <c r="AP104" s="35"/>
      <c r="AQ104" s="166"/>
      <c r="AR104" s="166"/>
      <c r="AS104" s="36"/>
      <c r="AT104" s="25" t="str">
        <f t="shared" si="43"/>
        <v/>
      </c>
      <c r="CA104" s="26" t="str">
        <f t="shared" si="44"/>
        <v/>
      </c>
      <c r="CB104" s="26" t="str">
        <f t="shared" si="45"/>
        <v/>
      </c>
      <c r="CC104" s="26" t="str">
        <f t="shared" si="46"/>
        <v/>
      </c>
      <c r="CD104" s="26" t="str">
        <f t="shared" si="47"/>
        <v/>
      </c>
      <c r="CE104" s="26" t="str">
        <f t="shared" si="48"/>
        <v/>
      </c>
      <c r="CF104" s="26" t="str">
        <f t="shared" si="49"/>
        <v/>
      </c>
      <c r="CJ104" s="29">
        <f t="shared" si="50"/>
        <v>0</v>
      </c>
      <c r="CK104" s="29">
        <f t="shared" si="51"/>
        <v>0</v>
      </c>
      <c r="CL104" s="29">
        <f t="shared" si="52"/>
        <v>0</v>
      </c>
      <c r="CM104" s="29">
        <f t="shared" si="52"/>
        <v>0</v>
      </c>
      <c r="CN104" s="29">
        <f t="shared" si="52"/>
        <v>0</v>
      </c>
      <c r="CO104" s="29">
        <f t="shared" si="52"/>
        <v>0</v>
      </c>
    </row>
    <row r="105" spans="1:93" x14ac:dyDescent="0.25">
      <c r="A105" s="301"/>
      <c r="B105" s="57" t="s">
        <v>75</v>
      </c>
      <c r="C105" s="58">
        <f t="shared" si="41"/>
        <v>0</v>
      </c>
      <c r="D105" s="59">
        <f>SUM(F105+H105+J105+L105+N105+P105+R105+T105+V105+X105+Z105+AB105+AD105+AF105+AH105+AJ105+AL105)</f>
        <v>0</v>
      </c>
      <c r="E105" s="173">
        <f>SUM(G105+I105+K105+M105+O105+Q105+S105+U105+W105+Y105+AA105+AC105+AE105+AG105+AI105+AK105+AM105)</f>
        <v>0</v>
      </c>
      <c r="F105" s="64"/>
      <c r="G105" s="174"/>
      <c r="H105" s="64"/>
      <c r="I105" s="68"/>
      <c r="J105" s="97"/>
      <c r="K105" s="175"/>
      <c r="L105" s="64"/>
      <c r="M105" s="94"/>
      <c r="N105" s="97"/>
      <c r="O105" s="175"/>
      <c r="P105" s="95"/>
      <c r="Q105" s="94"/>
      <c r="R105" s="174"/>
      <c r="S105" s="175"/>
      <c r="T105" s="64"/>
      <c r="U105" s="68"/>
      <c r="V105" s="97"/>
      <c r="W105" s="174"/>
      <c r="X105" s="64"/>
      <c r="Y105" s="68"/>
      <c r="Z105" s="97"/>
      <c r="AA105" s="174"/>
      <c r="AB105" s="64"/>
      <c r="AC105" s="68"/>
      <c r="AD105" s="64"/>
      <c r="AE105" s="94"/>
      <c r="AF105" s="64"/>
      <c r="AG105" s="68"/>
      <c r="AH105" s="64"/>
      <c r="AI105" s="68"/>
      <c r="AJ105" s="64"/>
      <c r="AK105" s="68"/>
      <c r="AL105" s="174"/>
      <c r="AM105" s="96"/>
      <c r="AN105" s="97"/>
      <c r="AO105" s="94"/>
      <c r="AP105" s="64"/>
      <c r="AQ105" s="187"/>
      <c r="AR105" s="187"/>
      <c r="AS105" s="68"/>
      <c r="AT105" s="25" t="str">
        <f t="shared" si="43"/>
        <v/>
      </c>
      <c r="CA105" s="26" t="str">
        <f t="shared" si="44"/>
        <v/>
      </c>
      <c r="CB105" s="26" t="str">
        <f t="shared" si="45"/>
        <v/>
      </c>
      <c r="CC105" s="26" t="str">
        <f t="shared" si="46"/>
        <v/>
      </c>
      <c r="CD105" s="26" t="str">
        <f t="shared" si="47"/>
        <v/>
      </c>
      <c r="CE105" s="26" t="str">
        <f t="shared" si="48"/>
        <v/>
      </c>
      <c r="CF105" s="26" t="str">
        <f t="shared" si="49"/>
        <v/>
      </c>
      <c r="CJ105" s="29">
        <f t="shared" si="50"/>
        <v>0</v>
      </c>
      <c r="CK105" s="29">
        <f t="shared" si="51"/>
        <v>0</v>
      </c>
      <c r="CL105" s="29">
        <f t="shared" si="52"/>
        <v>0</v>
      </c>
      <c r="CM105" s="29">
        <f t="shared" si="52"/>
        <v>0</v>
      </c>
      <c r="CN105" s="29">
        <f t="shared" si="52"/>
        <v>0</v>
      </c>
      <c r="CO105" s="29">
        <f t="shared" si="52"/>
        <v>0</v>
      </c>
    </row>
    <row r="106" spans="1:93" ht="18" customHeight="1" x14ac:dyDescent="0.25">
      <c r="A106" s="282" t="s">
        <v>77</v>
      </c>
      <c r="B106" s="282"/>
      <c r="C106" s="282"/>
      <c r="D106" s="282"/>
    </row>
    <row r="107" spans="1:93" x14ac:dyDescent="0.25">
      <c r="A107" s="299" t="s">
        <v>78</v>
      </c>
      <c r="B107" s="188" t="s">
        <v>79</v>
      </c>
      <c r="C107" s="7" t="s">
        <v>80</v>
      </c>
      <c r="D107" s="7" t="s">
        <v>81</v>
      </c>
    </row>
    <row r="108" spans="1:93" x14ac:dyDescent="0.25">
      <c r="A108" s="300"/>
      <c r="B108" s="189" t="s">
        <v>82</v>
      </c>
      <c r="C108" s="22"/>
      <c r="D108" s="22"/>
      <c r="E108" s="25" t="str">
        <f>$CA108</f>
        <v/>
      </c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  <c r="P108" s="190"/>
      <c r="Q108" s="191"/>
      <c r="R108" s="191"/>
      <c r="S108" s="191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3"/>
      <c r="BY108" s="3"/>
      <c r="BZ108" s="3"/>
      <c r="CA108" s="192" t="str">
        <f>IF(D108&lt;=C108,"","* Las consejerías realizadas en Espacios Amigables NO DEBEN ser mayor al Total de Actividades. ")</f>
        <v/>
      </c>
      <c r="CB108" s="4"/>
      <c r="CC108" s="4"/>
      <c r="CD108" s="4"/>
      <c r="CE108" s="4"/>
      <c r="CF108" s="4"/>
      <c r="CJ108" s="193">
        <f>IF(D108&lt;=C108,0,1)</f>
        <v>0</v>
      </c>
    </row>
    <row r="109" spans="1:93" x14ac:dyDescent="0.25">
      <c r="A109" s="300"/>
      <c r="B109" s="194" t="s">
        <v>83</v>
      </c>
      <c r="C109" s="24"/>
      <c r="D109" s="24"/>
      <c r="E109" s="25" t="str">
        <f t="shared" ref="E109:E110" si="54">$CA109</f>
        <v/>
      </c>
      <c r="F109" s="190"/>
      <c r="G109" s="190"/>
      <c r="H109" s="190"/>
      <c r="I109" s="190"/>
      <c r="J109" s="190"/>
      <c r="K109" s="190"/>
      <c r="L109" s="190"/>
      <c r="M109" s="190"/>
      <c r="N109" s="190"/>
      <c r="O109" s="190"/>
      <c r="P109" s="190"/>
      <c r="Q109" s="191"/>
      <c r="R109" s="191"/>
      <c r="S109" s="191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3"/>
      <c r="BY109" s="3"/>
      <c r="BZ109" s="3"/>
      <c r="CA109" s="192" t="str">
        <f t="shared" ref="CA109:CA110" si="55">IF(D109&lt;=C109,"","* Las consejerías realizadas en Espacios Amigables NO DEBEN ser mayor al Total de Actividades. ")</f>
        <v/>
      </c>
      <c r="CB109" s="4"/>
      <c r="CC109" s="4"/>
      <c r="CD109" s="4"/>
      <c r="CE109" s="4"/>
      <c r="CF109" s="4"/>
      <c r="CJ109" s="193">
        <f>IF(D109&lt;=C109,0,1)</f>
        <v>0</v>
      </c>
    </row>
    <row r="110" spans="1:93" ht="21" x14ac:dyDescent="0.25">
      <c r="A110" s="300"/>
      <c r="B110" s="194" t="s">
        <v>84</v>
      </c>
      <c r="C110" s="24"/>
      <c r="D110" s="24"/>
      <c r="E110" s="25" t="str">
        <f t="shared" si="54"/>
        <v/>
      </c>
      <c r="F110" s="190"/>
      <c r="G110" s="190"/>
      <c r="H110" s="190"/>
      <c r="I110" s="190"/>
      <c r="J110" s="190"/>
      <c r="K110" s="190"/>
      <c r="L110" s="190"/>
      <c r="M110" s="190"/>
      <c r="N110" s="190"/>
      <c r="O110" s="190"/>
      <c r="P110" s="190"/>
      <c r="Q110" s="191"/>
      <c r="R110" s="191"/>
      <c r="S110" s="191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3"/>
      <c r="BY110" s="3"/>
      <c r="BZ110" s="3"/>
      <c r="CA110" s="192" t="str">
        <f t="shared" si="55"/>
        <v/>
      </c>
      <c r="CB110" s="4"/>
      <c r="CC110" s="4"/>
      <c r="CD110" s="4"/>
      <c r="CE110" s="4"/>
      <c r="CF110" s="4"/>
      <c r="CJ110" s="193">
        <f>IF(D110&lt;=C110,0,1)</f>
        <v>0</v>
      </c>
    </row>
    <row r="111" spans="1:93" x14ac:dyDescent="0.25">
      <c r="A111" s="300"/>
      <c r="B111" s="194" t="s">
        <v>85</v>
      </c>
      <c r="C111" s="24"/>
      <c r="D111" s="195"/>
    </row>
    <row r="112" spans="1:93" x14ac:dyDescent="0.25">
      <c r="A112" s="300"/>
      <c r="B112" s="196" t="s">
        <v>86</v>
      </c>
      <c r="C112" s="36"/>
      <c r="D112" s="195"/>
    </row>
    <row r="113" spans="1:111" ht="21" x14ac:dyDescent="0.25">
      <c r="A113" s="300"/>
      <c r="B113" s="196" t="s">
        <v>87</v>
      </c>
      <c r="C113" s="36"/>
      <c r="D113" s="24"/>
      <c r="E113" s="25" t="str">
        <f t="shared" ref="E113:E117" si="56">$CA113</f>
        <v/>
      </c>
      <c r="F113" s="190"/>
      <c r="G113" s="190"/>
      <c r="H113" s="190"/>
      <c r="I113" s="190"/>
      <c r="J113" s="190"/>
      <c r="K113" s="190"/>
      <c r="L113" s="190"/>
      <c r="M113" s="190"/>
      <c r="N113" s="190"/>
      <c r="O113" s="190"/>
      <c r="P113" s="190"/>
      <c r="Q113" s="191"/>
      <c r="R113" s="191"/>
      <c r="S113" s="191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3"/>
      <c r="BY113" s="3"/>
      <c r="BZ113" s="3"/>
      <c r="CA113" s="192" t="str">
        <f>IF(D113&lt;=C113,"","* Las consejerías realizadas en Espacios Amigables NO DEBEN ser mayor al Total de Actividades. ")</f>
        <v/>
      </c>
      <c r="CB113" s="4"/>
      <c r="CC113" s="4"/>
      <c r="CD113" s="4"/>
      <c r="CE113" s="4"/>
      <c r="CF113" s="4"/>
      <c r="CJ113" s="193">
        <f>IF(D113&lt;=C113,0,1)</f>
        <v>0</v>
      </c>
    </row>
    <row r="114" spans="1:111" x14ac:dyDescent="0.25">
      <c r="A114" s="300"/>
      <c r="B114" s="196" t="s">
        <v>88</v>
      </c>
      <c r="C114" s="36"/>
      <c r="D114" s="24"/>
      <c r="E114" s="25" t="str">
        <f t="shared" si="56"/>
        <v/>
      </c>
      <c r="F114" s="190"/>
      <c r="G114" s="190"/>
      <c r="H114" s="190"/>
      <c r="I114" s="190"/>
      <c r="J114" s="190"/>
      <c r="K114" s="190"/>
      <c r="L114" s="190"/>
      <c r="M114" s="190"/>
      <c r="N114" s="190"/>
      <c r="O114" s="190"/>
      <c r="P114" s="190"/>
      <c r="Q114" s="191"/>
      <c r="R114" s="191"/>
      <c r="S114" s="191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3"/>
      <c r="BY114" s="3"/>
      <c r="BZ114" s="3"/>
      <c r="CA114" s="192" t="str">
        <f t="shared" ref="CA114:CA117" si="57">IF(D114&lt;=C114,"","* Las consejerías realizadas en Espacios Amigables NO DEBEN ser mayor al Total de Actividades. ")</f>
        <v/>
      </c>
      <c r="CB114" s="4"/>
      <c r="CC114" s="4"/>
      <c r="CD114" s="4"/>
      <c r="CE114" s="4"/>
      <c r="CF114" s="4"/>
      <c r="CJ114" s="193">
        <f>IF(D114&lt;=C114,0,1)</f>
        <v>0</v>
      </c>
    </row>
    <row r="115" spans="1:111" x14ac:dyDescent="0.25">
      <c r="A115" s="300"/>
      <c r="B115" s="196" t="s">
        <v>89</v>
      </c>
      <c r="C115" s="24"/>
      <c r="D115" s="24"/>
      <c r="E115" s="25" t="str">
        <f t="shared" si="56"/>
        <v/>
      </c>
      <c r="F115" s="190"/>
      <c r="G115" s="190"/>
      <c r="H115" s="190"/>
      <c r="I115" s="190"/>
      <c r="J115" s="190"/>
      <c r="K115" s="190"/>
      <c r="L115" s="190"/>
      <c r="M115" s="190"/>
      <c r="N115" s="190"/>
      <c r="O115" s="190"/>
      <c r="P115" s="190"/>
      <c r="Q115" s="191"/>
      <c r="R115" s="191"/>
      <c r="S115" s="191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3"/>
      <c r="BY115" s="3"/>
      <c r="BZ115" s="3"/>
      <c r="CA115" s="192" t="str">
        <f t="shared" si="57"/>
        <v/>
      </c>
      <c r="CB115" s="4"/>
      <c r="CC115" s="4"/>
      <c r="CD115" s="4"/>
      <c r="CE115" s="4"/>
      <c r="CF115" s="4"/>
      <c r="CJ115" s="193">
        <f>IF(D115&lt;=C115,0,1)</f>
        <v>0</v>
      </c>
    </row>
    <row r="116" spans="1:111" x14ac:dyDescent="0.25">
      <c r="A116" s="300"/>
      <c r="B116" s="197" t="s">
        <v>90</v>
      </c>
      <c r="C116" s="24"/>
      <c r="D116" s="24"/>
      <c r="E116" s="25"/>
      <c r="F116" s="190"/>
      <c r="G116" s="190"/>
      <c r="H116" s="190"/>
      <c r="I116" s="190"/>
      <c r="J116" s="190"/>
      <c r="K116" s="190"/>
      <c r="L116" s="190"/>
      <c r="M116" s="190"/>
      <c r="N116" s="190"/>
      <c r="O116" s="190"/>
      <c r="P116" s="190"/>
      <c r="Q116" s="191"/>
      <c r="R116" s="191"/>
      <c r="S116" s="191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3"/>
      <c r="BY116" s="3"/>
      <c r="BZ116" s="3"/>
      <c r="CA116" s="192"/>
      <c r="CB116" s="4"/>
      <c r="CC116" s="4"/>
      <c r="CD116" s="4"/>
      <c r="CE116" s="4"/>
      <c r="CF116" s="4"/>
      <c r="CJ116" s="193"/>
    </row>
    <row r="117" spans="1:111" x14ac:dyDescent="0.25">
      <c r="A117" s="301"/>
      <c r="B117" s="198" t="s">
        <v>91</v>
      </c>
      <c r="C117" s="199"/>
      <c r="D117" s="199"/>
      <c r="E117" s="25" t="str">
        <f t="shared" si="56"/>
        <v/>
      </c>
      <c r="F117" s="190"/>
      <c r="G117" s="190"/>
      <c r="H117" s="190"/>
      <c r="I117" s="190"/>
      <c r="J117" s="190"/>
      <c r="K117" s="190"/>
      <c r="L117" s="190"/>
      <c r="M117" s="190"/>
      <c r="N117" s="190"/>
      <c r="O117" s="190"/>
      <c r="P117" s="190"/>
      <c r="Q117" s="191"/>
      <c r="R117" s="191"/>
      <c r="S117" s="191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3"/>
      <c r="BY117" s="3"/>
      <c r="BZ117" s="3"/>
      <c r="CA117" s="192" t="str">
        <f t="shared" si="57"/>
        <v/>
      </c>
      <c r="CB117" s="4"/>
      <c r="CC117" s="4"/>
      <c r="CD117" s="4"/>
      <c r="CE117" s="4"/>
      <c r="CF117" s="4"/>
      <c r="CJ117" s="193">
        <f>IF(D117&lt;=C117,0,1)</f>
        <v>0</v>
      </c>
    </row>
    <row r="118" spans="1:111" ht="18" customHeight="1" x14ac:dyDescent="0.25">
      <c r="A118" s="304" t="s">
        <v>92</v>
      </c>
      <c r="B118" s="304"/>
      <c r="C118" s="304"/>
      <c r="D118" s="304"/>
      <c r="E118" s="304"/>
      <c r="F118" s="304"/>
      <c r="G118" s="304"/>
      <c r="H118" s="304"/>
      <c r="I118" s="304"/>
      <c r="J118" s="304"/>
      <c r="K118" s="304"/>
      <c r="L118" s="304"/>
      <c r="M118" s="304"/>
      <c r="N118" s="304"/>
      <c r="O118" s="304"/>
      <c r="P118" s="304"/>
      <c r="Q118" s="304"/>
      <c r="R118" s="304"/>
      <c r="S118" s="304"/>
      <c r="T118" s="304"/>
      <c r="U118" s="304"/>
      <c r="V118" s="304"/>
      <c r="W118" s="304"/>
      <c r="X118" s="304"/>
      <c r="Y118" s="304"/>
      <c r="Z118" s="304"/>
      <c r="AA118" s="304"/>
      <c r="AB118" s="304"/>
      <c r="AC118" s="304"/>
      <c r="AD118" s="304"/>
      <c r="AE118" s="304"/>
      <c r="AF118" s="304"/>
      <c r="AG118" s="304"/>
      <c r="AH118" s="304"/>
      <c r="AI118" s="304"/>
      <c r="AJ118" s="304"/>
      <c r="AK118" s="304"/>
    </row>
    <row r="119" spans="1:111" ht="15" customHeight="1" x14ac:dyDescent="0.25">
      <c r="A119" s="287" t="s">
        <v>93</v>
      </c>
      <c r="B119" s="284"/>
      <c r="C119" s="287" t="s">
        <v>94</v>
      </c>
      <c r="D119" s="288"/>
      <c r="E119" s="284"/>
      <c r="F119" s="291" t="s">
        <v>7</v>
      </c>
      <c r="G119" s="292"/>
      <c r="H119" s="292"/>
      <c r="I119" s="292"/>
      <c r="J119" s="292"/>
      <c r="K119" s="292"/>
      <c r="L119" s="292"/>
      <c r="M119" s="292"/>
      <c r="N119" s="292"/>
      <c r="O119" s="292"/>
      <c r="P119" s="292"/>
      <c r="Q119" s="292"/>
      <c r="R119" s="292"/>
      <c r="S119" s="292"/>
      <c r="T119" s="292"/>
      <c r="U119" s="292"/>
      <c r="V119" s="292"/>
      <c r="W119" s="292"/>
      <c r="X119" s="292"/>
      <c r="Y119" s="292"/>
      <c r="Z119" s="292"/>
      <c r="AA119" s="292"/>
      <c r="AB119" s="292"/>
      <c r="AC119" s="292"/>
      <c r="AD119" s="292"/>
      <c r="AE119" s="292"/>
      <c r="AF119" s="292"/>
      <c r="AG119" s="292"/>
      <c r="AH119" s="292"/>
      <c r="AI119" s="292"/>
      <c r="AJ119" s="313" t="s">
        <v>95</v>
      </c>
      <c r="AK119" s="314"/>
      <c r="AL119" s="309" t="s">
        <v>96</v>
      </c>
    </row>
    <row r="120" spans="1:111" x14ac:dyDescent="0.25">
      <c r="A120" s="312"/>
      <c r="B120" s="285"/>
      <c r="C120" s="289"/>
      <c r="D120" s="290"/>
      <c r="E120" s="286"/>
      <c r="F120" s="295" t="s">
        <v>17</v>
      </c>
      <c r="G120" s="296"/>
      <c r="H120" s="295" t="s">
        <v>97</v>
      </c>
      <c r="I120" s="296"/>
      <c r="J120" s="295" t="s">
        <v>19</v>
      </c>
      <c r="K120" s="296"/>
      <c r="L120" s="295" t="s">
        <v>20</v>
      </c>
      <c r="M120" s="296"/>
      <c r="N120" s="295" t="s">
        <v>21</v>
      </c>
      <c r="O120" s="296"/>
      <c r="P120" s="295" t="s">
        <v>22</v>
      </c>
      <c r="Q120" s="296"/>
      <c r="R120" s="295" t="s">
        <v>23</v>
      </c>
      <c r="S120" s="296"/>
      <c r="T120" s="295" t="s">
        <v>24</v>
      </c>
      <c r="U120" s="296"/>
      <c r="V120" s="295" t="s">
        <v>25</v>
      </c>
      <c r="W120" s="296"/>
      <c r="X120" s="295" t="s">
        <v>26</v>
      </c>
      <c r="Y120" s="296"/>
      <c r="Z120" s="295" t="s">
        <v>27</v>
      </c>
      <c r="AA120" s="296"/>
      <c r="AB120" s="295" t="s">
        <v>28</v>
      </c>
      <c r="AC120" s="296"/>
      <c r="AD120" s="295" t="s">
        <v>29</v>
      </c>
      <c r="AE120" s="296"/>
      <c r="AF120" s="295" t="s">
        <v>30</v>
      </c>
      <c r="AG120" s="296"/>
      <c r="AH120" s="297" t="s">
        <v>31</v>
      </c>
      <c r="AI120" s="302"/>
      <c r="AJ120" s="315"/>
      <c r="AK120" s="316"/>
      <c r="AL120" s="310"/>
    </row>
    <row r="121" spans="1:111" x14ac:dyDescent="0.25">
      <c r="A121" s="289"/>
      <c r="B121" s="286"/>
      <c r="C121" s="5" t="s">
        <v>32</v>
      </c>
      <c r="D121" s="6" t="s">
        <v>33</v>
      </c>
      <c r="E121" s="7" t="s">
        <v>34</v>
      </c>
      <c r="F121" s="5" t="s">
        <v>33</v>
      </c>
      <c r="G121" s="7" t="s">
        <v>34</v>
      </c>
      <c r="H121" s="5" t="s">
        <v>33</v>
      </c>
      <c r="I121" s="7" t="s">
        <v>34</v>
      </c>
      <c r="J121" s="5" t="s">
        <v>33</v>
      </c>
      <c r="K121" s="7" t="s">
        <v>34</v>
      </c>
      <c r="L121" s="5" t="s">
        <v>33</v>
      </c>
      <c r="M121" s="7" t="s">
        <v>34</v>
      </c>
      <c r="N121" s="5" t="s">
        <v>33</v>
      </c>
      <c r="O121" s="7" t="s">
        <v>34</v>
      </c>
      <c r="P121" s="5" t="s">
        <v>33</v>
      </c>
      <c r="Q121" s="7" t="s">
        <v>34</v>
      </c>
      <c r="R121" s="5" t="s">
        <v>33</v>
      </c>
      <c r="S121" s="7" t="s">
        <v>34</v>
      </c>
      <c r="T121" s="5" t="s">
        <v>33</v>
      </c>
      <c r="U121" s="7" t="s">
        <v>34</v>
      </c>
      <c r="V121" s="5" t="s">
        <v>33</v>
      </c>
      <c r="W121" s="7" t="s">
        <v>34</v>
      </c>
      <c r="X121" s="5" t="s">
        <v>33</v>
      </c>
      <c r="Y121" s="7" t="s">
        <v>34</v>
      </c>
      <c r="Z121" s="5" t="s">
        <v>33</v>
      </c>
      <c r="AA121" s="7" t="s">
        <v>34</v>
      </c>
      <c r="AB121" s="5" t="s">
        <v>33</v>
      </c>
      <c r="AC121" s="7" t="s">
        <v>34</v>
      </c>
      <c r="AD121" s="5" t="s">
        <v>33</v>
      </c>
      <c r="AE121" s="7" t="s">
        <v>34</v>
      </c>
      <c r="AF121" s="5" t="s">
        <v>33</v>
      </c>
      <c r="AG121" s="7" t="s">
        <v>34</v>
      </c>
      <c r="AH121" s="5" t="s">
        <v>33</v>
      </c>
      <c r="AI121" s="148" t="s">
        <v>34</v>
      </c>
      <c r="AJ121" s="6" t="s">
        <v>33</v>
      </c>
      <c r="AK121" s="200" t="s">
        <v>34</v>
      </c>
      <c r="AL121" s="311"/>
    </row>
    <row r="122" spans="1:111" x14ac:dyDescent="0.25">
      <c r="A122" s="299" t="s">
        <v>98</v>
      </c>
      <c r="B122" s="10" t="s">
        <v>99</v>
      </c>
      <c r="C122" s="11">
        <f>SUM(D122:E122)</f>
        <v>0</v>
      </c>
      <c r="D122" s="12">
        <f>+F122+H122+J122+L122+N122+P122+R122+T122+V122+X122+Z122+AB122+AD122+AF122+AH122</f>
        <v>0</v>
      </c>
      <c r="E122" s="13">
        <f>+G122+I122+K122+M122+O122+Q122+S122+U122+W122+Y122+AA122+AC122+AE122+AG122+AI122</f>
        <v>0</v>
      </c>
      <c r="F122" s="14"/>
      <c r="G122" s="16"/>
      <c r="H122" s="14"/>
      <c r="I122" s="16"/>
      <c r="J122" s="14"/>
      <c r="K122" s="16"/>
      <c r="L122" s="14"/>
      <c r="M122" s="16"/>
      <c r="N122" s="14"/>
      <c r="O122" s="16"/>
      <c r="P122" s="14"/>
      <c r="Q122" s="16"/>
      <c r="R122" s="14"/>
      <c r="S122" s="16"/>
      <c r="T122" s="14"/>
      <c r="U122" s="16"/>
      <c r="V122" s="14"/>
      <c r="W122" s="16"/>
      <c r="X122" s="14"/>
      <c r="Y122" s="16"/>
      <c r="Z122" s="14"/>
      <c r="AA122" s="16"/>
      <c r="AB122" s="14"/>
      <c r="AC122" s="16"/>
      <c r="AD122" s="14"/>
      <c r="AE122" s="16"/>
      <c r="AF122" s="14"/>
      <c r="AG122" s="16"/>
      <c r="AH122" s="17"/>
      <c r="AI122" s="18"/>
      <c r="AJ122" s="201"/>
      <c r="AK122" s="202"/>
      <c r="AL122" s="19"/>
      <c r="AM122" s="25" t="str">
        <f>CA122&amp;CB122&amp;CC122</f>
        <v/>
      </c>
      <c r="AN122" s="190"/>
      <c r="AO122" s="190"/>
      <c r="AP122" s="190"/>
      <c r="AQ122" s="190"/>
      <c r="AR122" s="190"/>
      <c r="AS122" s="190"/>
      <c r="AT122" s="190"/>
      <c r="AU122" s="190"/>
      <c r="AV122" s="190"/>
      <c r="AW122" s="190"/>
      <c r="AX122" s="190"/>
      <c r="AY122" s="191"/>
      <c r="AZ122" s="191"/>
      <c r="BA122" s="191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CA122" s="26" t="str">
        <f>IF(AND(SUM(F122+H122)&gt;0,(AJ122=""))," * No olvide digitar la variable 14-18 años Hombres. Si no tiene Digite CERO .",IF(AJ122&gt;F122+H122,"* La suma del grupo de 14 a 18 años Hombres no puede superar el Total Hombres Grupo Etario de 10 a 19 años. ",""))</f>
        <v/>
      </c>
      <c r="CB122" s="26" t="str">
        <f>IF(AND(SUM(G122+I122)&gt;0,(AK122="")),"* No olvide digitar la variable 14-18 años Mujeres. Si no tiene Digite CERO.",IF(AK122&gt;(G122+I122),"* La suma del grupo de 14 a 18 años Mujeres no puede superar el Total Mujeres Grupo Etario de 10 a 19 años. ",""))</f>
        <v/>
      </c>
      <c r="CC122" s="26" t="str">
        <f>IF(AND($C122&lt;&gt;0,AL122=""),"* No olvide ingresar la columna Espacios Amigables/Adolescentes (Digite CERO si no tiene).  ",IF(AL122&gt;$C122,"* El Número de Espacios Amigables/Adolescentes no puede superar el Total. ",""))</f>
        <v/>
      </c>
      <c r="CD122" s="4"/>
      <c r="CE122" s="4"/>
      <c r="CF122" s="4"/>
      <c r="CJ122" s="29">
        <f>IF(AND(SUM(F122+H122)&gt;0,(AJ122="")),1,IF(AJ122&gt;F122+H122,1,0))</f>
        <v>0</v>
      </c>
      <c r="CK122" s="29">
        <f>IF(AND(SUM(G122+I122)&gt;0,(AK122="")),1,IF(AK122&gt;(G122+I122),1,0))</f>
        <v>0</v>
      </c>
      <c r="CL122" s="29">
        <f>IF(AND($C122&lt;&gt;0,AL122=""),1,IF(AL122&gt;$C122,1,0))</f>
        <v>0</v>
      </c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3"/>
      <c r="DF122" s="3"/>
      <c r="DG122" s="3"/>
    </row>
    <row r="123" spans="1:111" x14ac:dyDescent="0.25">
      <c r="A123" s="300"/>
      <c r="B123" s="31" t="s">
        <v>100</v>
      </c>
      <c r="C123" s="32">
        <f>SUM(D123:E123)</f>
        <v>0</v>
      </c>
      <c r="D123" s="33">
        <f t="shared" ref="D123:E124" si="58">+F123+H123+J123+L123+N123+P123+R123+T123+V123+X123+Z123+AB123+AD123+AF123+AH123</f>
        <v>0</v>
      </c>
      <c r="E123" s="34">
        <f t="shared" si="58"/>
        <v>0</v>
      </c>
      <c r="F123" s="35"/>
      <c r="G123" s="37"/>
      <c r="H123" s="35"/>
      <c r="I123" s="37"/>
      <c r="J123" s="35"/>
      <c r="K123" s="37"/>
      <c r="L123" s="35"/>
      <c r="M123" s="37"/>
      <c r="N123" s="35"/>
      <c r="O123" s="37"/>
      <c r="P123" s="35"/>
      <c r="Q123" s="37"/>
      <c r="R123" s="35"/>
      <c r="S123" s="37"/>
      <c r="T123" s="35"/>
      <c r="U123" s="37"/>
      <c r="V123" s="35"/>
      <c r="W123" s="37"/>
      <c r="X123" s="35"/>
      <c r="Y123" s="37"/>
      <c r="Z123" s="35"/>
      <c r="AA123" s="37"/>
      <c r="AB123" s="35"/>
      <c r="AC123" s="37"/>
      <c r="AD123" s="35"/>
      <c r="AE123" s="37"/>
      <c r="AF123" s="35"/>
      <c r="AG123" s="37"/>
      <c r="AH123" s="38"/>
      <c r="AI123" s="39"/>
      <c r="AJ123" s="164"/>
      <c r="AK123" s="86"/>
      <c r="AL123" s="40"/>
      <c r="AM123" s="25" t="str">
        <f>CA123&amp;CB123&amp;CC123</f>
        <v/>
      </c>
      <c r="AN123" s="190"/>
      <c r="AO123" s="190"/>
      <c r="AP123" s="190"/>
      <c r="AQ123" s="190"/>
      <c r="AR123" s="190"/>
      <c r="AS123" s="190"/>
      <c r="AT123" s="190"/>
      <c r="AU123" s="190"/>
      <c r="AV123" s="190"/>
      <c r="AW123" s="190"/>
      <c r="AX123" s="190"/>
      <c r="AY123" s="191"/>
      <c r="AZ123" s="191"/>
      <c r="BA123" s="191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CA123" s="26" t="str">
        <f>IF(AND(SUM(F123+H123)&gt;0,(AJ123=""))," * No olvide digitar la variable 14-18 años Hombres. Si no tiene Digite CERO .",IF(AJ123&gt;F123+H123,"* La suma del grupo de 14 a 18 años Hombres no puede superar el Total Hombres Grupo Etario de 10 a 19 años. ",""))</f>
        <v/>
      </c>
      <c r="CB123" s="26" t="str">
        <f>IF(AND(SUM(G123+I123)&gt;0,(AK123="")),"* No olvide digitar la variable 14-18 años Mujeres. Si no tiene Digite CERO.",IF(AK123&gt;(G123+I123),"* La suma del grupo de 14 a 18 años Mujeres no puede superar el Total Mujeres Grupo Etario de 10 a 19 años. ",""))</f>
        <v/>
      </c>
      <c r="CC123" s="26" t="str">
        <f>IF(AND($C123&lt;&gt;0,AL123=""),"* No olvide ingresar la columna Espacios Amigables/Adolescentes (Digite CERO si no tiene).  ",IF(AL123&gt;$C123,"* El Número de Espacios Amigables/Adolescentes no puede superar el Total. ",""))</f>
        <v/>
      </c>
      <c r="CD123" s="4"/>
      <c r="CE123" s="4"/>
      <c r="CF123" s="4"/>
      <c r="CJ123" s="29">
        <f>IF(AND(SUM(F123+H123)&gt;0,(AJ123="")),1,IF(AJ123&gt;F123+H123,1,0))</f>
        <v>0</v>
      </c>
      <c r="CK123" s="29">
        <f>IF(AND(SUM(G123+I123)&gt;0,(AK123="")),1,IF(AK123&gt;(G123+I123),1,0))</f>
        <v>0</v>
      </c>
      <c r="CL123" s="29">
        <f>IF(AND($C123&lt;&gt;0,AL123=""),1,IF(AL123&gt;$C123,1,0))</f>
        <v>0</v>
      </c>
    </row>
    <row r="124" spans="1:111" x14ac:dyDescent="0.25">
      <c r="A124" s="301"/>
      <c r="B124" s="57" t="s">
        <v>101</v>
      </c>
      <c r="C124" s="58">
        <f>SUM(D124:E124)</f>
        <v>0</v>
      </c>
      <c r="D124" s="59">
        <f t="shared" si="58"/>
        <v>0</v>
      </c>
      <c r="E124" s="60">
        <f t="shared" si="58"/>
        <v>0</v>
      </c>
      <c r="F124" s="64"/>
      <c r="G124" s="94"/>
      <c r="H124" s="64"/>
      <c r="I124" s="94"/>
      <c r="J124" s="64"/>
      <c r="K124" s="94"/>
      <c r="L124" s="64"/>
      <c r="M124" s="94"/>
      <c r="N124" s="64"/>
      <c r="O124" s="94"/>
      <c r="P124" s="64"/>
      <c r="Q124" s="94"/>
      <c r="R124" s="64"/>
      <c r="S124" s="94"/>
      <c r="T124" s="64"/>
      <c r="U124" s="94"/>
      <c r="V124" s="64"/>
      <c r="W124" s="94"/>
      <c r="X124" s="64"/>
      <c r="Y124" s="94"/>
      <c r="Z124" s="64"/>
      <c r="AA124" s="94"/>
      <c r="AB124" s="64"/>
      <c r="AC124" s="94"/>
      <c r="AD124" s="64"/>
      <c r="AE124" s="94"/>
      <c r="AF124" s="64"/>
      <c r="AG124" s="94"/>
      <c r="AH124" s="95"/>
      <c r="AI124" s="96"/>
      <c r="AJ124" s="174"/>
      <c r="AK124" s="175"/>
      <c r="AL124" s="66"/>
      <c r="AM124" s="25" t="str">
        <f>CA124&amp;CB124&amp;CC124</f>
        <v/>
      </c>
      <c r="AN124" s="190"/>
      <c r="AO124" s="190"/>
      <c r="AP124" s="190"/>
      <c r="AQ124" s="190"/>
      <c r="AR124" s="190"/>
      <c r="AS124" s="190"/>
      <c r="AT124" s="190"/>
      <c r="AU124" s="190"/>
      <c r="AV124" s="190"/>
      <c r="AW124" s="190"/>
      <c r="AX124" s="190"/>
      <c r="AY124" s="191"/>
      <c r="AZ124" s="191"/>
      <c r="BA124" s="191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CA124" s="26" t="str">
        <f>IF(AND(SUM(F124+H124)&gt;0,(AJ124=""))," * No olvide digitar la variable 14-18 años Hombres. Si no tiene Digite CERO .",IF(AJ124&gt;F124+H124,"* La suma del grupo de 14 a 18 años Hombres no puede superar el Total Hombres Grupo Etario de 10 a 19 años. ",""))</f>
        <v/>
      </c>
      <c r="CB124" s="26" t="str">
        <f>IF(AND(SUM(G124+I124)&gt;0,(AK124="")),"* No olvide digitar la variable 14-18 años Mujeres. Si no tiene Digite CERO.",IF(AK124&gt;(G124+I124),"* La suma del grupo de 14 a 18 años Mujeres no puede superar el Total Mujeres Grupo Etario de 10 a 19 años. ",""))</f>
        <v/>
      </c>
      <c r="CC124" s="26" t="str">
        <f>IF(AND($C124&lt;&gt;0,AL124=""),"* No olvide ingresar la columna Espacios Amigables/Adolescentes (Digite CERO si no tiene).  ",IF(AL124&gt;$C124,"* El Número de Espacios Amigables/Adolescentes no puede superar el Total. ",""))</f>
        <v/>
      </c>
      <c r="CD124" s="4"/>
      <c r="CE124" s="4"/>
      <c r="CF124" s="4"/>
      <c r="CJ124" s="29">
        <f>IF(AND(SUM(F124+H124)&gt;0,(AJ124="")),1,IF(AJ124&gt;F124+H124,1,0))</f>
        <v>0</v>
      </c>
      <c r="CK124" s="29">
        <f>IF(AND(SUM(G124+I124)&gt;0,(AK124="")),1,IF(AK124&gt;(G124+I124),1,0))</f>
        <v>0</v>
      </c>
      <c r="CL124" s="29">
        <f>IF(AND($C124&lt;&gt;0,AL124=""),1,IF(AL124&gt;$C124,1,0))</f>
        <v>0</v>
      </c>
    </row>
    <row r="125" spans="1:111" ht="18" customHeight="1" x14ac:dyDescent="0.25">
      <c r="A125" s="283" t="s">
        <v>102</v>
      </c>
      <c r="B125" s="283"/>
      <c r="C125" s="283"/>
      <c r="D125" s="283"/>
      <c r="E125" s="283"/>
      <c r="F125" s="283"/>
      <c r="G125" s="283"/>
      <c r="H125" s="283"/>
      <c r="I125" s="283"/>
      <c r="J125" s="283"/>
    </row>
    <row r="126" spans="1:111" ht="18" customHeight="1" x14ac:dyDescent="0.25">
      <c r="A126" s="303" t="s">
        <v>103</v>
      </c>
      <c r="B126" s="303"/>
      <c r="C126" s="303"/>
      <c r="D126" s="304"/>
      <c r="E126" s="304"/>
      <c r="F126" s="304"/>
      <c r="G126" s="304"/>
      <c r="H126" s="304"/>
      <c r="I126" s="304"/>
      <c r="J126" s="304"/>
    </row>
    <row r="127" spans="1:111" ht="15" customHeight="1" x14ac:dyDescent="0.25">
      <c r="A127" s="294" t="s">
        <v>104</v>
      </c>
      <c r="B127" s="294" t="s">
        <v>105</v>
      </c>
      <c r="C127" s="295" t="s">
        <v>106</v>
      </c>
      <c r="D127" s="295" t="s">
        <v>107</v>
      </c>
      <c r="E127" s="305"/>
      <c r="F127" s="305"/>
      <c r="G127" s="305"/>
      <c r="H127" s="305"/>
      <c r="I127" s="305"/>
      <c r="J127" s="305"/>
      <c r="K127" s="305"/>
      <c r="L127" s="305"/>
      <c r="M127" s="306"/>
      <c r="N127" s="307" t="s">
        <v>108</v>
      </c>
      <c r="O127" s="284" t="s">
        <v>109</v>
      </c>
    </row>
    <row r="128" spans="1:111" ht="50.1" customHeight="1" x14ac:dyDescent="0.25">
      <c r="A128" s="294"/>
      <c r="B128" s="294"/>
      <c r="C128" s="294"/>
      <c r="D128" s="203" t="s">
        <v>37</v>
      </c>
      <c r="E128" s="204" t="s">
        <v>110</v>
      </c>
      <c r="F128" s="204" t="s">
        <v>111</v>
      </c>
      <c r="G128" s="204" t="s">
        <v>112</v>
      </c>
      <c r="H128" s="204" t="s">
        <v>113</v>
      </c>
      <c r="I128" s="205" t="s">
        <v>114</v>
      </c>
      <c r="J128" s="205" t="s">
        <v>115</v>
      </c>
      <c r="K128" s="206" t="s">
        <v>116</v>
      </c>
      <c r="L128" s="207" t="s">
        <v>117</v>
      </c>
      <c r="M128" s="208" t="s">
        <v>118</v>
      </c>
      <c r="N128" s="308"/>
      <c r="O128" s="286"/>
    </row>
    <row r="129" spans="1:88" x14ac:dyDescent="0.25">
      <c r="A129" s="299" t="s">
        <v>119</v>
      </c>
      <c r="B129" s="209" t="s">
        <v>120</v>
      </c>
      <c r="C129" s="210">
        <f>SUM(D129:M129)</f>
        <v>0</v>
      </c>
      <c r="D129" s="14"/>
      <c r="E129" s="211"/>
      <c r="F129" s="211"/>
      <c r="G129" s="211"/>
      <c r="H129" s="211"/>
      <c r="I129" s="202"/>
      <c r="J129" s="16"/>
      <c r="K129" s="15"/>
      <c r="L129" s="87"/>
      <c r="M129" s="212"/>
      <c r="N129" s="20"/>
      <c r="O129" s="87"/>
      <c r="P129" s="28" t="str">
        <f>CA129</f>
        <v/>
      </c>
      <c r="CA129" s="26" t="str">
        <f>IF(AND(C129&gt;0,O129="")," * No olvide digitar la variable Total Participantes. Digite CERO si no tiene. ","")</f>
        <v/>
      </c>
      <c r="CJ129" s="213">
        <f t="shared" ref="CJ129:CJ148" si="59">IF(AND(C129&gt;0,O129=""),1,0)</f>
        <v>0</v>
      </c>
    </row>
    <row r="130" spans="1:88" x14ac:dyDescent="0.25">
      <c r="A130" s="300"/>
      <c r="B130" s="196" t="s">
        <v>121</v>
      </c>
      <c r="C130" s="214">
        <f t="shared" ref="C130:C148" si="60">SUM(D130:M130)</f>
        <v>0</v>
      </c>
      <c r="D130" s="35"/>
      <c r="E130" s="166"/>
      <c r="F130" s="166"/>
      <c r="G130" s="166"/>
      <c r="H130" s="166"/>
      <c r="I130" s="86"/>
      <c r="J130" s="37"/>
      <c r="K130" s="36"/>
      <c r="L130" s="24"/>
      <c r="M130" s="215"/>
      <c r="N130" s="41"/>
      <c r="O130" s="24"/>
      <c r="P130" s="28" t="str">
        <f t="shared" ref="P130:P148" si="61">CA130</f>
        <v/>
      </c>
      <c r="CA130" s="26" t="str">
        <f t="shared" ref="CA130:CA148" si="62">IF(AND(C130&gt;0,O130="")," * No olvide digitar la variable Total Participantes. Digite CERO si no tiene. ","")</f>
        <v/>
      </c>
      <c r="CJ130" s="213">
        <f t="shared" si="59"/>
        <v>0</v>
      </c>
    </row>
    <row r="131" spans="1:88" x14ac:dyDescent="0.25">
      <c r="A131" s="300"/>
      <c r="B131" s="196" t="s">
        <v>122</v>
      </c>
      <c r="C131" s="214">
        <f t="shared" si="60"/>
        <v>0</v>
      </c>
      <c r="D131" s="35"/>
      <c r="E131" s="166"/>
      <c r="F131" s="166"/>
      <c r="G131" s="166"/>
      <c r="H131" s="166"/>
      <c r="I131" s="86"/>
      <c r="J131" s="37"/>
      <c r="K131" s="36"/>
      <c r="L131" s="24"/>
      <c r="M131" s="215"/>
      <c r="N131" s="41"/>
      <c r="O131" s="24"/>
      <c r="P131" s="28" t="str">
        <f t="shared" si="61"/>
        <v/>
      </c>
      <c r="CA131" s="26" t="str">
        <f t="shared" si="62"/>
        <v/>
      </c>
      <c r="CJ131" s="213">
        <f t="shared" si="59"/>
        <v>0</v>
      </c>
    </row>
    <row r="132" spans="1:88" x14ac:dyDescent="0.25">
      <c r="A132" s="300"/>
      <c r="B132" s="196" t="s">
        <v>123</v>
      </c>
      <c r="C132" s="216">
        <f t="shared" si="60"/>
        <v>0</v>
      </c>
      <c r="D132" s="217"/>
      <c r="E132" s="166"/>
      <c r="F132" s="166"/>
      <c r="G132" s="166"/>
      <c r="H132" s="218"/>
      <c r="I132" s="166"/>
      <c r="J132" s="37"/>
      <c r="K132" s="36"/>
      <c r="L132" s="116"/>
      <c r="M132" s="215"/>
      <c r="N132" s="36"/>
      <c r="O132" s="116"/>
      <c r="P132" s="28" t="str">
        <f t="shared" si="61"/>
        <v/>
      </c>
      <c r="CA132" s="26" t="str">
        <f t="shared" si="62"/>
        <v/>
      </c>
      <c r="CJ132" s="213">
        <f t="shared" si="59"/>
        <v>0</v>
      </c>
    </row>
    <row r="133" spans="1:88" x14ac:dyDescent="0.25">
      <c r="A133" s="301"/>
      <c r="B133" s="219" t="s">
        <v>124</v>
      </c>
      <c r="C133" s="220">
        <f t="shared" si="60"/>
        <v>0</v>
      </c>
      <c r="D133" s="64"/>
      <c r="E133" s="221"/>
      <c r="F133" s="221"/>
      <c r="G133" s="221"/>
      <c r="H133" s="187"/>
      <c r="I133" s="222"/>
      <c r="J133" s="63"/>
      <c r="K133" s="62"/>
      <c r="L133" s="69"/>
      <c r="M133" s="223"/>
      <c r="N133" s="67"/>
      <c r="O133" s="69"/>
      <c r="P133" s="28" t="str">
        <f t="shared" si="61"/>
        <v/>
      </c>
      <c r="CA133" s="26" t="str">
        <f t="shared" si="62"/>
        <v/>
      </c>
      <c r="CJ133" s="213">
        <f t="shared" si="59"/>
        <v>0</v>
      </c>
    </row>
    <row r="134" spans="1:88" x14ac:dyDescent="0.25">
      <c r="A134" s="299" t="s">
        <v>125</v>
      </c>
      <c r="B134" s="209" t="s">
        <v>120</v>
      </c>
      <c r="C134" s="210">
        <f t="shared" si="60"/>
        <v>0</v>
      </c>
      <c r="D134" s="156"/>
      <c r="E134" s="162"/>
      <c r="F134" s="162"/>
      <c r="G134" s="162"/>
      <c r="H134" s="162"/>
      <c r="I134" s="158"/>
      <c r="J134" s="157"/>
      <c r="K134" s="21"/>
      <c r="L134" s="22"/>
      <c r="M134" s="224"/>
      <c r="N134" s="104"/>
      <c r="O134" s="22"/>
      <c r="P134" s="28" t="str">
        <f t="shared" si="61"/>
        <v/>
      </c>
      <c r="CA134" s="26" t="str">
        <f t="shared" si="62"/>
        <v/>
      </c>
      <c r="CJ134" s="213">
        <f t="shared" si="59"/>
        <v>0</v>
      </c>
    </row>
    <row r="135" spans="1:88" x14ac:dyDescent="0.25">
      <c r="A135" s="300"/>
      <c r="B135" s="196" t="s">
        <v>121</v>
      </c>
      <c r="C135" s="216">
        <f t="shared" si="60"/>
        <v>0</v>
      </c>
      <c r="D135" s="217"/>
      <c r="E135" s="218"/>
      <c r="F135" s="218"/>
      <c r="G135" s="218"/>
      <c r="H135" s="218"/>
      <c r="I135" s="225"/>
      <c r="J135" s="226"/>
      <c r="K135" s="115"/>
      <c r="L135" s="116"/>
      <c r="M135" s="227"/>
      <c r="N135" s="114"/>
      <c r="O135" s="116"/>
      <c r="P135" s="28" t="str">
        <f t="shared" si="61"/>
        <v/>
      </c>
      <c r="CA135" s="26" t="str">
        <f t="shared" si="62"/>
        <v/>
      </c>
      <c r="CJ135" s="213">
        <f t="shared" si="59"/>
        <v>0</v>
      </c>
    </row>
    <row r="136" spans="1:88" x14ac:dyDescent="0.25">
      <c r="A136" s="300"/>
      <c r="B136" s="196" t="s">
        <v>122</v>
      </c>
      <c r="C136" s="220">
        <f t="shared" si="60"/>
        <v>0</v>
      </c>
      <c r="D136" s="35"/>
      <c r="E136" s="166"/>
      <c r="F136" s="166"/>
      <c r="G136" s="166"/>
      <c r="H136" s="166"/>
      <c r="I136" s="86"/>
      <c r="J136" s="37"/>
      <c r="K136" s="36"/>
      <c r="L136" s="24"/>
      <c r="M136" s="215"/>
      <c r="N136" s="41"/>
      <c r="O136" s="24"/>
      <c r="P136" s="28" t="str">
        <f t="shared" si="61"/>
        <v/>
      </c>
      <c r="CA136" s="26" t="str">
        <f t="shared" si="62"/>
        <v/>
      </c>
      <c r="CJ136" s="213">
        <f t="shared" si="59"/>
        <v>0</v>
      </c>
    </row>
    <row r="137" spans="1:88" x14ac:dyDescent="0.25">
      <c r="A137" s="300"/>
      <c r="B137" s="196" t="s">
        <v>123</v>
      </c>
      <c r="C137" s="216">
        <f t="shared" si="60"/>
        <v>0</v>
      </c>
      <c r="D137" s="217"/>
      <c r="E137" s="166"/>
      <c r="F137" s="166"/>
      <c r="G137" s="166"/>
      <c r="H137" s="218"/>
      <c r="I137" s="166"/>
      <c r="J137" s="37"/>
      <c r="K137" s="36"/>
      <c r="L137" s="116"/>
      <c r="M137" s="215"/>
      <c r="N137" s="36"/>
      <c r="O137" s="116"/>
      <c r="P137" s="28" t="str">
        <f t="shared" si="61"/>
        <v/>
      </c>
      <c r="CA137" s="26" t="str">
        <f t="shared" si="62"/>
        <v/>
      </c>
      <c r="CJ137" s="213">
        <f t="shared" si="59"/>
        <v>0</v>
      </c>
    </row>
    <row r="138" spans="1:88" x14ac:dyDescent="0.25">
      <c r="A138" s="301"/>
      <c r="B138" s="219" t="s">
        <v>124</v>
      </c>
      <c r="C138" s="220">
        <f t="shared" si="60"/>
        <v>0</v>
      </c>
      <c r="D138" s="64"/>
      <c r="E138" s="221"/>
      <c r="F138" s="221"/>
      <c r="G138" s="221"/>
      <c r="H138" s="187"/>
      <c r="I138" s="222"/>
      <c r="J138" s="63"/>
      <c r="K138" s="62"/>
      <c r="L138" s="69"/>
      <c r="M138" s="223"/>
      <c r="N138" s="67"/>
      <c r="O138" s="69"/>
      <c r="P138" s="28" t="str">
        <f t="shared" si="61"/>
        <v/>
      </c>
      <c r="CA138" s="26" t="str">
        <f t="shared" si="62"/>
        <v/>
      </c>
      <c r="CJ138" s="213">
        <f t="shared" si="59"/>
        <v>0</v>
      </c>
    </row>
    <row r="139" spans="1:88" x14ac:dyDescent="0.25">
      <c r="A139" s="299" t="s">
        <v>126</v>
      </c>
      <c r="B139" s="209" t="s">
        <v>120</v>
      </c>
      <c r="C139" s="228">
        <f t="shared" si="60"/>
        <v>0</v>
      </c>
      <c r="D139" s="156"/>
      <c r="E139" s="162"/>
      <c r="F139" s="162"/>
      <c r="G139" s="162"/>
      <c r="H139" s="162"/>
      <c r="I139" s="158"/>
      <c r="J139" s="157"/>
      <c r="K139" s="21"/>
      <c r="L139" s="22"/>
      <c r="M139" s="224"/>
      <c r="N139" s="104"/>
      <c r="O139" s="22"/>
      <c r="P139" s="28" t="str">
        <f t="shared" si="61"/>
        <v/>
      </c>
      <c r="CA139" s="26" t="str">
        <f t="shared" si="62"/>
        <v/>
      </c>
      <c r="CJ139" s="213">
        <f t="shared" si="59"/>
        <v>0</v>
      </c>
    </row>
    <row r="140" spans="1:88" x14ac:dyDescent="0.25">
      <c r="A140" s="300"/>
      <c r="B140" s="196" t="s">
        <v>121</v>
      </c>
      <c r="C140" s="220">
        <f t="shared" si="60"/>
        <v>0</v>
      </c>
      <c r="D140" s="217"/>
      <c r="E140" s="218"/>
      <c r="F140" s="218"/>
      <c r="G140" s="218"/>
      <c r="H140" s="218"/>
      <c r="I140" s="225"/>
      <c r="J140" s="226"/>
      <c r="K140" s="115"/>
      <c r="L140" s="116"/>
      <c r="M140" s="227"/>
      <c r="N140" s="114"/>
      <c r="O140" s="116"/>
      <c r="P140" s="28" t="str">
        <f t="shared" si="61"/>
        <v/>
      </c>
      <c r="CA140" s="26" t="str">
        <f t="shared" si="62"/>
        <v/>
      </c>
      <c r="CJ140" s="213">
        <f t="shared" si="59"/>
        <v>0</v>
      </c>
    </row>
    <row r="141" spans="1:88" x14ac:dyDescent="0.25">
      <c r="A141" s="300"/>
      <c r="B141" s="196" t="s">
        <v>122</v>
      </c>
      <c r="C141" s="214">
        <f t="shared" si="60"/>
        <v>0</v>
      </c>
      <c r="D141" s="35"/>
      <c r="E141" s="166"/>
      <c r="F141" s="166"/>
      <c r="G141" s="166"/>
      <c r="H141" s="166"/>
      <c r="I141" s="86"/>
      <c r="J141" s="37"/>
      <c r="K141" s="36"/>
      <c r="L141" s="24"/>
      <c r="M141" s="215"/>
      <c r="N141" s="41"/>
      <c r="O141" s="24"/>
      <c r="P141" s="28" t="str">
        <f t="shared" si="61"/>
        <v/>
      </c>
      <c r="CA141" s="26" t="str">
        <f t="shared" si="62"/>
        <v/>
      </c>
      <c r="CJ141" s="213">
        <f t="shared" si="59"/>
        <v>0</v>
      </c>
    </row>
    <row r="142" spans="1:88" x14ac:dyDescent="0.25">
      <c r="A142" s="300"/>
      <c r="B142" s="196" t="s">
        <v>123</v>
      </c>
      <c r="C142" s="216">
        <f t="shared" si="60"/>
        <v>0</v>
      </c>
      <c r="D142" s="47"/>
      <c r="E142" s="172"/>
      <c r="F142" s="172"/>
      <c r="G142" s="172"/>
      <c r="H142" s="172"/>
      <c r="I142" s="170"/>
      <c r="J142" s="49"/>
      <c r="K142" s="48"/>
      <c r="L142" s="92"/>
      <c r="M142" s="229"/>
      <c r="N142" s="52"/>
      <c r="O142" s="92"/>
      <c r="P142" s="28" t="str">
        <f t="shared" si="61"/>
        <v/>
      </c>
      <c r="CA142" s="26" t="str">
        <f t="shared" si="62"/>
        <v/>
      </c>
      <c r="CJ142" s="213">
        <f t="shared" si="59"/>
        <v>0</v>
      </c>
    </row>
    <row r="143" spans="1:88" x14ac:dyDescent="0.25">
      <c r="A143" s="301"/>
      <c r="B143" s="219" t="s">
        <v>124</v>
      </c>
      <c r="C143" s="220">
        <f t="shared" si="60"/>
        <v>0</v>
      </c>
      <c r="D143" s="64"/>
      <c r="E143" s="187"/>
      <c r="F143" s="187"/>
      <c r="G143" s="187"/>
      <c r="H143" s="187"/>
      <c r="I143" s="175"/>
      <c r="J143" s="94"/>
      <c r="K143" s="68"/>
      <c r="L143" s="69"/>
      <c r="M143" s="230"/>
      <c r="N143" s="97"/>
      <c r="O143" s="69"/>
      <c r="P143" s="28" t="str">
        <f t="shared" si="61"/>
        <v/>
      </c>
      <c r="CA143" s="26" t="str">
        <f t="shared" si="62"/>
        <v/>
      </c>
      <c r="CJ143" s="213">
        <f t="shared" si="59"/>
        <v>0</v>
      </c>
    </row>
    <row r="144" spans="1:88" x14ac:dyDescent="0.25">
      <c r="A144" s="299" t="s">
        <v>127</v>
      </c>
      <c r="B144" s="209" t="s">
        <v>120</v>
      </c>
      <c r="C144" s="210">
        <f t="shared" si="60"/>
        <v>0</v>
      </c>
      <c r="D144" s="156"/>
      <c r="E144" s="162"/>
      <c r="F144" s="162"/>
      <c r="G144" s="162"/>
      <c r="H144" s="162"/>
      <c r="I144" s="158"/>
      <c r="J144" s="157"/>
      <c r="K144" s="21"/>
      <c r="L144" s="22"/>
      <c r="M144" s="224"/>
      <c r="N144" s="104"/>
      <c r="O144" s="22"/>
      <c r="P144" s="28" t="str">
        <f t="shared" si="61"/>
        <v/>
      </c>
      <c r="CA144" s="26" t="str">
        <f t="shared" si="62"/>
        <v/>
      </c>
      <c r="CJ144" s="213">
        <f t="shared" si="59"/>
        <v>0</v>
      </c>
    </row>
    <row r="145" spans="1:88" x14ac:dyDescent="0.25">
      <c r="A145" s="300"/>
      <c r="B145" s="196" t="s">
        <v>121</v>
      </c>
      <c r="C145" s="214">
        <f t="shared" si="60"/>
        <v>0</v>
      </c>
      <c r="D145" s="217"/>
      <c r="E145" s="218"/>
      <c r="F145" s="218"/>
      <c r="G145" s="218"/>
      <c r="H145" s="218"/>
      <c r="I145" s="225"/>
      <c r="J145" s="226"/>
      <c r="K145" s="115"/>
      <c r="L145" s="116"/>
      <c r="M145" s="227"/>
      <c r="N145" s="114"/>
      <c r="O145" s="116"/>
      <c r="P145" s="28" t="str">
        <f t="shared" si="61"/>
        <v/>
      </c>
      <c r="CA145" s="26" t="str">
        <f t="shared" si="62"/>
        <v/>
      </c>
      <c r="CJ145" s="213">
        <f t="shared" si="59"/>
        <v>0</v>
      </c>
    </row>
    <row r="146" spans="1:88" x14ac:dyDescent="0.25">
      <c r="A146" s="300"/>
      <c r="B146" s="196" t="s">
        <v>122</v>
      </c>
      <c r="C146" s="214">
        <f t="shared" si="60"/>
        <v>0</v>
      </c>
      <c r="D146" s="35"/>
      <c r="E146" s="166"/>
      <c r="F146" s="166"/>
      <c r="G146" s="166"/>
      <c r="H146" s="166"/>
      <c r="I146" s="86"/>
      <c r="J146" s="37"/>
      <c r="K146" s="36"/>
      <c r="L146" s="24"/>
      <c r="M146" s="215"/>
      <c r="N146" s="41"/>
      <c r="O146" s="24"/>
      <c r="P146" s="28" t="str">
        <f t="shared" si="61"/>
        <v/>
      </c>
      <c r="CA146" s="26" t="str">
        <f t="shared" si="62"/>
        <v/>
      </c>
      <c r="CJ146" s="213">
        <f t="shared" si="59"/>
        <v>0</v>
      </c>
    </row>
    <row r="147" spans="1:88" x14ac:dyDescent="0.25">
      <c r="A147" s="300"/>
      <c r="B147" s="196" t="s">
        <v>123</v>
      </c>
      <c r="C147" s="214">
        <f t="shared" si="60"/>
        <v>0</v>
      </c>
      <c r="D147" s="47"/>
      <c r="E147" s="172"/>
      <c r="F147" s="172"/>
      <c r="G147" s="172"/>
      <c r="H147" s="172"/>
      <c r="I147" s="170"/>
      <c r="J147" s="49"/>
      <c r="K147" s="48"/>
      <c r="L147" s="92"/>
      <c r="M147" s="229"/>
      <c r="N147" s="52"/>
      <c r="O147" s="92"/>
      <c r="P147" s="28" t="str">
        <f t="shared" si="61"/>
        <v/>
      </c>
      <c r="CA147" s="26" t="str">
        <f t="shared" si="62"/>
        <v/>
      </c>
      <c r="CJ147" s="213">
        <f t="shared" si="59"/>
        <v>0</v>
      </c>
    </row>
    <row r="148" spans="1:88" x14ac:dyDescent="0.25">
      <c r="A148" s="301"/>
      <c r="B148" s="219" t="s">
        <v>124</v>
      </c>
      <c r="C148" s="231">
        <f t="shared" si="60"/>
        <v>0</v>
      </c>
      <c r="D148" s="64"/>
      <c r="E148" s="187"/>
      <c r="F148" s="187"/>
      <c r="G148" s="187"/>
      <c r="H148" s="187"/>
      <c r="I148" s="175"/>
      <c r="J148" s="94"/>
      <c r="K148" s="68"/>
      <c r="L148" s="69"/>
      <c r="M148" s="230"/>
      <c r="N148" s="97"/>
      <c r="O148" s="69"/>
      <c r="P148" s="28" t="str">
        <f t="shared" si="61"/>
        <v/>
      </c>
      <c r="CA148" s="26" t="str">
        <f t="shared" si="62"/>
        <v/>
      </c>
      <c r="CJ148" s="213">
        <f t="shared" si="59"/>
        <v>0</v>
      </c>
    </row>
    <row r="149" spans="1:88" ht="18" customHeight="1" x14ac:dyDescent="0.25">
      <c r="A149" s="282" t="s">
        <v>128</v>
      </c>
      <c r="B149" s="282"/>
      <c r="C149" s="282"/>
      <c r="D149" s="282"/>
      <c r="E149" s="282"/>
      <c r="F149" s="282"/>
      <c r="G149" s="282"/>
      <c r="H149" s="282"/>
    </row>
    <row r="150" spans="1:88" ht="21" x14ac:dyDescent="0.25">
      <c r="A150" s="188" t="s">
        <v>129</v>
      </c>
      <c r="B150" s="206" t="s">
        <v>130</v>
      </c>
      <c r="C150" s="5" t="s">
        <v>131</v>
      </c>
      <c r="D150" s="232" t="s">
        <v>132</v>
      </c>
      <c r="E150" s="232" t="s">
        <v>133</v>
      </c>
      <c r="F150" s="232" t="s">
        <v>134</v>
      </c>
      <c r="G150" s="232" t="s">
        <v>135</v>
      </c>
      <c r="H150" s="150" t="s">
        <v>136</v>
      </c>
    </row>
    <row r="151" spans="1:88" x14ac:dyDescent="0.25">
      <c r="A151" s="209" t="s">
        <v>120</v>
      </c>
      <c r="B151" s="228">
        <f>SUM(C151:H151)</f>
        <v>0</v>
      </c>
      <c r="C151" s="156"/>
      <c r="D151" s="233"/>
      <c r="E151" s="234"/>
      <c r="F151" s="234"/>
      <c r="G151" s="234"/>
      <c r="H151" s="235"/>
    </row>
    <row r="152" spans="1:88" x14ac:dyDescent="0.25">
      <c r="A152" s="196" t="s">
        <v>121</v>
      </c>
      <c r="B152" s="216">
        <f t="shared" ref="B152:B155" si="63">SUM(C152:H152)</f>
        <v>0</v>
      </c>
      <c r="C152" s="217"/>
      <c r="D152" s="218"/>
      <c r="E152" s="218"/>
      <c r="F152" s="218"/>
      <c r="G152" s="218"/>
      <c r="H152" s="226"/>
    </row>
    <row r="153" spans="1:88" x14ac:dyDescent="0.25">
      <c r="A153" s="196" t="s">
        <v>122</v>
      </c>
      <c r="B153" s="216">
        <f t="shared" si="63"/>
        <v>0</v>
      </c>
      <c r="C153" s="35"/>
      <c r="D153" s="166"/>
      <c r="E153" s="166"/>
      <c r="F153" s="166"/>
      <c r="G153" s="166"/>
      <c r="H153" s="37"/>
    </row>
    <row r="154" spans="1:88" x14ac:dyDescent="0.25">
      <c r="A154" s="196" t="s">
        <v>137</v>
      </c>
      <c r="B154" s="216">
        <f t="shared" si="63"/>
        <v>0</v>
      </c>
      <c r="C154" s="35"/>
      <c r="D154" s="166"/>
      <c r="E154" s="166"/>
      <c r="F154" s="166"/>
      <c r="G154" s="166"/>
      <c r="H154" s="37"/>
    </row>
    <row r="155" spans="1:88" x14ac:dyDescent="0.25">
      <c r="A155" s="198" t="s">
        <v>124</v>
      </c>
      <c r="B155" s="214">
        <f t="shared" si="63"/>
        <v>0</v>
      </c>
      <c r="C155" s="64"/>
      <c r="D155" s="187"/>
      <c r="E155" s="187"/>
      <c r="F155" s="187"/>
      <c r="G155" s="187"/>
      <c r="H155" s="94"/>
    </row>
    <row r="156" spans="1:88" ht="18" customHeight="1" x14ac:dyDescent="0.25">
      <c r="A156" s="282" t="s">
        <v>138</v>
      </c>
      <c r="B156" s="282"/>
      <c r="C156" s="282"/>
      <c r="D156" s="282"/>
      <c r="E156" s="282"/>
      <c r="F156" s="282"/>
      <c r="G156" s="282"/>
      <c r="H156" s="282"/>
    </row>
    <row r="157" spans="1:88" ht="31.5" x14ac:dyDescent="0.25">
      <c r="A157" s="188" t="s">
        <v>129</v>
      </c>
      <c r="B157" s="206" t="s">
        <v>106</v>
      </c>
      <c r="C157" s="5" t="s">
        <v>139</v>
      </c>
      <c r="D157" s="232" t="s">
        <v>140</v>
      </c>
      <c r="E157" s="232" t="s">
        <v>141</v>
      </c>
      <c r="F157" s="232" t="s">
        <v>142</v>
      </c>
      <c r="G157" s="232" t="s">
        <v>143</v>
      </c>
      <c r="H157" s="150" t="s">
        <v>144</v>
      </c>
    </row>
    <row r="158" spans="1:88" x14ac:dyDescent="0.25">
      <c r="A158" s="209" t="s">
        <v>120</v>
      </c>
      <c r="B158" s="228">
        <f>SUM(C158:H158)</f>
        <v>0</v>
      </c>
      <c r="C158" s="156"/>
      <c r="D158" s="234"/>
      <c r="E158" s="234"/>
      <c r="F158" s="234"/>
      <c r="G158" s="234"/>
      <c r="H158" s="235"/>
    </row>
    <row r="159" spans="1:88" x14ac:dyDescent="0.25">
      <c r="A159" s="196" t="s">
        <v>121</v>
      </c>
      <c r="B159" s="216">
        <f t="shared" ref="B159:B164" si="64">SUM(C159:H159)</f>
        <v>0</v>
      </c>
      <c r="C159" s="35"/>
      <c r="D159" s="166"/>
      <c r="E159" s="166"/>
      <c r="F159" s="166"/>
      <c r="G159" s="166"/>
      <c r="H159" s="37"/>
    </row>
    <row r="160" spans="1:88" x14ac:dyDescent="0.25">
      <c r="A160" s="196" t="s">
        <v>122</v>
      </c>
      <c r="B160" s="216">
        <f t="shared" si="64"/>
        <v>0</v>
      </c>
      <c r="C160" s="35"/>
      <c r="D160" s="166"/>
      <c r="E160" s="166"/>
      <c r="F160" s="166"/>
      <c r="G160" s="166"/>
      <c r="H160" s="37"/>
    </row>
    <row r="161" spans="1:38" x14ac:dyDescent="0.25">
      <c r="A161" s="236" t="s">
        <v>137</v>
      </c>
      <c r="B161" s="216">
        <f t="shared" si="64"/>
        <v>0</v>
      </c>
      <c r="C161" s="35"/>
      <c r="D161" s="166"/>
      <c r="E161" s="166"/>
      <c r="F161" s="166"/>
      <c r="G161" s="166"/>
      <c r="H161" s="37"/>
    </row>
    <row r="162" spans="1:38" x14ac:dyDescent="0.25">
      <c r="A162" s="237" t="s">
        <v>124</v>
      </c>
      <c r="B162" s="214">
        <f t="shared" si="64"/>
        <v>0</v>
      </c>
      <c r="C162" s="47"/>
      <c r="D162" s="172"/>
      <c r="E162" s="172"/>
      <c r="F162" s="172"/>
      <c r="G162" s="172"/>
      <c r="H162" s="49"/>
    </row>
    <row r="163" spans="1:38" x14ac:dyDescent="0.25">
      <c r="A163" s="237" t="s">
        <v>145</v>
      </c>
      <c r="B163" s="214">
        <f t="shared" si="64"/>
        <v>0</v>
      </c>
      <c r="C163" s="47"/>
      <c r="D163" s="172"/>
      <c r="E163" s="172"/>
      <c r="F163" s="172"/>
      <c r="G163" s="172"/>
      <c r="H163" s="49"/>
    </row>
    <row r="164" spans="1:38" x14ac:dyDescent="0.25">
      <c r="A164" s="238" t="s">
        <v>146</v>
      </c>
      <c r="B164" s="231">
        <f t="shared" si="64"/>
        <v>0</v>
      </c>
      <c r="C164" s="64"/>
      <c r="D164" s="187"/>
      <c r="E164" s="187"/>
      <c r="F164" s="187"/>
      <c r="G164" s="187"/>
      <c r="H164" s="94"/>
    </row>
    <row r="165" spans="1:38" s="242" customFormat="1" ht="18" customHeight="1" x14ac:dyDescent="0.2">
      <c r="A165" s="239" t="s">
        <v>147</v>
      </c>
      <c r="B165" s="240"/>
      <c r="C165" s="240"/>
      <c r="D165" s="240"/>
      <c r="E165" s="240"/>
      <c r="F165" s="240"/>
      <c r="G165" s="240"/>
      <c r="H165" s="240"/>
      <c r="I165" s="241"/>
      <c r="J165" s="241"/>
    </row>
    <row r="166" spans="1:38" ht="52.5" x14ac:dyDescent="0.25">
      <c r="A166" s="188" t="s">
        <v>129</v>
      </c>
      <c r="B166" s="188" t="s">
        <v>130</v>
      </c>
      <c r="C166" s="200" t="s">
        <v>109</v>
      </c>
      <c r="D166" s="5" t="s">
        <v>148</v>
      </c>
      <c r="E166" s="232" t="s">
        <v>149</v>
      </c>
      <c r="F166" s="232" t="s">
        <v>150</v>
      </c>
      <c r="G166" s="232" t="s">
        <v>151</v>
      </c>
      <c r="H166" s="232" t="s">
        <v>152</v>
      </c>
      <c r="I166" s="232" t="s">
        <v>153</v>
      </c>
      <c r="J166" s="7" t="s">
        <v>154</v>
      </c>
    </row>
    <row r="167" spans="1:38" x14ac:dyDescent="0.25">
      <c r="A167" s="209" t="s">
        <v>155</v>
      </c>
      <c r="B167" s="228">
        <f>SUM(D167:J167)</f>
        <v>0</v>
      </c>
      <c r="C167" s="243"/>
      <c r="D167" s="244"/>
      <c r="E167" s="245"/>
      <c r="F167" s="245"/>
      <c r="G167" s="245"/>
      <c r="H167" s="245"/>
      <c r="I167" s="245"/>
      <c r="J167" s="246"/>
    </row>
    <row r="168" spans="1:38" x14ac:dyDescent="0.25">
      <c r="A168" s="196" t="s">
        <v>156</v>
      </c>
      <c r="B168" s="216">
        <f>SUM(D168:J168)</f>
        <v>0</v>
      </c>
      <c r="C168" s="247"/>
      <c r="D168" s="140"/>
      <c r="E168" s="248"/>
      <c r="F168" s="248"/>
      <c r="G168" s="248"/>
      <c r="H168" s="248"/>
      <c r="I168" s="248"/>
      <c r="J168" s="141"/>
    </row>
    <row r="169" spans="1:38" x14ac:dyDescent="0.25">
      <c r="A169" s="196" t="s">
        <v>157</v>
      </c>
      <c r="B169" s="216">
        <f>SUM(D169:J169)</f>
        <v>0</v>
      </c>
      <c r="C169" s="247"/>
      <c r="D169" s="140"/>
      <c r="E169" s="248"/>
      <c r="F169" s="248"/>
      <c r="G169" s="248"/>
      <c r="H169" s="248"/>
      <c r="I169" s="248"/>
      <c r="J169" s="141"/>
    </row>
    <row r="170" spans="1:38" x14ac:dyDescent="0.25">
      <c r="A170" s="249" t="s">
        <v>124</v>
      </c>
      <c r="B170" s="216">
        <f>SUM(D170:J170)</f>
        <v>0</v>
      </c>
      <c r="C170" s="250"/>
      <c r="D170" s="146"/>
      <c r="E170" s="251"/>
      <c r="F170" s="251"/>
      <c r="G170" s="251"/>
      <c r="H170" s="251"/>
      <c r="I170" s="251"/>
      <c r="J170" s="147"/>
    </row>
    <row r="171" spans="1:38" ht="18" customHeight="1" x14ac:dyDescent="0.25">
      <c r="A171" s="283" t="s">
        <v>158</v>
      </c>
      <c r="B171" s="283"/>
      <c r="C171" s="283"/>
      <c r="D171" s="283"/>
      <c r="E171" s="283"/>
      <c r="F171" s="283"/>
      <c r="G171" s="283"/>
      <c r="H171" s="283"/>
      <c r="I171" s="283"/>
      <c r="J171" s="283"/>
    </row>
    <row r="172" spans="1:38" ht="15" customHeight="1" x14ac:dyDescent="0.25">
      <c r="A172" s="284" t="s">
        <v>104</v>
      </c>
      <c r="B172" s="287" t="s">
        <v>94</v>
      </c>
      <c r="C172" s="288"/>
      <c r="D172" s="284"/>
      <c r="E172" s="291" t="s">
        <v>7</v>
      </c>
      <c r="F172" s="292"/>
      <c r="G172" s="292"/>
      <c r="H172" s="292"/>
      <c r="I172" s="292"/>
      <c r="J172" s="292"/>
      <c r="K172" s="292"/>
      <c r="L172" s="292"/>
      <c r="M172" s="292"/>
      <c r="N172" s="292"/>
      <c r="O172" s="292"/>
      <c r="P172" s="292"/>
      <c r="Q172" s="292"/>
      <c r="R172" s="292"/>
      <c r="S172" s="292"/>
      <c r="T172" s="292"/>
      <c r="U172" s="292"/>
      <c r="V172" s="292"/>
      <c r="W172" s="292"/>
      <c r="X172" s="292"/>
      <c r="Y172" s="292"/>
      <c r="Z172" s="292"/>
      <c r="AA172" s="292"/>
      <c r="AB172" s="292"/>
      <c r="AC172" s="292"/>
      <c r="AD172" s="292"/>
      <c r="AE172" s="292"/>
      <c r="AF172" s="292"/>
      <c r="AG172" s="292"/>
      <c r="AH172" s="292"/>
      <c r="AI172" s="292"/>
      <c r="AJ172" s="292"/>
      <c r="AK172" s="292"/>
      <c r="AL172" s="293"/>
    </row>
    <row r="173" spans="1:38" ht="15" customHeight="1" x14ac:dyDescent="0.25">
      <c r="A173" s="285"/>
      <c r="B173" s="289"/>
      <c r="C173" s="290"/>
      <c r="D173" s="286"/>
      <c r="E173" s="294" t="s">
        <v>15</v>
      </c>
      <c r="F173" s="294"/>
      <c r="G173" s="295" t="s">
        <v>16</v>
      </c>
      <c r="H173" s="296"/>
      <c r="I173" s="295" t="s">
        <v>17</v>
      </c>
      <c r="J173" s="296"/>
      <c r="K173" s="295" t="s">
        <v>18</v>
      </c>
      <c r="L173" s="296"/>
      <c r="M173" s="295" t="s">
        <v>19</v>
      </c>
      <c r="N173" s="296"/>
      <c r="O173" s="295" t="s">
        <v>20</v>
      </c>
      <c r="P173" s="296"/>
      <c r="Q173" s="295" t="s">
        <v>21</v>
      </c>
      <c r="R173" s="296"/>
      <c r="S173" s="295" t="s">
        <v>22</v>
      </c>
      <c r="T173" s="296"/>
      <c r="U173" s="295" t="s">
        <v>23</v>
      </c>
      <c r="V173" s="296"/>
      <c r="W173" s="295" t="s">
        <v>24</v>
      </c>
      <c r="X173" s="296"/>
      <c r="Y173" s="295" t="s">
        <v>25</v>
      </c>
      <c r="Z173" s="296"/>
      <c r="AA173" s="295" t="s">
        <v>26</v>
      </c>
      <c r="AB173" s="296"/>
      <c r="AC173" s="295" t="s">
        <v>27</v>
      </c>
      <c r="AD173" s="296"/>
      <c r="AE173" s="295" t="s">
        <v>28</v>
      </c>
      <c r="AF173" s="296"/>
      <c r="AG173" s="295" t="s">
        <v>29</v>
      </c>
      <c r="AH173" s="296"/>
      <c r="AI173" s="295" t="s">
        <v>30</v>
      </c>
      <c r="AJ173" s="296"/>
      <c r="AK173" s="297" t="s">
        <v>31</v>
      </c>
      <c r="AL173" s="298"/>
    </row>
    <row r="174" spans="1:38" ht="15" customHeight="1" x14ac:dyDescent="0.25">
      <c r="A174" s="286"/>
      <c r="B174" s="5" t="s">
        <v>32</v>
      </c>
      <c r="C174" s="6" t="s">
        <v>33</v>
      </c>
      <c r="D174" s="7" t="s">
        <v>34</v>
      </c>
      <c r="E174" s="5" t="s">
        <v>33</v>
      </c>
      <c r="F174" s="7" t="s">
        <v>34</v>
      </c>
      <c r="G174" s="5" t="s">
        <v>33</v>
      </c>
      <c r="H174" s="7" t="s">
        <v>34</v>
      </c>
      <c r="I174" s="5" t="s">
        <v>33</v>
      </c>
      <c r="J174" s="7" t="s">
        <v>34</v>
      </c>
      <c r="K174" s="5" t="s">
        <v>33</v>
      </c>
      <c r="L174" s="7" t="s">
        <v>34</v>
      </c>
      <c r="M174" s="5" t="s">
        <v>33</v>
      </c>
      <c r="N174" s="7" t="s">
        <v>34</v>
      </c>
      <c r="O174" s="5" t="s">
        <v>33</v>
      </c>
      <c r="P174" s="7" t="s">
        <v>34</v>
      </c>
      <c r="Q174" s="5" t="s">
        <v>33</v>
      </c>
      <c r="R174" s="7" t="s">
        <v>34</v>
      </c>
      <c r="S174" s="5" t="s">
        <v>33</v>
      </c>
      <c r="T174" s="7" t="s">
        <v>34</v>
      </c>
      <c r="U174" s="5" t="s">
        <v>33</v>
      </c>
      <c r="V174" s="7" t="s">
        <v>34</v>
      </c>
      <c r="W174" s="5" t="s">
        <v>33</v>
      </c>
      <c r="X174" s="7" t="s">
        <v>34</v>
      </c>
      <c r="Y174" s="5" t="s">
        <v>33</v>
      </c>
      <c r="Z174" s="7" t="s">
        <v>34</v>
      </c>
      <c r="AA174" s="5" t="s">
        <v>33</v>
      </c>
      <c r="AB174" s="7" t="s">
        <v>34</v>
      </c>
      <c r="AC174" s="5" t="s">
        <v>33</v>
      </c>
      <c r="AD174" s="7" t="s">
        <v>34</v>
      </c>
      <c r="AE174" s="5" t="s">
        <v>33</v>
      </c>
      <c r="AF174" s="7" t="s">
        <v>34</v>
      </c>
      <c r="AG174" s="5" t="s">
        <v>33</v>
      </c>
      <c r="AH174" s="7" t="s">
        <v>34</v>
      </c>
      <c r="AI174" s="5" t="s">
        <v>33</v>
      </c>
      <c r="AJ174" s="7" t="s">
        <v>34</v>
      </c>
      <c r="AK174" s="5" t="s">
        <v>33</v>
      </c>
      <c r="AL174" s="7" t="s">
        <v>34</v>
      </c>
    </row>
    <row r="175" spans="1:38" x14ac:dyDescent="0.25">
      <c r="A175" s="252" t="s">
        <v>159</v>
      </c>
      <c r="B175" s="11">
        <f>SUM(C175:D175)</f>
        <v>0</v>
      </c>
      <c r="C175" s="12">
        <f>+E175+G175+I175+K175+M175+O175+Q175+S175+U175+W175+Y175+AA175+AC175+AE175+AG175+AI175+AK175</f>
        <v>0</v>
      </c>
      <c r="D175" s="253">
        <f>+F175+H175+J175+L175+N175+P175+R175+T175+V175+X175+Z175+AB175+AD175+AF175+AH175+AJ175+AL175</f>
        <v>0</v>
      </c>
      <c r="E175" s="14"/>
      <c r="F175" s="15"/>
      <c r="G175" s="14"/>
      <c r="H175" s="15"/>
      <c r="I175" s="14"/>
      <c r="J175" s="16"/>
      <c r="K175" s="14"/>
      <c r="L175" s="16"/>
      <c r="M175" s="14"/>
      <c r="N175" s="16"/>
      <c r="O175" s="14"/>
      <c r="P175" s="16"/>
      <c r="Q175" s="14"/>
      <c r="R175" s="16"/>
      <c r="S175" s="14"/>
      <c r="T175" s="16"/>
      <c r="U175" s="14"/>
      <c r="V175" s="16"/>
      <c r="W175" s="14"/>
      <c r="X175" s="16"/>
      <c r="Y175" s="14"/>
      <c r="Z175" s="16"/>
      <c r="AA175" s="14"/>
      <c r="AB175" s="16"/>
      <c r="AC175" s="14"/>
      <c r="AD175" s="16"/>
      <c r="AE175" s="14"/>
      <c r="AF175" s="16"/>
      <c r="AG175" s="14"/>
      <c r="AH175" s="16"/>
      <c r="AI175" s="14"/>
      <c r="AJ175" s="16"/>
      <c r="AK175" s="17"/>
      <c r="AL175" s="16"/>
    </row>
    <row r="176" spans="1:38" x14ac:dyDescent="0.25">
      <c r="A176" s="254" t="s">
        <v>160</v>
      </c>
      <c r="B176" s="32">
        <f>SUM(C176:D176)</f>
        <v>0</v>
      </c>
      <c r="C176" s="33">
        <f t="shared" ref="C176:D179" si="65">+E176+G176+I176+K176+M176+O176+Q176+S176+U176+W176+Y176+AA176+AC176+AE176+AG176+AI176+AK176</f>
        <v>0</v>
      </c>
      <c r="D176" s="255">
        <f t="shared" si="65"/>
        <v>0</v>
      </c>
      <c r="E176" s="35"/>
      <c r="F176" s="36"/>
      <c r="G176" s="35"/>
      <c r="H176" s="36"/>
      <c r="I176" s="35"/>
      <c r="J176" s="37"/>
      <c r="K176" s="35"/>
      <c r="L176" s="37"/>
      <c r="M176" s="35"/>
      <c r="N176" s="37"/>
      <c r="O176" s="35"/>
      <c r="P176" s="37"/>
      <c r="Q176" s="35"/>
      <c r="R176" s="37"/>
      <c r="S176" s="35"/>
      <c r="T176" s="37"/>
      <c r="U176" s="35"/>
      <c r="V176" s="37"/>
      <c r="W176" s="35"/>
      <c r="X176" s="37"/>
      <c r="Y176" s="35"/>
      <c r="Z176" s="37"/>
      <c r="AA176" s="35"/>
      <c r="AB176" s="37"/>
      <c r="AC176" s="35"/>
      <c r="AD176" s="37"/>
      <c r="AE176" s="35"/>
      <c r="AF176" s="37"/>
      <c r="AG176" s="35"/>
      <c r="AH176" s="37"/>
      <c r="AI176" s="35"/>
      <c r="AJ176" s="37"/>
      <c r="AK176" s="38"/>
      <c r="AL176" s="37"/>
    </row>
    <row r="177" spans="1:38" ht="21" x14ac:dyDescent="0.25">
      <c r="A177" s="254" t="s">
        <v>161</v>
      </c>
      <c r="B177" s="32">
        <f>SUM(C177:D177)</f>
        <v>0</v>
      </c>
      <c r="C177" s="33">
        <f t="shared" si="65"/>
        <v>0</v>
      </c>
      <c r="D177" s="256">
        <f t="shared" si="65"/>
        <v>0</v>
      </c>
      <c r="E177" s="47"/>
      <c r="F177" s="48"/>
      <c r="G177" s="47"/>
      <c r="H177" s="48"/>
      <c r="I177" s="35"/>
      <c r="J177" s="49"/>
      <c r="K177" s="35"/>
      <c r="L177" s="37"/>
      <c r="M177" s="35"/>
      <c r="N177" s="37"/>
      <c r="O177" s="35"/>
      <c r="P177" s="37"/>
      <c r="Q177" s="35"/>
      <c r="R177" s="37"/>
      <c r="S177" s="35"/>
      <c r="T177" s="37"/>
      <c r="U177" s="35"/>
      <c r="V177" s="37"/>
      <c r="W177" s="35"/>
      <c r="X177" s="37"/>
      <c r="Y177" s="35"/>
      <c r="Z177" s="37"/>
      <c r="AA177" s="35"/>
      <c r="AB177" s="37"/>
      <c r="AC177" s="35"/>
      <c r="AD177" s="37"/>
      <c r="AE177" s="35"/>
      <c r="AF177" s="37"/>
      <c r="AG177" s="35"/>
      <c r="AH177" s="37"/>
      <c r="AI177" s="35"/>
      <c r="AJ177" s="37"/>
      <c r="AK177" s="38"/>
      <c r="AL177" s="37"/>
    </row>
    <row r="178" spans="1:38" ht="21" x14ac:dyDescent="0.25">
      <c r="A178" s="257" t="s">
        <v>162</v>
      </c>
      <c r="B178" s="91">
        <f>SUM(C178:D178)</f>
        <v>0</v>
      </c>
      <c r="C178" s="54">
        <f t="shared" si="65"/>
        <v>0</v>
      </c>
      <c r="D178" s="256">
        <f t="shared" si="65"/>
        <v>0</v>
      </c>
      <c r="E178" s="35"/>
      <c r="F178" s="37"/>
      <c r="G178" s="47"/>
      <c r="H178" s="37"/>
      <c r="I178" s="217"/>
      <c r="J178" s="37"/>
      <c r="K178" s="79"/>
      <c r="L178" s="81"/>
      <c r="M178" s="79"/>
      <c r="N178" s="81"/>
      <c r="O178" s="79"/>
      <c r="P178" s="37"/>
      <c r="Q178" s="35"/>
      <c r="R178" s="37"/>
      <c r="S178" s="35"/>
      <c r="T178" s="37"/>
      <c r="U178" s="35"/>
      <c r="V178" s="37"/>
      <c r="W178" s="35"/>
      <c r="X178" s="37"/>
      <c r="Y178" s="35"/>
      <c r="Z178" s="37"/>
      <c r="AA178" s="35"/>
      <c r="AB178" s="37"/>
      <c r="AC178" s="35"/>
      <c r="AD178" s="37"/>
      <c r="AE178" s="35"/>
      <c r="AF178" s="37"/>
      <c r="AG178" s="35"/>
      <c r="AH178" s="37"/>
      <c r="AI178" s="35"/>
      <c r="AJ178" s="37"/>
      <c r="AK178" s="38"/>
      <c r="AL178" s="37"/>
    </row>
    <row r="179" spans="1:38" ht="21" x14ac:dyDescent="0.25">
      <c r="A179" s="258" t="s">
        <v>163</v>
      </c>
      <c r="B179" s="58">
        <f>SUM(C179:D179)</f>
        <v>0</v>
      </c>
      <c r="C179" s="59">
        <f t="shared" si="65"/>
        <v>0</v>
      </c>
      <c r="D179" s="173">
        <f t="shared" si="65"/>
        <v>0</v>
      </c>
      <c r="E179" s="64"/>
      <c r="F179" s="62"/>
      <c r="G179" s="64"/>
      <c r="H179" s="62"/>
      <c r="I179" s="64"/>
      <c r="J179" s="63"/>
      <c r="K179" s="61"/>
      <c r="L179" s="63"/>
      <c r="M179" s="61"/>
      <c r="N179" s="63"/>
      <c r="O179" s="61"/>
      <c r="P179" s="63"/>
      <c r="Q179" s="61"/>
      <c r="R179" s="63"/>
      <c r="S179" s="61"/>
      <c r="T179" s="63"/>
      <c r="U179" s="61"/>
      <c r="V179" s="63"/>
      <c r="W179" s="61"/>
      <c r="X179" s="63"/>
      <c r="Y179" s="61"/>
      <c r="Z179" s="63"/>
      <c r="AA179" s="61"/>
      <c r="AB179" s="63"/>
      <c r="AC179" s="61"/>
      <c r="AD179" s="63"/>
      <c r="AE179" s="61"/>
      <c r="AF179" s="63"/>
      <c r="AG179" s="61"/>
      <c r="AH179" s="63"/>
      <c r="AI179" s="61"/>
      <c r="AJ179" s="63"/>
      <c r="AK179" s="84"/>
      <c r="AL179" s="63"/>
    </row>
    <row r="180" spans="1:38" x14ac:dyDescent="0.25">
      <c r="A180" s="259" t="s">
        <v>94</v>
      </c>
      <c r="B180" s="58">
        <f>SUM(B175:B179)</f>
        <v>0</v>
      </c>
      <c r="C180" s="260">
        <f t="shared" ref="C180:AL180" si="66">SUM(C175:C179)</f>
        <v>0</v>
      </c>
      <c r="D180" s="261">
        <f t="shared" si="66"/>
        <v>0</v>
      </c>
      <c r="E180" s="262">
        <f t="shared" si="66"/>
        <v>0</v>
      </c>
      <c r="F180" s="263">
        <f t="shared" si="66"/>
        <v>0</v>
      </c>
      <c r="G180" s="262">
        <f t="shared" si="66"/>
        <v>0</v>
      </c>
      <c r="H180" s="263">
        <f t="shared" si="66"/>
        <v>0</v>
      </c>
      <c r="I180" s="262">
        <f t="shared" si="66"/>
        <v>0</v>
      </c>
      <c r="J180" s="263">
        <f t="shared" si="66"/>
        <v>0</v>
      </c>
      <c r="K180" s="262">
        <f t="shared" si="66"/>
        <v>0</v>
      </c>
      <c r="L180" s="263">
        <f t="shared" si="66"/>
        <v>0</v>
      </c>
      <c r="M180" s="262">
        <f t="shared" si="66"/>
        <v>0</v>
      </c>
      <c r="N180" s="263">
        <f t="shared" si="66"/>
        <v>0</v>
      </c>
      <c r="O180" s="262">
        <f t="shared" si="66"/>
        <v>0</v>
      </c>
      <c r="P180" s="263">
        <f t="shared" si="66"/>
        <v>0</v>
      </c>
      <c r="Q180" s="262">
        <f t="shared" si="66"/>
        <v>0</v>
      </c>
      <c r="R180" s="263">
        <f t="shared" si="66"/>
        <v>0</v>
      </c>
      <c r="S180" s="262">
        <f t="shared" si="66"/>
        <v>0</v>
      </c>
      <c r="T180" s="263">
        <f t="shared" si="66"/>
        <v>0</v>
      </c>
      <c r="U180" s="262">
        <f t="shared" si="66"/>
        <v>0</v>
      </c>
      <c r="V180" s="263">
        <f t="shared" si="66"/>
        <v>0</v>
      </c>
      <c r="W180" s="262">
        <f t="shared" si="66"/>
        <v>0</v>
      </c>
      <c r="X180" s="263">
        <f t="shared" si="66"/>
        <v>0</v>
      </c>
      <c r="Y180" s="262">
        <f t="shared" si="66"/>
        <v>0</v>
      </c>
      <c r="Z180" s="263">
        <f t="shared" si="66"/>
        <v>0</v>
      </c>
      <c r="AA180" s="264">
        <f t="shared" si="66"/>
        <v>0</v>
      </c>
      <c r="AB180" s="173">
        <f t="shared" si="66"/>
        <v>0</v>
      </c>
      <c r="AC180" s="262">
        <f t="shared" si="66"/>
        <v>0</v>
      </c>
      <c r="AD180" s="263">
        <f t="shared" si="66"/>
        <v>0</v>
      </c>
      <c r="AE180" s="262">
        <f t="shared" si="66"/>
        <v>0</v>
      </c>
      <c r="AF180" s="263">
        <f t="shared" si="66"/>
        <v>0</v>
      </c>
      <c r="AG180" s="264">
        <f t="shared" si="66"/>
        <v>0</v>
      </c>
      <c r="AH180" s="173">
        <f t="shared" si="66"/>
        <v>0</v>
      </c>
      <c r="AI180" s="262">
        <f t="shared" si="66"/>
        <v>0</v>
      </c>
      <c r="AJ180" s="263">
        <f t="shared" si="66"/>
        <v>0</v>
      </c>
      <c r="AK180" s="262">
        <f t="shared" si="66"/>
        <v>0</v>
      </c>
      <c r="AL180" s="263">
        <f t="shared" si="66"/>
        <v>0</v>
      </c>
    </row>
    <row r="181" spans="1:38" ht="23.45" customHeight="1" x14ac:dyDescent="0.25">
      <c r="A181" s="265" t="s">
        <v>164</v>
      </c>
      <c r="B181" s="266"/>
      <c r="C181" s="266"/>
      <c r="D181" s="266"/>
    </row>
    <row r="182" spans="1:38" x14ac:dyDescent="0.25">
      <c r="A182" s="267" t="s">
        <v>165</v>
      </c>
      <c r="B182" s="268" t="s">
        <v>94</v>
      </c>
      <c r="C182" s="269" t="s">
        <v>166</v>
      </c>
      <c r="D182" s="150" t="s">
        <v>167</v>
      </c>
    </row>
    <row r="183" spans="1:38" x14ac:dyDescent="0.25">
      <c r="A183" s="270" t="s">
        <v>168</v>
      </c>
      <c r="B183" s="271">
        <f>SUM(C183:D183)</f>
        <v>0</v>
      </c>
      <c r="C183" s="135"/>
      <c r="D183" s="272"/>
    </row>
    <row r="184" spans="1:38" x14ac:dyDescent="0.25">
      <c r="A184" s="273" t="s">
        <v>169</v>
      </c>
      <c r="B184" s="274">
        <f>SUM(C184:D184)</f>
        <v>0</v>
      </c>
      <c r="C184" s="135"/>
      <c r="D184" s="272"/>
    </row>
    <row r="185" spans="1:38" ht="21" x14ac:dyDescent="0.25">
      <c r="A185" s="275" t="s">
        <v>170</v>
      </c>
      <c r="B185" s="276">
        <f>SUM(C185:D185)</f>
        <v>0</v>
      </c>
      <c r="C185" s="140"/>
      <c r="D185" s="277"/>
    </row>
    <row r="186" spans="1:38" x14ac:dyDescent="0.25">
      <c r="A186" s="278" t="s">
        <v>171</v>
      </c>
      <c r="B186" s="279">
        <f>SUM(C186:D186)</f>
        <v>0</v>
      </c>
      <c r="C186" s="146"/>
      <c r="D186" s="280"/>
    </row>
    <row r="201" spans="1:2" hidden="1" x14ac:dyDescent="0.25"/>
    <row r="202" spans="1:2" hidden="1" x14ac:dyDescent="0.25">
      <c r="A202" s="281">
        <f>SUM(C13:C89,C94:C105,C108:D117,C122:C124,C129:C148,B151:B155,B158:B164,B167:B170,C167:C170,B175:B179,B183:B186)</f>
        <v>2223</v>
      </c>
      <c r="B202" s="281">
        <f>SUM(CJ13:CQ148)</f>
        <v>0</v>
      </c>
    </row>
    <row r="203" spans="1:2" hidden="1" x14ac:dyDescent="0.25"/>
  </sheetData>
  <mergeCells count="128">
    <mergeCell ref="A6:T6"/>
    <mergeCell ref="A8:AM8"/>
    <mergeCell ref="A9:AM9"/>
    <mergeCell ref="A10:A12"/>
    <mergeCell ref="B10:B12"/>
    <mergeCell ref="C10:E11"/>
    <mergeCell ref="F10:AM10"/>
    <mergeCell ref="X11:Y11"/>
    <mergeCell ref="Z11:AA11"/>
    <mergeCell ref="AB11:AC11"/>
    <mergeCell ref="AJ11:AK11"/>
    <mergeCell ref="AL11:AM11"/>
    <mergeCell ref="AU10:AU12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AN10:AN12"/>
    <mergeCell ref="AO10:AP11"/>
    <mergeCell ref="AQ10:AQ12"/>
    <mergeCell ref="AR10:AR12"/>
    <mergeCell ref="AS10:AS12"/>
    <mergeCell ref="AT10:AT12"/>
    <mergeCell ref="A24:A34"/>
    <mergeCell ref="A35:A45"/>
    <mergeCell ref="A46:A56"/>
    <mergeCell ref="A57:A62"/>
    <mergeCell ref="A63:A66"/>
    <mergeCell ref="A67:A73"/>
    <mergeCell ref="AD11:AE11"/>
    <mergeCell ref="AF11:AG11"/>
    <mergeCell ref="AH11:AI11"/>
    <mergeCell ref="A13:A23"/>
    <mergeCell ref="A74:A78"/>
    <mergeCell ref="A79:A89"/>
    <mergeCell ref="A90:AM90"/>
    <mergeCell ref="A91:A93"/>
    <mergeCell ref="B91:B93"/>
    <mergeCell ref="C91:E92"/>
    <mergeCell ref="F91:AM91"/>
    <mergeCell ref="P92:Q92"/>
    <mergeCell ref="R92:S92"/>
    <mergeCell ref="T92:U92"/>
    <mergeCell ref="AN91:AO92"/>
    <mergeCell ref="AP91:AP93"/>
    <mergeCell ref="AQ91:AQ93"/>
    <mergeCell ref="AR91:AR93"/>
    <mergeCell ref="AS91:AS93"/>
    <mergeCell ref="F92:G92"/>
    <mergeCell ref="H92:I92"/>
    <mergeCell ref="J92:K92"/>
    <mergeCell ref="L92:M92"/>
    <mergeCell ref="N92:O92"/>
    <mergeCell ref="AH92:AI92"/>
    <mergeCell ref="AJ92:AK92"/>
    <mergeCell ref="AL92:AM92"/>
    <mergeCell ref="A94:A99"/>
    <mergeCell ref="A100:A105"/>
    <mergeCell ref="A106:D106"/>
    <mergeCell ref="V92:W92"/>
    <mergeCell ref="X92:Y92"/>
    <mergeCell ref="Z92:AA92"/>
    <mergeCell ref="AB92:AC92"/>
    <mergeCell ref="AD92:AE92"/>
    <mergeCell ref="AF92:AG92"/>
    <mergeCell ref="A107:A117"/>
    <mergeCell ref="A118:AK118"/>
    <mergeCell ref="A119:B121"/>
    <mergeCell ref="C119:E120"/>
    <mergeCell ref="F119:AI119"/>
    <mergeCell ref="AJ119:AK120"/>
    <mergeCell ref="X120:Y120"/>
    <mergeCell ref="Z120:AA120"/>
    <mergeCell ref="AB120:AC120"/>
    <mergeCell ref="AD120:AE120"/>
    <mergeCell ref="AL119:AL121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V120:W120"/>
    <mergeCell ref="O127:O128"/>
    <mergeCell ref="A129:A133"/>
    <mergeCell ref="A134:A138"/>
    <mergeCell ref="A139:A143"/>
    <mergeCell ref="A144:A148"/>
    <mergeCell ref="A149:H149"/>
    <mergeCell ref="AF120:AG120"/>
    <mergeCell ref="AH120:AI120"/>
    <mergeCell ref="A122:A124"/>
    <mergeCell ref="A125:J125"/>
    <mergeCell ref="A126:J126"/>
    <mergeCell ref="A127:A128"/>
    <mergeCell ref="B127:B128"/>
    <mergeCell ref="C127:C128"/>
    <mergeCell ref="D127:M127"/>
    <mergeCell ref="N127:N128"/>
    <mergeCell ref="A156:H156"/>
    <mergeCell ref="A171:J171"/>
    <mergeCell ref="A172:A174"/>
    <mergeCell ref="B172:D173"/>
    <mergeCell ref="E172:AL172"/>
    <mergeCell ref="E173:F173"/>
    <mergeCell ref="G173:H173"/>
    <mergeCell ref="I173:J173"/>
    <mergeCell ref="K173:L173"/>
    <mergeCell ref="M173:N173"/>
    <mergeCell ref="AA173:AB173"/>
    <mergeCell ref="AC173:AD173"/>
    <mergeCell ref="AE173:AF173"/>
    <mergeCell ref="AG173:AH173"/>
    <mergeCell ref="AI173:AJ173"/>
    <mergeCell ref="AK173:AL173"/>
    <mergeCell ref="O173:P173"/>
    <mergeCell ref="Q173:R173"/>
    <mergeCell ref="S173:T173"/>
    <mergeCell ref="U173:V173"/>
    <mergeCell ref="W173:X173"/>
    <mergeCell ref="Y173:Z173"/>
  </mergeCells>
  <dataValidations count="8">
    <dataValidation type="whole" allowBlank="1" showInputMessage="1" showErrorMessage="1" sqref="C183:D186" xr:uid="{04543141-07E3-48A5-BC90-385D1B3F4BC1}">
      <formula1>0</formula1>
      <formula2>9.99999999999999E+40</formula2>
    </dataValidation>
    <dataValidation type="whole" allowBlank="1" showInputMessage="1" showErrorMessage="1" sqref="F13:AU89" xr:uid="{03B075D4-B9F0-47F2-9780-8DA8D8165C30}">
      <formula1>0</formula1>
      <formula2>9.99999999999999E+35</formula2>
    </dataValidation>
    <dataValidation type="whole" allowBlank="1" showInputMessage="1" showErrorMessage="1" sqref="F94:AS105" xr:uid="{C0F32046-A30D-41F5-B7CF-3064BE0008A6}">
      <formula1>0</formula1>
      <formula2>9.99999999999999E+36</formula2>
    </dataValidation>
    <dataValidation type="whole" allowBlank="1" showInputMessage="1" showErrorMessage="1" sqref="C108:D117" xr:uid="{411C27E7-66F3-4A60-A2DC-9410C2762010}">
      <formula1>0</formula1>
      <formula2>9.99999999999999E+34</formula2>
    </dataValidation>
    <dataValidation type="whole" operator="equal" allowBlank="1" showInputMessage="1" showErrorMessage="1" sqref="D74:D78" xr:uid="{56386C3D-FEBB-4406-A9D7-F5D3E221071C}">
      <formula1>0</formula1>
    </dataValidation>
    <dataValidation allowBlank="1" showInputMessage="1" showErrorMessage="1" error="Valor no Permitido" sqref="A79:A89" xr:uid="{CD6E45EF-9802-44C8-9B91-D3B2672AD9CB}"/>
    <dataValidation type="whole" allowBlank="1" showInputMessage="1" showErrorMessage="1" error="Valor no Permitido" sqref="B122:E124 A118:A119 A122 C119:E120 B175:D179 B172:D173 C79:E89" xr:uid="{2F1EC6A9-60F2-4265-B3EB-06CC767F7E01}">
      <formula1>0</formula1>
      <formula2>1E+30</formula2>
    </dataValidation>
    <dataValidation type="whole" operator="greaterThanOrEqual" allowBlank="1" showInputMessage="1" showErrorMessage="1" sqref="D129:O148 E175:AL179 C167:J170 C158:H164 F122:AL124 C151:H155" xr:uid="{4A555FF2-C0CF-400B-826D-0435DF037575}">
      <formula1>0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G203"/>
  <sheetViews>
    <sheetView workbookViewId="0">
      <selection activeCell="A63" sqref="A1:XFD1048576"/>
    </sheetView>
  </sheetViews>
  <sheetFormatPr baseColWidth="10" defaultColWidth="11.42578125" defaultRowHeight="15" x14ac:dyDescent="0.25"/>
  <cols>
    <col min="1" max="1" width="43.140625" customWidth="1"/>
    <col min="2" max="2" width="31.7109375" customWidth="1"/>
    <col min="3" max="3" width="18.85546875" bestFit="1" customWidth="1"/>
    <col min="4" max="4" width="17.140625" bestFit="1" customWidth="1"/>
    <col min="5" max="5" width="14" bestFit="1" customWidth="1"/>
    <col min="6" max="6" width="14.5703125" bestFit="1" customWidth="1"/>
    <col min="7" max="7" width="11.5703125" bestFit="1" customWidth="1"/>
    <col min="8" max="8" width="14" bestFit="1" customWidth="1"/>
    <col min="9" max="9" width="13.28515625" customWidth="1"/>
    <col min="10" max="10" width="15.42578125" customWidth="1"/>
    <col min="11" max="11" width="17" customWidth="1"/>
    <col min="12" max="12" width="14.85546875" customWidth="1"/>
    <col min="14" max="14" width="13.5703125" customWidth="1"/>
    <col min="38" max="38" width="13.7109375" customWidth="1"/>
    <col min="40" max="40" width="12.7109375" customWidth="1"/>
    <col min="41" max="41" width="13" customWidth="1"/>
    <col min="42" max="42" width="13.140625" customWidth="1"/>
    <col min="44" max="44" width="12.42578125" customWidth="1"/>
    <col min="75" max="76" width="11.7109375" customWidth="1"/>
    <col min="77" max="77" width="11.42578125" customWidth="1"/>
    <col min="78" max="96" width="11.42578125" hidden="1" customWidth="1"/>
    <col min="97" max="105" width="11.42578125" customWidth="1"/>
  </cols>
  <sheetData>
    <row r="1" spans="1:104" x14ac:dyDescent="0.25">
      <c r="A1" s="1" t="s">
        <v>0</v>
      </c>
    </row>
    <row r="2" spans="1:104" x14ac:dyDescent="0.25">
      <c r="A2" s="1" t="str">
        <f>CONCATENATE("COMUNA: ",[12]NOMBRE!B2, " (",[12]NOMBRE!C2,[12]NOMBRE!D2,[12]NOMBRE!E2,[12]NOMBRE!F2,[12]NOMBRE!G2,")")</f>
        <v>COMUNA: LINARES (07401)</v>
      </c>
    </row>
    <row r="3" spans="1:104" x14ac:dyDescent="0.25">
      <c r="A3" s="1" t="str">
        <f>CONCATENATE("ESTABLECIMIENTO/ESTRATEGIA: ", [12]NOMBRE!B3, " (",[12]NOMBRE!C3,[12]NOMBRE!D3,[12]NOMBRE!E3,[12]NOMBRE!F3,[12]NOMBRE!G3,[12]NOMBRE!H3,")")</f>
        <v>ESTABLECIMIENTO/ESTRATEGIA: HOSPITAL PRESIDENTE CARLOS IBAÑEZ DEL CAMPO (116108)</v>
      </c>
    </row>
    <row r="4" spans="1:104" x14ac:dyDescent="0.25">
      <c r="A4" s="1" t="str">
        <f>CONCATENATE("MES: ",[12]NOMBRE!B6, " (",[12]NOMBRE!C6,[12]NOMBRE!D6,")")</f>
        <v>MES: NOVIEMBRE (11)</v>
      </c>
    </row>
    <row r="5" spans="1:104" x14ac:dyDescent="0.25">
      <c r="A5" s="1" t="str">
        <f>CONCATENATE("AÑO: ",[12]NOMBRE!B7)</f>
        <v>AÑO: 2025</v>
      </c>
    </row>
    <row r="6" spans="1:104" s="2" customFormat="1" ht="18" customHeight="1" x14ac:dyDescent="0.25">
      <c r="A6" s="330" t="s">
        <v>1</v>
      </c>
      <c r="B6" s="330"/>
      <c r="C6" s="330"/>
      <c r="D6" s="330"/>
      <c r="E6" s="330"/>
      <c r="F6" s="330"/>
      <c r="G6" s="330"/>
      <c r="H6" s="330"/>
      <c r="I6" s="330"/>
      <c r="J6" s="330"/>
      <c r="K6" s="330"/>
      <c r="L6" s="330"/>
      <c r="M6" s="330"/>
      <c r="N6" s="330"/>
      <c r="O6" s="330"/>
      <c r="P6" s="330"/>
      <c r="Q6" s="330"/>
      <c r="R6" s="330"/>
      <c r="S6" s="330"/>
      <c r="T6" s="330"/>
      <c r="BX6" s="3"/>
      <c r="BY6" s="3"/>
      <c r="BZ6" s="3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</row>
    <row r="8" spans="1:104" ht="18" customHeight="1" x14ac:dyDescent="0.25">
      <c r="A8" s="331" t="s">
        <v>2</v>
      </c>
      <c r="B8" s="331"/>
      <c r="C8" s="331"/>
      <c r="D8" s="331"/>
      <c r="E8" s="331"/>
      <c r="F8" s="331"/>
      <c r="G8" s="331"/>
      <c r="H8" s="331"/>
      <c r="I8" s="331"/>
      <c r="J8" s="331"/>
      <c r="K8" s="331"/>
      <c r="L8" s="331"/>
      <c r="M8" s="331"/>
      <c r="N8" s="331"/>
      <c r="O8" s="331"/>
      <c r="P8" s="331"/>
      <c r="Q8" s="331"/>
      <c r="R8" s="331"/>
      <c r="S8" s="331"/>
      <c r="T8" s="331"/>
      <c r="U8" s="331"/>
      <c r="V8" s="331"/>
      <c r="W8" s="331"/>
      <c r="X8" s="331"/>
      <c r="Y8" s="331"/>
      <c r="Z8" s="331"/>
      <c r="AA8" s="331"/>
      <c r="AB8" s="331"/>
      <c r="AC8" s="331"/>
      <c r="AD8" s="331"/>
      <c r="AE8" s="331"/>
      <c r="AF8" s="331"/>
      <c r="AG8" s="331"/>
      <c r="AH8" s="331"/>
      <c r="AI8" s="331"/>
      <c r="AJ8" s="331"/>
      <c r="AK8" s="331"/>
      <c r="AL8" s="331"/>
      <c r="AM8" s="331"/>
    </row>
    <row r="9" spans="1:104" ht="18" customHeight="1" x14ac:dyDescent="0.25">
      <c r="A9" s="303" t="s">
        <v>3</v>
      </c>
      <c r="B9" s="303"/>
      <c r="C9" s="303"/>
      <c r="D9" s="303"/>
      <c r="E9" s="303"/>
      <c r="F9" s="303"/>
      <c r="G9" s="303"/>
      <c r="H9" s="303"/>
      <c r="I9" s="303"/>
      <c r="J9" s="303"/>
      <c r="K9" s="303"/>
      <c r="L9" s="303"/>
      <c r="M9" s="303"/>
      <c r="N9" s="303"/>
      <c r="O9" s="303"/>
      <c r="P9" s="303"/>
      <c r="Q9" s="303"/>
      <c r="R9" s="303"/>
      <c r="S9" s="303"/>
      <c r="T9" s="303"/>
      <c r="U9" s="303"/>
      <c r="V9" s="303"/>
      <c r="W9" s="303"/>
      <c r="X9" s="303"/>
      <c r="Y9" s="303"/>
      <c r="Z9" s="303"/>
      <c r="AA9" s="303"/>
      <c r="AB9" s="303"/>
      <c r="AC9" s="303"/>
      <c r="AD9" s="303"/>
      <c r="AE9" s="303"/>
      <c r="AF9" s="303"/>
      <c r="AG9" s="303"/>
      <c r="AH9" s="303"/>
      <c r="AI9" s="303"/>
      <c r="AJ9" s="303"/>
      <c r="AK9" s="303"/>
      <c r="AL9" s="303"/>
      <c r="AM9" s="303"/>
    </row>
    <row r="10" spans="1:104" ht="18" customHeight="1" x14ac:dyDescent="0.25">
      <c r="A10" s="332" t="s">
        <v>4</v>
      </c>
      <c r="B10" s="327" t="s">
        <v>5</v>
      </c>
      <c r="C10" s="287" t="s">
        <v>6</v>
      </c>
      <c r="D10" s="288"/>
      <c r="E10" s="284"/>
      <c r="F10" s="333" t="s">
        <v>7</v>
      </c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4"/>
      <c r="AF10" s="334"/>
      <c r="AG10" s="334"/>
      <c r="AH10" s="334"/>
      <c r="AI10" s="334"/>
      <c r="AJ10" s="334"/>
      <c r="AK10" s="334"/>
      <c r="AL10" s="334"/>
      <c r="AM10" s="314"/>
      <c r="AN10" s="309" t="s">
        <v>8</v>
      </c>
      <c r="AO10" s="288" t="s">
        <v>9</v>
      </c>
      <c r="AP10" s="284"/>
      <c r="AQ10" s="324" t="s">
        <v>10</v>
      </c>
      <c r="AR10" s="324" t="s">
        <v>11</v>
      </c>
      <c r="AS10" s="324" t="s">
        <v>12</v>
      </c>
      <c r="AT10" s="324" t="s">
        <v>13</v>
      </c>
      <c r="AU10" s="324" t="s">
        <v>14</v>
      </c>
    </row>
    <row r="11" spans="1:104" ht="18" customHeight="1" x14ac:dyDescent="0.25">
      <c r="A11" s="332"/>
      <c r="B11" s="328"/>
      <c r="C11" s="289"/>
      <c r="D11" s="290"/>
      <c r="E11" s="286"/>
      <c r="F11" s="294" t="s">
        <v>15</v>
      </c>
      <c r="G11" s="294"/>
      <c r="H11" s="295" t="s">
        <v>16</v>
      </c>
      <c r="I11" s="296"/>
      <c r="J11" s="295" t="s">
        <v>17</v>
      </c>
      <c r="K11" s="296"/>
      <c r="L11" s="295" t="s">
        <v>18</v>
      </c>
      <c r="M11" s="296"/>
      <c r="N11" s="295" t="s">
        <v>19</v>
      </c>
      <c r="O11" s="296"/>
      <c r="P11" s="295" t="s">
        <v>20</v>
      </c>
      <c r="Q11" s="296"/>
      <c r="R11" s="295" t="s">
        <v>21</v>
      </c>
      <c r="S11" s="296"/>
      <c r="T11" s="295" t="s">
        <v>22</v>
      </c>
      <c r="U11" s="296"/>
      <c r="V11" s="295" t="s">
        <v>23</v>
      </c>
      <c r="W11" s="296"/>
      <c r="X11" s="295" t="s">
        <v>24</v>
      </c>
      <c r="Y11" s="296"/>
      <c r="Z11" s="295" t="s">
        <v>25</v>
      </c>
      <c r="AA11" s="296"/>
      <c r="AB11" s="295" t="s">
        <v>26</v>
      </c>
      <c r="AC11" s="296"/>
      <c r="AD11" s="295" t="s">
        <v>27</v>
      </c>
      <c r="AE11" s="296"/>
      <c r="AF11" s="295" t="s">
        <v>28</v>
      </c>
      <c r="AG11" s="296"/>
      <c r="AH11" s="295" t="s">
        <v>29</v>
      </c>
      <c r="AI11" s="296"/>
      <c r="AJ11" s="295" t="s">
        <v>30</v>
      </c>
      <c r="AK11" s="296"/>
      <c r="AL11" s="297" t="s">
        <v>31</v>
      </c>
      <c r="AM11" s="323"/>
      <c r="AN11" s="310"/>
      <c r="AO11" s="290"/>
      <c r="AP11" s="286"/>
      <c r="AQ11" s="325"/>
      <c r="AR11" s="325"/>
      <c r="AS11" s="325"/>
      <c r="AT11" s="325"/>
      <c r="AU11" s="325"/>
    </row>
    <row r="12" spans="1:104" ht="18" customHeight="1" x14ac:dyDescent="0.25">
      <c r="A12" s="332"/>
      <c r="B12" s="329"/>
      <c r="C12" s="5" t="s">
        <v>32</v>
      </c>
      <c r="D12" s="6" t="s">
        <v>33</v>
      </c>
      <c r="E12" s="7" t="s">
        <v>34</v>
      </c>
      <c r="F12" s="5" t="s">
        <v>33</v>
      </c>
      <c r="G12" s="7" t="s">
        <v>34</v>
      </c>
      <c r="H12" s="5" t="s">
        <v>33</v>
      </c>
      <c r="I12" s="7" t="s">
        <v>34</v>
      </c>
      <c r="J12" s="5" t="s">
        <v>33</v>
      </c>
      <c r="K12" s="7" t="s">
        <v>34</v>
      </c>
      <c r="L12" s="5" t="s">
        <v>33</v>
      </c>
      <c r="M12" s="7" t="s">
        <v>34</v>
      </c>
      <c r="N12" s="5" t="s">
        <v>33</v>
      </c>
      <c r="O12" s="7" t="s">
        <v>34</v>
      </c>
      <c r="P12" s="5" t="s">
        <v>33</v>
      </c>
      <c r="Q12" s="7" t="s">
        <v>34</v>
      </c>
      <c r="R12" s="5" t="s">
        <v>33</v>
      </c>
      <c r="S12" s="7" t="s">
        <v>34</v>
      </c>
      <c r="T12" s="5" t="s">
        <v>33</v>
      </c>
      <c r="U12" s="7" t="s">
        <v>34</v>
      </c>
      <c r="V12" s="5" t="s">
        <v>33</v>
      </c>
      <c r="W12" s="7" t="s">
        <v>34</v>
      </c>
      <c r="X12" s="5" t="s">
        <v>33</v>
      </c>
      <c r="Y12" s="7" t="s">
        <v>34</v>
      </c>
      <c r="Z12" s="5" t="s">
        <v>33</v>
      </c>
      <c r="AA12" s="7" t="s">
        <v>34</v>
      </c>
      <c r="AB12" s="5" t="s">
        <v>33</v>
      </c>
      <c r="AC12" s="7" t="s">
        <v>34</v>
      </c>
      <c r="AD12" s="5" t="s">
        <v>33</v>
      </c>
      <c r="AE12" s="7" t="s">
        <v>34</v>
      </c>
      <c r="AF12" s="5" t="s">
        <v>33</v>
      </c>
      <c r="AG12" s="7" t="s">
        <v>34</v>
      </c>
      <c r="AH12" s="5" t="s">
        <v>33</v>
      </c>
      <c r="AI12" s="7" t="s">
        <v>34</v>
      </c>
      <c r="AJ12" s="5" t="s">
        <v>33</v>
      </c>
      <c r="AK12" s="7" t="s">
        <v>34</v>
      </c>
      <c r="AL12" s="5" t="s">
        <v>33</v>
      </c>
      <c r="AM12" s="7" t="s">
        <v>34</v>
      </c>
      <c r="AN12" s="311"/>
      <c r="AO12" s="8" t="s">
        <v>35</v>
      </c>
      <c r="AP12" s="9" t="s">
        <v>36</v>
      </c>
      <c r="AQ12" s="326"/>
      <c r="AR12" s="326"/>
      <c r="AS12" s="326"/>
      <c r="AT12" s="326"/>
      <c r="AU12" s="326"/>
    </row>
    <row r="13" spans="1:104" x14ac:dyDescent="0.25">
      <c r="A13" s="299" t="s">
        <v>37</v>
      </c>
      <c r="B13" s="10" t="s">
        <v>38</v>
      </c>
      <c r="C13" s="11">
        <f t="shared" ref="C13:C75" si="0">SUM(D13+E13)</f>
        <v>100</v>
      </c>
      <c r="D13" s="12">
        <f>+F13+H13+J13+L13+N13+P13+R13+T13+V13+X13+Z13+AB13+AD13+AF13+AH13+AJ13+AL13</f>
        <v>79</v>
      </c>
      <c r="E13" s="13">
        <f>+G13+I13+K13+M13+O13+Q13+S13+U13+W13+Y13+AA13+AC13+AE13+AG13+AI13+AK13+AM13</f>
        <v>21</v>
      </c>
      <c r="F13" s="14"/>
      <c r="G13" s="15"/>
      <c r="H13" s="14"/>
      <c r="I13" s="15"/>
      <c r="J13" s="14"/>
      <c r="K13" s="16"/>
      <c r="L13" s="14">
        <v>2</v>
      </c>
      <c r="M13" s="16"/>
      <c r="N13" s="14">
        <v>7</v>
      </c>
      <c r="O13" s="16"/>
      <c r="P13" s="14">
        <v>5</v>
      </c>
      <c r="Q13" s="16"/>
      <c r="R13" s="14">
        <v>11</v>
      </c>
      <c r="S13" s="16">
        <v>2</v>
      </c>
      <c r="T13" s="14">
        <v>8</v>
      </c>
      <c r="U13" s="16">
        <v>3</v>
      </c>
      <c r="V13" s="14">
        <v>8</v>
      </c>
      <c r="W13" s="16">
        <v>5</v>
      </c>
      <c r="X13" s="14">
        <v>7</v>
      </c>
      <c r="Y13" s="16">
        <v>3</v>
      </c>
      <c r="Z13" s="14">
        <v>10</v>
      </c>
      <c r="AA13" s="16">
        <v>1</v>
      </c>
      <c r="AB13" s="14">
        <v>7</v>
      </c>
      <c r="AC13" s="16">
        <v>3</v>
      </c>
      <c r="AD13" s="14">
        <v>8</v>
      </c>
      <c r="AE13" s="16">
        <v>1</v>
      </c>
      <c r="AF13" s="14">
        <v>4</v>
      </c>
      <c r="AG13" s="16">
        <v>1</v>
      </c>
      <c r="AH13" s="14">
        <v>1</v>
      </c>
      <c r="AI13" s="16">
        <v>2</v>
      </c>
      <c r="AJ13" s="14"/>
      <c r="AK13" s="16"/>
      <c r="AL13" s="17">
        <v>1</v>
      </c>
      <c r="AM13" s="18"/>
      <c r="AN13" s="19">
        <v>0</v>
      </c>
      <c r="AO13" s="20">
        <v>0</v>
      </c>
      <c r="AP13" s="21">
        <v>1</v>
      </c>
      <c r="AQ13" s="22">
        <v>2</v>
      </c>
      <c r="AR13" s="22">
        <v>3</v>
      </c>
      <c r="AS13" s="23"/>
      <c r="AT13" s="24">
        <v>0</v>
      </c>
      <c r="AU13" s="24">
        <v>0</v>
      </c>
      <c r="AV13" s="25" t="str">
        <f>$CA13&amp;$CB13&amp;CC13&amp;CD13&amp;CE13&amp;CG13&amp;CH13</f>
        <v/>
      </c>
      <c r="CA13" s="26" t="str">
        <f>IF(AND($C13&lt;&gt;0,AN13=""),"* No olvide ingresar la columna Espacios Amigables /adolescentes (Digite CERO si no tiene). ",IF(AN13&gt;$C13,"* El Número de Espacios Amigables no puede superar el Total. ",""))</f>
        <v/>
      </c>
      <c r="CB13" s="26" t="str">
        <f>IF(AND(E13&gt;0,OR(AO13="")),"No olvide digitar los campos *TRANS Masculino (Digite CERO si no tiene).",IF(AO13&gt;E13,"* El Número de TRANS Masculino no puede superar el Total Mujeres. ",""))</f>
        <v/>
      </c>
      <c r="CC13" s="26" t="str">
        <f>IF(AND(D13&gt;0,OR(AP13="")),"No olvide digitar los campos *TRANS Femenino (Digite CERO si no tiene).",IF(AP13&gt;$D13,"* El Número de TRANS Femenino no puede superar el Total Hombres. ",""))</f>
        <v/>
      </c>
      <c r="CD13" s="26" t="str">
        <f>IF(AND($C13&lt;&gt;0,AQ13=""),"* No olvide ingresar la columna Pueblos Originarios (Digite CERO si no tiene).  ",IF(AQ13&gt;$C13,"* El Número de Pueblos Originarios no puede superar el Total. ",""))</f>
        <v/>
      </c>
      <c r="CE13" s="26" t="str">
        <f>IF(AND($C13&lt;&gt;0,AR13=""),"* No olvide ingresar la columna Migrantes (Digite CERO si no tiene).  ",IF(AR13&gt;$C13,"* El Número de Migrantes no puede superar el Total. ",""))</f>
        <v/>
      </c>
      <c r="CF13" s="27"/>
      <c r="CG13" s="26" t="str">
        <f>IF(AND($C13&lt;&gt;0,AT13=""),"* No olvide ingresar la columna Niños, Niñas, Adolescentes y Jóvenes SENAME (Digite CERO si no tiene).  ",IF(AT13&gt;$C13,"* El Número de Niños, Niñas, Adolescentes y Jóvenes SENAME no puede superar el Total. ",""))</f>
        <v/>
      </c>
      <c r="CH13" s="26" t="str">
        <f>IF(AND($C13&lt;&gt;0,AU13=""),"* No olvide ingresar la columna Niños, Niñas, Adolescentes y Jóvenes Mejor Niñez (Digite CERO si no tiene). ",IF(AU13&gt;$C13,"* El Número de Niños, Niñas, Adolescentes y Jóvenes Mejor Niñez no puede superar el Total. ",""))</f>
        <v/>
      </c>
      <c r="CI13" s="28"/>
      <c r="CJ13" s="29">
        <f>IF(AND($C13&lt;&gt;0,AN13=""),1,IF(AN13&gt;$C13,1,0))</f>
        <v>0</v>
      </c>
      <c r="CK13" s="29">
        <f>IF(AND(E13&gt;0,OR(AO13="")),1,IF(AO13&gt;E13,1,0))</f>
        <v>0</v>
      </c>
      <c r="CL13" s="29">
        <f>IF(AND(D13&gt;0,OR(AP13="")),1,IF(AP13&gt;D13,1,0))</f>
        <v>0</v>
      </c>
      <c r="CM13" s="29">
        <f>IF(AND($C13&lt;&gt;0,AQ13=""),1,IF(AQ13&gt;$C13,1,0))</f>
        <v>0</v>
      </c>
      <c r="CN13" s="29">
        <f>IF(AND($C13&lt;&gt;0,AR13=""),1,IF(AR13&gt;$C13,1,0))</f>
        <v>0</v>
      </c>
      <c r="CO13" s="30"/>
      <c r="CP13" s="29">
        <f>IF(AND($C13&lt;&gt;0,AT13=""),1,IF(AT13&gt;$C13,1,0))</f>
        <v>0</v>
      </c>
      <c r="CQ13" s="29">
        <f>IF(AND($C13&lt;&gt;0,AU13=""),1,IF(AU13&gt;$C13,1,0))</f>
        <v>0</v>
      </c>
      <c r="CR13" s="28"/>
      <c r="CS13" s="28"/>
      <c r="CT13" s="28"/>
      <c r="CU13" s="28"/>
    </row>
    <row r="14" spans="1:104" x14ac:dyDescent="0.25">
      <c r="A14" s="300"/>
      <c r="B14" s="31" t="s">
        <v>39</v>
      </c>
      <c r="C14" s="32">
        <f t="shared" si="0"/>
        <v>0</v>
      </c>
      <c r="D14" s="33">
        <f t="shared" ref="D14:E23" si="1">+F14+H14+J14+L14+N14+P14+R14+T14+V14+X14+Z14+AB14+AD14+AF14+AH14+AJ14+AL14</f>
        <v>0</v>
      </c>
      <c r="E14" s="34">
        <f>+G14+I14+K14+M14+O14+Q14+S14+U14+W14+Y14+AA14+AC14+AE14+AG14+AI14+AK14+AM14</f>
        <v>0</v>
      </c>
      <c r="F14" s="35"/>
      <c r="G14" s="36"/>
      <c r="H14" s="35"/>
      <c r="I14" s="36"/>
      <c r="J14" s="35"/>
      <c r="K14" s="37"/>
      <c r="L14" s="35"/>
      <c r="M14" s="37"/>
      <c r="N14" s="35"/>
      <c r="O14" s="37"/>
      <c r="P14" s="35"/>
      <c r="Q14" s="37"/>
      <c r="R14" s="35"/>
      <c r="S14" s="37"/>
      <c r="T14" s="35"/>
      <c r="U14" s="37"/>
      <c r="V14" s="35"/>
      <c r="W14" s="37"/>
      <c r="X14" s="35"/>
      <c r="Y14" s="37"/>
      <c r="Z14" s="35"/>
      <c r="AA14" s="37"/>
      <c r="AB14" s="35"/>
      <c r="AC14" s="37"/>
      <c r="AD14" s="35"/>
      <c r="AE14" s="37"/>
      <c r="AF14" s="35"/>
      <c r="AG14" s="37"/>
      <c r="AH14" s="35"/>
      <c r="AI14" s="37"/>
      <c r="AJ14" s="35"/>
      <c r="AK14" s="37"/>
      <c r="AL14" s="38"/>
      <c r="AM14" s="39"/>
      <c r="AN14" s="40"/>
      <c r="AO14" s="41"/>
      <c r="AP14" s="36"/>
      <c r="AQ14" s="24"/>
      <c r="AR14" s="24"/>
      <c r="AS14" s="42"/>
      <c r="AT14" s="24">
        <v>0</v>
      </c>
      <c r="AU14" s="24">
        <v>0</v>
      </c>
      <c r="AV14" s="25" t="str">
        <f t="shared" ref="AV14:AV56" si="2">$CA14&amp;$CB14&amp;CC14&amp;CD14&amp;CE14&amp;CG14&amp;CH14</f>
        <v/>
      </c>
      <c r="CA14" s="26" t="str">
        <f t="shared" ref="CA14:CA89" si="3">IF(AND($C14&lt;&gt;0,AN14=""),"* No olvide ingresar la columna Espacios Amigables /adolescentes (Digite CERO si no tiene). ",IF(AN14&gt;$C14,"* El Número de Espacios Amigables no puede superar el Total. ",""))</f>
        <v/>
      </c>
      <c r="CB14" s="26" t="str">
        <f t="shared" ref="CB14:CB89" si="4">IF(AND(E14&gt;0,OR(AO14="")),"No olvide digitar los campos *TRANS Masculino (Digite CERO si no tiene).",IF(AO14&gt;E14,"* El Número de TRANS Masculino no puede superar el Total Mujeres. ",""))</f>
        <v/>
      </c>
      <c r="CC14" s="26" t="str">
        <f t="shared" ref="CC14:CC89" si="5">IF(AND(D14&gt;0,OR(AP14="")),"No olvide digitar los campos *TRANS Femenino (Digite CERO si no tiene).",IF(AP14&gt;$D14,"* El Número de TRANS Femenino no puede superar el Total Hombres. ",""))</f>
        <v/>
      </c>
      <c r="CD14" s="26" t="str">
        <f t="shared" ref="CD14:CD89" si="6">IF(AND($C14&lt;&gt;0,AQ14=""),"* No olvide ingresar la columna Pueblos Originarios (Digite CERO si no tiene).  ",IF(AQ14&gt;$C14,"* El Número de Pueblos Originarios no puede superar el Total. ",""))</f>
        <v/>
      </c>
      <c r="CE14" s="26" t="str">
        <f t="shared" ref="CE14:CE89" si="7">IF(AND($C14&lt;&gt;0,AR14=""),"* No olvide ingresar la columna Migrantes (Digite CERO si no tiene).  ",IF(AR14&gt;$C14,"* El Número de Migrantes no puede superar el Total. ",""))</f>
        <v/>
      </c>
      <c r="CF14" s="27"/>
      <c r="CG14" s="26" t="str">
        <f t="shared" ref="CG14:CG89" si="8">IF(AND($C14&lt;&gt;0,AT14=""),"* No olvide ingresar la columna Niños, Niñas, Adolescentes y Jóvenes SENAME (Digite CERO si no tiene).  ",IF(AT14&gt;$C14,"* El Número de Niños, Niñas, Adolescentes y Jóvenes SENAME no puede superar el Total. ",""))</f>
        <v/>
      </c>
      <c r="CH14" s="26" t="str">
        <f t="shared" ref="CH14:CH89" si="9">IF(AND($C14&lt;&gt;0,AU14=""),"* No olvide ingresar la columna Niños, Niñas, Adolescentes y Jóvenes Mejor Niñez (Digite CERO si no tiene). ",IF(AU14&gt;$C14,"* El Número de Niños, Niñas, Adolescentes y Jóvenes Mejor Niñez no puede superar el Total. ",""))</f>
        <v/>
      </c>
      <c r="CI14" s="28"/>
      <c r="CJ14" s="29">
        <f t="shared" ref="CJ14:CJ89" si="10">IF(AND($C14&lt;&gt;0,AN14=""),1,IF(AN14&gt;$C14,1,0))</f>
        <v>0</v>
      </c>
      <c r="CK14" s="29">
        <f t="shared" ref="CK14:CK89" si="11">IF(AND(E14&gt;0,OR(AO14="")),1,IF(AO14&gt;E14,1,0))</f>
        <v>0</v>
      </c>
      <c r="CL14" s="29">
        <f t="shared" ref="CL14:CL89" si="12">IF(AND(D14&gt;0,OR(AP14="")),1,IF(AP14&gt;D14,1,0))</f>
        <v>0</v>
      </c>
      <c r="CM14" s="29">
        <f t="shared" ref="CM14:CN89" si="13">IF(AND($C14&lt;&gt;0,AQ14=""),1,IF(AQ14&gt;$C14,1,0))</f>
        <v>0</v>
      </c>
      <c r="CN14" s="29">
        <f t="shared" si="13"/>
        <v>0</v>
      </c>
      <c r="CO14" s="30"/>
      <c r="CP14" s="29">
        <f t="shared" ref="CP14:CQ89" si="14">IF(AND($C14&lt;&gt;0,AT14=""),1,IF(AT14&gt;$C14,1,0))</f>
        <v>0</v>
      </c>
      <c r="CQ14" s="29">
        <f t="shared" si="14"/>
        <v>0</v>
      </c>
    </row>
    <row r="15" spans="1:104" x14ac:dyDescent="0.25">
      <c r="A15" s="300"/>
      <c r="B15" s="31" t="s">
        <v>40</v>
      </c>
      <c r="C15" s="32">
        <f t="shared" si="0"/>
        <v>146</v>
      </c>
      <c r="D15" s="33">
        <f t="shared" si="1"/>
        <v>107</v>
      </c>
      <c r="E15" s="34">
        <f t="shared" si="1"/>
        <v>39</v>
      </c>
      <c r="F15" s="35"/>
      <c r="G15" s="36"/>
      <c r="H15" s="35"/>
      <c r="I15" s="36"/>
      <c r="J15" s="35"/>
      <c r="K15" s="37"/>
      <c r="L15" s="35">
        <v>3</v>
      </c>
      <c r="M15" s="37"/>
      <c r="N15" s="35">
        <v>2</v>
      </c>
      <c r="O15" s="37">
        <v>1</v>
      </c>
      <c r="P15" s="35">
        <v>13</v>
      </c>
      <c r="Q15" s="37">
        <v>2</v>
      </c>
      <c r="R15" s="35">
        <v>19</v>
      </c>
      <c r="S15" s="37">
        <v>7</v>
      </c>
      <c r="T15" s="35">
        <v>14</v>
      </c>
      <c r="U15" s="37">
        <v>6</v>
      </c>
      <c r="V15" s="35">
        <v>13</v>
      </c>
      <c r="W15" s="37">
        <v>4</v>
      </c>
      <c r="X15" s="35">
        <v>12</v>
      </c>
      <c r="Y15" s="37">
        <v>6</v>
      </c>
      <c r="Z15" s="35">
        <v>15</v>
      </c>
      <c r="AA15" s="37">
        <v>2</v>
      </c>
      <c r="AB15" s="35">
        <v>9</v>
      </c>
      <c r="AC15" s="37">
        <v>4</v>
      </c>
      <c r="AD15" s="35">
        <v>4</v>
      </c>
      <c r="AE15" s="37">
        <v>2</v>
      </c>
      <c r="AF15" s="35">
        <v>2</v>
      </c>
      <c r="AG15" s="37">
        <v>4</v>
      </c>
      <c r="AH15" s="35"/>
      <c r="AI15" s="37">
        <v>1</v>
      </c>
      <c r="AJ15" s="35"/>
      <c r="AK15" s="37"/>
      <c r="AL15" s="38">
        <v>1</v>
      </c>
      <c r="AM15" s="39"/>
      <c r="AN15" s="40">
        <v>0</v>
      </c>
      <c r="AO15" s="41">
        <v>0</v>
      </c>
      <c r="AP15" s="36">
        <v>0</v>
      </c>
      <c r="AQ15" s="24">
        <v>3</v>
      </c>
      <c r="AR15" s="24">
        <v>12</v>
      </c>
      <c r="AS15" s="42"/>
      <c r="AT15" s="24">
        <v>0</v>
      </c>
      <c r="AU15" s="24">
        <v>0</v>
      </c>
      <c r="AV15" s="25" t="str">
        <f t="shared" si="2"/>
        <v/>
      </c>
      <c r="CA15" s="26" t="str">
        <f t="shared" si="3"/>
        <v/>
      </c>
      <c r="CB15" s="26" t="str">
        <f t="shared" si="4"/>
        <v/>
      </c>
      <c r="CC15" s="26" t="str">
        <f t="shared" si="5"/>
        <v/>
      </c>
      <c r="CD15" s="26" t="str">
        <f t="shared" si="6"/>
        <v/>
      </c>
      <c r="CE15" s="26" t="str">
        <f t="shared" si="7"/>
        <v/>
      </c>
      <c r="CF15" s="27"/>
      <c r="CG15" s="26" t="str">
        <f t="shared" si="8"/>
        <v/>
      </c>
      <c r="CH15" s="26" t="str">
        <f t="shared" si="9"/>
        <v/>
      </c>
      <c r="CI15" s="28"/>
      <c r="CJ15" s="29">
        <f t="shared" si="10"/>
        <v>0</v>
      </c>
      <c r="CK15" s="29">
        <f t="shared" si="11"/>
        <v>0</v>
      </c>
      <c r="CL15" s="29">
        <f t="shared" si="12"/>
        <v>0</v>
      </c>
      <c r="CM15" s="29">
        <f t="shared" si="13"/>
        <v>0</v>
      </c>
      <c r="CN15" s="29">
        <f t="shared" si="13"/>
        <v>0</v>
      </c>
      <c r="CO15" s="30"/>
      <c r="CP15" s="29">
        <f t="shared" si="14"/>
        <v>0</v>
      </c>
      <c r="CQ15" s="29">
        <f t="shared" si="14"/>
        <v>0</v>
      </c>
    </row>
    <row r="16" spans="1:104" x14ac:dyDescent="0.25">
      <c r="A16" s="300"/>
      <c r="B16" s="31" t="s">
        <v>41</v>
      </c>
      <c r="C16" s="32">
        <f t="shared" si="0"/>
        <v>0</v>
      </c>
      <c r="D16" s="33">
        <f t="shared" si="1"/>
        <v>0</v>
      </c>
      <c r="E16" s="34">
        <f t="shared" si="1"/>
        <v>0</v>
      </c>
      <c r="F16" s="35"/>
      <c r="G16" s="36"/>
      <c r="H16" s="35"/>
      <c r="I16" s="36"/>
      <c r="J16" s="35"/>
      <c r="K16" s="37"/>
      <c r="L16" s="35"/>
      <c r="M16" s="37"/>
      <c r="N16" s="35"/>
      <c r="O16" s="37"/>
      <c r="P16" s="35"/>
      <c r="Q16" s="37"/>
      <c r="R16" s="35"/>
      <c r="S16" s="37"/>
      <c r="T16" s="35"/>
      <c r="U16" s="37"/>
      <c r="V16" s="35"/>
      <c r="W16" s="37"/>
      <c r="X16" s="35"/>
      <c r="Y16" s="37"/>
      <c r="Z16" s="35"/>
      <c r="AA16" s="37"/>
      <c r="AB16" s="35"/>
      <c r="AC16" s="37"/>
      <c r="AD16" s="35"/>
      <c r="AE16" s="37"/>
      <c r="AF16" s="35"/>
      <c r="AG16" s="37"/>
      <c r="AH16" s="35"/>
      <c r="AI16" s="37"/>
      <c r="AJ16" s="35"/>
      <c r="AK16" s="37"/>
      <c r="AL16" s="38"/>
      <c r="AM16" s="39"/>
      <c r="AN16" s="40"/>
      <c r="AO16" s="41"/>
      <c r="AP16" s="36"/>
      <c r="AQ16" s="24"/>
      <c r="AR16" s="24"/>
      <c r="AS16" s="42"/>
      <c r="AT16" s="24"/>
      <c r="AU16" s="24"/>
      <c r="AV16" s="25" t="str">
        <f t="shared" si="2"/>
        <v/>
      </c>
      <c r="CA16" s="26" t="str">
        <f t="shared" si="3"/>
        <v/>
      </c>
      <c r="CB16" s="26" t="str">
        <f t="shared" si="4"/>
        <v/>
      </c>
      <c r="CC16" s="26" t="str">
        <f t="shared" si="5"/>
        <v/>
      </c>
      <c r="CD16" s="26" t="str">
        <f t="shared" si="6"/>
        <v/>
      </c>
      <c r="CE16" s="26" t="str">
        <f t="shared" si="7"/>
        <v/>
      </c>
      <c r="CF16" s="27"/>
      <c r="CG16" s="26" t="str">
        <f t="shared" si="8"/>
        <v/>
      </c>
      <c r="CH16" s="26" t="str">
        <f t="shared" si="9"/>
        <v/>
      </c>
      <c r="CI16" s="28"/>
      <c r="CJ16" s="29">
        <f t="shared" si="10"/>
        <v>0</v>
      </c>
      <c r="CK16" s="29">
        <f t="shared" si="11"/>
        <v>0</v>
      </c>
      <c r="CL16" s="29">
        <f t="shared" si="12"/>
        <v>0</v>
      </c>
      <c r="CM16" s="29">
        <f t="shared" si="13"/>
        <v>0</v>
      </c>
      <c r="CN16" s="29">
        <f t="shared" si="13"/>
        <v>0</v>
      </c>
      <c r="CO16" s="30"/>
      <c r="CP16" s="29">
        <f t="shared" si="14"/>
        <v>0</v>
      </c>
      <c r="CQ16" s="29">
        <f t="shared" si="14"/>
        <v>0</v>
      </c>
    </row>
    <row r="17" spans="1:99" x14ac:dyDescent="0.25">
      <c r="A17" s="300"/>
      <c r="B17" s="31" t="s">
        <v>42</v>
      </c>
      <c r="C17" s="32">
        <f t="shared" si="0"/>
        <v>0</v>
      </c>
      <c r="D17" s="33">
        <f t="shared" si="1"/>
        <v>0</v>
      </c>
      <c r="E17" s="34">
        <f t="shared" si="1"/>
        <v>0</v>
      </c>
      <c r="F17" s="35"/>
      <c r="G17" s="36"/>
      <c r="H17" s="35"/>
      <c r="I17" s="36"/>
      <c r="J17" s="35"/>
      <c r="K17" s="37"/>
      <c r="L17" s="35"/>
      <c r="M17" s="37"/>
      <c r="N17" s="35"/>
      <c r="O17" s="37"/>
      <c r="P17" s="35"/>
      <c r="Q17" s="37"/>
      <c r="R17" s="35"/>
      <c r="S17" s="37"/>
      <c r="T17" s="35"/>
      <c r="U17" s="37"/>
      <c r="V17" s="35"/>
      <c r="W17" s="37"/>
      <c r="X17" s="35"/>
      <c r="Y17" s="37"/>
      <c r="Z17" s="35"/>
      <c r="AA17" s="37"/>
      <c r="AB17" s="35"/>
      <c r="AC17" s="37"/>
      <c r="AD17" s="35"/>
      <c r="AE17" s="37"/>
      <c r="AF17" s="35"/>
      <c r="AG17" s="37"/>
      <c r="AH17" s="35"/>
      <c r="AI17" s="37"/>
      <c r="AJ17" s="35"/>
      <c r="AK17" s="37"/>
      <c r="AL17" s="38"/>
      <c r="AM17" s="39"/>
      <c r="AN17" s="40"/>
      <c r="AO17" s="41"/>
      <c r="AP17" s="36"/>
      <c r="AQ17" s="24"/>
      <c r="AR17" s="24"/>
      <c r="AS17" s="42"/>
      <c r="AT17" s="24"/>
      <c r="AU17" s="24"/>
      <c r="AV17" s="25" t="str">
        <f t="shared" si="2"/>
        <v/>
      </c>
      <c r="CA17" s="26" t="str">
        <f t="shared" si="3"/>
        <v/>
      </c>
      <c r="CB17" s="26" t="str">
        <f t="shared" si="4"/>
        <v/>
      </c>
      <c r="CC17" s="26" t="str">
        <f t="shared" si="5"/>
        <v/>
      </c>
      <c r="CD17" s="26" t="str">
        <f t="shared" si="6"/>
        <v/>
      </c>
      <c r="CE17" s="26" t="str">
        <f t="shared" si="7"/>
        <v/>
      </c>
      <c r="CF17" s="27"/>
      <c r="CG17" s="26" t="str">
        <f t="shared" si="8"/>
        <v/>
      </c>
      <c r="CH17" s="26" t="str">
        <f t="shared" si="9"/>
        <v/>
      </c>
      <c r="CI17" s="28"/>
      <c r="CJ17" s="29">
        <f t="shared" si="10"/>
        <v>0</v>
      </c>
      <c r="CK17" s="29">
        <f t="shared" si="11"/>
        <v>0</v>
      </c>
      <c r="CL17" s="29">
        <f t="shared" si="12"/>
        <v>0</v>
      </c>
      <c r="CM17" s="29">
        <f t="shared" si="13"/>
        <v>0</v>
      </c>
      <c r="CN17" s="29">
        <f t="shared" si="13"/>
        <v>0</v>
      </c>
      <c r="CO17" s="30"/>
      <c r="CP17" s="29">
        <f t="shared" si="14"/>
        <v>0</v>
      </c>
      <c r="CQ17" s="29">
        <f t="shared" si="14"/>
        <v>0</v>
      </c>
    </row>
    <row r="18" spans="1:99" x14ac:dyDescent="0.25">
      <c r="A18" s="300"/>
      <c r="B18" s="31" t="s">
        <v>43</v>
      </c>
      <c r="C18" s="32">
        <f t="shared" si="0"/>
        <v>0</v>
      </c>
      <c r="D18" s="33">
        <f t="shared" si="1"/>
        <v>0</v>
      </c>
      <c r="E18" s="34">
        <f t="shared" si="1"/>
        <v>0</v>
      </c>
      <c r="F18" s="35"/>
      <c r="G18" s="36"/>
      <c r="H18" s="35"/>
      <c r="I18" s="36"/>
      <c r="J18" s="35"/>
      <c r="K18" s="37"/>
      <c r="L18" s="35"/>
      <c r="M18" s="37"/>
      <c r="N18" s="35"/>
      <c r="O18" s="37"/>
      <c r="P18" s="35"/>
      <c r="Q18" s="37"/>
      <c r="R18" s="35"/>
      <c r="S18" s="37"/>
      <c r="T18" s="35"/>
      <c r="U18" s="37"/>
      <c r="V18" s="35"/>
      <c r="W18" s="37"/>
      <c r="X18" s="35"/>
      <c r="Y18" s="37"/>
      <c r="Z18" s="35"/>
      <c r="AA18" s="37"/>
      <c r="AB18" s="35"/>
      <c r="AC18" s="37"/>
      <c r="AD18" s="35"/>
      <c r="AE18" s="37"/>
      <c r="AF18" s="35"/>
      <c r="AG18" s="37"/>
      <c r="AH18" s="35"/>
      <c r="AI18" s="37"/>
      <c r="AJ18" s="35"/>
      <c r="AK18" s="37"/>
      <c r="AL18" s="38"/>
      <c r="AM18" s="39"/>
      <c r="AN18" s="40"/>
      <c r="AO18" s="41"/>
      <c r="AP18" s="36"/>
      <c r="AQ18" s="24"/>
      <c r="AR18" s="24"/>
      <c r="AS18" s="42"/>
      <c r="AT18" s="24"/>
      <c r="AU18" s="24"/>
      <c r="AV18" s="25" t="str">
        <f t="shared" si="2"/>
        <v/>
      </c>
      <c r="CA18" s="26" t="str">
        <f t="shared" si="3"/>
        <v/>
      </c>
      <c r="CB18" s="26" t="str">
        <f t="shared" si="4"/>
        <v/>
      </c>
      <c r="CC18" s="26" t="str">
        <f t="shared" si="5"/>
        <v/>
      </c>
      <c r="CD18" s="26" t="str">
        <f t="shared" si="6"/>
        <v/>
      </c>
      <c r="CE18" s="26" t="str">
        <f t="shared" si="7"/>
        <v/>
      </c>
      <c r="CF18" s="27"/>
      <c r="CG18" s="26" t="str">
        <f t="shared" si="8"/>
        <v/>
      </c>
      <c r="CH18" s="26" t="str">
        <f t="shared" si="9"/>
        <v/>
      </c>
      <c r="CI18" s="28"/>
      <c r="CJ18" s="29">
        <f t="shared" si="10"/>
        <v>0</v>
      </c>
      <c r="CK18" s="29">
        <f t="shared" si="11"/>
        <v>0</v>
      </c>
      <c r="CL18" s="29">
        <f t="shared" si="12"/>
        <v>0</v>
      </c>
      <c r="CM18" s="29">
        <f t="shared" si="13"/>
        <v>0</v>
      </c>
      <c r="CN18" s="29">
        <f t="shared" si="13"/>
        <v>0</v>
      </c>
      <c r="CO18" s="30"/>
      <c r="CP18" s="29">
        <f t="shared" si="14"/>
        <v>0</v>
      </c>
      <c r="CQ18" s="29">
        <f t="shared" si="14"/>
        <v>0</v>
      </c>
    </row>
    <row r="19" spans="1:99" x14ac:dyDescent="0.25">
      <c r="A19" s="300"/>
      <c r="B19" s="31" t="s">
        <v>44</v>
      </c>
      <c r="C19" s="32">
        <f t="shared" si="0"/>
        <v>0</v>
      </c>
      <c r="D19" s="33">
        <f t="shared" si="1"/>
        <v>0</v>
      </c>
      <c r="E19" s="34">
        <f t="shared" si="1"/>
        <v>0</v>
      </c>
      <c r="F19" s="35"/>
      <c r="G19" s="36"/>
      <c r="H19" s="35"/>
      <c r="I19" s="36"/>
      <c r="J19" s="35"/>
      <c r="K19" s="37"/>
      <c r="L19" s="35"/>
      <c r="M19" s="37"/>
      <c r="N19" s="35"/>
      <c r="O19" s="37"/>
      <c r="P19" s="35"/>
      <c r="Q19" s="37"/>
      <c r="R19" s="35"/>
      <c r="S19" s="37"/>
      <c r="T19" s="35"/>
      <c r="U19" s="37"/>
      <c r="V19" s="35"/>
      <c r="W19" s="37"/>
      <c r="X19" s="35"/>
      <c r="Y19" s="37"/>
      <c r="Z19" s="35"/>
      <c r="AA19" s="37"/>
      <c r="AB19" s="35"/>
      <c r="AC19" s="37"/>
      <c r="AD19" s="35"/>
      <c r="AE19" s="37"/>
      <c r="AF19" s="35"/>
      <c r="AG19" s="37"/>
      <c r="AH19" s="35"/>
      <c r="AI19" s="37"/>
      <c r="AJ19" s="35"/>
      <c r="AK19" s="37"/>
      <c r="AL19" s="38"/>
      <c r="AM19" s="39"/>
      <c r="AN19" s="40"/>
      <c r="AO19" s="41"/>
      <c r="AP19" s="36"/>
      <c r="AQ19" s="24"/>
      <c r="AR19" s="24"/>
      <c r="AS19" s="42"/>
      <c r="AT19" s="24"/>
      <c r="AU19" s="24"/>
      <c r="AV19" s="25" t="str">
        <f t="shared" si="2"/>
        <v/>
      </c>
      <c r="CA19" s="26" t="str">
        <f t="shared" si="3"/>
        <v/>
      </c>
      <c r="CB19" s="26" t="str">
        <f t="shared" si="4"/>
        <v/>
      </c>
      <c r="CC19" s="26" t="str">
        <f t="shared" si="5"/>
        <v/>
      </c>
      <c r="CD19" s="26" t="str">
        <f t="shared" si="6"/>
        <v/>
      </c>
      <c r="CE19" s="26" t="str">
        <f t="shared" si="7"/>
        <v/>
      </c>
      <c r="CF19" s="27"/>
      <c r="CG19" s="26" t="str">
        <f t="shared" si="8"/>
        <v/>
      </c>
      <c r="CH19" s="26" t="str">
        <f t="shared" si="9"/>
        <v/>
      </c>
      <c r="CI19" s="28"/>
      <c r="CJ19" s="29">
        <f t="shared" si="10"/>
        <v>0</v>
      </c>
      <c r="CK19" s="29">
        <f t="shared" si="11"/>
        <v>0</v>
      </c>
      <c r="CL19" s="29">
        <f t="shared" si="12"/>
        <v>0</v>
      </c>
      <c r="CM19" s="29">
        <f t="shared" si="13"/>
        <v>0</v>
      </c>
      <c r="CN19" s="29">
        <f t="shared" si="13"/>
        <v>0</v>
      </c>
      <c r="CO19" s="30"/>
      <c r="CP19" s="29">
        <f t="shared" si="14"/>
        <v>0</v>
      </c>
      <c r="CQ19" s="29">
        <f t="shared" si="14"/>
        <v>0</v>
      </c>
    </row>
    <row r="20" spans="1:99" x14ac:dyDescent="0.25">
      <c r="A20" s="300"/>
      <c r="B20" s="43" t="s">
        <v>45</v>
      </c>
      <c r="C20" s="44">
        <f t="shared" si="0"/>
        <v>0</v>
      </c>
      <c r="D20" s="45">
        <f t="shared" si="1"/>
        <v>0</v>
      </c>
      <c r="E20" s="46">
        <f t="shared" si="1"/>
        <v>0</v>
      </c>
      <c r="F20" s="47"/>
      <c r="G20" s="48"/>
      <c r="H20" s="47"/>
      <c r="I20" s="48"/>
      <c r="J20" s="47"/>
      <c r="K20" s="49"/>
      <c r="L20" s="47"/>
      <c r="M20" s="49"/>
      <c r="N20" s="47"/>
      <c r="O20" s="49"/>
      <c r="P20" s="47"/>
      <c r="Q20" s="49"/>
      <c r="R20" s="47"/>
      <c r="S20" s="49"/>
      <c r="T20" s="47"/>
      <c r="U20" s="49"/>
      <c r="V20" s="47"/>
      <c r="W20" s="49"/>
      <c r="X20" s="47"/>
      <c r="Y20" s="49"/>
      <c r="Z20" s="47"/>
      <c r="AA20" s="49"/>
      <c r="AB20" s="47"/>
      <c r="AC20" s="49"/>
      <c r="AD20" s="47"/>
      <c r="AE20" s="49"/>
      <c r="AF20" s="47"/>
      <c r="AG20" s="49"/>
      <c r="AH20" s="47"/>
      <c r="AI20" s="49"/>
      <c r="AJ20" s="47"/>
      <c r="AK20" s="49"/>
      <c r="AL20" s="50"/>
      <c r="AM20" s="51"/>
      <c r="AN20" s="40"/>
      <c r="AO20" s="52"/>
      <c r="AP20" s="36"/>
      <c r="AQ20" s="24"/>
      <c r="AR20" s="24"/>
      <c r="AS20" s="42"/>
      <c r="AT20" s="24"/>
      <c r="AU20" s="24"/>
      <c r="AV20" s="25" t="str">
        <f t="shared" si="2"/>
        <v/>
      </c>
      <c r="CA20" s="26" t="str">
        <f t="shared" si="3"/>
        <v/>
      </c>
      <c r="CB20" s="26" t="str">
        <f t="shared" si="4"/>
        <v/>
      </c>
      <c r="CC20" s="26" t="str">
        <f t="shared" si="5"/>
        <v/>
      </c>
      <c r="CD20" s="26" t="str">
        <f t="shared" si="6"/>
        <v/>
      </c>
      <c r="CE20" s="26" t="str">
        <f t="shared" si="7"/>
        <v/>
      </c>
      <c r="CF20" s="27"/>
      <c r="CG20" s="26" t="str">
        <f t="shared" si="8"/>
        <v/>
      </c>
      <c r="CH20" s="26" t="str">
        <f t="shared" si="9"/>
        <v/>
      </c>
      <c r="CI20" s="28"/>
      <c r="CJ20" s="29">
        <f t="shared" si="10"/>
        <v>0</v>
      </c>
      <c r="CK20" s="29">
        <f t="shared" si="11"/>
        <v>0</v>
      </c>
      <c r="CL20" s="29">
        <f t="shared" si="12"/>
        <v>0</v>
      </c>
      <c r="CM20" s="29">
        <f t="shared" si="13"/>
        <v>0</v>
      </c>
      <c r="CN20" s="29">
        <f t="shared" si="13"/>
        <v>0</v>
      </c>
      <c r="CO20" s="30"/>
      <c r="CP20" s="29">
        <f t="shared" si="14"/>
        <v>0</v>
      </c>
      <c r="CQ20" s="29">
        <f t="shared" si="14"/>
        <v>0</v>
      </c>
    </row>
    <row r="21" spans="1:99" x14ac:dyDescent="0.25">
      <c r="A21" s="300"/>
      <c r="B21" s="31" t="s">
        <v>46</v>
      </c>
      <c r="C21" s="32">
        <f t="shared" si="0"/>
        <v>0</v>
      </c>
      <c r="D21" s="33">
        <f t="shared" si="1"/>
        <v>0</v>
      </c>
      <c r="E21" s="34">
        <f t="shared" si="1"/>
        <v>0</v>
      </c>
      <c r="F21" s="35"/>
      <c r="G21" s="36"/>
      <c r="H21" s="35"/>
      <c r="I21" s="36"/>
      <c r="J21" s="35"/>
      <c r="K21" s="37"/>
      <c r="L21" s="35"/>
      <c r="M21" s="37"/>
      <c r="N21" s="35"/>
      <c r="O21" s="37"/>
      <c r="P21" s="35"/>
      <c r="Q21" s="37"/>
      <c r="R21" s="35"/>
      <c r="S21" s="37"/>
      <c r="T21" s="35"/>
      <c r="U21" s="37"/>
      <c r="V21" s="35"/>
      <c r="W21" s="37"/>
      <c r="X21" s="35"/>
      <c r="Y21" s="37"/>
      <c r="Z21" s="35"/>
      <c r="AA21" s="37"/>
      <c r="AB21" s="35"/>
      <c r="AC21" s="37"/>
      <c r="AD21" s="35"/>
      <c r="AE21" s="37"/>
      <c r="AF21" s="35"/>
      <c r="AG21" s="37"/>
      <c r="AH21" s="35"/>
      <c r="AI21" s="37"/>
      <c r="AJ21" s="35"/>
      <c r="AK21" s="37"/>
      <c r="AL21" s="38"/>
      <c r="AM21" s="39"/>
      <c r="AN21" s="40"/>
      <c r="AO21" s="41"/>
      <c r="AP21" s="36"/>
      <c r="AQ21" s="24"/>
      <c r="AR21" s="24"/>
      <c r="AS21" s="42"/>
      <c r="AT21" s="24"/>
      <c r="AU21" s="24"/>
      <c r="AV21" s="25" t="str">
        <f t="shared" si="2"/>
        <v/>
      </c>
      <c r="CA21" s="26" t="str">
        <f t="shared" si="3"/>
        <v/>
      </c>
      <c r="CB21" s="26" t="str">
        <f t="shared" si="4"/>
        <v/>
      </c>
      <c r="CC21" s="26" t="str">
        <f t="shared" si="5"/>
        <v/>
      </c>
      <c r="CD21" s="26" t="str">
        <f t="shared" si="6"/>
        <v/>
      </c>
      <c r="CE21" s="26" t="str">
        <f t="shared" si="7"/>
        <v/>
      </c>
      <c r="CF21" s="27"/>
      <c r="CG21" s="26" t="str">
        <f t="shared" si="8"/>
        <v/>
      </c>
      <c r="CH21" s="26" t="str">
        <f t="shared" si="9"/>
        <v/>
      </c>
      <c r="CI21" s="28"/>
      <c r="CJ21" s="29">
        <f t="shared" si="10"/>
        <v>0</v>
      </c>
      <c r="CK21" s="29">
        <f t="shared" si="11"/>
        <v>0</v>
      </c>
      <c r="CL21" s="29">
        <f t="shared" si="12"/>
        <v>0</v>
      </c>
      <c r="CM21" s="29">
        <f t="shared" si="13"/>
        <v>0</v>
      </c>
      <c r="CN21" s="29">
        <f t="shared" si="13"/>
        <v>0</v>
      </c>
      <c r="CO21" s="30"/>
      <c r="CP21" s="29">
        <f t="shared" si="14"/>
        <v>0</v>
      </c>
      <c r="CQ21" s="29">
        <f t="shared" si="14"/>
        <v>0</v>
      </c>
    </row>
    <row r="22" spans="1:99" x14ac:dyDescent="0.25">
      <c r="A22" s="300"/>
      <c r="B22" s="53" t="s">
        <v>47</v>
      </c>
      <c r="C22" s="32">
        <f t="shared" si="0"/>
        <v>0</v>
      </c>
      <c r="D22" s="54">
        <f t="shared" si="1"/>
        <v>0</v>
      </c>
      <c r="E22" s="55">
        <f t="shared" si="1"/>
        <v>0</v>
      </c>
      <c r="F22" s="35"/>
      <c r="G22" s="36"/>
      <c r="H22" s="35"/>
      <c r="I22" s="36"/>
      <c r="J22" s="35"/>
      <c r="K22" s="37"/>
      <c r="L22" s="35"/>
      <c r="M22" s="37"/>
      <c r="N22" s="35"/>
      <c r="O22" s="37"/>
      <c r="P22" s="35"/>
      <c r="Q22" s="37"/>
      <c r="R22" s="35"/>
      <c r="S22" s="37"/>
      <c r="T22" s="35"/>
      <c r="U22" s="37"/>
      <c r="V22" s="35"/>
      <c r="W22" s="37"/>
      <c r="X22" s="35"/>
      <c r="Y22" s="37"/>
      <c r="Z22" s="35"/>
      <c r="AA22" s="37"/>
      <c r="AB22" s="35"/>
      <c r="AC22" s="37"/>
      <c r="AD22" s="35"/>
      <c r="AE22" s="37"/>
      <c r="AF22" s="35"/>
      <c r="AG22" s="37"/>
      <c r="AH22" s="35"/>
      <c r="AI22" s="37"/>
      <c r="AJ22" s="35"/>
      <c r="AK22" s="37"/>
      <c r="AL22" s="56"/>
      <c r="AM22" s="39"/>
      <c r="AN22" s="40"/>
      <c r="AO22" s="41"/>
      <c r="AP22" s="36"/>
      <c r="AQ22" s="24"/>
      <c r="AR22" s="24"/>
      <c r="AS22" s="42"/>
      <c r="AT22" s="24"/>
      <c r="AU22" s="24"/>
      <c r="AV22" s="25" t="str">
        <f t="shared" si="2"/>
        <v/>
      </c>
      <c r="CA22" s="26" t="str">
        <f t="shared" si="3"/>
        <v/>
      </c>
      <c r="CB22" s="26" t="str">
        <f t="shared" si="4"/>
        <v/>
      </c>
      <c r="CC22" s="26" t="str">
        <f t="shared" si="5"/>
        <v/>
      </c>
      <c r="CD22" s="26" t="str">
        <f t="shared" si="6"/>
        <v/>
      </c>
      <c r="CE22" s="26" t="str">
        <f t="shared" si="7"/>
        <v/>
      </c>
      <c r="CF22" s="27"/>
      <c r="CG22" s="26" t="str">
        <f t="shared" si="8"/>
        <v/>
      </c>
      <c r="CH22" s="26" t="str">
        <f t="shared" si="9"/>
        <v/>
      </c>
      <c r="CI22" s="28"/>
      <c r="CJ22" s="29">
        <f t="shared" si="10"/>
        <v>0</v>
      </c>
      <c r="CK22" s="29">
        <f t="shared" si="11"/>
        <v>0</v>
      </c>
      <c r="CL22" s="29">
        <f t="shared" si="12"/>
        <v>0</v>
      </c>
      <c r="CM22" s="29">
        <f t="shared" si="13"/>
        <v>0</v>
      </c>
      <c r="CN22" s="29">
        <f t="shared" si="13"/>
        <v>0</v>
      </c>
      <c r="CO22" s="30"/>
      <c r="CP22" s="29">
        <f t="shared" si="14"/>
        <v>0</v>
      </c>
      <c r="CQ22" s="29">
        <f t="shared" si="14"/>
        <v>0</v>
      </c>
    </row>
    <row r="23" spans="1:99" x14ac:dyDescent="0.25">
      <c r="A23" s="301"/>
      <c r="B23" s="57" t="s">
        <v>48</v>
      </c>
      <c r="C23" s="58">
        <f t="shared" si="0"/>
        <v>0</v>
      </c>
      <c r="D23" s="59">
        <f t="shared" si="1"/>
        <v>0</v>
      </c>
      <c r="E23" s="60">
        <f t="shared" si="1"/>
        <v>0</v>
      </c>
      <c r="F23" s="61"/>
      <c r="G23" s="62"/>
      <c r="H23" s="61"/>
      <c r="I23" s="62"/>
      <c r="J23" s="61"/>
      <c r="K23" s="63"/>
      <c r="L23" s="61"/>
      <c r="M23" s="63"/>
      <c r="N23" s="61"/>
      <c r="O23" s="63"/>
      <c r="P23" s="61"/>
      <c r="Q23" s="63"/>
      <c r="R23" s="61"/>
      <c r="S23" s="63"/>
      <c r="T23" s="61"/>
      <c r="U23" s="63"/>
      <c r="V23" s="61"/>
      <c r="W23" s="63"/>
      <c r="X23" s="61"/>
      <c r="Y23" s="63"/>
      <c r="Z23" s="61"/>
      <c r="AA23" s="63"/>
      <c r="AB23" s="61"/>
      <c r="AC23" s="63"/>
      <c r="AD23" s="61"/>
      <c r="AE23" s="63"/>
      <c r="AF23" s="61"/>
      <c r="AG23" s="63"/>
      <c r="AH23" s="61"/>
      <c r="AI23" s="63"/>
      <c r="AJ23" s="61"/>
      <c r="AK23" s="63"/>
      <c r="AL23" s="64"/>
      <c r="AM23" s="65"/>
      <c r="AN23" s="66"/>
      <c r="AO23" s="67"/>
      <c r="AP23" s="68"/>
      <c r="AQ23" s="69"/>
      <c r="AR23" s="69"/>
      <c r="AS23" s="70"/>
      <c r="AT23" s="69"/>
      <c r="AU23" s="69"/>
      <c r="AV23" s="25" t="str">
        <f t="shared" si="2"/>
        <v/>
      </c>
      <c r="CA23" s="26" t="str">
        <f t="shared" si="3"/>
        <v/>
      </c>
      <c r="CB23" s="26" t="str">
        <f t="shared" si="4"/>
        <v/>
      </c>
      <c r="CC23" s="26" t="str">
        <f t="shared" si="5"/>
        <v/>
      </c>
      <c r="CD23" s="26" t="str">
        <f t="shared" si="6"/>
        <v/>
      </c>
      <c r="CE23" s="26" t="str">
        <f t="shared" si="7"/>
        <v/>
      </c>
      <c r="CF23" s="27"/>
      <c r="CG23" s="26" t="str">
        <f t="shared" si="8"/>
        <v/>
      </c>
      <c r="CH23" s="26" t="str">
        <f t="shared" si="9"/>
        <v/>
      </c>
      <c r="CI23" s="28"/>
      <c r="CJ23" s="29">
        <f t="shared" si="10"/>
        <v>0</v>
      </c>
      <c r="CK23" s="29">
        <f t="shared" si="11"/>
        <v>0</v>
      </c>
      <c r="CL23" s="29">
        <f t="shared" si="12"/>
        <v>0</v>
      </c>
      <c r="CM23" s="29">
        <f t="shared" si="13"/>
        <v>0</v>
      </c>
      <c r="CN23" s="29">
        <f t="shared" si="13"/>
        <v>0</v>
      </c>
      <c r="CO23" s="30"/>
      <c r="CP23" s="29">
        <f t="shared" si="14"/>
        <v>0</v>
      </c>
      <c r="CQ23" s="29">
        <f t="shared" si="14"/>
        <v>0</v>
      </c>
    </row>
    <row r="24" spans="1:99" x14ac:dyDescent="0.25">
      <c r="A24" s="299" t="s">
        <v>49</v>
      </c>
      <c r="B24" s="10" t="s">
        <v>38</v>
      </c>
      <c r="C24" s="11">
        <f t="shared" ref="C24:C34" si="15">SUM(D24+E24)</f>
        <v>100</v>
      </c>
      <c r="D24" s="12">
        <f>+F24+H24+J24+L24+N24+P24+R24+T24+V24+X24+Z24+AB24+AD24+AF24+AH24+AJ24+AL24</f>
        <v>79</v>
      </c>
      <c r="E24" s="13">
        <f>+G24+I24+K24+M24+O24+Q24+S24+U24+W24+Y24+AA24+AC24+AE24+AG24+AI24+AK24+AM24</f>
        <v>21</v>
      </c>
      <c r="F24" s="14"/>
      <c r="G24" s="15"/>
      <c r="H24" s="14"/>
      <c r="I24" s="15"/>
      <c r="J24" s="14"/>
      <c r="K24" s="16"/>
      <c r="L24" s="14">
        <v>2</v>
      </c>
      <c r="M24" s="16"/>
      <c r="N24" s="14">
        <v>7</v>
      </c>
      <c r="O24" s="16"/>
      <c r="P24" s="14">
        <v>5</v>
      </c>
      <c r="Q24" s="16"/>
      <c r="R24" s="14">
        <v>11</v>
      </c>
      <c r="S24" s="16">
        <v>2</v>
      </c>
      <c r="T24" s="14">
        <v>8</v>
      </c>
      <c r="U24" s="16">
        <v>3</v>
      </c>
      <c r="V24" s="14">
        <v>8</v>
      </c>
      <c r="W24" s="16">
        <v>5</v>
      </c>
      <c r="X24" s="14">
        <v>7</v>
      </c>
      <c r="Y24" s="16">
        <v>3</v>
      </c>
      <c r="Z24" s="14">
        <v>10</v>
      </c>
      <c r="AA24" s="16">
        <v>1</v>
      </c>
      <c r="AB24" s="14">
        <v>7</v>
      </c>
      <c r="AC24" s="16">
        <v>3</v>
      </c>
      <c r="AD24" s="14">
        <v>8</v>
      </c>
      <c r="AE24" s="16">
        <v>1</v>
      </c>
      <c r="AF24" s="14">
        <v>4</v>
      </c>
      <c r="AG24" s="16">
        <v>1</v>
      </c>
      <c r="AH24" s="14">
        <v>1</v>
      </c>
      <c r="AI24" s="16">
        <v>2</v>
      </c>
      <c r="AJ24" s="14"/>
      <c r="AK24" s="16"/>
      <c r="AL24" s="17">
        <v>1</v>
      </c>
      <c r="AM24" s="18"/>
      <c r="AN24" s="19">
        <v>0</v>
      </c>
      <c r="AO24" s="20">
        <v>0</v>
      </c>
      <c r="AP24" s="21">
        <v>1</v>
      </c>
      <c r="AQ24" s="22">
        <v>2</v>
      </c>
      <c r="AR24" s="22">
        <v>3</v>
      </c>
      <c r="AS24" s="23"/>
      <c r="AT24" s="24">
        <v>0</v>
      </c>
      <c r="AU24" s="24">
        <v>0</v>
      </c>
      <c r="AV24" s="25" t="str">
        <f>$CA24&amp;$CB24&amp;CC24&amp;CD24&amp;CE24&amp;CG24&amp;CH24</f>
        <v/>
      </c>
      <c r="CA24" s="26" t="str">
        <f>IF(AND($C24&lt;&gt;0,AN24=""),"* No olvide ingresar la columna Espacios Amigables /adolescentes (Digite CERO si no tiene). ",IF(AN24&gt;$C24,"* El Número de Espacios Amigables no puede superar el Total. ",""))</f>
        <v/>
      </c>
      <c r="CB24" s="26" t="str">
        <f>IF(AND(E24&gt;0,OR(AO24="")),"No olvide digitar los campos *TRANS Masculino (Digite CERO si no tiene).",IF(AO24&gt;E24,"* El Número de TRANS Masculino no puede superar el Total Mujeres. ",""))</f>
        <v/>
      </c>
      <c r="CC24" s="26" t="str">
        <f>IF(AND(D24&gt;0,OR(AP24="")),"No olvide digitar los campos *TRANS Femenino (Digite CERO si no tiene).",IF(AP24&gt;$D24,"* El Número de TRANS Femenino no puede superar el Total Hombres. ",""))</f>
        <v/>
      </c>
      <c r="CD24" s="26" t="str">
        <f>IF(AND($C24&lt;&gt;0,AQ24=""),"* No olvide ingresar la columna Pueblos Originarios (Digite CERO si no tiene).  ",IF(AQ24&gt;$C24,"* El Número de Pueblos Originarios no puede superar el Total. ",""))</f>
        <v/>
      </c>
      <c r="CE24" s="26" t="str">
        <f>IF(AND($C24&lt;&gt;0,AR24=""),"* No olvide ingresar la columna Migrantes (Digite CERO si no tiene).  ",IF(AR24&gt;$C24,"* El Número de Migrantes no puede superar el Total. ",""))</f>
        <v/>
      </c>
      <c r="CF24" s="27"/>
      <c r="CG24" s="26" t="str">
        <f>IF(AND($C24&lt;&gt;0,AT24=""),"* No olvide ingresar la columna Niños, Niñas, Adolescentes y Jóvenes SENAME (Digite CERO si no tiene).  ",IF(AT24&gt;$C24,"* El Número de Niños, Niñas, Adolescentes y Jóvenes SENAME no puede superar el Total. ",""))</f>
        <v/>
      </c>
      <c r="CH24" s="26" t="str">
        <f>IF(AND($C24&lt;&gt;0,AU24=""),"* No olvide ingresar la columna Niños, Niñas, Adolescentes y Jóvenes Mejor Niñez (Digite CERO si no tiene). ",IF(AU24&gt;$C24,"* El Número de Niños, Niñas, Adolescentes y Jóvenes Mejor Niñez no puede superar el Total. ",""))</f>
        <v/>
      </c>
      <c r="CI24" s="28"/>
      <c r="CJ24" s="29">
        <f>IF(AND($C24&lt;&gt;0,AN24=""),1,IF(AN24&gt;$C24,1,0))</f>
        <v>0</v>
      </c>
      <c r="CK24" s="29">
        <f>IF(AND(E24&gt;0,OR(AO24="")),1,IF(AO24&gt;E24,1,0))</f>
        <v>0</v>
      </c>
      <c r="CL24" s="29">
        <f>IF(AND(D24&gt;0,OR(AP24="")),1,IF(AP24&gt;D24,1,0))</f>
        <v>0</v>
      </c>
      <c r="CM24" s="29">
        <f>IF(AND($C24&lt;&gt;0,AQ24=""),1,IF(AQ24&gt;$C24,1,0))</f>
        <v>0</v>
      </c>
      <c r="CN24" s="29">
        <f>IF(AND($C24&lt;&gt;0,AR24=""),1,IF(AR24&gt;$C24,1,0))</f>
        <v>0</v>
      </c>
      <c r="CO24" s="30"/>
      <c r="CP24" s="29">
        <f>IF(AND($C24&lt;&gt;0,AT24=""),1,IF(AT24&gt;$C24,1,0))</f>
        <v>0</v>
      </c>
      <c r="CQ24" s="29">
        <f>IF(AND($C24&lt;&gt;0,AU24=""),1,IF(AU24&gt;$C24,1,0))</f>
        <v>0</v>
      </c>
      <c r="CR24" s="28"/>
      <c r="CS24" s="28"/>
      <c r="CT24" s="28"/>
      <c r="CU24" s="28"/>
    </row>
    <row r="25" spans="1:99" x14ac:dyDescent="0.25">
      <c r="A25" s="300"/>
      <c r="B25" s="31" t="s">
        <v>39</v>
      </c>
      <c r="C25" s="32">
        <f t="shared" si="15"/>
        <v>0</v>
      </c>
      <c r="D25" s="33">
        <f t="shared" ref="D25:E34" si="16">+F25+H25+J25+L25+N25+P25+R25+T25+V25+X25+Z25+AB25+AD25+AF25+AH25+AJ25+AL25</f>
        <v>0</v>
      </c>
      <c r="E25" s="34">
        <f>+G25+I25+K25+M25+O25+Q25+S25+U25+W25+Y25+AA25+AC25+AE25+AG25+AI25+AK25+AM25</f>
        <v>0</v>
      </c>
      <c r="F25" s="35"/>
      <c r="G25" s="36"/>
      <c r="H25" s="35"/>
      <c r="I25" s="36"/>
      <c r="J25" s="35"/>
      <c r="K25" s="37"/>
      <c r="L25" s="35"/>
      <c r="M25" s="37"/>
      <c r="N25" s="35"/>
      <c r="O25" s="37"/>
      <c r="P25" s="35"/>
      <c r="Q25" s="37"/>
      <c r="R25" s="35"/>
      <c r="S25" s="37"/>
      <c r="T25" s="35"/>
      <c r="U25" s="37"/>
      <c r="V25" s="35"/>
      <c r="W25" s="37"/>
      <c r="X25" s="35"/>
      <c r="Y25" s="37"/>
      <c r="Z25" s="35"/>
      <c r="AA25" s="37"/>
      <c r="AB25" s="35"/>
      <c r="AC25" s="37"/>
      <c r="AD25" s="35"/>
      <c r="AE25" s="37"/>
      <c r="AF25" s="35"/>
      <c r="AG25" s="37"/>
      <c r="AH25" s="35"/>
      <c r="AI25" s="37"/>
      <c r="AJ25" s="35"/>
      <c r="AK25" s="37"/>
      <c r="AL25" s="38"/>
      <c r="AM25" s="39"/>
      <c r="AN25" s="40"/>
      <c r="AO25" s="41"/>
      <c r="AP25" s="36"/>
      <c r="AQ25" s="24"/>
      <c r="AR25" s="24"/>
      <c r="AS25" s="42"/>
      <c r="AT25" s="24">
        <v>0</v>
      </c>
      <c r="AU25" s="24">
        <v>0</v>
      </c>
      <c r="AV25" s="25" t="str">
        <f t="shared" ref="AV25:AV34" si="17">$CA25&amp;$CB25&amp;CC25&amp;CD25&amp;CE25&amp;CG25&amp;CH25</f>
        <v/>
      </c>
      <c r="CA25" s="26" t="str">
        <f t="shared" ref="CA25:CA34" si="18">IF(AND($C25&lt;&gt;0,AN25=""),"* No olvide ingresar la columna Espacios Amigables /adolescentes (Digite CERO si no tiene). ",IF(AN25&gt;$C25,"* El Número de Espacios Amigables no puede superar el Total. ",""))</f>
        <v/>
      </c>
      <c r="CB25" s="26" t="str">
        <f t="shared" ref="CB25:CB34" si="19">IF(AND(E25&gt;0,OR(AO25="")),"No olvide digitar los campos *TRANS Masculino (Digite CERO si no tiene).",IF(AO25&gt;E25,"* El Número de TRANS Masculino no puede superar el Total Mujeres. ",""))</f>
        <v/>
      </c>
      <c r="CC25" s="26" t="str">
        <f t="shared" ref="CC25:CC34" si="20">IF(AND(D25&gt;0,OR(AP25="")),"No olvide digitar los campos *TRANS Femenino (Digite CERO si no tiene).",IF(AP25&gt;$D25,"* El Número de TRANS Femenino no puede superar el Total Hombres. ",""))</f>
        <v/>
      </c>
      <c r="CD25" s="26" t="str">
        <f t="shared" ref="CD25:CD34" si="21">IF(AND($C25&lt;&gt;0,AQ25=""),"* No olvide ingresar la columna Pueblos Originarios (Digite CERO si no tiene).  ",IF(AQ25&gt;$C25,"* El Número de Pueblos Originarios no puede superar el Total. ",""))</f>
        <v/>
      </c>
      <c r="CE25" s="26" t="str">
        <f t="shared" ref="CE25:CE34" si="22">IF(AND($C25&lt;&gt;0,AR25=""),"* No olvide ingresar la columna Migrantes (Digite CERO si no tiene).  ",IF(AR25&gt;$C25,"* El Número de Migrantes no puede superar el Total. ",""))</f>
        <v/>
      </c>
      <c r="CF25" s="27"/>
      <c r="CG25" s="26" t="str">
        <f t="shared" ref="CG25:CG34" si="23">IF(AND($C25&lt;&gt;0,AT25=""),"* No olvide ingresar la columna Niños, Niñas, Adolescentes y Jóvenes SENAME (Digite CERO si no tiene).  ",IF(AT25&gt;$C25,"* El Número de Niños, Niñas, Adolescentes y Jóvenes SENAME no puede superar el Total. ",""))</f>
        <v/>
      </c>
      <c r="CH25" s="26" t="str">
        <f t="shared" ref="CH25:CH34" si="24">IF(AND($C25&lt;&gt;0,AU25=""),"* No olvide ingresar la columna Niños, Niñas, Adolescentes y Jóvenes Mejor Niñez (Digite CERO si no tiene). ",IF(AU25&gt;$C25,"* El Número de Niños, Niñas, Adolescentes y Jóvenes Mejor Niñez no puede superar el Total. ",""))</f>
        <v/>
      </c>
      <c r="CI25" s="28"/>
      <c r="CJ25" s="29">
        <f t="shared" ref="CJ25:CJ34" si="25">IF(AND($C25&lt;&gt;0,AN25=""),1,IF(AN25&gt;$C25,1,0))</f>
        <v>0</v>
      </c>
      <c r="CK25" s="29">
        <f t="shared" ref="CK25:CK34" si="26">IF(AND(E25&gt;0,OR(AO25="")),1,IF(AO25&gt;E25,1,0))</f>
        <v>0</v>
      </c>
      <c r="CL25" s="29">
        <f t="shared" ref="CL25:CL34" si="27">IF(AND(D25&gt;0,OR(AP25="")),1,IF(AP25&gt;D25,1,0))</f>
        <v>0</v>
      </c>
      <c r="CM25" s="29">
        <f t="shared" ref="CM25:CN34" si="28">IF(AND($C25&lt;&gt;0,AQ25=""),1,IF(AQ25&gt;$C25,1,0))</f>
        <v>0</v>
      </c>
      <c r="CN25" s="29">
        <f t="shared" si="28"/>
        <v>0</v>
      </c>
      <c r="CO25" s="30"/>
      <c r="CP25" s="29">
        <f t="shared" ref="CP25:CQ34" si="29">IF(AND($C25&lt;&gt;0,AT25=""),1,IF(AT25&gt;$C25,1,0))</f>
        <v>0</v>
      </c>
      <c r="CQ25" s="29">
        <f t="shared" si="29"/>
        <v>0</v>
      </c>
    </row>
    <row r="26" spans="1:99" x14ac:dyDescent="0.25">
      <c r="A26" s="300"/>
      <c r="B26" s="31" t="s">
        <v>40</v>
      </c>
      <c r="C26" s="32">
        <f t="shared" si="15"/>
        <v>146</v>
      </c>
      <c r="D26" s="33">
        <f t="shared" si="16"/>
        <v>107</v>
      </c>
      <c r="E26" s="34">
        <f t="shared" si="16"/>
        <v>39</v>
      </c>
      <c r="F26" s="35"/>
      <c r="G26" s="36"/>
      <c r="H26" s="35"/>
      <c r="I26" s="36"/>
      <c r="J26" s="35"/>
      <c r="K26" s="37"/>
      <c r="L26" s="35">
        <v>3</v>
      </c>
      <c r="M26" s="37"/>
      <c r="N26" s="35">
        <v>2</v>
      </c>
      <c r="O26" s="37">
        <v>1</v>
      </c>
      <c r="P26" s="35">
        <v>13</v>
      </c>
      <c r="Q26" s="37">
        <v>2</v>
      </c>
      <c r="R26" s="35">
        <v>19</v>
      </c>
      <c r="S26" s="37">
        <v>7</v>
      </c>
      <c r="T26" s="35">
        <v>14</v>
      </c>
      <c r="U26" s="37">
        <v>6</v>
      </c>
      <c r="V26" s="35">
        <v>13</v>
      </c>
      <c r="W26" s="37">
        <v>4</v>
      </c>
      <c r="X26" s="35">
        <v>12</v>
      </c>
      <c r="Y26" s="37">
        <v>6</v>
      </c>
      <c r="Z26" s="35">
        <v>15</v>
      </c>
      <c r="AA26" s="37">
        <v>2</v>
      </c>
      <c r="AB26" s="35">
        <v>9</v>
      </c>
      <c r="AC26" s="37">
        <v>4</v>
      </c>
      <c r="AD26" s="35">
        <v>4</v>
      </c>
      <c r="AE26" s="37">
        <v>2</v>
      </c>
      <c r="AF26" s="35">
        <v>2</v>
      </c>
      <c r="AG26" s="37">
        <v>4</v>
      </c>
      <c r="AH26" s="35"/>
      <c r="AI26" s="37">
        <v>1</v>
      </c>
      <c r="AJ26" s="35"/>
      <c r="AK26" s="37"/>
      <c r="AL26" s="38">
        <v>1</v>
      </c>
      <c r="AM26" s="39"/>
      <c r="AN26" s="40">
        <v>0</v>
      </c>
      <c r="AO26" s="41">
        <v>0</v>
      </c>
      <c r="AP26" s="36">
        <v>0</v>
      </c>
      <c r="AQ26" s="24">
        <v>3</v>
      </c>
      <c r="AR26" s="24">
        <v>12</v>
      </c>
      <c r="AS26" s="42"/>
      <c r="AT26" s="24">
        <v>0</v>
      </c>
      <c r="AU26" s="24">
        <v>0</v>
      </c>
      <c r="AV26" s="25" t="str">
        <f t="shared" si="17"/>
        <v/>
      </c>
      <c r="CA26" s="26" t="str">
        <f t="shared" si="18"/>
        <v/>
      </c>
      <c r="CB26" s="26" t="str">
        <f t="shared" si="19"/>
        <v/>
      </c>
      <c r="CC26" s="26" t="str">
        <f t="shared" si="20"/>
        <v/>
      </c>
      <c r="CD26" s="26" t="str">
        <f t="shared" si="21"/>
        <v/>
      </c>
      <c r="CE26" s="26" t="str">
        <f t="shared" si="22"/>
        <v/>
      </c>
      <c r="CF26" s="27"/>
      <c r="CG26" s="26" t="str">
        <f t="shared" si="23"/>
        <v/>
      </c>
      <c r="CH26" s="26" t="str">
        <f t="shared" si="24"/>
        <v/>
      </c>
      <c r="CI26" s="28"/>
      <c r="CJ26" s="29">
        <f t="shared" si="25"/>
        <v>0</v>
      </c>
      <c r="CK26" s="29">
        <f t="shared" si="26"/>
        <v>0</v>
      </c>
      <c r="CL26" s="29">
        <f t="shared" si="27"/>
        <v>0</v>
      </c>
      <c r="CM26" s="29">
        <f t="shared" si="28"/>
        <v>0</v>
      </c>
      <c r="CN26" s="29">
        <f t="shared" si="28"/>
        <v>0</v>
      </c>
      <c r="CO26" s="30"/>
      <c r="CP26" s="29">
        <f t="shared" si="29"/>
        <v>0</v>
      </c>
      <c r="CQ26" s="29">
        <f t="shared" si="29"/>
        <v>0</v>
      </c>
    </row>
    <row r="27" spans="1:99" x14ac:dyDescent="0.25">
      <c r="A27" s="300"/>
      <c r="B27" s="31" t="s">
        <v>41</v>
      </c>
      <c r="C27" s="32">
        <f t="shared" si="15"/>
        <v>0</v>
      </c>
      <c r="D27" s="33">
        <f t="shared" si="16"/>
        <v>0</v>
      </c>
      <c r="E27" s="34">
        <f t="shared" si="16"/>
        <v>0</v>
      </c>
      <c r="F27" s="35"/>
      <c r="G27" s="36"/>
      <c r="H27" s="35"/>
      <c r="I27" s="36"/>
      <c r="J27" s="35"/>
      <c r="K27" s="37"/>
      <c r="L27" s="35"/>
      <c r="M27" s="37"/>
      <c r="N27" s="35"/>
      <c r="O27" s="37"/>
      <c r="P27" s="35"/>
      <c r="Q27" s="37"/>
      <c r="R27" s="35"/>
      <c r="S27" s="37"/>
      <c r="T27" s="35"/>
      <c r="U27" s="37"/>
      <c r="V27" s="35"/>
      <c r="W27" s="37"/>
      <c r="X27" s="35"/>
      <c r="Y27" s="37"/>
      <c r="Z27" s="35"/>
      <c r="AA27" s="37"/>
      <c r="AB27" s="35"/>
      <c r="AC27" s="37"/>
      <c r="AD27" s="35"/>
      <c r="AE27" s="37"/>
      <c r="AF27" s="35"/>
      <c r="AG27" s="37"/>
      <c r="AH27" s="35"/>
      <c r="AI27" s="37"/>
      <c r="AJ27" s="35"/>
      <c r="AK27" s="37"/>
      <c r="AL27" s="38"/>
      <c r="AM27" s="39"/>
      <c r="AN27" s="40"/>
      <c r="AO27" s="41"/>
      <c r="AP27" s="36"/>
      <c r="AQ27" s="24"/>
      <c r="AR27" s="24"/>
      <c r="AS27" s="42"/>
      <c r="AT27" s="24"/>
      <c r="AU27" s="24"/>
      <c r="AV27" s="25" t="str">
        <f t="shared" si="17"/>
        <v/>
      </c>
      <c r="CA27" s="26" t="str">
        <f t="shared" si="18"/>
        <v/>
      </c>
      <c r="CB27" s="26" t="str">
        <f t="shared" si="19"/>
        <v/>
      </c>
      <c r="CC27" s="26" t="str">
        <f t="shared" si="20"/>
        <v/>
      </c>
      <c r="CD27" s="26" t="str">
        <f t="shared" si="21"/>
        <v/>
      </c>
      <c r="CE27" s="26" t="str">
        <f t="shared" si="22"/>
        <v/>
      </c>
      <c r="CF27" s="27"/>
      <c r="CG27" s="26" t="str">
        <f t="shared" si="23"/>
        <v/>
      </c>
      <c r="CH27" s="26" t="str">
        <f t="shared" si="24"/>
        <v/>
      </c>
      <c r="CI27" s="28"/>
      <c r="CJ27" s="29">
        <f t="shared" si="25"/>
        <v>0</v>
      </c>
      <c r="CK27" s="29">
        <f t="shared" si="26"/>
        <v>0</v>
      </c>
      <c r="CL27" s="29">
        <f t="shared" si="27"/>
        <v>0</v>
      </c>
      <c r="CM27" s="29">
        <f t="shared" si="28"/>
        <v>0</v>
      </c>
      <c r="CN27" s="29">
        <f t="shared" si="28"/>
        <v>0</v>
      </c>
      <c r="CO27" s="30"/>
      <c r="CP27" s="29">
        <f t="shared" si="29"/>
        <v>0</v>
      </c>
      <c r="CQ27" s="29">
        <f t="shared" si="29"/>
        <v>0</v>
      </c>
    </row>
    <row r="28" spans="1:99" x14ac:dyDescent="0.25">
      <c r="A28" s="300"/>
      <c r="B28" s="31" t="s">
        <v>42</v>
      </c>
      <c r="C28" s="32">
        <f t="shared" si="15"/>
        <v>0</v>
      </c>
      <c r="D28" s="33">
        <f t="shared" si="16"/>
        <v>0</v>
      </c>
      <c r="E28" s="34">
        <f t="shared" si="16"/>
        <v>0</v>
      </c>
      <c r="F28" s="35"/>
      <c r="G28" s="36"/>
      <c r="H28" s="35"/>
      <c r="I28" s="36"/>
      <c r="J28" s="35"/>
      <c r="K28" s="37"/>
      <c r="L28" s="35"/>
      <c r="M28" s="37"/>
      <c r="N28" s="35"/>
      <c r="O28" s="37"/>
      <c r="P28" s="35"/>
      <c r="Q28" s="37"/>
      <c r="R28" s="35"/>
      <c r="S28" s="37"/>
      <c r="T28" s="35"/>
      <c r="U28" s="37"/>
      <c r="V28" s="35"/>
      <c r="W28" s="37"/>
      <c r="X28" s="35"/>
      <c r="Y28" s="37"/>
      <c r="Z28" s="35"/>
      <c r="AA28" s="37"/>
      <c r="AB28" s="35"/>
      <c r="AC28" s="37"/>
      <c r="AD28" s="35"/>
      <c r="AE28" s="37"/>
      <c r="AF28" s="35"/>
      <c r="AG28" s="37"/>
      <c r="AH28" s="35"/>
      <c r="AI28" s="37"/>
      <c r="AJ28" s="35"/>
      <c r="AK28" s="37"/>
      <c r="AL28" s="38"/>
      <c r="AM28" s="39"/>
      <c r="AN28" s="40"/>
      <c r="AO28" s="41"/>
      <c r="AP28" s="36"/>
      <c r="AQ28" s="24"/>
      <c r="AR28" s="24"/>
      <c r="AS28" s="42"/>
      <c r="AT28" s="24"/>
      <c r="AU28" s="24"/>
      <c r="AV28" s="25" t="str">
        <f t="shared" si="17"/>
        <v/>
      </c>
      <c r="CA28" s="26" t="str">
        <f t="shared" si="18"/>
        <v/>
      </c>
      <c r="CB28" s="26" t="str">
        <f t="shared" si="19"/>
        <v/>
      </c>
      <c r="CC28" s="26" t="str">
        <f t="shared" si="20"/>
        <v/>
      </c>
      <c r="CD28" s="26" t="str">
        <f t="shared" si="21"/>
        <v/>
      </c>
      <c r="CE28" s="26" t="str">
        <f t="shared" si="22"/>
        <v/>
      </c>
      <c r="CF28" s="27"/>
      <c r="CG28" s="26" t="str">
        <f t="shared" si="23"/>
        <v/>
      </c>
      <c r="CH28" s="26" t="str">
        <f t="shared" si="24"/>
        <v/>
      </c>
      <c r="CI28" s="28"/>
      <c r="CJ28" s="29">
        <f t="shared" si="25"/>
        <v>0</v>
      </c>
      <c r="CK28" s="29">
        <f t="shared" si="26"/>
        <v>0</v>
      </c>
      <c r="CL28" s="29">
        <f t="shared" si="27"/>
        <v>0</v>
      </c>
      <c r="CM28" s="29">
        <f t="shared" si="28"/>
        <v>0</v>
      </c>
      <c r="CN28" s="29">
        <f t="shared" si="28"/>
        <v>0</v>
      </c>
      <c r="CO28" s="30"/>
      <c r="CP28" s="29">
        <f t="shared" si="29"/>
        <v>0</v>
      </c>
      <c r="CQ28" s="29">
        <f t="shared" si="29"/>
        <v>0</v>
      </c>
    </row>
    <row r="29" spans="1:99" x14ac:dyDescent="0.25">
      <c r="A29" s="300"/>
      <c r="B29" s="31" t="s">
        <v>43</v>
      </c>
      <c r="C29" s="32">
        <f t="shared" si="15"/>
        <v>0</v>
      </c>
      <c r="D29" s="33">
        <f t="shared" si="16"/>
        <v>0</v>
      </c>
      <c r="E29" s="34">
        <f t="shared" si="16"/>
        <v>0</v>
      </c>
      <c r="F29" s="35"/>
      <c r="G29" s="36"/>
      <c r="H29" s="35"/>
      <c r="I29" s="36"/>
      <c r="J29" s="35"/>
      <c r="K29" s="37"/>
      <c r="L29" s="35"/>
      <c r="M29" s="37"/>
      <c r="N29" s="35"/>
      <c r="O29" s="37"/>
      <c r="P29" s="35"/>
      <c r="Q29" s="37"/>
      <c r="R29" s="35"/>
      <c r="S29" s="37"/>
      <c r="T29" s="35"/>
      <c r="U29" s="37"/>
      <c r="V29" s="35"/>
      <c r="W29" s="37"/>
      <c r="X29" s="35"/>
      <c r="Y29" s="37"/>
      <c r="Z29" s="35"/>
      <c r="AA29" s="37"/>
      <c r="AB29" s="35"/>
      <c r="AC29" s="37"/>
      <c r="AD29" s="35"/>
      <c r="AE29" s="37"/>
      <c r="AF29" s="35"/>
      <c r="AG29" s="37"/>
      <c r="AH29" s="35"/>
      <c r="AI29" s="37"/>
      <c r="AJ29" s="35"/>
      <c r="AK29" s="37"/>
      <c r="AL29" s="38"/>
      <c r="AM29" s="39"/>
      <c r="AN29" s="40"/>
      <c r="AO29" s="41"/>
      <c r="AP29" s="36"/>
      <c r="AQ29" s="24"/>
      <c r="AR29" s="24"/>
      <c r="AS29" s="42"/>
      <c r="AT29" s="24"/>
      <c r="AU29" s="24"/>
      <c r="AV29" s="25" t="str">
        <f t="shared" si="17"/>
        <v/>
      </c>
      <c r="CA29" s="26" t="str">
        <f t="shared" si="18"/>
        <v/>
      </c>
      <c r="CB29" s="26" t="str">
        <f t="shared" si="19"/>
        <v/>
      </c>
      <c r="CC29" s="26" t="str">
        <f t="shared" si="20"/>
        <v/>
      </c>
      <c r="CD29" s="26" t="str">
        <f t="shared" si="21"/>
        <v/>
      </c>
      <c r="CE29" s="26" t="str">
        <f t="shared" si="22"/>
        <v/>
      </c>
      <c r="CF29" s="27"/>
      <c r="CG29" s="26" t="str">
        <f t="shared" si="23"/>
        <v/>
      </c>
      <c r="CH29" s="26" t="str">
        <f t="shared" si="24"/>
        <v/>
      </c>
      <c r="CI29" s="28"/>
      <c r="CJ29" s="29">
        <f t="shared" si="25"/>
        <v>0</v>
      </c>
      <c r="CK29" s="29">
        <f t="shared" si="26"/>
        <v>0</v>
      </c>
      <c r="CL29" s="29">
        <f t="shared" si="27"/>
        <v>0</v>
      </c>
      <c r="CM29" s="29">
        <f t="shared" si="28"/>
        <v>0</v>
      </c>
      <c r="CN29" s="29">
        <f t="shared" si="28"/>
        <v>0</v>
      </c>
      <c r="CO29" s="30"/>
      <c r="CP29" s="29">
        <f t="shared" si="29"/>
        <v>0</v>
      </c>
      <c r="CQ29" s="29">
        <f t="shared" si="29"/>
        <v>0</v>
      </c>
    </row>
    <row r="30" spans="1:99" x14ac:dyDescent="0.25">
      <c r="A30" s="300"/>
      <c r="B30" s="31" t="s">
        <v>44</v>
      </c>
      <c r="C30" s="32">
        <f t="shared" si="15"/>
        <v>0</v>
      </c>
      <c r="D30" s="33">
        <f t="shared" si="16"/>
        <v>0</v>
      </c>
      <c r="E30" s="34">
        <f t="shared" si="16"/>
        <v>0</v>
      </c>
      <c r="F30" s="35"/>
      <c r="G30" s="36"/>
      <c r="H30" s="35"/>
      <c r="I30" s="36"/>
      <c r="J30" s="35"/>
      <c r="K30" s="37"/>
      <c r="L30" s="35"/>
      <c r="M30" s="37"/>
      <c r="N30" s="35"/>
      <c r="O30" s="37"/>
      <c r="P30" s="35"/>
      <c r="Q30" s="37"/>
      <c r="R30" s="35"/>
      <c r="S30" s="37"/>
      <c r="T30" s="35"/>
      <c r="U30" s="37"/>
      <c r="V30" s="35"/>
      <c r="W30" s="37"/>
      <c r="X30" s="35"/>
      <c r="Y30" s="37"/>
      <c r="Z30" s="35"/>
      <c r="AA30" s="37"/>
      <c r="AB30" s="35"/>
      <c r="AC30" s="37"/>
      <c r="AD30" s="35"/>
      <c r="AE30" s="37"/>
      <c r="AF30" s="35"/>
      <c r="AG30" s="37"/>
      <c r="AH30" s="35"/>
      <c r="AI30" s="37"/>
      <c r="AJ30" s="35"/>
      <c r="AK30" s="37"/>
      <c r="AL30" s="38"/>
      <c r="AM30" s="39"/>
      <c r="AN30" s="40"/>
      <c r="AO30" s="41"/>
      <c r="AP30" s="36"/>
      <c r="AQ30" s="24"/>
      <c r="AR30" s="24"/>
      <c r="AS30" s="42"/>
      <c r="AT30" s="24"/>
      <c r="AU30" s="24"/>
      <c r="AV30" s="25" t="str">
        <f t="shared" si="17"/>
        <v/>
      </c>
      <c r="CA30" s="26" t="str">
        <f t="shared" si="18"/>
        <v/>
      </c>
      <c r="CB30" s="26" t="str">
        <f t="shared" si="19"/>
        <v/>
      </c>
      <c r="CC30" s="26" t="str">
        <f t="shared" si="20"/>
        <v/>
      </c>
      <c r="CD30" s="26" t="str">
        <f t="shared" si="21"/>
        <v/>
      </c>
      <c r="CE30" s="26" t="str">
        <f t="shared" si="22"/>
        <v/>
      </c>
      <c r="CF30" s="27"/>
      <c r="CG30" s="26" t="str">
        <f t="shared" si="23"/>
        <v/>
      </c>
      <c r="CH30" s="26" t="str">
        <f t="shared" si="24"/>
        <v/>
      </c>
      <c r="CI30" s="28"/>
      <c r="CJ30" s="29">
        <f t="shared" si="25"/>
        <v>0</v>
      </c>
      <c r="CK30" s="29">
        <f t="shared" si="26"/>
        <v>0</v>
      </c>
      <c r="CL30" s="29">
        <f t="shared" si="27"/>
        <v>0</v>
      </c>
      <c r="CM30" s="29">
        <f t="shared" si="28"/>
        <v>0</v>
      </c>
      <c r="CN30" s="29">
        <f t="shared" si="28"/>
        <v>0</v>
      </c>
      <c r="CO30" s="30"/>
      <c r="CP30" s="29">
        <f t="shared" si="29"/>
        <v>0</v>
      </c>
      <c r="CQ30" s="29">
        <f t="shared" si="29"/>
        <v>0</v>
      </c>
    </row>
    <row r="31" spans="1:99" x14ac:dyDescent="0.25">
      <c r="A31" s="300"/>
      <c r="B31" s="43" t="s">
        <v>45</v>
      </c>
      <c r="C31" s="44">
        <f t="shared" si="15"/>
        <v>0</v>
      </c>
      <c r="D31" s="45">
        <f t="shared" si="16"/>
        <v>0</v>
      </c>
      <c r="E31" s="46">
        <f t="shared" si="16"/>
        <v>0</v>
      </c>
      <c r="F31" s="47"/>
      <c r="G31" s="48"/>
      <c r="H31" s="47"/>
      <c r="I31" s="48"/>
      <c r="J31" s="47"/>
      <c r="K31" s="49"/>
      <c r="L31" s="47"/>
      <c r="M31" s="49"/>
      <c r="N31" s="47"/>
      <c r="O31" s="49"/>
      <c r="P31" s="47"/>
      <c r="Q31" s="49"/>
      <c r="R31" s="47"/>
      <c r="S31" s="49"/>
      <c r="T31" s="47"/>
      <c r="U31" s="49"/>
      <c r="V31" s="47"/>
      <c r="W31" s="49"/>
      <c r="X31" s="47"/>
      <c r="Y31" s="49"/>
      <c r="Z31" s="47"/>
      <c r="AA31" s="49"/>
      <c r="AB31" s="47"/>
      <c r="AC31" s="49"/>
      <c r="AD31" s="47"/>
      <c r="AE31" s="49"/>
      <c r="AF31" s="47"/>
      <c r="AG31" s="49"/>
      <c r="AH31" s="47"/>
      <c r="AI31" s="49"/>
      <c r="AJ31" s="47"/>
      <c r="AK31" s="49"/>
      <c r="AL31" s="50"/>
      <c r="AM31" s="51"/>
      <c r="AN31" s="40"/>
      <c r="AO31" s="52"/>
      <c r="AP31" s="36"/>
      <c r="AQ31" s="24"/>
      <c r="AR31" s="24"/>
      <c r="AS31" s="42"/>
      <c r="AT31" s="24"/>
      <c r="AU31" s="24"/>
      <c r="AV31" s="25" t="str">
        <f t="shared" si="17"/>
        <v/>
      </c>
      <c r="CA31" s="26" t="str">
        <f t="shared" si="18"/>
        <v/>
      </c>
      <c r="CB31" s="26" t="str">
        <f t="shared" si="19"/>
        <v/>
      </c>
      <c r="CC31" s="26" t="str">
        <f t="shared" si="20"/>
        <v/>
      </c>
      <c r="CD31" s="26" t="str">
        <f t="shared" si="21"/>
        <v/>
      </c>
      <c r="CE31" s="26" t="str">
        <f t="shared" si="22"/>
        <v/>
      </c>
      <c r="CF31" s="27"/>
      <c r="CG31" s="26" t="str">
        <f t="shared" si="23"/>
        <v/>
      </c>
      <c r="CH31" s="26" t="str">
        <f t="shared" si="24"/>
        <v/>
      </c>
      <c r="CI31" s="28"/>
      <c r="CJ31" s="29">
        <f t="shared" si="25"/>
        <v>0</v>
      </c>
      <c r="CK31" s="29">
        <f t="shared" si="26"/>
        <v>0</v>
      </c>
      <c r="CL31" s="29">
        <f t="shared" si="27"/>
        <v>0</v>
      </c>
      <c r="CM31" s="29">
        <f t="shared" si="28"/>
        <v>0</v>
      </c>
      <c r="CN31" s="29">
        <f t="shared" si="28"/>
        <v>0</v>
      </c>
      <c r="CO31" s="30"/>
      <c r="CP31" s="29">
        <f t="shared" si="29"/>
        <v>0</v>
      </c>
      <c r="CQ31" s="29">
        <f t="shared" si="29"/>
        <v>0</v>
      </c>
    </row>
    <row r="32" spans="1:99" x14ac:dyDescent="0.25">
      <c r="A32" s="300"/>
      <c r="B32" s="31" t="s">
        <v>46</v>
      </c>
      <c r="C32" s="32">
        <f t="shared" si="15"/>
        <v>0</v>
      </c>
      <c r="D32" s="33">
        <f t="shared" si="16"/>
        <v>0</v>
      </c>
      <c r="E32" s="34">
        <f t="shared" si="16"/>
        <v>0</v>
      </c>
      <c r="F32" s="35"/>
      <c r="G32" s="36"/>
      <c r="H32" s="35"/>
      <c r="I32" s="36"/>
      <c r="J32" s="35"/>
      <c r="K32" s="37"/>
      <c r="L32" s="35"/>
      <c r="M32" s="37"/>
      <c r="N32" s="35"/>
      <c r="O32" s="37"/>
      <c r="P32" s="35"/>
      <c r="Q32" s="37"/>
      <c r="R32" s="35"/>
      <c r="S32" s="37"/>
      <c r="T32" s="35"/>
      <c r="U32" s="37"/>
      <c r="V32" s="35"/>
      <c r="W32" s="37"/>
      <c r="X32" s="35"/>
      <c r="Y32" s="37"/>
      <c r="Z32" s="35"/>
      <c r="AA32" s="37"/>
      <c r="AB32" s="35"/>
      <c r="AC32" s="37"/>
      <c r="AD32" s="35"/>
      <c r="AE32" s="37"/>
      <c r="AF32" s="35"/>
      <c r="AG32" s="37"/>
      <c r="AH32" s="35"/>
      <c r="AI32" s="37"/>
      <c r="AJ32" s="35"/>
      <c r="AK32" s="37"/>
      <c r="AL32" s="38"/>
      <c r="AM32" s="39"/>
      <c r="AN32" s="40"/>
      <c r="AO32" s="41"/>
      <c r="AP32" s="36"/>
      <c r="AQ32" s="24"/>
      <c r="AR32" s="24"/>
      <c r="AS32" s="42"/>
      <c r="AT32" s="24"/>
      <c r="AU32" s="24"/>
      <c r="AV32" s="25" t="str">
        <f t="shared" si="17"/>
        <v/>
      </c>
      <c r="CA32" s="26" t="str">
        <f t="shared" si="18"/>
        <v/>
      </c>
      <c r="CB32" s="26" t="str">
        <f t="shared" si="19"/>
        <v/>
      </c>
      <c r="CC32" s="26" t="str">
        <f t="shared" si="20"/>
        <v/>
      </c>
      <c r="CD32" s="26" t="str">
        <f t="shared" si="21"/>
        <v/>
      </c>
      <c r="CE32" s="26" t="str">
        <f t="shared" si="22"/>
        <v/>
      </c>
      <c r="CF32" s="27"/>
      <c r="CG32" s="26" t="str">
        <f t="shared" si="23"/>
        <v/>
      </c>
      <c r="CH32" s="26" t="str">
        <f t="shared" si="24"/>
        <v/>
      </c>
      <c r="CI32" s="28"/>
      <c r="CJ32" s="29">
        <f t="shared" si="25"/>
        <v>0</v>
      </c>
      <c r="CK32" s="29">
        <f t="shared" si="26"/>
        <v>0</v>
      </c>
      <c r="CL32" s="29">
        <f t="shared" si="27"/>
        <v>0</v>
      </c>
      <c r="CM32" s="29">
        <f t="shared" si="28"/>
        <v>0</v>
      </c>
      <c r="CN32" s="29">
        <f t="shared" si="28"/>
        <v>0</v>
      </c>
      <c r="CO32" s="30"/>
      <c r="CP32" s="29">
        <f t="shared" si="29"/>
        <v>0</v>
      </c>
      <c r="CQ32" s="29">
        <f t="shared" si="29"/>
        <v>0</v>
      </c>
    </row>
    <row r="33" spans="1:95" x14ac:dyDescent="0.25">
      <c r="A33" s="300"/>
      <c r="B33" s="53" t="s">
        <v>47</v>
      </c>
      <c r="C33" s="32">
        <f t="shared" si="15"/>
        <v>0</v>
      </c>
      <c r="D33" s="54">
        <f t="shared" si="16"/>
        <v>0</v>
      </c>
      <c r="E33" s="55">
        <f t="shared" si="16"/>
        <v>0</v>
      </c>
      <c r="F33" s="35"/>
      <c r="G33" s="36"/>
      <c r="H33" s="35"/>
      <c r="I33" s="36"/>
      <c r="J33" s="35"/>
      <c r="K33" s="37"/>
      <c r="L33" s="35"/>
      <c r="M33" s="37"/>
      <c r="N33" s="35"/>
      <c r="O33" s="37"/>
      <c r="P33" s="35"/>
      <c r="Q33" s="37"/>
      <c r="R33" s="35"/>
      <c r="S33" s="37"/>
      <c r="T33" s="35"/>
      <c r="U33" s="37"/>
      <c r="V33" s="35"/>
      <c r="W33" s="37"/>
      <c r="X33" s="35"/>
      <c r="Y33" s="37"/>
      <c r="Z33" s="35"/>
      <c r="AA33" s="37"/>
      <c r="AB33" s="35"/>
      <c r="AC33" s="37"/>
      <c r="AD33" s="35"/>
      <c r="AE33" s="37"/>
      <c r="AF33" s="35"/>
      <c r="AG33" s="37"/>
      <c r="AH33" s="35"/>
      <c r="AI33" s="37"/>
      <c r="AJ33" s="35"/>
      <c r="AK33" s="37"/>
      <c r="AL33" s="56"/>
      <c r="AM33" s="39"/>
      <c r="AN33" s="40"/>
      <c r="AO33" s="41"/>
      <c r="AP33" s="36"/>
      <c r="AQ33" s="24"/>
      <c r="AR33" s="24"/>
      <c r="AS33" s="42"/>
      <c r="AT33" s="24"/>
      <c r="AU33" s="24"/>
      <c r="AV33" s="25" t="str">
        <f t="shared" si="17"/>
        <v/>
      </c>
      <c r="CA33" s="26" t="str">
        <f t="shared" si="18"/>
        <v/>
      </c>
      <c r="CB33" s="26" t="str">
        <f t="shared" si="19"/>
        <v/>
      </c>
      <c r="CC33" s="26" t="str">
        <f t="shared" si="20"/>
        <v/>
      </c>
      <c r="CD33" s="26" t="str">
        <f t="shared" si="21"/>
        <v/>
      </c>
      <c r="CE33" s="26" t="str">
        <f t="shared" si="22"/>
        <v/>
      </c>
      <c r="CF33" s="27"/>
      <c r="CG33" s="26" t="str">
        <f t="shared" si="23"/>
        <v/>
      </c>
      <c r="CH33" s="26" t="str">
        <f t="shared" si="24"/>
        <v/>
      </c>
      <c r="CI33" s="28"/>
      <c r="CJ33" s="29">
        <f t="shared" si="25"/>
        <v>0</v>
      </c>
      <c r="CK33" s="29">
        <f t="shared" si="26"/>
        <v>0</v>
      </c>
      <c r="CL33" s="29">
        <f t="shared" si="27"/>
        <v>0</v>
      </c>
      <c r="CM33" s="29">
        <f t="shared" si="28"/>
        <v>0</v>
      </c>
      <c r="CN33" s="29">
        <f t="shared" si="28"/>
        <v>0</v>
      </c>
      <c r="CO33" s="30"/>
      <c r="CP33" s="29">
        <f t="shared" si="29"/>
        <v>0</v>
      </c>
      <c r="CQ33" s="29">
        <f t="shared" si="29"/>
        <v>0</v>
      </c>
    </row>
    <row r="34" spans="1:95" x14ac:dyDescent="0.25">
      <c r="A34" s="301"/>
      <c r="B34" s="57" t="s">
        <v>48</v>
      </c>
      <c r="C34" s="58">
        <f t="shared" si="15"/>
        <v>0</v>
      </c>
      <c r="D34" s="59">
        <f t="shared" si="16"/>
        <v>0</v>
      </c>
      <c r="E34" s="60">
        <f t="shared" si="16"/>
        <v>0</v>
      </c>
      <c r="F34" s="61"/>
      <c r="G34" s="62"/>
      <c r="H34" s="61"/>
      <c r="I34" s="62"/>
      <c r="J34" s="61"/>
      <c r="K34" s="63"/>
      <c r="L34" s="61"/>
      <c r="M34" s="63"/>
      <c r="N34" s="61"/>
      <c r="O34" s="63"/>
      <c r="P34" s="61"/>
      <c r="Q34" s="63"/>
      <c r="R34" s="61"/>
      <c r="S34" s="63"/>
      <c r="T34" s="61"/>
      <c r="U34" s="63"/>
      <c r="V34" s="61"/>
      <c r="W34" s="63"/>
      <c r="X34" s="61"/>
      <c r="Y34" s="63"/>
      <c r="Z34" s="61"/>
      <c r="AA34" s="63"/>
      <c r="AB34" s="61"/>
      <c r="AC34" s="63"/>
      <c r="AD34" s="61"/>
      <c r="AE34" s="63"/>
      <c r="AF34" s="61"/>
      <c r="AG34" s="63"/>
      <c r="AH34" s="61"/>
      <c r="AI34" s="63"/>
      <c r="AJ34" s="61"/>
      <c r="AK34" s="63"/>
      <c r="AL34" s="64"/>
      <c r="AM34" s="65"/>
      <c r="AN34" s="66"/>
      <c r="AO34" s="67"/>
      <c r="AP34" s="68"/>
      <c r="AQ34" s="69"/>
      <c r="AR34" s="69"/>
      <c r="AS34" s="70"/>
      <c r="AT34" s="69"/>
      <c r="AU34" s="69"/>
      <c r="AV34" s="25" t="str">
        <f t="shared" si="17"/>
        <v/>
      </c>
      <c r="CA34" s="26" t="str">
        <f t="shared" si="18"/>
        <v/>
      </c>
      <c r="CB34" s="26" t="str">
        <f t="shared" si="19"/>
        <v/>
      </c>
      <c r="CC34" s="26" t="str">
        <f t="shared" si="20"/>
        <v/>
      </c>
      <c r="CD34" s="26" t="str">
        <f t="shared" si="21"/>
        <v/>
      </c>
      <c r="CE34" s="26" t="str">
        <f t="shared" si="22"/>
        <v/>
      </c>
      <c r="CF34" s="27"/>
      <c r="CG34" s="26" t="str">
        <f t="shared" si="23"/>
        <v/>
      </c>
      <c r="CH34" s="26" t="str">
        <f t="shared" si="24"/>
        <v/>
      </c>
      <c r="CI34" s="28"/>
      <c r="CJ34" s="29">
        <f t="shared" si="25"/>
        <v>0</v>
      </c>
      <c r="CK34" s="29">
        <f t="shared" si="26"/>
        <v>0</v>
      </c>
      <c r="CL34" s="29">
        <f t="shared" si="27"/>
        <v>0</v>
      </c>
      <c r="CM34" s="29">
        <f t="shared" si="28"/>
        <v>0</v>
      </c>
      <c r="CN34" s="29">
        <f t="shared" si="28"/>
        <v>0</v>
      </c>
      <c r="CO34" s="30"/>
      <c r="CP34" s="29">
        <f t="shared" si="29"/>
        <v>0</v>
      </c>
      <c r="CQ34" s="29">
        <f t="shared" si="29"/>
        <v>0</v>
      </c>
    </row>
    <row r="35" spans="1:95" x14ac:dyDescent="0.25">
      <c r="A35" s="299" t="s">
        <v>50</v>
      </c>
      <c r="B35" s="10" t="s">
        <v>38</v>
      </c>
      <c r="C35" s="11">
        <f t="shared" si="0"/>
        <v>100</v>
      </c>
      <c r="D35" s="12">
        <f>SUM(H35+J35+L35+N35+P35+R35+T35+V35+X35+Z35+AB35+AD35+AF35+AH35+AJ35+AL35)</f>
        <v>79</v>
      </c>
      <c r="E35" s="13">
        <f>SUM(I35+K35+M35+O35+Q35+S35+U35+W35+Y35+AA35+AC35+AE35+AG35+AI35+AK35+AM35)</f>
        <v>21</v>
      </c>
      <c r="F35" s="71"/>
      <c r="G35" s="72"/>
      <c r="H35" s="14"/>
      <c r="I35" s="15"/>
      <c r="J35" s="14"/>
      <c r="K35" s="16"/>
      <c r="L35" s="14">
        <v>2</v>
      </c>
      <c r="M35" s="16"/>
      <c r="N35" s="14">
        <v>7</v>
      </c>
      <c r="O35" s="16"/>
      <c r="P35" s="14">
        <v>5</v>
      </c>
      <c r="Q35" s="16"/>
      <c r="R35" s="14">
        <v>11</v>
      </c>
      <c r="S35" s="16">
        <v>2</v>
      </c>
      <c r="T35" s="14">
        <v>8</v>
      </c>
      <c r="U35" s="16">
        <v>3</v>
      </c>
      <c r="V35" s="14">
        <v>8</v>
      </c>
      <c r="W35" s="16">
        <v>5</v>
      </c>
      <c r="X35" s="14">
        <v>7</v>
      </c>
      <c r="Y35" s="16">
        <v>3</v>
      </c>
      <c r="Z35" s="14">
        <v>10</v>
      </c>
      <c r="AA35" s="16">
        <v>1</v>
      </c>
      <c r="AB35" s="14">
        <v>7</v>
      </c>
      <c r="AC35" s="16">
        <v>3</v>
      </c>
      <c r="AD35" s="14">
        <v>8</v>
      </c>
      <c r="AE35" s="16">
        <v>1</v>
      </c>
      <c r="AF35" s="14">
        <v>4</v>
      </c>
      <c r="AG35" s="16">
        <v>1</v>
      </c>
      <c r="AH35" s="14">
        <v>1</v>
      </c>
      <c r="AI35" s="16">
        <v>2</v>
      </c>
      <c r="AJ35" s="14"/>
      <c r="AK35" s="16"/>
      <c r="AL35" s="17">
        <v>1</v>
      </c>
      <c r="AM35" s="18"/>
      <c r="AN35" s="73">
        <v>0</v>
      </c>
      <c r="AO35" s="20">
        <v>0</v>
      </c>
      <c r="AP35" s="21">
        <v>1</v>
      </c>
      <c r="AQ35" s="22">
        <v>2</v>
      </c>
      <c r="AR35" s="22">
        <v>3</v>
      </c>
      <c r="AS35" s="23"/>
      <c r="AT35" s="74">
        <v>0</v>
      </c>
      <c r="AU35" s="74">
        <v>0</v>
      </c>
      <c r="AV35" s="25" t="str">
        <f t="shared" si="2"/>
        <v/>
      </c>
      <c r="CA35" s="26" t="str">
        <f t="shared" si="3"/>
        <v/>
      </c>
      <c r="CB35" s="26" t="str">
        <f t="shared" si="4"/>
        <v/>
      </c>
      <c r="CC35" s="26" t="str">
        <f t="shared" si="5"/>
        <v/>
      </c>
      <c r="CD35" s="26" t="str">
        <f t="shared" si="6"/>
        <v/>
      </c>
      <c r="CE35" s="26" t="str">
        <f t="shared" si="7"/>
        <v/>
      </c>
      <c r="CF35" s="27"/>
      <c r="CG35" s="26" t="str">
        <f t="shared" si="8"/>
        <v/>
      </c>
      <c r="CH35" s="26" t="str">
        <f t="shared" si="9"/>
        <v/>
      </c>
      <c r="CI35" s="28"/>
      <c r="CJ35" s="29">
        <f t="shared" si="10"/>
        <v>0</v>
      </c>
      <c r="CK35" s="29">
        <f t="shared" si="11"/>
        <v>0</v>
      </c>
      <c r="CL35" s="29">
        <f t="shared" si="12"/>
        <v>0</v>
      </c>
      <c r="CM35" s="29">
        <f t="shared" si="13"/>
        <v>0</v>
      </c>
      <c r="CN35" s="29">
        <f t="shared" si="13"/>
        <v>0</v>
      </c>
      <c r="CO35" s="30"/>
      <c r="CP35" s="29">
        <f t="shared" si="14"/>
        <v>0</v>
      </c>
      <c r="CQ35" s="29">
        <f t="shared" si="14"/>
        <v>0</v>
      </c>
    </row>
    <row r="36" spans="1:95" x14ac:dyDescent="0.25">
      <c r="A36" s="300"/>
      <c r="B36" s="31" t="s">
        <v>51</v>
      </c>
      <c r="C36" s="32">
        <f t="shared" si="0"/>
        <v>0</v>
      </c>
      <c r="D36" s="33">
        <f t="shared" ref="D36:E51" si="30">SUM(H36+J36+L36+N36+P36+R36+T36+V36+X36+Z36+AB36+AD36+AF36+AH36+AJ36+AL36)</f>
        <v>0</v>
      </c>
      <c r="E36" s="34">
        <f t="shared" si="30"/>
        <v>0</v>
      </c>
      <c r="F36" s="75"/>
      <c r="G36" s="76"/>
      <c r="H36" s="35"/>
      <c r="I36" s="36"/>
      <c r="J36" s="35"/>
      <c r="K36" s="37"/>
      <c r="L36" s="35"/>
      <c r="M36" s="37"/>
      <c r="N36" s="35"/>
      <c r="O36" s="37"/>
      <c r="P36" s="35"/>
      <c r="Q36" s="37"/>
      <c r="R36" s="35"/>
      <c r="S36" s="37"/>
      <c r="T36" s="35"/>
      <c r="U36" s="37"/>
      <c r="V36" s="35"/>
      <c r="W36" s="37"/>
      <c r="X36" s="35"/>
      <c r="Y36" s="37"/>
      <c r="Z36" s="35"/>
      <c r="AA36" s="37"/>
      <c r="AB36" s="35"/>
      <c r="AC36" s="37"/>
      <c r="AD36" s="35"/>
      <c r="AE36" s="37"/>
      <c r="AF36" s="35"/>
      <c r="AG36" s="37"/>
      <c r="AH36" s="35"/>
      <c r="AI36" s="37"/>
      <c r="AJ36" s="35"/>
      <c r="AK36" s="37"/>
      <c r="AL36" s="38"/>
      <c r="AM36" s="39"/>
      <c r="AN36" s="40"/>
      <c r="AO36" s="41"/>
      <c r="AP36" s="36"/>
      <c r="AQ36" s="24"/>
      <c r="AR36" s="24"/>
      <c r="AS36" s="42"/>
      <c r="AT36" s="24"/>
      <c r="AU36" s="24"/>
      <c r="AV36" s="25" t="str">
        <f t="shared" si="2"/>
        <v/>
      </c>
      <c r="CA36" s="26" t="str">
        <f t="shared" si="3"/>
        <v/>
      </c>
      <c r="CB36" s="26" t="str">
        <f t="shared" si="4"/>
        <v/>
      </c>
      <c r="CC36" s="26" t="str">
        <f t="shared" si="5"/>
        <v/>
      </c>
      <c r="CD36" s="26" t="str">
        <f t="shared" si="6"/>
        <v/>
      </c>
      <c r="CE36" s="26" t="str">
        <f t="shared" si="7"/>
        <v/>
      </c>
      <c r="CF36" s="27"/>
      <c r="CG36" s="26" t="str">
        <f t="shared" si="8"/>
        <v/>
      </c>
      <c r="CH36" s="26" t="str">
        <f t="shared" si="9"/>
        <v/>
      </c>
      <c r="CI36" s="28"/>
      <c r="CJ36" s="29">
        <f t="shared" si="10"/>
        <v>0</v>
      </c>
      <c r="CK36" s="29">
        <f t="shared" si="11"/>
        <v>0</v>
      </c>
      <c r="CL36" s="29">
        <f t="shared" si="12"/>
        <v>0</v>
      </c>
      <c r="CM36" s="29">
        <f t="shared" si="13"/>
        <v>0</v>
      </c>
      <c r="CN36" s="29">
        <f t="shared" si="13"/>
        <v>0</v>
      </c>
      <c r="CO36" s="30"/>
      <c r="CP36" s="29">
        <f t="shared" si="14"/>
        <v>0</v>
      </c>
      <c r="CQ36" s="29">
        <f t="shared" si="14"/>
        <v>0</v>
      </c>
    </row>
    <row r="37" spans="1:95" x14ac:dyDescent="0.25">
      <c r="A37" s="300"/>
      <c r="B37" s="31" t="s">
        <v>40</v>
      </c>
      <c r="C37" s="32">
        <f t="shared" si="0"/>
        <v>146</v>
      </c>
      <c r="D37" s="33">
        <f t="shared" si="30"/>
        <v>107</v>
      </c>
      <c r="E37" s="34">
        <f t="shared" si="30"/>
        <v>39</v>
      </c>
      <c r="F37" s="75"/>
      <c r="G37" s="76"/>
      <c r="H37" s="35"/>
      <c r="I37" s="36"/>
      <c r="J37" s="35"/>
      <c r="K37" s="37"/>
      <c r="L37" s="35">
        <v>3</v>
      </c>
      <c r="M37" s="37"/>
      <c r="N37" s="35">
        <v>2</v>
      </c>
      <c r="O37" s="37">
        <v>1</v>
      </c>
      <c r="P37" s="35">
        <v>13</v>
      </c>
      <c r="Q37" s="37">
        <v>2</v>
      </c>
      <c r="R37" s="35">
        <v>19</v>
      </c>
      <c r="S37" s="37">
        <v>7</v>
      </c>
      <c r="T37" s="35">
        <v>14</v>
      </c>
      <c r="U37" s="37">
        <v>6</v>
      </c>
      <c r="V37" s="35">
        <v>13</v>
      </c>
      <c r="W37" s="37">
        <v>4</v>
      </c>
      <c r="X37" s="35">
        <v>12</v>
      </c>
      <c r="Y37" s="37">
        <v>6</v>
      </c>
      <c r="Z37" s="35">
        <v>15</v>
      </c>
      <c r="AA37" s="37">
        <v>2</v>
      </c>
      <c r="AB37" s="35">
        <v>9</v>
      </c>
      <c r="AC37" s="37">
        <v>4</v>
      </c>
      <c r="AD37" s="35">
        <v>4</v>
      </c>
      <c r="AE37" s="37">
        <v>2</v>
      </c>
      <c r="AF37" s="35">
        <v>2</v>
      </c>
      <c r="AG37" s="37">
        <v>4</v>
      </c>
      <c r="AH37" s="35"/>
      <c r="AI37" s="37">
        <v>1</v>
      </c>
      <c r="AJ37" s="35"/>
      <c r="AK37" s="37"/>
      <c r="AL37" s="38">
        <v>1</v>
      </c>
      <c r="AM37" s="39"/>
      <c r="AN37" s="40">
        <v>0</v>
      </c>
      <c r="AO37" s="41">
        <v>0</v>
      </c>
      <c r="AP37" s="36">
        <v>0</v>
      </c>
      <c r="AQ37" s="24">
        <v>3</v>
      </c>
      <c r="AR37" s="24">
        <v>12</v>
      </c>
      <c r="AS37" s="42"/>
      <c r="AT37" s="24">
        <v>0</v>
      </c>
      <c r="AU37" s="24">
        <v>0</v>
      </c>
      <c r="AV37" s="25" t="str">
        <f t="shared" si="2"/>
        <v/>
      </c>
      <c r="CA37" s="26" t="str">
        <f t="shared" si="3"/>
        <v/>
      </c>
      <c r="CB37" s="26" t="str">
        <f t="shared" si="4"/>
        <v/>
      </c>
      <c r="CC37" s="26" t="str">
        <f t="shared" si="5"/>
        <v/>
      </c>
      <c r="CD37" s="26" t="str">
        <f t="shared" si="6"/>
        <v/>
      </c>
      <c r="CE37" s="26" t="str">
        <f t="shared" si="7"/>
        <v/>
      </c>
      <c r="CF37" s="27"/>
      <c r="CG37" s="26" t="str">
        <f t="shared" si="8"/>
        <v/>
      </c>
      <c r="CH37" s="26" t="str">
        <f t="shared" si="9"/>
        <v/>
      </c>
      <c r="CI37" s="28"/>
      <c r="CJ37" s="29">
        <f t="shared" si="10"/>
        <v>0</v>
      </c>
      <c r="CK37" s="29">
        <f t="shared" si="11"/>
        <v>0</v>
      </c>
      <c r="CL37" s="29">
        <f t="shared" si="12"/>
        <v>0</v>
      </c>
      <c r="CM37" s="29">
        <f t="shared" si="13"/>
        <v>0</v>
      </c>
      <c r="CN37" s="29">
        <f t="shared" si="13"/>
        <v>0</v>
      </c>
      <c r="CO37" s="30"/>
      <c r="CP37" s="29">
        <f t="shared" si="14"/>
        <v>0</v>
      </c>
      <c r="CQ37" s="29">
        <f t="shared" si="14"/>
        <v>0</v>
      </c>
    </row>
    <row r="38" spans="1:95" x14ac:dyDescent="0.25">
      <c r="A38" s="300"/>
      <c r="B38" s="31" t="s">
        <v>41</v>
      </c>
      <c r="C38" s="32">
        <f t="shared" si="0"/>
        <v>0</v>
      </c>
      <c r="D38" s="33">
        <f t="shared" si="30"/>
        <v>0</v>
      </c>
      <c r="E38" s="34">
        <f t="shared" si="30"/>
        <v>0</v>
      </c>
      <c r="F38" s="75"/>
      <c r="G38" s="76"/>
      <c r="H38" s="35"/>
      <c r="I38" s="36"/>
      <c r="J38" s="35"/>
      <c r="K38" s="37"/>
      <c r="L38" s="35"/>
      <c r="M38" s="37"/>
      <c r="N38" s="35"/>
      <c r="O38" s="37"/>
      <c r="P38" s="35"/>
      <c r="Q38" s="37"/>
      <c r="R38" s="35"/>
      <c r="S38" s="37"/>
      <c r="T38" s="35"/>
      <c r="U38" s="37"/>
      <c r="V38" s="35"/>
      <c r="W38" s="37"/>
      <c r="X38" s="35"/>
      <c r="Y38" s="37"/>
      <c r="Z38" s="35"/>
      <c r="AA38" s="37"/>
      <c r="AB38" s="35"/>
      <c r="AC38" s="37"/>
      <c r="AD38" s="35"/>
      <c r="AE38" s="37"/>
      <c r="AF38" s="35"/>
      <c r="AG38" s="37"/>
      <c r="AH38" s="35"/>
      <c r="AI38" s="37"/>
      <c r="AJ38" s="35"/>
      <c r="AK38" s="37"/>
      <c r="AL38" s="38"/>
      <c r="AM38" s="39"/>
      <c r="AN38" s="40"/>
      <c r="AO38" s="41"/>
      <c r="AP38" s="36"/>
      <c r="AQ38" s="24"/>
      <c r="AR38" s="24"/>
      <c r="AS38" s="42"/>
      <c r="AT38" s="24"/>
      <c r="AU38" s="24"/>
      <c r="AV38" s="25" t="str">
        <f t="shared" si="2"/>
        <v/>
      </c>
      <c r="CA38" s="26" t="str">
        <f t="shared" si="3"/>
        <v/>
      </c>
      <c r="CB38" s="26" t="str">
        <f t="shared" si="4"/>
        <v/>
      </c>
      <c r="CC38" s="26" t="str">
        <f t="shared" si="5"/>
        <v/>
      </c>
      <c r="CD38" s="26" t="str">
        <f t="shared" si="6"/>
        <v/>
      </c>
      <c r="CE38" s="26" t="str">
        <f t="shared" si="7"/>
        <v/>
      </c>
      <c r="CF38" s="27"/>
      <c r="CG38" s="26" t="str">
        <f t="shared" si="8"/>
        <v/>
      </c>
      <c r="CH38" s="26" t="str">
        <f t="shared" si="9"/>
        <v/>
      </c>
      <c r="CI38" s="28"/>
      <c r="CJ38" s="29">
        <f t="shared" si="10"/>
        <v>0</v>
      </c>
      <c r="CK38" s="29">
        <f t="shared" si="11"/>
        <v>0</v>
      </c>
      <c r="CL38" s="29">
        <f t="shared" si="12"/>
        <v>0</v>
      </c>
      <c r="CM38" s="29">
        <f t="shared" si="13"/>
        <v>0</v>
      </c>
      <c r="CN38" s="29">
        <f t="shared" si="13"/>
        <v>0</v>
      </c>
      <c r="CO38" s="30"/>
      <c r="CP38" s="29">
        <f t="shared" si="14"/>
        <v>0</v>
      </c>
      <c r="CQ38" s="29">
        <f t="shared" si="14"/>
        <v>0</v>
      </c>
    </row>
    <row r="39" spans="1:95" x14ac:dyDescent="0.25">
      <c r="A39" s="300"/>
      <c r="B39" s="31" t="s">
        <v>52</v>
      </c>
      <c r="C39" s="32">
        <f t="shared" si="0"/>
        <v>0</v>
      </c>
      <c r="D39" s="33">
        <f t="shared" si="30"/>
        <v>0</v>
      </c>
      <c r="E39" s="34">
        <f t="shared" si="30"/>
        <v>0</v>
      </c>
      <c r="F39" s="75"/>
      <c r="G39" s="76"/>
      <c r="H39" s="35"/>
      <c r="I39" s="36"/>
      <c r="J39" s="35"/>
      <c r="K39" s="37"/>
      <c r="L39" s="35"/>
      <c r="M39" s="37"/>
      <c r="N39" s="35"/>
      <c r="O39" s="37"/>
      <c r="P39" s="35"/>
      <c r="Q39" s="37"/>
      <c r="R39" s="35"/>
      <c r="S39" s="37"/>
      <c r="T39" s="35"/>
      <c r="U39" s="37"/>
      <c r="V39" s="35"/>
      <c r="W39" s="37"/>
      <c r="X39" s="35"/>
      <c r="Y39" s="37"/>
      <c r="Z39" s="35"/>
      <c r="AA39" s="37"/>
      <c r="AB39" s="35"/>
      <c r="AC39" s="37"/>
      <c r="AD39" s="35"/>
      <c r="AE39" s="37"/>
      <c r="AF39" s="35"/>
      <c r="AG39" s="37"/>
      <c r="AH39" s="35"/>
      <c r="AI39" s="37"/>
      <c r="AJ39" s="35"/>
      <c r="AK39" s="37"/>
      <c r="AL39" s="38"/>
      <c r="AM39" s="39"/>
      <c r="AN39" s="40"/>
      <c r="AO39" s="41"/>
      <c r="AP39" s="36"/>
      <c r="AQ39" s="24"/>
      <c r="AR39" s="24"/>
      <c r="AS39" s="42"/>
      <c r="AT39" s="24"/>
      <c r="AU39" s="24"/>
      <c r="AV39" s="25" t="str">
        <f t="shared" si="2"/>
        <v/>
      </c>
      <c r="CA39" s="26" t="str">
        <f t="shared" si="3"/>
        <v/>
      </c>
      <c r="CB39" s="26" t="str">
        <f t="shared" si="4"/>
        <v/>
      </c>
      <c r="CC39" s="26" t="str">
        <f t="shared" si="5"/>
        <v/>
      </c>
      <c r="CD39" s="26" t="str">
        <f t="shared" si="6"/>
        <v/>
      </c>
      <c r="CE39" s="26" t="str">
        <f t="shared" si="7"/>
        <v/>
      </c>
      <c r="CF39" s="27"/>
      <c r="CG39" s="26" t="str">
        <f t="shared" si="8"/>
        <v/>
      </c>
      <c r="CH39" s="26" t="str">
        <f t="shared" si="9"/>
        <v/>
      </c>
      <c r="CI39" s="28"/>
      <c r="CJ39" s="29">
        <f t="shared" si="10"/>
        <v>0</v>
      </c>
      <c r="CK39" s="29">
        <f t="shared" si="11"/>
        <v>0</v>
      </c>
      <c r="CL39" s="29">
        <f t="shared" si="12"/>
        <v>0</v>
      </c>
      <c r="CM39" s="29">
        <f t="shared" si="13"/>
        <v>0</v>
      </c>
      <c r="CN39" s="29">
        <f t="shared" si="13"/>
        <v>0</v>
      </c>
      <c r="CO39" s="30"/>
      <c r="CP39" s="29">
        <f t="shared" si="14"/>
        <v>0</v>
      </c>
      <c r="CQ39" s="29">
        <f t="shared" si="14"/>
        <v>0</v>
      </c>
    </row>
    <row r="40" spans="1:95" x14ac:dyDescent="0.25">
      <c r="A40" s="300"/>
      <c r="B40" s="31" t="s">
        <v>53</v>
      </c>
      <c r="C40" s="32">
        <f t="shared" si="0"/>
        <v>0</v>
      </c>
      <c r="D40" s="33">
        <f t="shared" si="30"/>
        <v>0</v>
      </c>
      <c r="E40" s="34">
        <f t="shared" si="30"/>
        <v>0</v>
      </c>
      <c r="F40" s="75"/>
      <c r="G40" s="76"/>
      <c r="H40" s="35"/>
      <c r="I40" s="36"/>
      <c r="J40" s="35"/>
      <c r="K40" s="37"/>
      <c r="L40" s="35"/>
      <c r="M40" s="37"/>
      <c r="N40" s="35"/>
      <c r="O40" s="37"/>
      <c r="P40" s="35"/>
      <c r="Q40" s="37"/>
      <c r="R40" s="35"/>
      <c r="S40" s="37"/>
      <c r="T40" s="35"/>
      <c r="U40" s="37"/>
      <c r="V40" s="35"/>
      <c r="W40" s="37"/>
      <c r="X40" s="35"/>
      <c r="Y40" s="37"/>
      <c r="Z40" s="35"/>
      <c r="AA40" s="37"/>
      <c r="AB40" s="35"/>
      <c r="AC40" s="37"/>
      <c r="AD40" s="35"/>
      <c r="AE40" s="37"/>
      <c r="AF40" s="35"/>
      <c r="AG40" s="37"/>
      <c r="AH40" s="35"/>
      <c r="AI40" s="37"/>
      <c r="AJ40" s="35"/>
      <c r="AK40" s="37"/>
      <c r="AL40" s="38"/>
      <c r="AM40" s="39"/>
      <c r="AN40" s="40"/>
      <c r="AO40" s="41"/>
      <c r="AP40" s="36"/>
      <c r="AQ40" s="24"/>
      <c r="AR40" s="24"/>
      <c r="AS40" s="42"/>
      <c r="AT40" s="24"/>
      <c r="AU40" s="24"/>
      <c r="AV40" s="25" t="str">
        <f t="shared" si="2"/>
        <v/>
      </c>
      <c r="CA40" s="26" t="str">
        <f t="shared" si="3"/>
        <v/>
      </c>
      <c r="CB40" s="26" t="str">
        <f t="shared" si="4"/>
        <v/>
      </c>
      <c r="CC40" s="26" t="str">
        <f t="shared" si="5"/>
        <v/>
      </c>
      <c r="CD40" s="26" t="str">
        <f t="shared" si="6"/>
        <v/>
      </c>
      <c r="CE40" s="26" t="str">
        <f t="shared" si="7"/>
        <v/>
      </c>
      <c r="CF40" s="27"/>
      <c r="CG40" s="26" t="str">
        <f t="shared" si="8"/>
        <v/>
      </c>
      <c r="CH40" s="26" t="str">
        <f t="shared" si="9"/>
        <v/>
      </c>
      <c r="CI40" s="28"/>
      <c r="CJ40" s="29">
        <f t="shared" si="10"/>
        <v>0</v>
      </c>
      <c r="CK40" s="29">
        <f t="shared" si="11"/>
        <v>0</v>
      </c>
      <c r="CL40" s="29">
        <f t="shared" si="12"/>
        <v>0</v>
      </c>
      <c r="CM40" s="29">
        <f t="shared" si="13"/>
        <v>0</v>
      </c>
      <c r="CN40" s="29">
        <f t="shared" si="13"/>
        <v>0</v>
      </c>
      <c r="CO40" s="30"/>
      <c r="CP40" s="29">
        <f t="shared" si="14"/>
        <v>0</v>
      </c>
      <c r="CQ40" s="29">
        <f t="shared" si="14"/>
        <v>0</v>
      </c>
    </row>
    <row r="41" spans="1:95" x14ac:dyDescent="0.25">
      <c r="A41" s="300"/>
      <c r="B41" s="31" t="s">
        <v>44</v>
      </c>
      <c r="C41" s="32">
        <f t="shared" si="0"/>
        <v>0</v>
      </c>
      <c r="D41" s="33">
        <f t="shared" si="30"/>
        <v>0</v>
      </c>
      <c r="E41" s="34">
        <f t="shared" si="30"/>
        <v>0</v>
      </c>
      <c r="F41" s="75"/>
      <c r="G41" s="76"/>
      <c r="H41" s="35"/>
      <c r="I41" s="36"/>
      <c r="J41" s="35"/>
      <c r="K41" s="37"/>
      <c r="L41" s="35"/>
      <c r="M41" s="37"/>
      <c r="N41" s="35"/>
      <c r="O41" s="37"/>
      <c r="P41" s="35"/>
      <c r="Q41" s="37"/>
      <c r="R41" s="35"/>
      <c r="S41" s="37"/>
      <c r="T41" s="35"/>
      <c r="U41" s="37"/>
      <c r="V41" s="35"/>
      <c r="W41" s="37"/>
      <c r="X41" s="35"/>
      <c r="Y41" s="37"/>
      <c r="Z41" s="35"/>
      <c r="AA41" s="37"/>
      <c r="AB41" s="35"/>
      <c r="AC41" s="37"/>
      <c r="AD41" s="35"/>
      <c r="AE41" s="37"/>
      <c r="AF41" s="35"/>
      <c r="AG41" s="37"/>
      <c r="AH41" s="35"/>
      <c r="AI41" s="37"/>
      <c r="AJ41" s="35"/>
      <c r="AK41" s="37"/>
      <c r="AL41" s="38"/>
      <c r="AM41" s="39"/>
      <c r="AN41" s="40"/>
      <c r="AO41" s="41"/>
      <c r="AP41" s="36"/>
      <c r="AQ41" s="24"/>
      <c r="AR41" s="24"/>
      <c r="AS41" s="42"/>
      <c r="AT41" s="24"/>
      <c r="AU41" s="24"/>
      <c r="AV41" s="25" t="str">
        <f t="shared" si="2"/>
        <v/>
      </c>
      <c r="CA41" s="26" t="str">
        <f t="shared" si="3"/>
        <v/>
      </c>
      <c r="CB41" s="26" t="str">
        <f t="shared" si="4"/>
        <v/>
      </c>
      <c r="CC41" s="26" t="str">
        <f t="shared" si="5"/>
        <v/>
      </c>
      <c r="CD41" s="26" t="str">
        <f t="shared" si="6"/>
        <v/>
      </c>
      <c r="CE41" s="26" t="str">
        <f t="shared" si="7"/>
        <v/>
      </c>
      <c r="CF41" s="27"/>
      <c r="CG41" s="26" t="str">
        <f t="shared" si="8"/>
        <v/>
      </c>
      <c r="CH41" s="26" t="str">
        <f t="shared" si="9"/>
        <v/>
      </c>
      <c r="CI41" s="28"/>
      <c r="CJ41" s="29">
        <f t="shared" si="10"/>
        <v>0</v>
      </c>
      <c r="CK41" s="29">
        <f t="shared" si="11"/>
        <v>0</v>
      </c>
      <c r="CL41" s="29">
        <f t="shared" si="12"/>
        <v>0</v>
      </c>
      <c r="CM41" s="29">
        <f t="shared" si="13"/>
        <v>0</v>
      </c>
      <c r="CN41" s="29">
        <f t="shared" si="13"/>
        <v>0</v>
      </c>
      <c r="CO41" s="30"/>
      <c r="CP41" s="29">
        <f t="shared" si="14"/>
        <v>0</v>
      </c>
      <c r="CQ41" s="29">
        <f t="shared" si="14"/>
        <v>0</v>
      </c>
    </row>
    <row r="42" spans="1:95" x14ac:dyDescent="0.25">
      <c r="A42" s="300"/>
      <c r="B42" s="43" t="s">
        <v>45</v>
      </c>
      <c r="C42" s="44">
        <f t="shared" si="0"/>
        <v>0</v>
      </c>
      <c r="D42" s="45">
        <f t="shared" si="30"/>
        <v>0</v>
      </c>
      <c r="E42" s="46">
        <f t="shared" si="30"/>
        <v>0</v>
      </c>
      <c r="F42" s="75"/>
      <c r="G42" s="76"/>
      <c r="H42" s="47"/>
      <c r="I42" s="48"/>
      <c r="J42" s="47"/>
      <c r="K42" s="49"/>
      <c r="L42" s="47"/>
      <c r="M42" s="49"/>
      <c r="N42" s="47"/>
      <c r="O42" s="49"/>
      <c r="P42" s="47"/>
      <c r="Q42" s="49"/>
      <c r="R42" s="47"/>
      <c r="S42" s="49"/>
      <c r="T42" s="47"/>
      <c r="U42" s="49"/>
      <c r="V42" s="47"/>
      <c r="W42" s="49"/>
      <c r="X42" s="47"/>
      <c r="Y42" s="49"/>
      <c r="Z42" s="47"/>
      <c r="AA42" s="49"/>
      <c r="AB42" s="47"/>
      <c r="AC42" s="49"/>
      <c r="AD42" s="47"/>
      <c r="AE42" s="49"/>
      <c r="AF42" s="47"/>
      <c r="AG42" s="49"/>
      <c r="AH42" s="47"/>
      <c r="AI42" s="49"/>
      <c r="AJ42" s="47"/>
      <c r="AK42" s="49"/>
      <c r="AL42" s="50"/>
      <c r="AM42" s="51"/>
      <c r="AN42" s="40"/>
      <c r="AO42" s="52"/>
      <c r="AP42" s="36"/>
      <c r="AQ42" s="24"/>
      <c r="AR42" s="24"/>
      <c r="AS42" s="42"/>
      <c r="AT42" s="24"/>
      <c r="AU42" s="24"/>
      <c r="AV42" s="25" t="str">
        <f t="shared" si="2"/>
        <v/>
      </c>
      <c r="CA42" s="26" t="str">
        <f t="shared" si="3"/>
        <v/>
      </c>
      <c r="CB42" s="26" t="str">
        <f t="shared" si="4"/>
        <v/>
      </c>
      <c r="CC42" s="26" t="str">
        <f t="shared" si="5"/>
        <v/>
      </c>
      <c r="CD42" s="26" t="str">
        <f t="shared" si="6"/>
        <v/>
      </c>
      <c r="CE42" s="26" t="str">
        <f t="shared" si="7"/>
        <v/>
      </c>
      <c r="CF42" s="27"/>
      <c r="CG42" s="26" t="str">
        <f t="shared" si="8"/>
        <v/>
      </c>
      <c r="CH42" s="26" t="str">
        <f t="shared" si="9"/>
        <v/>
      </c>
      <c r="CI42" s="28"/>
      <c r="CJ42" s="29">
        <f t="shared" si="10"/>
        <v>0</v>
      </c>
      <c r="CK42" s="29">
        <f t="shared" si="11"/>
        <v>0</v>
      </c>
      <c r="CL42" s="29">
        <f t="shared" si="12"/>
        <v>0</v>
      </c>
      <c r="CM42" s="29">
        <f t="shared" si="13"/>
        <v>0</v>
      </c>
      <c r="CN42" s="29">
        <f t="shared" si="13"/>
        <v>0</v>
      </c>
      <c r="CO42" s="30"/>
      <c r="CP42" s="29">
        <f t="shared" si="14"/>
        <v>0</v>
      </c>
      <c r="CQ42" s="29">
        <f t="shared" si="14"/>
        <v>0</v>
      </c>
    </row>
    <row r="43" spans="1:95" x14ac:dyDescent="0.25">
      <c r="A43" s="300"/>
      <c r="B43" s="31" t="s">
        <v>46</v>
      </c>
      <c r="C43" s="32">
        <f t="shared" si="0"/>
        <v>0</v>
      </c>
      <c r="D43" s="33">
        <f t="shared" si="30"/>
        <v>0</v>
      </c>
      <c r="E43" s="34">
        <f t="shared" si="30"/>
        <v>0</v>
      </c>
      <c r="F43" s="75"/>
      <c r="G43" s="77"/>
      <c r="H43" s="35"/>
      <c r="I43" s="36"/>
      <c r="J43" s="35"/>
      <c r="K43" s="37"/>
      <c r="L43" s="35"/>
      <c r="M43" s="37"/>
      <c r="N43" s="35"/>
      <c r="O43" s="37"/>
      <c r="P43" s="35"/>
      <c r="Q43" s="37"/>
      <c r="R43" s="35"/>
      <c r="S43" s="37"/>
      <c r="T43" s="35"/>
      <c r="U43" s="37"/>
      <c r="V43" s="35"/>
      <c r="W43" s="37"/>
      <c r="X43" s="35"/>
      <c r="Y43" s="37"/>
      <c r="Z43" s="35"/>
      <c r="AA43" s="37"/>
      <c r="AB43" s="35"/>
      <c r="AC43" s="37"/>
      <c r="AD43" s="35"/>
      <c r="AE43" s="37"/>
      <c r="AF43" s="35"/>
      <c r="AG43" s="37"/>
      <c r="AH43" s="35"/>
      <c r="AI43" s="37"/>
      <c r="AJ43" s="35"/>
      <c r="AK43" s="37"/>
      <c r="AL43" s="38"/>
      <c r="AM43" s="39"/>
      <c r="AN43" s="40"/>
      <c r="AO43" s="41"/>
      <c r="AP43" s="36"/>
      <c r="AQ43" s="24"/>
      <c r="AR43" s="24"/>
      <c r="AS43" s="42"/>
      <c r="AT43" s="24"/>
      <c r="AU43" s="24"/>
      <c r="AV43" s="25" t="str">
        <f t="shared" si="2"/>
        <v/>
      </c>
      <c r="CA43" s="26" t="str">
        <f t="shared" si="3"/>
        <v/>
      </c>
      <c r="CB43" s="26" t="str">
        <f t="shared" si="4"/>
        <v/>
      </c>
      <c r="CC43" s="26" t="str">
        <f t="shared" si="5"/>
        <v/>
      </c>
      <c r="CD43" s="26" t="str">
        <f t="shared" si="6"/>
        <v/>
      </c>
      <c r="CE43" s="26" t="str">
        <f t="shared" si="7"/>
        <v/>
      </c>
      <c r="CF43" s="27"/>
      <c r="CG43" s="26" t="str">
        <f t="shared" si="8"/>
        <v/>
      </c>
      <c r="CH43" s="26" t="str">
        <f t="shared" si="9"/>
        <v/>
      </c>
      <c r="CI43" s="28"/>
      <c r="CJ43" s="29">
        <f t="shared" si="10"/>
        <v>0</v>
      </c>
      <c r="CK43" s="29">
        <f t="shared" si="11"/>
        <v>0</v>
      </c>
      <c r="CL43" s="29">
        <f t="shared" si="12"/>
        <v>0</v>
      </c>
      <c r="CM43" s="29">
        <f t="shared" si="13"/>
        <v>0</v>
      </c>
      <c r="CN43" s="29">
        <f t="shared" si="13"/>
        <v>0</v>
      </c>
      <c r="CO43" s="30"/>
      <c r="CP43" s="29">
        <f t="shared" si="14"/>
        <v>0</v>
      </c>
      <c r="CQ43" s="29">
        <f t="shared" si="14"/>
        <v>0</v>
      </c>
    </row>
    <row r="44" spans="1:95" x14ac:dyDescent="0.25">
      <c r="A44" s="300"/>
      <c r="B44" s="53" t="s">
        <v>47</v>
      </c>
      <c r="C44" s="32">
        <f t="shared" si="0"/>
        <v>0</v>
      </c>
      <c r="D44" s="33">
        <f t="shared" si="30"/>
        <v>0</v>
      </c>
      <c r="E44" s="55">
        <f t="shared" si="30"/>
        <v>0</v>
      </c>
      <c r="F44" s="75"/>
      <c r="G44" s="78"/>
      <c r="H44" s="79"/>
      <c r="I44" s="80"/>
      <c r="J44" s="79"/>
      <c r="K44" s="81"/>
      <c r="L44" s="79"/>
      <c r="M44" s="81"/>
      <c r="N44" s="79"/>
      <c r="O44" s="81"/>
      <c r="P44" s="79"/>
      <c r="Q44" s="81"/>
      <c r="R44" s="35"/>
      <c r="S44" s="37"/>
      <c r="T44" s="35"/>
      <c r="U44" s="37"/>
      <c r="V44" s="35"/>
      <c r="W44" s="37"/>
      <c r="X44" s="35"/>
      <c r="Y44" s="37"/>
      <c r="Z44" s="35"/>
      <c r="AA44" s="37"/>
      <c r="AB44" s="35"/>
      <c r="AC44" s="37"/>
      <c r="AD44" s="35"/>
      <c r="AE44" s="37"/>
      <c r="AF44" s="35"/>
      <c r="AG44" s="37"/>
      <c r="AH44" s="35"/>
      <c r="AI44" s="37"/>
      <c r="AJ44" s="35"/>
      <c r="AK44" s="37"/>
      <c r="AL44" s="38"/>
      <c r="AM44" s="39"/>
      <c r="AN44" s="40"/>
      <c r="AO44" s="41"/>
      <c r="AP44" s="36"/>
      <c r="AQ44" s="24"/>
      <c r="AR44" s="24"/>
      <c r="AS44" s="42"/>
      <c r="AT44" s="24"/>
      <c r="AU44" s="24"/>
      <c r="AV44" s="25" t="str">
        <f t="shared" si="2"/>
        <v/>
      </c>
      <c r="CA44" s="26" t="str">
        <f t="shared" si="3"/>
        <v/>
      </c>
      <c r="CB44" s="26" t="str">
        <f t="shared" si="4"/>
        <v/>
      </c>
      <c r="CC44" s="26" t="str">
        <f t="shared" si="5"/>
        <v/>
      </c>
      <c r="CD44" s="26" t="str">
        <f t="shared" si="6"/>
        <v/>
      </c>
      <c r="CE44" s="26" t="str">
        <f t="shared" si="7"/>
        <v/>
      </c>
      <c r="CF44" s="27"/>
      <c r="CG44" s="26" t="str">
        <f t="shared" si="8"/>
        <v/>
      </c>
      <c r="CH44" s="26" t="str">
        <f t="shared" si="9"/>
        <v/>
      </c>
      <c r="CI44" s="28"/>
      <c r="CJ44" s="29">
        <f t="shared" si="10"/>
        <v>0</v>
      </c>
      <c r="CK44" s="29">
        <f t="shared" si="11"/>
        <v>0</v>
      </c>
      <c r="CL44" s="29">
        <f t="shared" si="12"/>
        <v>0</v>
      </c>
      <c r="CM44" s="29">
        <f t="shared" si="13"/>
        <v>0</v>
      </c>
      <c r="CN44" s="29">
        <f t="shared" si="13"/>
        <v>0</v>
      </c>
      <c r="CO44" s="30"/>
      <c r="CP44" s="29">
        <f t="shared" si="14"/>
        <v>0</v>
      </c>
      <c r="CQ44" s="29">
        <f t="shared" si="14"/>
        <v>0</v>
      </c>
    </row>
    <row r="45" spans="1:95" x14ac:dyDescent="0.25">
      <c r="A45" s="301"/>
      <c r="B45" s="57" t="s">
        <v>48</v>
      </c>
      <c r="C45" s="58">
        <f t="shared" si="0"/>
        <v>0</v>
      </c>
      <c r="D45" s="59">
        <f t="shared" si="30"/>
        <v>0</v>
      </c>
      <c r="E45" s="60">
        <f t="shared" si="30"/>
        <v>0</v>
      </c>
      <c r="F45" s="82"/>
      <c r="G45" s="83"/>
      <c r="H45" s="61"/>
      <c r="I45" s="62"/>
      <c r="J45" s="61"/>
      <c r="K45" s="63"/>
      <c r="L45" s="61"/>
      <c r="M45" s="63"/>
      <c r="N45" s="61"/>
      <c r="O45" s="63"/>
      <c r="P45" s="61"/>
      <c r="Q45" s="63"/>
      <c r="R45" s="61"/>
      <c r="S45" s="63"/>
      <c r="T45" s="61"/>
      <c r="U45" s="63"/>
      <c r="V45" s="61"/>
      <c r="W45" s="63"/>
      <c r="X45" s="61"/>
      <c r="Y45" s="63"/>
      <c r="Z45" s="61"/>
      <c r="AA45" s="63"/>
      <c r="AB45" s="61"/>
      <c r="AC45" s="63"/>
      <c r="AD45" s="61"/>
      <c r="AE45" s="63"/>
      <c r="AF45" s="61"/>
      <c r="AG45" s="63"/>
      <c r="AH45" s="61"/>
      <c r="AI45" s="63"/>
      <c r="AJ45" s="61"/>
      <c r="AK45" s="63"/>
      <c r="AL45" s="84"/>
      <c r="AM45" s="65"/>
      <c r="AN45" s="66"/>
      <c r="AO45" s="67"/>
      <c r="AP45" s="68"/>
      <c r="AQ45" s="69"/>
      <c r="AR45" s="69"/>
      <c r="AS45" s="70"/>
      <c r="AT45" s="69"/>
      <c r="AU45" s="69"/>
      <c r="AV45" s="25" t="str">
        <f t="shared" si="2"/>
        <v/>
      </c>
      <c r="CA45" s="26" t="str">
        <f t="shared" si="3"/>
        <v/>
      </c>
      <c r="CB45" s="26" t="str">
        <f t="shared" si="4"/>
        <v/>
      </c>
      <c r="CC45" s="26" t="str">
        <f t="shared" si="5"/>
        <v/>
      </c>
      <c r="CD45" s="26" t="str">
        <f t="shared" si="6"/>
        <v/>
      </c>
      <c r="CE45" s="26" t="str">
        <f t="shared" si="7"/>
        <v/>
      </c>
      <c r="CF45" s="27"/>
      <c r="CG45" s="26" t="str">
        <f t="shared" si="8"/>
        <v/>
      </c>
      <c r="CH45" s="26" t="str">
        <f t="shared" si="9"/>
        <v/>
      </c>
      <c r="CI45" s="28"/>
      <c r="CJ45" s="29">
        <f t="shared" si="10"/>
        <v>0</v>
      </c>
      <c r="CK45" s="29">
        <f t="shared" si="11"/>
        <v>0</v>
      </c>
      <c r="CL45" s="29">
        <f t="shared" si="12"/>
        <v>0</v>
      </c>
      <c r="CM45" s="29">
        <f t="shared" si="13"/>
        <v>0</v>
      </c>
      <c r="CN45" s="29">
        <f t="shared" si="13"/>
        <v>0</v>
      </c>
      <c r="CO45" s="30"/>
      <c r="CP45" s="29">
        <f t="shared" si="14"/>
        <v>0</v>
      </c>
      <c r="CQ45" s="29">
        <f t="shared" si="14"/>
        <v>0</v>
      </c>
    </row>
    <row r="46" spans="1:95" x14ac:dyDescent="0.25">
      <c r="A46" s="299" t="s">
        <v>54</v>
      </c>
      <c r="B46" s="10" t="s">
        <v>38</v>
      </c>
      <c r="C46" s="11">
        <f t="shared" si="0"/>
        <v>100</v>
      </c>
      <c r="D46" s="12">
        <f t="shared" si="30"/>
        <v>79</v>
      </c>
      <c r="E46" s="13">
        <f t="shared" si="30"/>
        <v>21</v>
      </c>
      <c r="F46" s="71"/>
      <c r="G46" s="72"/>
      <c r="H46" s="14"/>
      <c r="I46" s="15"/>
      <c r="J46" s="14"/>
      <c r="K46" s="16"/>
      <c r="L46" s="14">
        <v>2</v>
      </c>
      <c r="M46" s="16"/>
      <c r="N46" s="14">
        <v>7</v>
      </c>
      <c r="O46" s="16"/>
      <c r="P46" s="14">
        <v>5</v>
      </c>
      <c r="Q46" s="16"/>
      <c r="R46" s="14">
        <v>11</v>
      </c>
      <c r="S46" s="16">
        <v>2</v>
      </c>
      <c r="T46" s="14">
        <v>8</v>
      </c>
      <c r="U46" s="16">
        <v>3</v>
      </c>
      <c r="V46" s="14">
        <v>8</v>
      </c>
      <c r="W46" s="16">
        <v>5</v>
      </c>
      <c r="X46" s="14">
        <v>7</v>
      </c>
      <c r="Y46" s="16">
        <v>3</v>
      </c>
      <c r="Z46" s="14">
        <v>10</v>
      </c>
      <c r="AA46" s="16">
        <v>1</v>
      </c>
      <c r="AB46" s="14">
        <v>7</v>
      </c>
      <c r="AC46" s="16">
        <v>3</v>
      </c>
      <c r="AD46" s="14">
        <v>8</v>
      </c>
      <c r="AE46" s="16">
        <v>1</v>
      </c>
      <c r="AF46" s="14">
        <v>4</v>
      </c>
      <c r="AG46" s="16">
        <v>1</v>
      </c>
      <c r="AH46" s="14">
        <v>1</v>
      </c>
      <c r="AI46" s="16">
        <v>2</v>
      </c>
      <c r="AJ46" s="14"/>
      <c r="AK46" s="16"/>
      <c r="AL46" s="17">
        <v>1</v>
      </c>
      <c r="AM46" s="18"/>
      <c r="AN46" s="73">
        <v>0</v>
      </c>
      <c r="AO46" s="20">
        <v>0</v>
      </c>
      <c r="AP46" s="21">
        <v>1</v>
      </c>
      <c r="AQ46" s="74">
        <v>2</v>
      </c>
      <c r="AR46" s="74">
        <v>3</v>
      </c>
      <c r="AS46" s="85"/>
      <c r="AT46" s="74">
        <v>0</v>
      </c>
      <c r="AU46" s="74">
        <v>0</v>
      </c>
      <c r="AV46" s="25" t="str">
        <f t="shared" si="2"/>
        <v/>
      </c>
      <c r="CA46" s="26" t="str">
        <f t="shared" si="3"/>
        <v/>
      </c>
      <c r="CB46" s="26" t="str">
        <f t="shared" si="4"/>
        <v/>
      </c>
      <c r="CC46" s="26" t="str">
        <f t="shared" si="5"/>
        <v/>
      </c>
      <c r="CD46" s="26" t="str">
        <f t="shared" si="6"/>
        <v/>
      </c>
      <c r="CE46" s="26" t="str">
        <f t="shared" si="7"/>
        <v/>
      </c>
      <c r="CF46" s="27"/>
      <c r="CG46" s="26" t="str">
        <f t="shared" si="8"/>
        <v/>
      </c>
      <c r="CH46" s="26" t="str">
        <f t="shared" si="9"/>
        <v/>
      </c>
      <c r="CI46" s="28"/>
      <c r="CJ46" s="29">
        <f t="shared" si="10"/>
        <v>0</v>
      </c>
      <c r="CK46" s="29">
        <f t="shared" si="11"/>
        <v>0</v>
      </c>
      <c r="CL46" s="29">
        <f t="shared" si="12"/>
        <v>0</v>
      </c>
      <c r="CM46" s="29">
        <f t="shared" si="13"/>
        <v>0</v>
      </c>
      <c r="CN46" s="29">
        <f t="shared" si="13"/>
        <v>0</v>
      </c>
      <c r="CO46" s="30"/>
      <c r="CP46" s="29">
        <f t="shared" si="14"/>
        <v>0</v>
      </c>
      <c r="CQ46" s="29">
        <f t="shared" si="14"/>
        <v>0</v>
      </c>
    </row>
    <row r="47" spans="1:95" x14ac:dyDescent="0.25">
      <c r="A47" s="300"/>
      <c r="B47" s="31" t="s">
        <v>39</v>
      </c>
      <c r="C47" s="32">
        <f t="shared" si="0"/>
        <v>0</v>
      </c>
      <c r="D47" s="33">
        <f>SUM(H47+J47+L47+N47+P47+R47+T47+V47+X47+Z47+AB47+AD47+AF47+AH47+AJ47+AL47)</f>
        <v>0</v>
      </c>
      <c r="E47" s="34">
        <f t="shared" si="30"/>
        <v>0</v>
      </c>
      <c r="F47" s="75"/>
      <c r="G47" s="76"/>
      <c r="H47" s="35"/>
      <c r="I47" s="36"/>
      <c r="J47" s="35"/>
      <c r="K47" s="37"/>
      <c r="L47" s="35"/>
      <c r="M47" s="37"/>
      <c r="N47" s="35"/>
      <c r="O47" s="37"/>
      <c r="P47" s="35"/>
      <c r="Q47" s="37"/>
      <c r="R47" s="35"/>
      <c r="S47" s="37"/>
      <c r="T47" s="35"/>
      <c r="U47" s="37"/>
      <c r="V47" s="35"/>
      <c r="W47" s="37"/>
      <c r="X47" s="35"/>
      <c r="Y47" s="37"/>
      <c r="Z47" s="35"/>
      <c r="AA47" s="37"/>
      <c r="AB47" s="35"/>
      <c r="AC47" s="37"/>
      <c r="AD47" s="35"/>
      <c r="AE47" s="37"/>
      <c r="AF47" s="35"/>
      <c r="AG47" s="37"/>
      <c r="AH47" s="35"/>
      <c r="AI47" s="37"/>
      <c r="AJ47" s="35"/>
      <c r="AK47" s="37"/>
      <c r="AL47" s="38"/>
      <c r="AM47" s="39"/>
      <c r="AN47" s="40"/>
      <c r="AO47" s="41"/>
      <c r="AP47" s="36"/>
      <c r="AQ47" s="24"/>
      <c r="AR47" s="24"/>
      <c r="AS47" s="42"/>
      <c r="AT47" s="24"/>
      <c r="AU47" s="24"/>
      <c r="AV47" s="25" t="str">
        <f t="shared" si="2"/>
        <v/>
      </c>
      <c r="CA47" s="26" t="str">
        <f t="shared" si="3"/>
        <v/>
      </c>
      <c r="CB47" s="26" t="str">
        <f t="shared" si="4"/>
        <v/>
      </c>
      <c r="CC47" s="26" t="str">
        <f t="shared" si="5"/>
        <v/>
      </c>
      <c r="CD47" s="26" t="str">
        <f t="shared" si="6"/>
        <v/>
      </c>
      <c r="CE47" s="26" t="str">
        <f t="shared" si="7"/>
        <v/>
      </c>
      <c r="CF47" s="27"/>
      <c r="CG47" s="26" t="str">
        <f t="shared" si="8"/>
        <v/>
      </c>
      <c r="CH47" s="26" t="str">
        <f t="shared" si="9"/>
        <v/>
      </c>
      <c r="CI47" s="28"/>
      <c r="CJ47" s="29">
        <f t="shared" si="10"/>
        <v>0</v>
      </c>
      <c r="CK47" s="29">
        <f t="shared" si="11"/>
        <v>0</v>
      </c>
      <c r="CL47" s="29">
        <f t="shared" si="12"/>
        <v>0</v>
      </c>
      <c r="CM47" s="29">
        <f t="shared" si="13"/>
        <v>0</v>
      </c>
      <c r="CN47" s="29">
        <f t="shared" si="13"/>
        <v>0</v>
      </c>
      <c r="CO47" s="30"/>
      <c r="CP47" s="29">
        <f t="shared" si="14"/>
        <v>0</v>
      </c>
      <c r="CQ47" s="29">
        <f t="shared" si="14"/>
        <v>0</v>
      </c>
    </row>
    <row r="48" spans="1:95" x14ac:dyDescent="0.25">
      <c r="A48" s="300"/>
      <c r="B48" s="31" t="s">
        <v>40</v>
      </c>
      <c r="C48" s="32">
        <f t="shared" si="0"/>
        <v>146</v>
      </c>
      <c r="D48" s="33">
        <f t="shared" si="30"/>
        <v>107</v>
      </c>
      <c r="E48" s="34">
        <f t="shared" si="30"/>
        <v>39</v>
      </c>
      <c r="F48" s="75"/>
      <c r="G48" s="76"/>
      <c r="H48" s="35"/>
      <c r="I48" s="36"/>
      <c r="J48" s="35"/>
      <c r="K48" s="37"/>
      <c r="L48" s="35">
        <v>3</v>
      </c>
      <c r="M48" s="37"/>
      <c r="N48" s="35">
        <v>2</v>
      </c>
      <c r="O48" s="37">
        <v>1</v>
      </c>
      <c r="P48" s="35">
        <v>13</v>
      </c>
      <c r="Q48" s="37">
        <v>2</v>
      </c>
      <c r="R48" s="35">
        <v>19</v>
      </c>
      <c r="S48" s="37">
        <v>7</v>
      </c>
      <c r="T48" s="35">
        <v>14</v>
      </c>
      <c r="U48" s="37">
        <v>6</v>
      </c>
      <c r="V48" s="35">
        <v>13</v>
      </c>
      <c r="W48" s="37">
        <v>4</v>
      </c>
      <c r="X48" s="35">
        <v>12</v>
      </c>
      <c r="Y48" s="37">
        <v>6</v>
      </c>
      <c r="Z48" s="35">
        <v>15</v>
      </c>
      <c r="AA48" s="37">
        <v>2</v>
      </c>
      <c r="AB48" s="35">
        <v>9</v>
      </c>
      <c r="AC48" s="37">
        <v>4</v>
      </c>
      <c r="AD48" s="35">
        <v>4</v>
      </c>
      <c r="AE48" s="37">
        <v>2</v>
      </c>
      <c r="AF48" s="35">
        <v>2</v>
      </c>
      <c r="AG48" s="37">
        <v>4</v>
      </c>
      <c r="AH48" s="35"/>
      <c r="AI48" s="37">
        <v>1</v>
      </c>
      <c r="AJ48" s="35"/>
      <c r="AK48" s="37"/>
      <c r="AL48" s="38">
        <v>1</v>
      </c>
      <c r="AM48" s="39"/>
      <c r="AN48" s="40">
        <v>0</v>
      </c>
      <c r="AO48" s="41">
        <v>0</v>
      </c>
      <c r="AP48" s="36">
        <v>0</v>
      </c>
      <c r="AQ48" s="24">
        <v>3</v>
      </c>
      <c r="AR48" s="24">
        <v>12</v>
      </c>
      <c r="AS48" s="42"/>
      <c r="AT48" s="24">
        <v>0</v>
      </c>
      <c r="AU48" s="24">
        <v>0</v>
      </c>
      <c r="AV48" s="25" t="str">
        <f t="shared" si="2"/>
        <v/>
      </c>
      <c r="CA48" s="26" t="str">
        <f t="shared" si="3"/>
        <v/>
      </c>
      <c r="CB48" s="26" t="str">
        <f t="shared" si="4"/>
        <v/>
      </c>
      <c r="CC48" s="26" t="str">
        <f t="shared" si="5"/>
        <v/>
      </c>
      <c r="CD48" s="26" t="str">
        <f t="shared" si="6"/>
        <v/>
      </c>
      <c r="CE48" s="26" t="str">
        <f t="shared" si="7"/>
        <v/>
      </c>
      <c r="CF48" s="27"/>
      <c r="CG48" s="26" t="str">
        <f t="shared" si="8"/>
        <v/>
      </c>
      <c r="CH48" s="26" t="str">
        <f t="shared" si="9"/>
        <v/>
      </c>
      <c r="CI48" s="28"/>
      <c r="CJ48" s="29">
        <f t="shared" si="10"/>
        <v>0</v>
      </c>
      <c r="CK48" s="29">
        <f t="shared" si="11"/>
        <v>0</v>
      </c>
      <c r="CL48" s="29">
        <f t="shared" si="12"/>
        <v>0</v>
      </c>
      <c r="CM48" s="29">
        <f t="shared" si="13"/>
        <v>0</v>
      </c>
      <c r="CN48" s="29">
        <f t="shared" si="13"/>
        <v>0</v>
      </c>
      <c r="CO48" s="30"/>
      <c r="CP48" s="29">
        <f t="shared" si="14"/>
        <v>0</v>
      </c>
      <c r="CQ48" s="29">
        <f t="shared" si="14"/>
        <v>0</v>
      </c>
    </row>
    <row r="49" spans="1:95" x14ac:dyDescent="0.25">
      <c r="A49" s="300"/>
      <c r="B49" s="31" t="s">
        <v>41</v>
      </c>
      <c r="C49" s="32">
        <f t="shared" si="0"/>
        <v>0</v>
      </c>
      <c r="D49" s="33">
        <f t="shared" si="30"/>
        <v>0</v>
      </c>
      <c r="E49" s="34">
        <f t="shared" si="30"/>
        <v>0</v>
      </c>
      <c r="F49" s="75"/>
      <c r="G49" s="76"/>
      <c r="H49" s="35"/>
      <c r="I49" s="36"/>
      <c r="J49" s="35"/>
      <c r="K49" s="37"/>
      <c r="L49" s="35"/>
      <c r="M49" s="37"/>
      <c r="N49" s="35"/>
      <c r="O49" s="37"/>
      <c r="P49" s="35"/>
      <c r="Q49" s="37"/>
      <c r="R49" s="35"/>
      <c r="S49" s="37"/>
      <c r="T49" s="35"/>
      <c r="U49" s="37"/>
      <c r="V49" s="35"/>
      <c r="W49" s="37"/>
      <c r="X49" s="35"/>
      <c r="Y49" s="37"/>
      <c r="Z49" s="35"/>
      <c r="AA49" s="37"/>
      <c r="AB49" s="35"/>
      <c r="AC49" s="37"/>
      <c r="AD49" s="35"/>
      <c r="AE49" s="37"/>
      <c r="AF49" s="35"/>
      <c r="AG49" s="37"/>
      <c r="AH49" s="35"/>
      <c r="AI49" s="37"/>
      <c r="AJ49" s="35"/>
      <c r="AK49" s="37"/>
      <c r="AL49" s="38"/>
      <c r="AM49" s="39"/>
      <c r="AN49" s="40"/>
      <c r="AO49" s="41"/>
      <c r="AP49" s="36"/>
      <c r="AQ49" s="24"/>
      <c r="AR49" s="24"/>
      <c r="AS49" s="42"/>
      <c r="AT49" s="24"/>
      <c r="AU49" s="24"/>
      <c r="AV49" s="25" t="str">
        <f t="shared" si="2"/>
        <v/>
      </c>
      <c r="CA49" s="26" t="str">
        <f t="shared" si="3"/>
        <v/>
      </c>
      <c r="CB49" s="26" t="str">
        <f t="shared" si="4"/>
        <v/>
      </c>
      <c r="CC49" s="26" t="str">
        <f t="shared" si="5"/>
        <v/>
      </c>
      <c r="CD49" s="26" t="str">
        <f t="shared" si="6"/>
        <v/>
      </c>
      <c r="CE49" s="26" t="str">
        <f t="shared" si="7"/>
        <v/>
      </c>
      <c r="CF49" s="27"/>
      <c r="CG49" s="26" t="str">
        <f t="shared" si="8"/>
        <v/>
      </c>
      <c r="CH49" s="26" t="str">
        <f t="shared" si="9"/>
        <v/>
      </c>
      <c r="CI49" s="28"/>
      <c r="CJ49" s="29">
        <f t="shared" si="10"/>
        <v>0</v>
      </c>
      <c r="CK49" s="29">
        <f t="shared" si="11"/>
        <v>0</v>
      </c>
      <c r="CL49" s="29">
        <f t="shared" si="12"/>
        <v>0</v>
      </c>
      <c r="CM49" s="29">
        <f t="shared" si="13"/>
        <v>0</v>
      </c>
      <c r="CN49" s="29">
        <f t="shared" si="13"/>
        <v>0</v>
      </c>
      <c r="CO49" s="30"/>
      <c r="CP49" s="29">
        <f t="shared" si="14"/>
        <v>0</v>
      </c>
      <c r="CQ49" s="29">
        <f t="shared" si="14"/>
        <v>0</v>
      </c>
    </row>
    <row r="50" spans="1:95" x14ac:dyDescent="0.25">
      <c r="A50" s="300"/>
      <c r="B50" s="31" t="s">
        <v>52</v>
      </c>
      <c r="C50" s="32">
        <f t="shared" si="0"/>
        <v>0</v>
      </c>
      <c r="D50" s="33">
        <f>SUM(H50+J50+L50+N50+P50+R50+T50+V50+X50+Z50+AB50+AD50+AF50+AH50+AJ50+AL50)</f>
        <v>0</v>
      </c>
      <c r="E50" s="34">
        <f t="shared" si="30"/>
        <v>0</v>
      </c>
      <c r="F50" s="75"/>
      <c r="G50" s="76"/>
      <c r="H50" s="35"/>
      <c r="I50" s="36"/>
      <c r="J50" s="35"/>
      <c r="K50" s="37"/>
      <c r="L50" s="35"/>
      <c r="M50" s="37"/>
      <c r="N50" s="35"/>
      <c r="O50" s="37"/>
      <c r="P50" s="35"/>
      <c r="Q50" s="37"/>
      <c r="R50" s="35"/>
      <c r="S50" s="37"/>
      <c r="T50" s="35"/>
      <c r="U50" s="37"/>
      <c r="V50" s="35"/>
      <c r="W50" s="37"/>
      <c r="X50" s="35"/>
      <c r="Y50" s="37"/>
      <c r="Z50" s="35"/>
      <c r="AA50" s="37"/>
      <c r="AB50" s="35"/>
      <c r="AC50" s="37"/>
      <c r="AD50" s="35"/>
      <c r="AE50" s="37"/>
      <c r="AF50" s="35"/>
      <c r="AG50" s="37"/>
      <c r="AH50" s="35"/>
      <c r="AI50" s="37"/>
      <c r="AJ50" s="35"/>
      <c r="AK50" s="37"/>
      <c r="AL50" s="38"/>
      <c r="AM50" s="39"/>
      <c r="AN50" s="40"/>
      <c r="AO50" s="41"/>
      <c r="AP50" s="36"/>
      <c r="AQ50" s="24"/>
      <c r="AR50" s="24"/>
      <c r="AS50" s="42"/>
      <c r="AT50" s="24"/>
      <c r="AU50" s="24"/>
      <c r="AV50" s="25" t="str">
        <f t="shared" si="2"/>
        <v/>
      </c>
      <c r="CA50" s="26" t="str">
        <f t="shared" si="3"/>
        <v/>
      </c>
      <c r="CB50" s="26" t="str">
        <f t="shared" si="4"/>
        <v/>
      </c>
      <c r="CC50" s="26" t="str">
        <f t="shared" si="5"/>
        <v/>
      </c>
      <c r="CD50" s="26" t="str">
        <f t="shared" si="6"/>
        <v/>
      </c>
      <c r="CE50" s="26" t="str">
        <f t="shared" si="7"/>
        <v/>
      </c>
      <c r="CF50" s="27"/>
      <c r="CG50" s="26" t="str">
        <f t="shared" si="8"/>
        <v/>
      </c>
      <c r="CH50" s="26" t="str">
        <f t="shared" si="9"/>
        <v/>
      </c>
      <c r="CI50" s="28"/>
      <c r="CJ50" s="29">
        <f t="shared" si="10"/>
        <v>0</v>
      </c>
      <c r="CK50" s="29">
        <f t="shared" si="11"/>
        <v>0</v>
      </c>
      <c r="CL50" s="29">
        <f t="shared" si="12"/>
        <v>0</v>
      </c>
      <c r="CM50" s="29">
        <f t="shared" si="13"/>
        <v>0</v>
      </c>
      <c r="CN50" s="29">
        <f t="shared" si="13"/>
        <v>0</v>
      </c>
      <c r="CO50" s="30"/>
      <c r="CP50" s="29">
        <f t="shared" si="14"/>
        <v>0</v>
      </c>
      <c r="CQ50" s="29">
        <f t="shared" si="14"/>
        <v>0</v>
      </c>
    </row>
    <row r="51" spans="1:95" x14ac:dyDescent="0.25">
      <c r="A51" s="300"/>
      <c r="B51" s="31" t="s">
        <v>43</v>
      </c>
      <c r="C51" s="32">
        <f t="shared" si="0"/>
        <v>0</v>
      </c>
      <c r="D51" s="33">
        <f t="shared" si="30"/>
        <v>0</v>
      </c>
      <c r="E51" s="34">
        <f t="shared" si="30"/>
        <v>0</v>
      </c>
      <c r="F51" s="75"/>
      <c r="G51" s="76"/>
      <c r="H51" s="35"/>
      <c r="I51" s="36"/>
      <c r="J51" s="35"/>
      <c r="K51" s="37"/>
      <c r="L51" s="35"/>
      <c r="M51" s="37"/>
      <c r="N51" s="35"/>
      <c r="O51" s="37"/>
      <c r="P51" s="35"/>
      <c r="Q51" s="37"/>
      <c r="R51" s="35"/>
      <c r="S51" s="37"/>
      <c r="T51" s="35"/>
      <c r="U51" s="37"/>
      <c r="V51" s="35"/>
      <c r="W51" s="37"/>
      <c r="X51" s="35"/>
      <c r="Y51" s="37"/>
      <c r="Z51" s="35"/>
      <c r="AA51" s="37"/>
      <c r="AB51" s="35"/>
      <c r="AC51" s="37"/>
      <c r="AD51" s="35"/>
      <c r="AE51" s="37"/>
      <c r="AF51" s="35"/>
      <c r="AG51" s="37"/>
      <c r="AH51" s="35"/>
      <c r="AI51" s="37"/>
      <c r="AJ51" s="35"/>
      <c r="AK51" s="37"/>
      <c r="AL51" s="38"/>
      <c r="AM51" s="39"/>
      <c r="AN51" s="40"/>
      <c r="AO51" s="41"/>
      <c r="AP51" s="36"/>
      <c r="AQ51" s="24"/>
      <c r="AR51" s="24"/>
      <c r="AS51" s="42"/>
      <c r="AT51" s="24"/>
      <c r="AU51" s="24"/>
      <c r="AV51" s="25" t="str">
        <f t="shared" si="2"/>
        <v/>
      </c>
      <c r="CA51" s="26" t="str">
        <f t="shared" si="3"/>
        <v/>
      </c>
      <c r="CB51" s="26" t="str">
        <f t="shared" si="4"/>
        <v/>
      </c>
      <c r="CC51" s="26" t="str">
        <f t="shared" si="5"/>
        <v/>
      </c>
      <c r="CD51" s="26" t="str">
        <f t="shared" si="6"/>
        <v/>
      </c>
      <c r="CE51" s="26" t="str">
        <f t="shared" si="7"/>
        <v/>
      </c>
      <c r="CF51" s="27"/>
      <c r="CG51" s="26" t="str">
        <f t="shared" si="8"/>
        <v/>
      </c>
      <c r="CH51" s="26" t="str">
        <f t="shared" si="9"/>
        <v/>
      </c>
      <c r="CI51" s="28"/>
      <c r="CJ51" s="29">
        <f t="shared" si="10"/>
        <v>0</v>
      </c>
      <c r="CK51" s="29">
        <f t="shared" si="11"/>
        <v>0</v>
      </c>
      <c r="CL51" s="29">
        <f t="shared" si="12"/>
        <v>0</v>
      </c>
      <c r="CM51" s="29">
        <f t="shared" si="13"/>
        <v>0</v>
      </c>
      <c r="CN51" s="29">
        <f t="shared" si="13"/>
        <v>0</v>
      </c>
      <c r="CO51" s="30"/>
      <c r="CP51" s="29">
        <f t="shared" si="14"/>
        <v>0</v>
      </c>
      <c r="CQ51" s="29">
        <f t="shared" si="14"/>
        <v>0</v>
      </c>
    </row>
    <row r="52" spans="1:95" x14ac:dyDescent="0.25">
      <c r="A52" s="300"/>
      <c r="B52" s="31" t="s">
        <v>44</v>
      </c>
      <c r="C52" s="32">
        <f t="shared" si="0"/>
        <v>0</v>
      </c>
      <c r="D52" s="33">
        <f t="shared" ref="D52:E56" si="31">SUM(H52+J52+L52+N52+P52+R52+T52+V52+X52+Z52+AB52+AD52+AF52+AH52+AJ52+AL52)</f>
        <v>0</v>
      </c>
      <c r="E52" s="34">
        <f t="shared" si="31"/>
        <v>0</v>
      </c>
      <c r="F52" s="75"/>
      <c r="G52" s="76"/>
      <c r="H52" s="35"/>
      <c r="I52" s="36"/>
      <c r="J52" s="35"/>
      <c r="K52" s="37"/>
      <c r="L52" s="35"/>
      <c r="M52" s="37"/>
      <c r="N52" s="35"/>
      <c r="O52" s="37"/>
      <c r="P52" s="35"/>
      <c r="Q52" s="37"/>
      <c r="R52" s="35"/>
      <c r="S52" s="37"/>
      <c r="T52" s="35"/>
      <c r="U52" s="37"/>
      <c r="V52" s="35"/>
      <c r="W52" s="37"/>
      <c r="X52" s="35"/>
      <c r="Y52" s="37"/>
      <c r="Z52" s="35"/>
      <c r="AA52" s="37"/>
      <c r="AB52" s="35"/>
      <c r="AC52" s="37"/>
      <c r="AD52" s="35"/>
      <c r="AE52" s="37"/>
      <c r="AF52" s="35"/>
      <c r="AG52" s="37"/>
      <c r="AH52" s="35"/>
      <c r="AI52" s="37"/>
      <c r="AJ52" s="35"/>
      <c r="AK52" s="37"/>
      <c r="AL52" s="38"/>
      <c r="AM52" s="39"/>
      <c r="AN52" s="40"/>
      <c r="AO52" s="41"/>
      <c r="AP52" s="36"/>
      <c r="AQ52" s="24"/>
      <c r="AR52" s="24"/>
      <c r="AS52" s="42"/>
      <c r="AT52" s="24"/>
      <c r="AU52" s="24"/>
      <c r="AV52" s="25" t="str">
        <f t="shared" si="2"/>
        <v/>
      </c>
      <c r="CA52" s="26" t="str">
        <f t="shared" si="3"/>
        <v/>
      </c>
      <c r="CB52" s="26" t="str">
        <f t="shared" si="4"/>
        <v/>
      </c>
      <c r="CC52" s="26" t="str">
        <f t="shared" si="5"/>
        <v/>
      </c>
      <c r="CD52" s="26" t="str">
        <f t="shared" si="6"/>
        <v/>
      </c>
      <c r="CE52" s="26" t="str">
        <f t="shared" si="7"/>
        <v/>
      </c>
      <c r="CF52" s="27"/>
      <c r="CG52" s="26" t="str">
        <f t="shared" si="8"/>
        <v/>
      </c>
      <c r="CH52" s="26" t="str">
        <f t="shared" si="9"/>
        <v/>
      </c>
      <c r="CI52" s="28"/>
      <c r="CJ52" s="29">
        <f t="shared" si="10"/>
        <v>0</v>
      </c>
      <c r="CK52" s="29">
        <f t="shared" si="11"/>
        <v>0</v>
      </c>
      <c r="CL52" s="29">
        <f t="shared" si="12"/>
        <v>0</v>
      </c>
      <c r="CM52" s="29">
        <f t="shared" si="13"/>
        <v>0</v>
      </c>
      <c r="CN52" s="29">
        <f t="shared" si="13"/>
        <v>0</v>
      </c>
      <c r="CO52" s="30"/>
      <c r="CP52" s="29">
        <f t="shared" si="14"/>
        <v>0</v>
      </c>
      <c r="CQ52" s="29">
        <f t="shared" si="14"/>
        <v>0</v>
      </c>
    </row>
    <row r="53" spans="1:95" x14ac:dyDescent="0.25">
      <c r="A53" s="300"/>
      <c r="B53" s="43" t="s">
        <v>45</v>
      </c>
      <c r="C53" s="44">
        <f t="shared" si="0"/>
        <v>0</v>
      </c>
      <c r="D53" s="45">
        <f t="shared" si="31"/>
        <v>0</v>
      </c>
      <c r="E53" s="46">
        <f t="shared" si="31"/>
        <v>0</v>
      </c>
      <c r="F53" s="75"/>
      <c r="G53" s="76"/>
      <c r="H53" s="47"/>
      <c r="I53" s="48"/>
      <c r="J53" s="47"/>
      <c r="K53" s="49"/>
      <c r="L53" s="47"/>
      <c r="M53" s="49"/>
      <c r="N53" s="47"/>
      <c r="O53" s="49"/>
      <c r="P53" s="47"/>
      <c r="Q53" s="49"/>
      <c r="R53" s="47"/>
      <c r="S53" s="49"/>
      <c r="T53" s="47"/>
      <c r="U53" s="49"/>
      <c r="V53" s="47"/>
      <c r="W53" s="49"/>
      <c r="X53" s="47"/>
      <c r="Y53" s="49"/>
      <c r="Z53" s="47"/>
      <c r="AA53" s="49"/>
      <c r="AB53" s="47"/>
      <c r="AC53" s="49"/>
      <c r="AD53" s="47"/>
      <c r="AE53" s="49"/>
      <c r="AF53" s="47"/>
      <c r="AG53" s="49"/>
      <c r="AH53" s="47"/>
      <c r="AI53" s="49"/>
      <c r="AJ53" s="47"/>
      <c r="AK53" s="49"/>
      <c r="AL53" s="50"/>
      <c r="AM53" s="51"/>
      <c r="AN53" s="40"/>
      <c r="AO53" s="52"/>
      <c r="AP53" s="36"/>
      <c r="AQ53" s="24"/>
      <c r="AR53" s="24"/>
      <c r="AS53" s="42"/>
      <c r="AT53" s="24"/>
      <c r="AU53" s="24"/>
      <c r="AV53" s="25" t="str">
        <f t="shared" si="2"/>
        <v/>
      </c>
      <c r="CA53" s="26" t="str">
        <f t="shared" si="3"/>
        <v/>
      </c>
      <c r="CB53" s="26" t="str">
        <f t="shared" si="4"/>
        <v/>
      </c>
      <c r="CC53" s="26" t="str">
        <f t="shared" si="5"/>
        <v/>
      </c>
      <c r="CD53" s="26" t="str">
        <f t="shared" si="6"/>
        <v/>
      </c>
      <c r="CE53" s="26" t="str">
        <f t="shared" si="7"/>
        <v/>
      </c>
      <c r="CF53" s="27"/>
      <c r="CG53" s="26" t="str">
        <f t="shared" si="8"/>
        <v/>
      </c>
      <c r="CH53" s="26" t="str">
        <f t="shared" si="9"/>
        <v/>
      </c>
      <c r="CI53" s="28"/>
      <c r="CJ53" s="29">
        <f t="shared" si="10"/>
        <v>0</v>
      </c>
      <c r="CK53" s="29">
        <f t="shared" si="11"/>
        <v>0</v>
      </c>
      <c r="CL53" s="29">
        <f t="shared" si="12"/>
        <v>0</v>
      </c>
      <c r="CM53" s="29">
        <f t="shared" si="13"/>
        <v>0</v>
      </c>
      <c r="CN53" s="29">
        <f t="shared" si="13"/>
        <v>0</v>
      </c>
      <c r="CO53" s="30"/>
      <c r="CP53" s="29">
        <f t="shared" si="14"/>
        <v>0</v>
      </c>
      <c r="CQ53" s="29">
        <f t="shared" si="14"/>
        <v>0</v>
      </c>
    </row>
    <row r="54" spans="1:95" x14ac:dyDescent="0.25">
      <c r="A54" s="300"/>
      <c r="B54" s="31" t="s">
        <v>46</v>
      </c>
      <c r="C54" s="32">
        <f t="shared" si="0"/>
        <v>0</v>
      </c>
      <c r="D54" s="33">
        <f t="shared" si="31"/>
        <v>0</v>
      </c>
      <c r="E54" s="34">
        <f t="shared" si="31"/>
        <v>0</v>
      </c>
      <c r="F54" s="75"/>
      <c r="G54" s="77"/>
      <c r="H54" s="35"/>
      <c r="I54" s="36"/>
      <c r="J54" s="35"/>
      <c r="K54" s="37"/>
      <c r="L54" s="35"/>
      <c r="M54" s="37"/>
      <c r="N54" s="35"/>
      <c r="O54" s="37"/>
      <c r="P54" s="35"/>
      <c r="Q54" s="37"/>
      <c r="R54" s="35"/>
      <c r="S54" s="37"/>
      <c r="T54" s="35"/>
      <c r="U54" s="37"/>
      <c r="V54" s="35"/>
      <c r="W54" s="37"/>
      <c r="X54" s="35"/>
      <c r="Y54" s="37"/>
      <c r="Z54" s="35"/>
      <c r="AA54" s="37"/>
      <c r="AB54" s="35"/>
      <c r="AC54" s="37"/>
      <c r="AD54" s="35"/>
      <c r="AE54" s="37"/>
      <c r="AF54" s="35"/>
      <c r="AG54" s="37"/>
      <c r="AH54" s="35"/>
      <c r="AI54" s="37"/>
      <c r="AJ54" s="35"/>
      <c r="AK54" s="37"/>
      <c r="AL54" s="38"/>
      <c r="AM54" s="39"/>
      <c r="AN54" s="40"/>
      <c r="AO54" s="41"/>
      <c r="AP54" s="36"/>
      <c r="AQ54" s="24"/>
      <c r="AR54" s="24"/>
      <c r="AS54" s="42"/>
      <c r="AT54" s="24"/>
      <c r="AU54" s="24"/>
      <c r="AV54" s="25" t="str">
        <f t="shared" si="2"/>
        <v/>
      </c>
      <c r="CA54" s="26" t="str">
        <f t="shared" si="3"/>
        <v/>
      </c>
      <c r="CB54" s="26" t="str">
        <f t="shared" si="4"/>
        <v/>
      </c>
      <c r="CC54" s="26" t="str">
        <f t="shared" si="5"/>
        <v/>
      </c>
      <c r="CD54" s="26" t="str">
        <f t="shared" si="6"/>
        <v/>
      </c>
      <c r="CE54" s="26" t="str">
        <f t="shared" si="7"/>
        <v/>
      </c>
      <c r="CF54" s="27"/>
      <c r="CG54" s="26" t="str">
        <f t="shared" si="8"/>
        <v/>
      </c>
      <c r="CH54" s="26" t="str">
        <f t="shared" si="9"/>
        <v/>
      </c>
      <c r="CI54" s="28"/>
      <c r="CJ54" s="29">
        <f t="shared" si="10"/>
        <v>0</v>
      </c>
      <c r="CK54" s="29">
        <f t="shared" si="11"/>
        <v>0</v>
      </c>
      <c r="CL54" s="29">
        <f t="shared" si="12"/>
        <v>0</v>
      </c>
      <c r="CM54" s="29">
        <f t="shared" si="13"/>
        <v>0</v>
      </c>
      <c r="CN54" s="29">
        <f t="shared" si="13"/>
        <v>0</v>
      </c>
      <c r="CO54" s="30"/>
      <c r="CP54" s="29">
        <f t="shared" si="14"/>
        <v>0</v>
      </c>
      <c r="CQ54" s="29">
        <f t="shared" si="14"/>
        <v>0</v>
      </c>
    </row>
    <row r="55" spans="1:95" x14ac:dyDescent="0.25">
      <c r="A55" s="300"/>
      <c r="B55" s="53" t="s">
        <v>47</v>
      </c>
      <c r="C55" s="32">
        <f t="shared" si="0"/>
        <v>0</v>
      </c>
      <c r="D55" s="33">
        <f t="shared" si="31"/>
        <v>0</v>
      </c>
      <c r="E55" s="55">
        <f t="shared" si="31"/>
        <v>0</v>
      </c>
      <c r="F55" s="75"/>
      <c r="G55" s="78"/>
      <c r="H55" s="35"/>
      <c r="I55" s="36"/>
      <c r="J55" s="35"/>
      <c r="K55" s="37"/>
      <c r="L55" s="35"/>
      <c r="M55" s="37"/>
      <c r="N55" s="35"/>
      <c r="O55" s="37"/>
      <c r="P55" s="35"/>
      <c r="Q55" s="37"/>
      <c r="R55" s="35"/>
      <c r="S55" s="37"/>
      <c r="T55" s="35"/>
      <c r="U55" s="37"/>
      <c r="V55" s="35"/>
      <c r="W55" s="37"/>
      <c r="X55" s="35"/>
      <c r="Y55" s="37"/>
      <c r="Z55" s="35"/>
      <c r="AA55" s="37"/>
      <c r="AB55" s="35"/>
      <c r="AC55" s="37"/>
      <c r="AD55" s="35"/>
      <c r="AE55" s="37"/>
      <c r="AF55" s="35"/>
      <c r="AG55" s="86"/>
      <c r="AH55" s="35"/>
      <c r="AI55" s="37"/>
      <c r="AJ55" s="35"/>
      <c r="AK55" s="37"/>
      <c r="AL55" s="38"/>
      <c r="AM55" s="39"/>
      <c r="AN55" s="40"/>
      <c r="AO55" s="41"/>
      <c r="AP55" s="36"/>
      <c r="AQ55" s="24"/>
      <c r="AR55" s="24"/>
      <c r="AS55" s="42"/>
      <c r="AT55" s="24"/>
      <c r="AU55" s="24"/>
      <c r="AV55" s="25" t="str">
        <f t="shared" si="2"/>
        <v/>
      </c>
      <c r="CA55" s="26" t="str">
        <f t="shared" si="3"/>
        <v/>
      </c>
      <c r="CB55" s="26" t="str">
        <f t="shared" si="4"/>
        <v/>
      </c>
      <c r="CC55" s="26" t="str">
        <f t="shared" si="5"/>
        <v/>
      </c>
      <c r="CD55" s="26" t="str">
        <f t="shared" si="6"/>
        <v/>
      </c>
      <c r="CE55" s="26" t="str">
        <f t="shared" si="7"/>
        <v/>
      </c>
      <c r="CF55" s="27"/>
      <c r="CG55" s="26" t="str">
        <f t="shared" si="8"/>
        <v/>
      </c>
      <c r="CH55" s="26" t="str">
        <f t="shared" si="9"/>
        <v/>
      </c>
      <c r="CI55" s="28"/>
      <c r="CJ55" s="29">
        <f t="shared" si="10"/>
        <v>0</v>
      </c>
      <c r="CK55" s="29">
        <f t="shared" si="11"/>
        <v>0</v>
      </c>
      <c r="CL55" s="29">
        <f t="shared" si="12"/>
        <v>0</v>
      </c>
      <c r="CM55" s="29">
        <f t="shared" si="13"/>
        <v>0</v>
      </c>
      <c r="CN55" s="29">
        <f t="shared" si="13"/>
        <v>0</v>
      </c>
      <c r="CO55" s="30"/>
      <c r="CP55" s="29">
        <f t="shared" si="14"/>
        <v>0</v>
      </c>
      <c r="CQ55" s="29">
        <f t="shared" si="14"/>
        <v>0</v>
      </c>
    </row>
    <row r="56" spans="1:95" x14ac:dyDescent="0.25">
      <c r="A56" s="301"/>
      <c r="B56" s="57" t="s">
        <v>48</v>
      </c>
      <c r="C56" s="58">
        <f t="shared" si="0"/>
        <v>0</v>
      </c>
      <c r="D56" s="59">
        <f t="shared" si="31"/>
        <v>0</v>
      </c>
      <c r="E56" s="60">
        <f t="shared" si="31"/>
        <v>0</v>
      </c>
      <c r="F56" s="82"/>
      <c r="G56" s="83"/>
      <c r="H56" s="61"/>
      <c r="I56" s="62"/>
      <c r="J56" s="61"/>
      <c r="K56" s="63"/>
      <c r="L56" s="61"/>
      <c r="M56" s="63"/>
      <c r="N56" s="61"/>
      <c r="O56" s="63"/>
      <c r="P56" s="61"/>
      <c r="Q56" s="63"/>
      <c r="R56" s="61"/>
      <c r="S56" s="63"/>
      <c r="T56" s="61"/>
      <c r="U56" s="63"/>
      <c r="V56" s="61"/>
      <c r="W56" s="63"/>
      <c r="X56" s="61"/>
      <c r="Y56" s="63"/>
      <c r="Z56" s="61"/>
      <c r="AA56" s="63"/>
      <c r="AB56" s="61"/>
      <c r="AC56" s="63"/>
      <c r="AD56" s="61"/>
      <c r="AE56" s="63"/>
      <c r="AF56" s="61"/>
      <c r="AG56" s="63"/>
      <c r="AH56" s="61"/>
      <c r="AI56" s="63"/>
      <c r="AJ56" s="61"/>
      <c r="AK56" s="63"/>
      <c r="AL56" s="84"/>
      <c r="AM56" s="65"/>
      <c r="AN56" s="66"/>
      <c r="AO56" s="67"/>
      <c r="AP56" s="68"/>
      <c r="AQ56" s="69"/>
      <c r="AR56" s="69"/>
      <c r="AS56" s="42"/>
      <c r="AT56" s="24"/>
      <c r="AU56" s="24"/>
      <c r="AV56" s="25" t="str">
        <f t="shared" si="2"/>
        <v/>
      </c>
      <c r="CA56" s="26" t="str">
        <f t="shared" si="3"/>
        <v/>
      </c>
      <c r="CB56" s="26" t="str">
        <f t="shared" si="4"/>
        <v/>
      </c>
      <c r="CC56" s="26" t="str">
        <f t="shared" si="5"/>
        <v/>
      </c>
      <c r="CD56" s="26" t="str">
        <f t="shared" si="6"/>
        <v/>
      </c>
      <c r="CE56" s="26" t="str">
        <f t="shared" si="7"/>
        <v/>
      </c>
      <c r="CF56" s="27"/>
      <c r="CG56" s="26" t="str">
        <f t="shared" si="8"/>
        <v/>
      </c>
      <c r="CH56" s="26" t="str">
        <f t="shared" si="9"/>
        <v/>
      </c>
      <c r="CI56" s="28"/>
      <c r="CJ56" s="29">
        <f t="shared" si="10"/>
        <v>0</v>
      </c>
      <c r="CK56" s="29">
        <f t="shared" si="11"/>
        <v>0</v>
      </c>
      <c r="CL56" s="29">
        <f t="shared" si="12"/>
        <v>0</v>
      </c>
      <c r="CM56" s="29">
        <f t="shared" si="13"/>
        <v>0</v>
      </c>
      <c r="CN56" s="29">
        <f t="shared" si="13"/>
        <v>0</v>
      </c>
      <c r="CO56" s="30"/>
      <c r="CP56" s="29">
        <f t="shared" si="14"/>
        <v>0</v>
      </c>
      <c r="CQ56" s="29">
        <f t="shared" si="14"/>
        <v>0</v>
      </c>
    </row>
    <row r="57" spans="1:95" x14ac:dyDescent="0.25">
      <c r="A57" s="299" t="s">
        <v>55</v>
      </c>
      <c r="B57" s="10" t="s">
        <v>38</v>
      </c>
      <c r="C57" s="11">
        <f t="shared" si="0"/>
        <v>100</v>
      </c>
      <c r="D57" s="12">
        <f>SUM(J57+L57+N57+P57+R57+T57+V57+X57+Z57+AB57+AD57+AF57+AH57+AJ57+AL57)</f>
        <v>79</v>
      </c>
      <c r="E57" s="13">
        <f>SUM(K57+M57+O57+Q57+S57+U57+W57+Y57+AA57+AC57+AE57+AG57+AI57+AK57+AM57)</f>
        <v>21</v>
      </c>
      <c r="F57" s="71"/>
      <c r="G57" s="72"/>
      <c r="H57" s="71"/>
      <c r="I57" s="72"/>
      <c r="J57" s="14"/>
      <c r="K57" s="16"/>
      <c r="L57" s="14">
        <v>2</v>
      </c>
      <c r="M57" s="16"/>
      <c r="N57" s="14">
        <v>7</v>
      </c>
      <c r="O57" s="16"/>
      <c r="P57" s="14">
        <v>5</v>
      </c>
      <c r="Q57" s="16"/>
      <c r="R57" s="14">
        <v>11</v>
      </c>
      <c r="S57" s="16">
        <v>2</v>
      </c>
      <c r="T57" s="14">
        <v>8</v>
      </c>
      <c r="U57" s="16">
        <v>3</v>
      </c>
      <c r="V57" s="14">
        <v>8</v>
      </c>
      <c r="W57" s="16">
        <v>5</v>
      </c>
      <c r="X57" s="14">
        <v>7</v>
      </c>
      <c r="Y57" s="16">
        <v>3</v>
      </c>
      <c r="Z57" s="14">
        <v>10</v>
      </c>
      <c r="AA57" s="16">
        <v>1</v>
      </c>
      <c r="AB57" s="14">
        <v>7</v>
      </c>
      <c r="AC57" s="16">
        <v>3</v>
      </c>
      <c r="AD57" s="14">
        <v>8</v>
      </c>
      <c r="AE57" s="16">
        <v>1</v>
      </c>
      <c r="AF57" s="14">
        <v>4</v>
      </c>
      <c r="AG57" s="16">
        <v>1</v>
      </c>
      <c r="AH57" s="14">
        <v>1</v>
      </c>
      <c r="AI57" s="16">
        <v>2</v>
      </c>
      <c r="AJ57" s="14"/>
      <c r="AK57" s="16"/>
      <c r="AL57" s="17">
        <v>1</v>
      </c>
      <c r="AM57" s="18"/>
      <c r="AN57" s="73">
        <v>0</v>
      </c>
      <c r="AO57" s="20">
        <v>0</v>
      </c>
      <c r="AP57" s="15">
        <v>1</v>
      </c>
      <c r="AQ57" s="87">
        <v>2</v>
      </c>
      <c r="AR57" s="87">
        <v>3</v>
      </c>
      <c r="AS57" s="87">
        <v>0</v>
      </c>
      <c r="AT57" s="87">
        <v>0</v>
      </c>
      <c r="AU57" s="87">
        <v>0</v>
      </c>
      <c r="AV57" s="25" t="str">
        <f>$CA57&amp;$CB57&amp;CC57&amp;CD57&amp;CE57&amp;CF57&amp;CG57&amp;CH57</f>
        <v/>
      </c>
      <c r="CA57" s="26" t="str">
        <f t="shared" si="3"/>
        <v/>
      </c>
      <c r="CB57" s="26" t="str">
        <f t="shared" si="4"/>
        <v/>
      </c>
      <c r="CC57" s="26" t="str">
        <f t="shared" si="5"/>
        <v/>
      </c>
      <c r="CD57" s="26" t="str">
        <f t="shared" si="6"/>
        <v/>
      </c>
      <c r="CE57" s="26" t="str">
        <f>IF(AND($C57&lt;&gt;0,AR57=""),"* No olvide ingresar la columna Migrantes (Digite CERO si no tiene).  ",IF(AR57&gt;$C57,"* El Número de Migrantes no puede superar el Total. ",""))</f>
        <v/>
      </c>
      <c r="CF57" s="88" t="str">
        <f>IF(AND(SUM(J57:M57)&gt;0,AS57=""),"* No olvide digitar la variable 14-18 años. Si no tiene digite Cero.",IF(AS57&gt;SUM(J57:M57),"* La variable 14-18 años no puede ser mayor al total por grupo edad de 10 a 19 años. ",""))</f>
        <v/>
      </c>
      <c r="CG57" s="26" t="str">
        <f t="shared" si="8"/>
        <v/>
      </c>
      <c r="CH57" s="26" t="str">
        <f t="shared" si="9"/>
        <v/>
      </c>
      <c r="CI57" s="28"/>
      <c r="CJ57" s="29">
        <f t="shared" si="10"/>
        <v>0</v>
      </c>
      <c r="CK57" s="29">
        <f t="shared" si="11"/>
        <v>0</v>
      </c>
      <c r="CL57" s="29">
        <f t="shared" si="12"/>
        <v>0</v>
      </c>
      <c r="CM57" s="29">
        <f t="shared" si="13"/>
        <v>0</v>
      </c>
      <c r="CN57" s="29">
        <f t="shared" si="13"/>
        <v>0</v>
      </c>
      <c r="CO57" s="89">
        <f>IF(AND(SUM(J57:M57)&gt;0,AS57=""),1,IF(AS57&gt;SUM(J57:M57),1,0))</f>
        <v>0</v>
      </c>
      <c r="CP57" s="29">
        <f t="shared" si="14"/>
        <v>0</v>
      </c>
      <c r="CQ57" s="29">
        <f t="shared" si="14"/>
        <v>0</v>
      </c>
    </row>
    <row r="58" spans="1:95" x14ac:dyDescent="0.25">
      <c r="A58" s="300"/>
      <c r="B58" s="31" t="s">
        <v>39</v>
      </c>
      <c r="C58" s="32">
        <f t="shared" si="0"/>
        <v>0</v>
      </c>
      <c r="D58" s="33">
        <f t="shared" ref="D58:E62" si="32">SUM(J58+L58+N58+P58+R58+T58+V58+X58+Z58+AB58+AD58+AF58+AH58+AJ58+AL58)</f>
        <v>0</v>
      </c>
      <c r="E58" s="34">
        <f>SUM(K58+M58+O58+Q58+S58+U58+W58+Y58+AA58+AC58+AE58+AG58+AI58+AK58+AM58)</f>
        <v>0</v>
      </c>
      <c r="F58" s="75"/>
      <c r="G58" s="76"/>
      <c r="H58" s="75"/>
      <c r="I58" s="76"/>
      <c r="J58" s="35"/>
      <c r="K58" s="37"/>
      <c r="L58" s="35"/>
      <c r="M58" s="37"/>
      <c r="N58" s="35"/>
      <c r="O58" s="37"/>
      <c r="P58" s="35"/>
      <c r="Q58" s="37"/>
      <c r="R58" s="35"/>
      <c r="S58" s="37"/>
      <c r="T58" s="35"/>
      <c r="U58" s="37"/>
      <c r="V58" s="35"/>
      <c r="W58" s="37"/>
      <c r="X58" s="35"/>
      <c r="Y58" s="37"/>
      <c r="Z58" s="35"/>
      <c r="AA58" s="37"/>
      <c r="AB58" s="35"/>
      <c r="AC58" s="37"/>
      <c r="AD58" s="35"/>
      <c r="AE58" s="37"/>
      <c r="AF58" s="35"/>
      <c r="AG58" s="37"/>
      <c r="AH58" s="35"/>
      <c r="AI58" s="37"/>
      <c r="AJ58" s="35"/>
      <c r="AK58" s="37"/>
      <c r="AL58" s="38"/>
      <c r="AM58" s="39"/>
      <c r="AN58" s="40"/>
      <c r="AO58" s="41"/>
      <c r="AP58" s="36"/>
      <c r="AQ58" s="24"/>
      <c r="AR58" s="24"/>
      <c r="AS58" s="24"/>
      <c r="AT58" s="24"/>
      <c r="AU58" s="24"/>
      <c r="AV58" s="25" t="str">
        <f t="shared" ref="AV58:AV89" si="33">$CA58&amp;$CB58&amp;CC58&amp;CD58&amp;CE58&amp;CF58&amp;CG58&amp;CH58</f>
        <v/>
      </c>
      <c r="CA58" s="26" t="str">
        <f t="shared" si="3"/>
        <v/>
      </c>
      <c r="CB58" s="26" t="str">
        <f t="shared" si="4"/>
        <v/>
      </c>
      <c r="CC58" s="26" t="str">
        <f t="shared" si="5"/>
        <v/>
      </c>
      <c r="CD58" s="26" t="str">
        <f t="shared" si="6"/>
        <v/>
      </c>
      <c r="CE58" s="26" t="str">
        <f t="shared" si="7"/>
        <v/>
      </c>
      <c r="CF58" s="88" t="str">
        <f t="shared" ref="CF58:CF89" si="34">IF(AND(SUM(J58:M58)&gt;0,AS58=""),"* No olvide digitar la variable 14-18 años. Si no tiene digite Cero.",IF(AS58&gt;SUM(J58:M58),"* La variable 14-18 años no puede ser mayor al total por grupo edad de 10 a 19 años. ",""))</f>
        <v/>
      </c>
      <c r="CG58" s="26" t="str">
        <f t="shared" si="8"/>
        <v/>
      </c>
      <c r="CH58" s="26" t="str">
        <f t="shared" si="9"/>
        <v/>
      </c>
      <c r="CI58" s="28"/>
      <c r="CJ58" s="29">
        <f t="shared" si="10"/>
        <v>0</v>
      </c>
      <c r="CK58" s="29">
        <f t="shared" si="11"/>
        <v>0</v>
      </c>
      <c r="CL58" s="29">
        <f t="shared" si="12"/>
        <v>0</v>
      </c>
      <c r="CM58" s="29">
        <f t="shared" si="13"/>
        <v>0</v>
      </c>
      <c r="CN58" s="29">
        <f t="shared" si="13"/>
        <v>0</v>
      </c>
      <c r="CO58" s="89">
        <f t="shared" ref="CO58:CO89" si="35">IF(AND(SUM(J58:M58)&gt;0,AS58=""),1,IF(AS58&gt;SUM(J58:M58),1,0))</f>
        <v>0</v>
      </c>
      <c r="CP58" s="29">
        <f t="shared" si="14"/>
        <v>0</v>
      </c>
      <c r="CQ58" s="29">
        <f t="shared" si="14"/>
        <v>0</v>
      </c>
    </row>
    <row r="59" spans="1:95" x14ac:dyDescent="0.25">
      <c r="A59" s="300"/>
      <c r="B59" s="31" t="s">
        <v>40</v>
      </c>
      <c r="C59" s="32">
        <f t="shared" si="0"/>
        <v>146</v>
      </c>
      <c r="D59" s="33">
        <f>SUM(J59+L59+N59+P59+R59+T59+V59+X59+Z59+AB59+AD59+AF59+AH59+AJ59+AL59)</f>
        <v>107</v>
      </c>
      <c r="E59" s="34">
        <f>SUM(K59+M59+O59+Q59+S59+U59+W59+Y59+AA59+AC59+AE59+AG59+AI59+AK59+AM59)</f>
        <v>39</v>
      </c>
      <c r="F59" s="75"/>
      <c r="G59" s="76"/>
      <c r="H59" s="75"/>
      <c r="I59" s="76"/>
      <c r="J59" s="35"/>
      <c r="K59" s="37"/>
      <c r="L59" s="35">
        <v>3</v>
      </c>
      <c r="M59" s="37"/>
      <c r="N59" s="35">
        <v>2</v>
      </c>
      <c r="O59" s="37">
        <v>1</v>
      </c>
      <c r="P59" s="35">
        <v>13</v>
      </c>
      <c r="Q59" s="37">
        <v>2</v>
      </c>
      <c r="R59" s="35">
        <v>19</v>
      </c>
      <c r="S59" s="37">
        <v>7</v>
      </c>
      <c r="T59" s="35">
        <v>14</v>
      </c>
      <c r="U59" s="37">
        <v>6</v>
      </c>
      <c r="V59" s="35">
        <v>13</v>
      </c>
      <c r="W59" s="37">
        <v>4</v>
      </c>
      <c r="X59" s="35">
        <v>12</v>
      </c>
      <c r="Y59" s="37">
        <v>6</v>
      </c>
      <c r="Z59" s="35">
        <v>15</v>
      </c>
      <c r="AA59" s="37">
        <v>2</v>
      </c>
      <c r="AB59" s="35">
        <v>9</v>
      </c>
      <c r="AC59" s="37">
        <v>4</v>
      </c>
      <c r="AD59" s="35">
        <v>4</v>
      </c>
      <c r="AE59" s="37">
        <v>2</v>
      </c>
      <c r="AF59" s="35">
        <v>2</v>
      </c>
      <c r="AG59" s="37">
        <v>4</v>
      </c>
      <c r="AH59" s="35"/>
      <c r="AI59" s="37">
        <v>1</v>
      </c>
      <c r="AJ59" s="35"/>
      <c r="AK59" s="37"/>
      <c r="AL59" s="38">
        <v>1</v>
      </c>
      <c r="AM59" s="39"/>
      <c r="AN59" s="40">
        <v>0</v>
      </c>
      <c r="AO59" s="41">
        <v>0</v>
      </c>
      <c r="AP59" s="36">
        <v>0</v>
      </c>
      <c r="AQ59" s="24">
        <v>3</v>
      </c>
      <c r="AR59" s="24">
        <v>12</v>
      </c>
      <c r="AS59" s="24">
        <v>0</v>
      </c>
      <c r="AT59" s="24">
        <v>0</v>
      </c>
      <c r="AU59" s="24">
        <v>0</v>
      </c>
      <c r="AV59" s="25" t="str">
        <f t="shared" si="33"/>
        <v/>
      </c>
      <c r="CA59" s="26" t="str">
        <f t="shared" si="3"/>
        <v/>
      </c>
      <c r="CB59" s="26" t="str">
        <f t="shared" si="4"/>
        <v/>
      </c>
      <c r="CC59" s="26" t="str">
        <f t="shared" si="5"/>
        <v/>
      </c>
      <c r="CD59" s="26" t="str">
        <f t="shared" si="6"/>
        <v/>
      </c>
      <c r="CE59" s="26" t="str">
        <f t="shared" si="7"/>
        <v/>
      </c>
      <c r="CF59" s="88" t="str">
        <f t="shared" si="34"/>
        <v/>
      </c>
      <c r="CG59" s="26" t="str">
        <f t="shared" si="8"/>
        <v/>
      </c>
      <c r="CH59" s="26" t="str">
        <f t="shared" si="9"/>
        <v/>
      </c>
      <c r="CI59" s="28"/>
      <c r="CJ59" s="29">
        <f t="shared" si="10"/>
        <v>0</v>
      </c>
      <c r="CK59" s="29">
        <f t="shared" si="11"/>
        <v>0</v>
      </c>
      <c r="CL59" s="29">
        <f t="shared" si="12"/>
        <v>0</v>
      </c>
      <c r="CM59" s="29">
        <f t="shared" si="13"/>
        <v>0</v>
      </c>
      <c r="CN59" s="29">
        <f t="shared" si="13"/>
        <v>0</v>
      </c>
      <c r="CO59" s="89">
        <f t="shared" si="35"/>
        <v>0</v>
      </c>
      <c r="CP59" s="29">
        <f t="shared" si="14"/>
        <v>0</v>
      </c>
      <c r="CQ59" s="29">
        <f t="shared" si="14"/>
        <v>0</v>
      </c>
    </row>
    <row r="60" spans="1:95" x14ac:dyDescent="0.25">
      <c r="A60" s="300"/>
      <c r="B60" s="31" t="s">
        <v>43</v>
      </c>
      <c r="C60" s="32">
        <f t="shared" si="0"/>
        <v>0</v>
      </c>
      <c r="D60" s="33">
        <f t="shared" si="32"/>
        <v>0</v>
      </c>
      <c r="E60" s="34">
        <f t="shared" si="32"/>
        <v>0</v>
      </c>
      <c r="F60" s="75"/>
      <c r="G60" s="76"/>
      <c r="H60" s="75"/>
      <c r="I60" s="76"/>
      <c r="J60" s="35"/>
      <c r="K60" s="37"/>
      <c r="L60" s="35"/>
      <c r="M60" s="37"/>
      <c r="N60" s="35"/>
      <c r="O60" s="37"/>
      <c r="P60" s="35"/>
      <c r="Q60" s="37"/>
      <c r="R60" s="35"/>
      <c r="S60" s="37"/>
      <c r="T60" s="35"/>
      <c r="U60" s="37"/>
      <c r="V60" s="35"/>
      <c r="W60" s="37"/>
      <c r="X60" s="35"/>
      <c r="Y60" s="37"/>
      <c r="Z60" s="35"/>
      <c r="AA60" s="37"/>
      <c r="AB60" s="35"/>
      <c r="AC60" s="37"/>
      <c r="AD60" s="35"/>
      <c r="AE60" s="37"/>
      <c r="AF60" s="35"/>
      <c r="AG60" s="37"/>
      <c r="AH60" s="35"/>
      <c r="AI60" s="37"/>
      <c r="AJ60" s="35"/>
      <c r="AK60" s="37"/>
      <c r="AL60" s="38"/>
      <c r="AM60" s="39"/>
      <c r="AN60" s="40"/>
      <c r="AO60" s="41"/>
      <c r="AP60" s="36"/>
      <c r="AQ60" s="24"/>
      <c r="AR60" s="24"/>
      <c r="AS60" s="24"/>
      <c r="AT60" s="24"/>
      <c r="AU60" s="24"/>
      <c r="AV60" s="25" t="str">
        <f t="shared" si="33"/>
        <v/>
      </c>
      <c r="CA60" s="26" t="str">
        <f t="shared" si="3"/>
        <v/>
      </c>
      <c r="CB60" s="26" t="str">
        <f t="shared" si="4"/>
        <v/>
      </c>
      <c r="CC60" s="26" t="str">
        <f t="shared" si="5"/>
        <v/>
      </c>
      <c r="CD60" s="26" t="str">
        <f t="shared" si="6"/>
        <v/>
      </c>
      <c r="CE60" s="26" t="str">
        <f t="shared" si="7"/>
        <v/>
      </c>
      <c r="CF60" s="88" t="str">
        <f t="shared" si="34"/>
        <v/>
      </c>
      <c r="CG60" s="26" t="str">
        <f t="shared" si="8"/>
        <v/>
      </c>
      <c r="CH60" s="26" t="str">
        <f t="shared" si="9"/>
        <v/>
      </c>
      <c r="CI60" s="28"/>
      <c r="CJ60" s="29">
        <f t="shared" si="10"/>
        <v>0</v>
      </c>
      <c r="CK60" s="29">
        <f t="shared" si="11"/>
        <v>0</v>
      </c>
      <c r="CL60" s="29">
        <f t="shared" si="12"/>
        <v>0</v>
      </c>
      <c r="CM60" s="29">
        <f t="shared" si="13"/>
        <v>0</v>
      </c>
      <c r="CN60" s="29">
        <f t="shared" si="13"/>
        <v>0</v>
      </c>
      <c r="CO60" s="89">
        <f t="shared" si="35"/>
        <v>0</v>
      </c>
      <c r="CP60" s="29">
        <f t="shared" si="14"/>
        <v>0</v>
      </c>
      <c r="CQ60" s="29">
        <f t="shared" si="14"/>
        <v>0</v>
      </c>
    </row>
    <row r="61" spans="1:95" x14ac:dyDescent="0.25">
      <c r="A61" s="300"/>
      <c r="B61" s="90" t="s">
        <v>47</v>
      </c>
      <c r="C61" s="91">
        <f t="shared" si="0"/>
        <v>0</v>
      </c>
      <c r="D61" s="33">
        <f>SUM(J61+L61+N61+P61+R61+T61+V61+X61+Z61+AB61+AD61+AF61+AH61+AJ61+AL61)</f>
        <v>0</v>
      </c>
      <c r="E61" s="55">
        <f>SUM(K61+M61+O61+Q61+S61+U61+W61+Y61+AA61+AC61+AE61+AG61+AI61+AK61+AM61)</f>
        <v>0</v>
      </c>
      <c r="F61" s="75"/>
      <c r="G61" s="76"/>
      <c r="H61" s="75"/>
      <c r="I61" s="76"/>
      <c r="J61" s="47"/>
      <c r="K61" s="49"/>
      <c r="L61" s="47"/>
      <c r="M61" s="49"/>
      <c r="N61" s="47"/>
      <c r="O61" s="49"/>
      <c r="P61" s="47"/>
      <c r="Q61" s="49"/>
      <c r="R61" s="47"/>
      <c r="S61" s="49"/>
      <c r="T61" s="47"/>
      <c r="U61" s="49"/>
      <c r="V61" s="47"/>
      <c r="W61" s="49"/>
      <c r="X61" s="47"/>
      <c r="Y61" s="49"/>
      <c r="Z61" s="47"/>
      <c r="AA61" s="49"/>
      <c r="AB61" s="47"/>
      <c r="AC61" s="49"/>
      <c r="AD61" s="47"/>
      <c r="AE61" s="49"/>
      <c r="AF61" s="47"/>
      <c r="AG61" s="49"/>
      <c r="AH61" s="47"/>
      <c r="AI61" s="49"/>
      <c r="AJ61" s="47"/>
      <c r="AK61" s="49"/>
      <c r="AL61" s="50"/>
      <c r="AM61" s="51"/>
      <c r="AN61" s="40"/>
      <c r="AO61" s="52"/>
      <c r="AP61" s="48"/>
      <c r="AQ61" s="92"/>
      <c r="AR61" s="92"/>
      <c r="AS61" s="92"/>
      <c r="AT61" s="92"/>
      <c r="AU61" s="92"/>
      <c r="AV61" s="25" t="str">
        <f t="shared" si="33"/>
        <v/>
      </c>
      <c r="CA61" s="26" t="str">
        <f t="shared" si="3"/>
        <v/>
      </c>
      <c r="CB61" s="26" t="str">
        <f t="shared" si="4"/>
        <v/>
      </c>
      <c r="CC61" s="26" t="str">
        <f t="shared" si="5"/>
        <v/>
      </c>
      <c r="CD61" s="26" t="str">
        <f t="shared" si="6"/>
        <v/>
      </c>
      <c r="CE61" s="26" t="str">
        <f t="shared" si="7"/>
        <v/>
      </c>
      <c r="CF61" s="88" t="str">
        <f t="shared" si="34"/>
        <v/>
      </c>
      <c r="CG61" s="26" t="str">
        <f t="shared" si="8"/>
        <v/>
      </c>
      <c r="CH61" s="26" t="str">
        <f t="shared" si="9"/>
        <v/>
      </c>
      <c r="CI61" s="28"/>
      <c r="CJ61" s="29">
        <f t="shared" si="10"/>
        <v>0</v>
      </c>
      <c r="CK61" s="29">
        <f t="shared" si="11"/>
        <v>0</v>
      </c>
      <c r="CL61" s="29">
        <f t="shared" si="12"/>
        <v>0</v>
      </c>
      <c r="CM61" s="29">
        <f t="shared" si="13"/>
        <v>0</v>
      </c>
      <c r="CN61" s="29">
        <f t="shared" si="13"/>
        <v>0</v>
      </c>
      <c r="CO61" s="89">
        <f t="shared" si="35"/>
        <v>0</v>
      </c>
      <c r="CP61" s="29">
        <f t="shared" si="14"/>
        <v>0</v>
      </c>
      <c r="CQ61" s="29">
        <f t="shared" si="14"/>
        <v>0</v>
      </c>
    </row>
    <row r="62" spans="1:95" x14ac:dyDescent="0.25">
      <c r="A62" s="301"/>
      <c r="B62" s="57" t="s">
        <v>46</v>
      </c>
      <c r="C62" s="58">
        <f t="shared" si="0"/>
        <v>0</v>
      </c>
      <c r="D62" s="59">
        <f t="shared" si="32"/>
        <v>0</v>
      </c>
      <c r="E62" s="60">
        <f t="shared" si="32"/>
        <v>0</v>
      </c>
      <c r="F62" s="82"/>
      <c r="G62" s="93"/>
      <c r="H62" s="82"/>
      <c r="I62" s="93"/>
      <c r="J62" s="64"/>
      <c r="K62" s="94"/>
      <c r="L62" s="64"/>
      <c r="M62" s="94"/>
      <c r="N62" s="64"/>
      <c r="O62" s="94"/>
      <c r="P62" s="64"/>
      <c r="Q62" s="94"/>
      <c r="R62" s="64"/>
      <c r="S62" s="94"/>
      <c r="T62" s="64"/>
      <c r="U62" s="94"/>
      <c r="V62" s="64"/>
      <c r="W62" s="94"/>
      <c r="X62" s="64"/>
      <c r="Y62" s="94"/>
      <c r="Z62" s="64"/>
      <c r="AA62" s="94"/>
      <c r="AB62" s="64"/>
      <c r="AC62" s="94"/>
      <c r="AD62" s="64"/>
      <c r="AE62" s="94"/>
      <c r="AF62" s="64"/>
      <c r="AG62" s="94"/>
      <c r="AH62" s="64"/>
      <c r="AI62" s="94"/>
      <c r="AJ62" s="64"/>
      <c r="AK62" s="94"/>
      <c r="AL62" s="95"/>
      <c r="AM62" s="96"/>
      <c r="AN62" s="66"/>
      <c r="AO62" s="97"/>
      <c r="AP62" s="68"/>
      <c r="AQ62" s="69"/>
      <c r="AR62" s="69"/>
      <c r="AS62" s="69"/>
      <c r="AT62" s="69"/>
      <c r="AU62" s="69"/>
      <c r="AV62" s="25" t="str">
        <f t="shared" si="33"/>
        <v/>
      </c>
      <c r="CA62" s="26" t="str">
        <f t="shared" si="3"/>
        <v/>
      </c>
      <c r="CB62" s="26" t="str">
        <f t="shared" si="4"/>
        <v/>
      </c>
      <c r="CC62" s="26" t="str">
        <f t="shared" si="5"/>
        <v/>
      </c>
      <c r="CD62" s="26" t="str">
        <f t="shared" si="6"/>
        <v/>
      </c>
      <c r="CE62" s="26" t="str">
        <f t="shared" si="7"/>
        <v/>
      </c>
      <c r="CF62" s="88" t="str">
        <f t="shared" si="34"/>
        <v/>
      </c>
      <c r="CG62" s="26" t="str">
        <f t="shared" si="8"/>
        <v/>
      </c>
      <c r="CH62" s="26" t="str">
        <f t="shared" si="9"/>
        <v/>
      </c>
      <c r="CI62" s="28"/>
      <c r="CJ62" s="29">
        <f t="shared" si="10"/>
        <v>0</v>
      </c>
      <c r="CK62" s="29">
        <f t="shared" si="11"/>
        <v>0</v>
      </c>
      <c r="CL62" s="29">
        <f t="shared" si="12"/>
        <v>0</v>
      </c>
      <c r="CM62" s="29">
        <f t="shared" si="13"/>
        <v>0</v>
      </c>
      <c r="CN62" s="29">
        <f t="shared" si="13"/>
        <v>0</v>
      </c>
      <c r="CO62" s="89">
        <f t="shared" si="35"/>
        <v>0</v>
      </c>
      <c r="CP62" s="29">
        <f t="shared" si="14"/>
        <v>0</v>
      </c>
      <c r="CQ62" s="29">
        <f t="shared" si="14"/>
        <v>0</v>
      </c>
    </row>
    <row r="63" spans="1:95" x14ac:dyDescent="0.25">
      <c r="A63" s="299" t="s">
        <v>56</v>
      </c>
      <c r="B63" s="10" t="s">
        <v>38</v>
      </c>
      <c r="C63" s="11">
        <f t="shared" si="0"/>
        <v>82</v>
      </c>
      <c r="D63" s="12">
        <f t="shared" ref="D63:E66" si="36">SUM(J63+L63+N63+P63+R63+T63+V63+X63+Z63+AB63)</f>
        <v>65</v>
      </c>
      <c r="E63" s="13">
        <f t="shared" si="36"/>
        <v>17</v>
      </c>
      <c r="F63" s="71"/>
      <c r="G63" s="72"/>
      <c r="H63" s="71"/>
      <c r="I63" s="72"/>
      <c r="J63" s="14"/>
      <c r="K63" s="16"/>
      <c r="L63" s="14">
        <v>2</v>
      </c>
      <c r="M63" s="16"/>
      <c r="N63" s="14">
        <v>7</v>
      </c>
      <c r="O63" s="16"/>
      <c r="P63" s="14">
        <v>5</v>
      </c>
      <c r="Q63" s="16"/>
      <c r="R63" s="14">
        <v>11</v>
      </c>
      <c r="S63" s="16">
        <v>2</v>
      </c>
      <c r="T63" s="14">
        <v>8</v>
      </c>
      <c r="U63" s="16">
        <v>3</v>
      </c>
      <c r="V63" s="14">
        <v>8</v>
      </c>
      <c r="W63" s="16">
        <v>5</v>
      </c>
      <c r="X63" s="14">
        <v>7</v>
      </c>
      <c r="Y63" s="16">
        <v>3</v>
      </c>
      <c r="Z63" s="14">
        <v>10</v>
      </c>
      <c r="AA63" s="16">
        <v>1</v>
      </c>
      <c r="AB63" s="35">
        <v>7</v>
      </c>
      <c r="AC63" s="37">
        <v>3</v>
      </c>
      <c r="AD63" s="98"/>
      <c r="AE63" s="99"/>
      <c r="AF63" s="100"/>
      <c r="AG63" s="101"/>
      <c r="AH63" s="100"/>
      <c r="AI63" s="101"/>
      <c r="AJ63" s="100"/>
      <c r="AK63" s="101"/>
      <c r="AL63" s="102"/>
      <c r="AM63" s="103"/>
      <c r="AN63" s="73">
        <v>0</v>
      </c>
      <c r="AO63" s="104">
        <v>0</v>
      </c>
      <c r="AP63" s="21">
        <v>1</v>
      </c>
      <c r="AQ63" s="22">
        <v>2</v>
      </c>
      <c r="AR63" s="22">
        <v>3</v>
      </c>
      <c r="AS63" s="22">
        <v>0</v>
      </c>
      <c r="AT63" s="22">
        <v>0</v>
      </c>
      <c r="AU63" s="22">
        <v>0</v>
      </c>
      <c r="AV63" s="25" t="str">
        <f t="shared" si="33"/>
        <v/>
      </c>
      <c r="CA63" s="26" t="str">
        <f t="shared" si="3"/>
        <v/>
      </c>
      <c r="CB63" s="26" t="str">
        <f t="shared" si="4"/>
        <v/>
      </c>
      <c r="CC63" s="26" t="str">
        <f t="shared" si="5"/>
        <v/>
      </c>
      <c r="CD63" s="26" t="str">
        <f t="shared" si="6"/>
        <v/>
      </c>
      <c r="CE63" s="26" t="str">
        <f t="shared" si="7"/>
        <v/>
      </c>
      <c r="CF63" s="88" t="str">
        <f t="shared" si="34"/>
        <v/>
      </c>
      <c r="CG63" s="26" t="str">
        <f t="shared" si="8"/>
        <v/>
      </c>
      <c r="CH63" s="26" t="str">
        <f t="shared" si="9"/>
        <v/>
      </c>
      <c r="CI63" s="28"/>
      <c r="CJ63" s="29">
        <f t="shared" si="10"/>
        <v>0</v>
      </c>
      <c r="CK63" s="29">
        <f t="shared" si="11"/>
        <v>0</v>
      </c>
      <c r="CL63" s="29">
        <f t="shared" si="12"/>
        <v>0</v>
      </c>
      <c r="CM63" s="29">
        <f t="shared" si="13"/>
        <v>0</v>
      </c>
      <c r="CN63" s="29">
        <f t="shared" si="13"/>
        <v>0</v>
      </c>
      <c r="CO63" s="89">
        <f t="shared" si="35"/>
        <v>0</v>
      </c>
      <c r="CP63" s="29">
        <f t="shared" si="14"/>
        <v>0</v>
      </c>
      <c r="CQ63" s="29">
        <f t="shared" si="14"/>
        <v>0</v>
      </c>
    </row>
    <row r="64" spans="1:95" x14ac:dyDescent="0.25">
      <c r="A64" s="300"/>
      <c r="B64" s="31" t="s">
        <v>40</v>
      </c>
      <c r="C64" s="32">
        <f t="shared" si="0"/>
        <v>132</v>
      </c>
      <c r="D64" s="33">
        <f t="shared" si="36"/>
        <v>100</v>
      </c>
      <c r="E64" s="34">
        <f t="shared" si="36"/>
        <v>32</v>
      </c>
      <c r="F64" s="75"/>
      <c r="G64" s="76"/>
      <c r="H64" s="75"/>
      <c r="I64" s="76"/>
      <c r="J64" s="35"/>
      <c r="K64" s="37"/>
      <c r="L64" s="35">
        <v>3</v>
      </c>
      <c r="M64" s="37"/>
      <c r="N64" s="35">
        <v>2</v>
      </c>
      <c r="O64" s="37">
        <v>1</v>
      </c>
      <c r="P64" s="35">
        <v>13</v>
      </c>
      <c r="Q64" s="37">
        <v>2</v>
      </c>
      <c r="R64" s="35">
        <v>19</v>
      </c>
      <c r="S64" s="37">
        <v>7</v>
      </c>
      <c r="T64" s="35">
        <v>14</v>
      </c>
      <c r="U64" s="37">
        <v>6</v>
      </c>
      <c r="V64" s="35">
        <v>13</v>
      </c>
      <c r="W64" s="37">
        <v>4</v>
      </c>
      <c r="X64" s="35">
        <v>12</v>
      </c>
      <c r="Y64" s="37">
        <v>6</v>
      </c>
      <c r="Z64" s="35">
        <v>15</v>
      </c>
      <c r="AA64" s="37">
        <v>2</v>
      </c>
      <c r="AB64" s="35">
        <v>9</v>
      </c>
      <c r="AC64" s="37">
        <v>4</v>
      </c>
      <c r="AD64" s="98"/>
      <c r="AE64" s="99"/>
      <c r="AF64" s="105"/>
      <c r="AG64" s="77"/>
      <c r="AH64" s="105"/>
      <c r="AI64" s="77"/>
      <c r="AJ64" s="105"/>
      <c r="AK64" s="77"/>
      <c r="AL64" s="106"/>
      <c r="AM64" s="107"/>
      <c r="AN64" s="40">
        <v>0</v>
      </c>
      <c r="AO64" s="41">
        <v>0</v>
      </c>
      <c r="AP64" s="36">
        <v>0</v>
      </c>
      <c r="AQ64" s="24">
        <v>3</v>
      </c>
      <c r="AR64" s="24">
        <v>12</v>
      </c>
      <c r="AS64" s="24">
        <v>0</v>
      </c>
      <c r="AT64" s="24">
        <v>0</v>
      </c>
      <c r="AU64" s="24">
        <v>0</v>
      </c>
      <c r="AV64" s="25" t="str">
        <f t="shared" si="33"/>
        <v/>
      </c>
      <c r="CA64" s="26" t="str">
        <f t="shared" si="3"/>
        <v/>
      </c>
      <c r="CB64" s="26" t="str">
        <f t="shared" si="4"/>
        <v/>
      </c>
      <c r="CC64" s="26" t="str">
        <f t="shared" si="5"/>
        <v/>
      </c>
      <c r="CD64" s="26" t="str">
        <f t="shared" si="6"/>
        <v/>
      </c>
      <c r="CE64" s="26" t="str">
        <f t="shared" si="7"/>
        <v/>
      </c>
      <c r="CF64" s="88" t="str">
        <f t="shared" si="34"/>
        <v/>
      </c>
      <c r="CG64" s="26" t="str">
        <f t="shared" si="8"/>
        <v/>
      </c>
      <c r="CH64" s="26" t="str">
        <f t="shared" si="9"/>
        <v/>
      </c>
      <c r="CI64" s="28"/>
      <c r="CJ64" s="29">
        <f t="shared" si="10"/>
        <v>0</v>
      </c>
      <c r="CK64" s="29">
        <f t="shared" si="11"/>
        <v>0</v>
      </c>
      <c r="CL64" s="29">
        <f t="shared" si="12"/>
        <v>0</v>
      </c>
      <c r="CM64" s="29">
        <f t="shared" si="13"/>
        <v>0</v>
      </c>
      <c r="CN64" s="29">
        <f t="shared" si="13"/>
        <v>0</v>
      </c>
      <c r="CO64" s="89">
        <f t="shared" si="35"/>
        <v>0</v>
      </c>
      <c r="CP64" s="29">
        <f t="shared" si="14"/>
        <v>0</v>
      </c>
      <c r="CQ64" s="29">
        <f t="shared" si="14"/>
        <v>0</v>
      </c>
    </row>
    <row r="65" spans="1:95" x14ac:dyDescent="0.25">
      <c r="A65" s="300"/>
      <c r="B65" s="53" t="s">
        <v>47</v>
      </c>
      <c r="C65" s="32">
        <f t="shared" si="0"/>
        <v>0</v>
      </c>
      <c r="D65" s="33">
        <f t="shared" si="36"/>
        <v>0</v>
      </c>
      <c r="E65" s="55">
        <f t="shared" si="36"/>
        <v>0</v>
      </c>
      <c r="F65" s="75"/>
      <c r="G65" s="76"/>
      <c r="H65" s="75"/>
      <c r="I65" s="76"/>
      <c r="J65" s="47"/>
      <c r="K65" s="49"/>
      <c r="L65" s="47"/>
      <c r="M65" s="49"/>
      <c r="N65" s="47"/>
      <c r="O65" s="49"/>
      <c r="P65" s="47"/>
      <c r="Q65" s="49"/>
      <c r="R65" s="47"/>
      <c r="S65" s="49"/>
      <c r="T65" s="47"/>
      <c r="U65" s="49"/>
      <c r="V65" s="47"/>
      <c r="W65" s="49"/>
      <c r="X65" s="47"/>
      <c r="Y65" s="49"/>
      <c r="Z65" s="47"/>
      <c r="AA65" s="49"/>
      <c r="AB65" s="35"/>
      <c r="AC65" s="37"/>
      <c r="AD65" s="98"/>
      <c r="AE65" s="99"/>
      <c r="AF65" s="75"/>
      <c r="AG65" s="108"/>
      <c r="AH65" s="75"/>
      <c r="AI65" s="108"/>
      <c r="AJ65" s="75"/>
      <c r="AK65" s="108"/>
      <c r="AL65" s="109"/>
      <c r="AM65" s="110"/>
      <c r="AN65" s="40"/>
      <c r="AO65" s="52"/>
      <c r="AP65" s="48"/>
      <c r="AQ65" s="92"/>
      <c r="AR65" s="92"/>
      <c r="AS65" s="92"/>
      <c r="AT65" s="92"/>
      <c r="AU65" s="92"/>
      <c r="AV65" s="25" t="str">
        <f t="shared" si="33"/>
        <v/>
      </c>
      <c r="CA65" s="26" t="str">
        <f t="shared" si="3"/>
        <v/>
      </c>
      <c r="CB65" s="26" t="str">
        <f t="shared" si="4"/>
        <v/>
      </c>
      <c r="CC65" s="26" t="str">
        <f t="shared" si="5"/>
        <v/>
      </c>
      <c r="CD65" s="26" t="str">
        <f t="shared" si="6"/>
        <v/>
      </c>
      <c r="CE65" s="26" t="str">
        <f t="shared" si="7"/>
        <v/>
      </c>
      <c r="CF65" s="88" t="str">
        <f t="shared" si="34"/>
        <v/>
      </c>
      <c r="CG65" s="26" t="str">
        <f t="shared" si="8"/>
        <v/>
      </c>
      <c r="CH65" s="26" t="str">
        <f t="shared" si="9"/>
        <v/>
      </c>
      <c r="CI65" s="28"/>
      <c r="CJ65" s="29">
        <f t="shared" si="10"/>
        <v>0</v>
      </c>
      <c r="CK65" s="29">
        <f t="shared" si="11"/>
        <v>0</v>
      </c>
      <c r="CL65" s="29">
        <f t="shared" si="12"/>
        <v>0</v>
      </c>
      <c r="CM65" s="29">
        <f t="shared" si="13"/>
        <v>0</v>
      </c>
      <c r="CN65" s="29">
        <f t="shared" si="13"/>
        <v>0</v>
      </c>
      <c r="CO65" s="89">
        <f t="shared" si="35"/>
        <v>0</v>
      </c>
      <c r="CP65" s="29">
        <f t="shared" si="14"/>
        <v>0</v>
      </c>
      <c r="CQ65" s="29">
        <f t="shared" si="14"/>
        <v>0</v>
      </c>
    </row>
    <row r="66" spans="1:95" x14ac:dyDescent="0.25">
      <c r="A66" s="301"/>
      <c r="B66" s="57" t="s">
        <v>46</v>
      </c>
      <c r="C66" s="58">
        <f t="shared" si="0"/>
        <v>0</v>
      </c>
      <c r="D66" s="59">
        <f t="shared" si="36"/>
        <v>0</v>
      </c>
      <c r="E66" s="60">
        <f t="shared" si="36"/>
        <v>0</v>
      </c>
      <c r="F66" s="82"/>
      <c r="G66" s="93"/>
      <c r="H66" s="82"/>
      <c r="I66" s="93"/>
      <c r="J66" s="64"/>
      <c r="K66" s="94"/>
      <c r="L66" s="64"/>
      <c r="M66" s="94"/>
      <c r="N66" s="64"/>
      <c r="O66" s="94"/>
      <c r="P66" s="64"/>
      <c r="Q66" s="94"/>
      <c r="R66" s="64"/>
      <c r="S66" s="94"/>
      <c r="T66" s="64"/>
      <c r="U66" s="94"/>
      <c r="V66" s="64"/>
      <c r="W66" s="94"/>
      <c r="X66" s="64"/>
      <c r="Y66" s="94"/>
      <c r="Z66" s="64"/>
      <c r="AA66" s="94"/>
      <c r="AB66" s="35"/>
      <c r="AC66" s="37"/>
      <c r="AD66" s="98"/>
      <c r="AE66" s="99"/>
      <c r="AF66" s="82"/>
      <c r="AG66" s="111"/>
      <c r="AH66" s="82"/>
      <c r="AI66" s="111"/>
      <c r="AJ66" s="82"/>
      <c r="AK66" s="111"/>
      <c r="AL66" s="112"/>
      <c r="AM66" s="113"/>
      <c r="AN66" s="66"/>
      <c r="AO66" s="97"/>
      <c r="AP66" s="68"/>
      <c r="AQ66" s="69"/>
      <c r="AR66" s="69"/>
      <c r="AS66" s="69"/>
      <c r="AT66" s="69"/>
      <c r="AU66" s="69"/>
      <c r="AV66" s="25" t="str">
        <f t="shared" si="33"/>
        <v/>
      </c>
      <c r="CA66" s="26" t="str">
        <f t="shared" si="3"/>
        <v/>
      </c>
      <c r="CB66" s="26" t="str">
        <f t="shared" si="4"/>
        <v/>
      </c>
      <c r="CC66" s="26" t="str">
        <f t="shared" si="5"/>
        <v/>
      </c>
      <c r="CD66" s="26" t="str">
        <f t="shared" si="6"/>
        <v/>
      </c>
      <c r="CE66" s="26" t="str">
        <f t="shared" si="7"/>
        <v/>
      </c>
      <c r="CF66" s="88" t="str">
        <f t="shared" si="34"/>
        <v/>
      </c>
      <c r="CG66" s="26" t="str">
        <f t="shared" si="8"/>
        <v/>
      </c>
      <c r="CH66" s="26" t="str">
        <f t="shared" si="9"/>
        <v/>
      </c>
      <c r="CI66" s="28"/>
      <c r="CJ66" s="29">
        <f t="shared" si="10"/>
        <v>0</v>
      </c>
      <c r="CK66" s="29">
        <f t="shared" si="11"/>
        <v>0</v>
      </c>
      <c r="CL66" s="29">
        <f t="shared" si="12"/>
        <v>0</v>
      </c>
      <c r="CM66" s="29">
        <f t="shared" si="13"/>
        <v>0</v>
      </c>
      <c r="CN66" s="29">
        <f t="shared" si="13"/>
        <v>0</v>
      </c>
      <c r="CO66" s="89">
        <f t="shared" si="35"/>
        <v>0</v>
      </c>
      <c r="CP66" s="29">
        <f t="shared" si="14"/>
        <v>0</v>
      </c>
      <c r="CQ66" s="29">
        <f t="shared" si="14"/>
        <v>0</v>
      </c>
    </row>
    <row r="67" spans="1:95" x14ac:dyDescent="0.25">
      <c r="A67" s="299" t="s">
        <v>57</v>
      </c>
      <c r="B67" s="10" t="s">
        <v>38</v>
      </c>
      <c r="C67" s="11">
        <f t="shared" si="0"/>
        <v>100</v>
      </c>
      <c r="D67" s="12">
        <f>SUM(J67+L67+N67+P67+R67+T67+V67+X67+Z67+AB67+AD67+AF67+AH67+AJ67+AL67)</f>
        <v>79</v>
      </c>
      <c r="E67" s="13">
        <f>SUM(K67+M67+O67+Q67+S67+U67+W67+Y67+AA67+AC67+AE67+AG67+AI67+AK67+AM67)</f>
        <v>21</v>
      </c>
      <c r="F67" s="71"/>
      <c r="G67" s="72"/>
      <c r="H67" s="71"/>
      <c r="I67" s="72"/>
      <c r="J67" s="14"/>
      <c r="K67" s="16"/>
      <c r="L67" s="14">
        <v>2</v>
      </c>
      <c r="M67" s="16"/>
      <c r="N67" s="14">
        <v>7</v>
      </c>
      <c r="O67" s="16"/>
      <c r="P67" s="14">
        <v>5</v>
      </c>
      <c r="Q67" s="16"/>
      <c r="R67" s="14">
        <v>11</v>
      </c>
      <c r="S67" s="16">
        <v>2</v>
      </c>
      <c r="T67" s="14">
        <v>8</v>
      </c>
      <c r="U67" s="16">
        <v>3</v>
      </c>
      <c r="V67" s="14">
        <v>8</v>
      </c>
      <c r="W67" s="16">
        <v>5</v>
      </c>
      <c r="X67" s="14">
        <v>7</v>
      </c>
      <c r="Y67" s="16">
        <v>3</v>
      </c>
      <c r="Z67" s="14">
        <v>10</v>
      </c>
      <c r="AA67" s="16">
        <v>1</v>
      </c>
      <c r="AB67" s="14">
        <v>7</v>
      </c>
      <c r="AC67" s="16">
        <v>3</v>
      </c>
      <c r="AD67" s="14">
        <v>8</v>
      </c>
      <c r="AE67" s="16">
        <v>1</v>
      </c>
      <c r="AF67" s="14">
        <v>4</v>
      </c>
      <c r="AG67" s="16">
        <v>1</v>
      </c>
      <c r="AH67" s="14">
        <v>1</v>
      </c>
      <c r="AI67" s="16">
        <v>2</v>
      </c>
      <c r="AJ67" s="14"/>
      <c r="AK67" s="16"/>
      <c r="AL67" s="17">
        <v>1</v>
      </c>
      <c r="AM67" s="18"/>
      <c r="AN67" s="73">
        <v>0</v>
      </c>
      <c r="AO67" s="104">
        <v>0</v>
      </c>
      <c r="AP67" s="21">
        <v>1</v>
      </c>
      <c r="AQ67" s="22">
        <v>2</v>
      </c>
      <c r="AR67" s="22">
        <v>3</v>
      </c>
      <c r="AS67" s="22">
        <v>0</v>
      </c>
      <c r="AT67" s="22">
        <v>0</v>
      </c>
      <c r="AU67" s="22">
        <v>0</v>
      </c>
      <c r="AV67" s="25" t="str">
        <f t="shared" si="33"/>
        <v/>
      </c>
      <c r="CA67" s="26" t="str">
        <f t="shared" si="3"/>
        <v/>
      </c>
      <c r="CB67" s="26" t="str">
        <f t="shared" si="4"/>
        <v/>
      </c>
      <c r="CC67" s="26" t="str">
        <f t="shared" si="5"/>
        <v/>
      </c>
      <c r="CD67" s="26" t="str">
        <f t="shared" si="6"/>
        <v/>
      </c>
      <c r="CE67" s="26" t="str">
        <f t="shared" si="7"/>
        <v/>
      </c>
      <c r="CF67" s="88" t="str">
        <f t="shared" si="34"/>
        <v/>
      </c>
      <c r="CG67" s="26" t="str">
        <f t="shared" si="8"/>
        <v/>
      </c>
      <c r="CH67" s="26" t="str">
        <f t="shared" si="9"/>
        <v/>
      </c>
      <c r="CI67" s="28"/>
      <c r="CJ67" s="29">
        <f t="shared" si="10"/>
        <v>0</v>
      </c>
      <c r="CK67" s="29">
        <f t="shared" si="11"/>
        <v>0</v>
      </c>
      <c r="CL67" s="29">
        <f t="shared" si="12"/>
        <v>0</v>
      </c>
      <c r="CM67" s="29">
        <f t="shared" si="13"/>
        <v>0</v>
      </c>
      <c r="CN67" s="29">
        <f t="shared" si="13"/>
        <v>0</v>
      </c>
      <c r="CO67" s="89">
        <f t="shared" si="35"/>
        <v>0</v>
      </c>
      <c r="CP67" s="29">
        <f t="shared" si="14"/>
        <v>0</v>
      </c>
      <c r="CQ67" s="29">
        <f t="shared" si="14"/>
        <v>0</v>
      </c>
    </row>
    <row r="68" spans="1:95" x14ac:dyDescent="0.25">
      <c r="A68" s="300"/>
      <c r="B68" s="31" t="s">
        <v>51</v>
      </c>
      <c r="C68" s="32">
        <f t="shared" si="0"/>
        <v>0</v>
      </c>
      <c r="D68" s="33">
        <f t="shared" ref="D68:E73" si="37">SUM(J68+L68+N68+P68+R68+T68+V68+X68+Z68+AB68+AD68+AF68+AH68+AJ68+AL68)</f>
        <v>0</v>
      </c>
      <c r="E68" s="34">
        <f t="shared" si="37"/>
        <v>0</v>
      </c>
      <c r="F68" s="75"/>
      <c r="G68" s="76"/>
      <c r="H68" s="75"/>
      <c r="I68" s="76"/>
      <c r="J68" s="35"/>
      <c r="K68" s="37"/>
      <c r="L68" s="35"/>
      <c r="M68" s="37"/>
      <c r="N68" s="35"/>
      <c r="O68" s="37"/>
      <c r="P68" s="35"/>
      <c r="Q68" s="37"/>
      <c r="R68" s="35"/>
      <c r="S68" s="37"/>
      <c r="T68" s="35"/>
      <c r="U68" s="37"/>
      <c r="V68" s="35"/>
      <c r="W68" s="37"/>
      <c r="X68" s="35"/>
      <c r="Y68" s="37"/>
      <c r="Z68" s="35"/>
      <c r="AA68" s="37"/>
      <c r="AB68" s="35"/>
      <c r="AC68" s="37"/>
      <c r="AD68" s="35"/>
      <c r="AE68" s="37"/>
      <c r="AF68" s="35"/>
      <c r="AG68" s="37"/>
      <c r="AH68" s="35"/>
      <c r="AI68" s="37"/>
      <c r="AJ68" s="35"/>
      <c r="AK68" s="37"/>
      <c r="AL68" s="38"/>
      <c r="AM68" s="39"/>
      <c r="AN68" s="40"/>
      <c r="AO68" s="114"/>
      <c r="AP68" s="115"/>
      <c r="AQ68" s="116"/>
      <c r="AR68" s="116"/>
      <c r="AS68" s="116"/>
      <c r="AT68" s="116"/>
      <c r="AU68" s="116"/>
      <c r="AV68" s="25" t="str">
        <f t="shared" si="33"/>
        <v/>
      </c>
      <c r="CA68" s="26" t="str">
        <f t="shared" si="3"/>
        <v/>
      </c>
      <c r="CB68" s="26" t="str">
        <f t="shared" si="4"/>
        <v/>
      </c>
      <c r="CC68" s="26" t="str">
        <f t="shared" si="5"/>
        <v/>
      </c>
      <c r="CD68" s="26" t="str">
        <f t="shared" si="6"/>
        <v/>
      </c>
      <c r="CE68" s="26" t="str">
        <f t="shared" si="7"/>
        <v/>
      </c>
      <c r="CF68" s="88" t="str">
        <f t="shared" si="34"/>
        <v/>
      </c>
      <c r="CG68" s="26" t="str">
        <f t="shared" si="8"/>
        <v/>
      </c>
      <c r="CH68" s="26" t="str">
        <f t="shared" si="9"/>
        <v/>
      </c>
      <c r="CI68" s="28"/>
      <c r="CJ68" s="29">
        <f t="shared" si="10"/>
        <v>0</v>
      </c>
      <c r="CK68" s="29">
        <f t="shared" si="11"/>
        <v>0</v>
      </c>
      <c r="CL68" s="29">
        <f t="shared" si="12"/>
        <v>0</v>
      </c>
      <c r="CM68" s="29">
        <f t="shared" si="13"/>
        <v>0</v>
      </c>
      <c r="CN68" s="29">
        <f t="shared" si="13"/>
        <v>0</v>
      </c>
      <c r="CO68" s="89">
        <f t="shared" si="35"/>
        <v>0</v>
      </c>
      <c r="CP68" s="29">
        <f t="shared" si="14"/>
        <v>0</v>
      </c>
      <c r="CQ68" s="29">
        <f t="shared" si="14"/>
        <v>0</v>
      </c>
    </row>
    <row r="69" spans="1:95" x14ac:dyDescent="0.25">
      <c r="A69" s="300"/>
      <c r="B69" s="31" t="s">
        <v>40</v>
      </c>
      <c r="C69" s="32">
        <f t="shared" si="0"/>
        <v>161</v>
      </c>
      <c r="D69" s="33">
        <f t="shared" si="37"/>
        <v>107</v>
      </c>
      <c r="E69" s="34">
        <f t="shared" si="37"/>
        <v>54</v>
      </c>
      <c r="F69" s="75"/>
      <c r="G69" s="76"/>
      <c r="H69" s="75"/>
      <c r="I69" s="76"/>
      <c r="J69" s="35"/>
      <c r="K69" s="37"/>
      <c r="L69" s="35">
        <v>3</v>
      </c>
      <c r="M69" s="37"/>
      <c r="N69" s="35">
        <v>2</v>
      </c>
      <c r="O69" s="37">
        <v>3</v>
      </c>
      <c r="P69" s="35">
        <v>13</v>
      </c>
      <c r="Q69" s="37">
        <v>9</v>
      </c>
      <c r="R69" s="35">
        <v>19</v>
      </c>
      <c r="S69" s="37">
        <v>8</v>
      </c>
      <c r="T69" s="35">
        <v>14</v>
      </c>
      <c r="U69" s="37">
        <v>10</v>
      </c>
      <c r="V69" s="35">
        <v>13</v>
      </c>
      <c r="W69" s="37">
        <v>5</v>
      </c>
      <c r="X69" s="35">
        <v>12</v>
      </c>
      <c r="Y69" s="37">
        <v>6</v>
      </c>
      <c r="Z69" s="35">
        <v>15</v>
      </c>
      <c r="AA69" s="37">
        <v>2</v>
      </c>
      <c r="AB69" s="35">
        <v>9</v>
      </c>
      <c r="AC69" s="37">
        <v>4</v>
      </c>
      <c r="AD69" s="35">
        <v>4</v>
      </c>
      <c r="AE69" s="37">
        <v>2</v>
      </c>
      <c r="AF69" s="35">
        <v>2</v>
      </c>
      <c r="AG69" s="37">
        <v>4</v>
      </c>
      <c r="AH69" s="35"/>
      <c r="AI69" s="37">
        <v>1</v>
      </c>
      <c r="AJ69" s="35"/>
      <c r="AK69" s="37"/>
      <c r="AL69" s="38">
        <v>1</v>
      </c>
      <c r="AM69" s="39"/>
      <c r="AN69" s="40">
        <v>0</v>
      </c>
      <c r="AO69" s="41">
        <v>0</v>
      </c>
      <c r="AP69" s="36">
        <v>0</v>
      </c>
      <c r="AQ69" s="24">
        <v>3</v>
      </c>
      <c r="AR69" s="24">
        <v>12</v>
      </c>
      <c r="AS69" s="24">
        <v>0</v>
      </c>
      <c r="AT69" s="24">
        <v>0</v>
      </c>
      <c r="AU69" s="24">
        <v>0</v>
      </c>
      <c r="AV69" s="25" t="str">
        <f t="shared" si="33"/>
        <v/>
      </c>
      <c r="CA69" s="26" t="str">
        <f t="shared" si="3"/>
        <v/>
      </c>
      <c r="CB69" s="26" t="str">
        <f t="shared" si="4"/>
        <v/>
      </c>
      <c r="CC69" s="26" t="str">
        <f t="shared" si="5"/>
        <v/>
      </c>
      <c r="CD69" s="26" t="str">
        <f t="shared" si="6"/>
        <v/>
      </c>
      <c r="CE69" s="26" t="str">
        <f t="shared" si="7"/>
        <v/>
      </c>
      <c r="CF69" s="88" t="str">
        <f t="shared" si="34"/>
        <v/>
      </c>
      <c r="CG69" s="26" t="str">
        <f t="shared" si="8"/>
        <v/>
      </c>
      <c r="CH69" s="26" t="str">
        <f t="shared" si="9"/>
        <v/>
      </c>
      <c r="CI69" s="28"/>
      <c r="CJ69" s="29">
        <f t="shared" si="10"/>
        <v>0</v>
      </c>
      <c r="CK69" s="29">
        <f t="shared" si="11"/>
        <v>0</v>
      </c>
      <c r="CL69" s="29">
        <f t="shared" si="12"/>
        <v>0</v>
      </c>
      <c r="CM69" s="29">
        <f t="shared" si="13"/>
        <v>0</v>
      </c>
      <c r="CN69" s="29">
        <f t="shared" si="13"/>
        <v>0</v>
      </c>
      <c r="CO69" s="89">
        <f t="shared" si="35"/>
        <v>0</v>
      </c>
      <c r="CP69" s="29">
        <f t="shared" si="14"/>
        <v>0</v>
      </c>
      <c r="CQ69" s="29">
        <f t="shared" si="14"/>
        <v>0</v>
      </c>
    </row>
    <row r="70" spans="1:95" x14ac:dyDescent="0.25">
      <c r="A70" s="300"/>
      <c r="B70" s="31" t="s">
        <v>52</v>
      </c>
      <c r="C70" s="32">
        <f t="shared" si="0"/>
        <v>0</v>
      </c>
      <c r="D70" s="33">
        <f t="shared" si="37"/>
        <v>0</v>
      </c>
      <c r="E70" s="34">
        <f t="shared" si="37"/>
        <v>0</v>
      </c>
      <c r="F70" s="75"/>
      <c r="G70" s="76"/>
      <c r="H70" s="75"/>
      <c r="I70" s="76"/>
      <c r="J70" s="35"/>
      <c r="K70" s="37"/>
      <c r="L70" s="35"/>
      <c r="M70" s="37"/>
      <c r="N70" s="35"/>
      <c r="O70" s="37"/>
      <c r="P70" s="35"/>
      <c r="Q70" s="37"/>
      <c r="R70" s="35"/>
      <c r="S70" s="37"/>
      <c r="T70" s="35"/>
      <c r="U70" s="37"/>
      <c r="V70" s="35"/>
      <c r="W70" s="37"/>
      <c r="X70" s="35"/>
      <c r="Y70" s="37"/>
      <c r="Z70" s="35"/>
      <c r="AA70" s="37"/>
      <c r="AB70" s="35"/>
      <c r="AC70" s="37"/>
      <c r="AD70" s="35"/>
      <c r="AE70" s="37"/>
      <c r="AF70" s="35"/>
      <c r="AG70" s="37"/>
      <c r="AH70" s="35"/>
      <c r="AI70" s="37"/>
      <c r="AJ70" s="35"/>
      <c r="AK70" s="37"/>
      <c r="AL70" s="38"/>
      <c r="AM70" s="39"/>
      <c r="AN70" s="40"/>
      <c r="AO70" s="41"/>
      <c r="AP70" s="36"/>
      <c r="AQ70" s="24"/>
      <c r="AR70" s="24"/>
      <c r="AS70" s="24"/>
      <c r="AT70" s="24"/>
      <c r="AU70" s="24"/>
      <c r="AV70" s="25" t="str">
        <f t="shared" si="33"/>
        <v/>
      </c>
      <c r="CA70" s="26" t="str">
        <f t="shared" si="3"/>
        <v/>
      </c>
      <c r="CB70" s="26" t="str">
        <f t="shared" si="4"/>
        <v/>
      </c>
      <c r="CC70" s="26" t="str">
        <f t="shared" si="5"/>
        <v/>
      </c>
      <c r="CD70" s="26" t="str">
        <f t="shared" si="6"/>
        <v/>
      </c>
      <c r="CE70" s="26" t="str">
        <f t="shared" si="7"/>
        <v/>
      </c>
      <c r="CF70" s="88" t="str">
        <f t="shared" si="34"/>
        <v/>
      </c>
      <c r="CG70" s="26" t="str">
        <f t="shared" si="8"/>
        <v/>
      </c>
      <c r="CH70" s="26" t="str">
        <f t="shared" si="9"/>
        <v/>
      </c>
      <c r="CI70" s="28"/>
      <c r="CJ70" s="29">
        <f t="shared" si="10"/>
        <v>0</v>
      </c>
      <c r="CK70" s="29">
        <f t="shared" si="11"/>
        <v>0</v>
      </c>
      <c r="CL70" s="29">
        <f t="shared" si="12"/>
        <v>0</v>
      </c>
      <c r="CM70" s="29">
        <f t="shared" si="13"/>
        <v>0</v>
      </c>
      <c r="CN70" s="29">
        <f t="shared" si="13"/>
        <v>0</v>
      </c>
      <c r="CO70" s="89">
        <f t="shared" si="35"/>
        <v>0</v>
      </c>
      <c r="CP70" s="29">
        <f t="shared" si="14"/>
        <v>0</v>
      </c>
      <c r="CQ70" s="29">
        <f t="shared" si="14"/>
        <v>0</v>
      </c>
    </row>
    <row r="71" spans="1:95" x14ac:dyDescent="0.25">
      <c r="A71" s="300"/>
      <c r="B71" s="31" t="s">
        <v>58</v>
      </c>
      <c r="C71" s="32">
        <f t="shared" si="0"/>
        <v>0</v>
      </c>
      <c r="D71" s="33">
        <f t="shared" si="37"/>
        <v>0</v>
      </c>
      <c r="E71" s="34">
        <f t="shared" si="37"/>
        <v>0</v>
      </c>
      <c r="F71" s="75"/>
      <c r="G71" s="76"/>
      <c r="H71" s="75"/>
      <c r="I71" s="76"/>
      <c r="J71" s="35"/>
      <c r="K71" s="37"/>
      <c r="L71" s="35"/>
      <c r="M71" s="37"/>
      <c r="N71" s="35"/>
      <c r="O71" s="37"/>
      <c r="P71" s="35"/>
      <c r="Q71" s="37"/>
      <c r="R71" s="35"/>
      <c r="S71" s="37"/>
      <c r="T71" s="35"/>
      <c r="U71" s="37"/>
      <c r="V71" s="35"/>
      <c r="W71" s="37"/>
      <c r="X71" s="35"/>
      <c r="Y71" s="37"/>
      <c r="Z71" s="35"/>
      <c r="AA71" s="37"/>
      <c r="AB71" s="35"/>
      <c r="AC71" s="37"/>
      <c r="AD71" s="35"/>
      <c r="AE71" s="37"/>
      <c r="AF71" s="35"/>
      <c r="AG71" s="37"/>
      <c r="AH71" s="35"/>
      <c r="AI71" s="37"/>
      <c r="AJ71" s="35"/>
      <c r="AK71" s="37"/>
      <c r="AL71" s="38"/>
      <c r="AM71" s="39"/>
      <c r="AN71" s="40"/>
      <c r="AO71" s="41"/>
      <c r="AP71" s="36"/>
      <c r="AQ71" s="24"/>
      <c r="AR71" s="24"/>
      <c r="AS71" s="24"/>
      <c r="AT71" s="24"/>
      <c r="AU71" s="24"/>
      <c r="AV71" s="25" t="str">
        <f t="shared" si="33"/>
        <v/>
      </c>
      <c r="CA71" s="26" t="str">
        <f t="shared" si="3"/>
        <v/>
      </c>
      <c r="CB71" s="26" t="str">
        <f t="shared" si="4"/>
        <v/>
      </c>
      <c r="CC71" s="26" t="str">
        <f t="shared" si="5"/>
        <v/>
      </c>
      <c r="CD71" s="26" t="str">
        <f t="shared" si="6"/>
        <v/>
      </c>
      <c r="CE71" s="26" t="str">
        <f t="shared" si="7"/>
        <v/>
      </c>
      <c r="CF71" s="88" t="str">
        <f t="shared" si="34"/>
        <v/>
      </c>
      <c r="CG71" s="26" t="str">
        <f t="shared" si="8"/>
        <v/>
      </c>
      <c r="CH71" s="26" t="str">
        <f t="shared" si="9"/>
        <v/>
      </c>
      <c r="CI71" s="28"/>
      <c r="CJ71" s="29">
        <f t="shared" si="10"/>
        <v>0</v>
      </c>
      <c r="CK71" s="29">
        <f t="shared" si="11"/>
        <v>0</v>
      </c>
      <c r="CL71" s="29">
        <f t="shared" si="12"/>
        <v>0</v>
      </c>
      <c r="CM71" s="29">
        <f t="shared" si="13"/>
        <v>0</v>
      </c>
      <c r="CN71" s="29">
        <f t="shared" si="13"/>
        <v>0</v>
      </c>
      <c r="CO71" s="89">
        <f t="shared" si="35"/>
        <v>0</v>
      </c>
      <c r="CP71" s="29">
        <f t="shared" si="14"/>
        <v>0</v>
      </c>
      <c r="CQ71" s="29">
        <f t="shared" si="14"/>
        <v>0</v>
      </c>
    </row>
    <row r="72" spans="1:95" x14ac:dyDescent="0.25">
      <c r="A72" s="300"/>
      <c r="B72" s="90" t="s">
        <v>47</v>
      </c>
      <c r="C72" s="91">
        <f t="shared" si="0"/>
        <v>0</v>
      </c>
      <c r="D72" s="33">
        <f t="shared" si="37"/>
        <v>0</v>
      </c>
      <c r="E72" s="55">
        <f t="shared" si="37"/>
        <v>0</v>
      </c>
      <c r="F72" s="75"/>
      <c r="G72" s="76"/>
      <c r="H72" s="75"/>
      <c r="I72" s="76"/>
      <c r="J72" s="47"/>
      <c r="K72" s="49"/>
      <c r="L72" s="47"/>
      <c r="M72" s="49"/>
      <c r="N72" s="47"/>
      <c r="O72" s="49"/>
      <c r="P72" s="47"/>
      <c r="Q72" s="49"/>
      <c r="R72" s="47"/>
      <c r="S72" s="49"/>
      <c r="T72" s="47"/>
      <c r="U72" s="49"/>
      <c r="V72" s="47"/>
      <c r="W72" s="49"/>
      <c r="X72" s="47"/>
      <c r="Y72" s="49"/>
      <c r="Z72" s="47"/>
      <c r="AA72" s="49"/>
      <c r="AB72" s="47"/>
      <c r="AC72" s="49"/>
      <c r="AD72" s="47"/>
      <c r="AE72" s="49"/>
      <c r="AF72" s="47"/>
      <c r="AG72" s="49"/>
      <c r="AH72" s="47"/>
      <c r="AI72" s="49"/>
      <c r="AJ72" s="47"/>
      <c r="AK72" s="49"/>
      <c r="AL72" s="50"/>
      <c r="AM72" s="51"/>
      <c r="AN72" s="40"/>
      <c r="AO72" s="52"/>
      <c r="AP72" s="48"/>
      <c r="AQ72" s="92"/>
      <c r="AR72" s="92"/>
      <c r="AS72" s="92"/>
      <c r="AT72" s="92"/>
      <c r="AU72" s="92"/>
      <c r="AV72" s="25" t="str">
        <f t="shared" si="33"/>
        <v/>
      </c>
      <c r="CA72" s="26" t="str">
        <f t="shared" si="3"/>
        <v/>
      </c>
      <c r="CB72" s="26" t="str">
        <f t="shared" si="4"/>
        <v/>
      </c>
      <c r="CC72" s="26" t="str">
        <f t="shared" si="5"/>
        <v/>
      </c>
      <c r="CD72" s="26" t="str">
        <f t="shared" si="6"/>
        <v/>
      </c>
      <c r="CE72" s="26" t="str">
        <f t="shared" si="7"/>
        <v/>
      </c>
      <c r="CF72" s="88" t="str">
        <f t="shared" si="34"/>
        <v/>
      </c>
      <c r="CG72" s="26" t="str">
        <f t="shared" si="8"/>
        <v/>
      </c>
      <c r="CH72" s="26" t="str">
        <f t="shared" si="9"/>
        <v/>
      </c>
      <c r="CI72" s="28"/>
      <c r="CJ72" s="29">
        <f t="shared" si="10"/>
        <v>0</v>
      </c>
      <c r="CK72" s="29">
        <f t="shared" si="11"/>
        <v>0</v>
      </c>
      <c r="CL72" s="29">
        <f t="shared" si="12"/>
        <v>0</v>
      </c>
      <c r="CM72" s="29">
        <f t="shared" si="13"/>
        <v>0</v>
      </c>
      <c r="CN72" s="29">
        <f t="shared" si="13"/>
        <v>0</v>
      </c>
      <c r="CO72" s="89">
        <f t="shared" si="35"/>
        <v>0</v>
      </c>
      <c r="CP72" s="29">
        <f t="shared" si="14"/>
        <v>0</v>
      </c>
      <c r="CQ72" s="29">
        <f t="shared" si="14"/>
        <v>0</v>
      </c>
    </row>
    <row r="73" spans="1:95" x14ac:dyDescent="0.25">
      <c r="A73" s="301"/>
      <c r="B73" s="57" t="s">
        <v>46</v>
      </c>
      <c r="C73" s="58">
        <f t="shared" si="0"/>
        <v>0</v>
      </c>
      <c r="D73" s="59">
        <f t="shared" si="37"/>
        <v>0</v>
      </c>
      <c r="E73" s="60">
        <f t="shared" si="37"/>
        <v>0</v>
      </c>
      <c r="F73" s="82"/>
      <c r="G73" s="93"/>
      <c r="H73" s="82"/>
      <c r="I73" s="93"/>
      <c r="J73" s="64"/>
      <c r="K73" s="94"/>
      <c r="L73" s="64"/>
      <c r="M73" s="94"/>
      <c r="N73" s="64"/>
      <c r="O73" s="94"/>
      <c r="P73" s="64"/>
      <c r="Q73" s="94"/>
      <c r="R73" s="64"/>
      <c r="S73" s="94"/>
      <c r="T73" s="64"/>
      <c r="U73" s="94"/>
      <c r="V73" s="64"/>
      <c r="W73" s="94"/>
      <c r="X73" s="64"/>
      <c r="Y73" s="94"/>
      <c r="Z73" s="64"/>
      <c r="AA73" s="94"/>
      <c r="AB73" s="64"/>
      <c r="AC73" s="94"/>
      <c r="AD73" s="64"/>
      <c r="AE73" s="94"/>
      <c r="AF73" s="64"/>
      <c r="AG73" s="94"/>
      <c r="AH73" s="64"/>
      <c r="AI73" s="94"/>
      <c r="AJ73" s="64"/>
      <c r="AK73" s="94"/>
      <c r="AL73" s="95"/>
      <c r="AM73" s="96"/>
      <c r="AN73" s="66"/>
      <c r="AO73" s="97"/>
      <c r="AP73" s="68"/>
      <c r="AQ73" s="69"/>
      <c r="AR73" s="69"/>
      <c r="AS73" s="69"/>
      <c r="AT73" s="69"/>
      <c r="AU73" s="69"/>
      <c r="AV73" s="25" t="str">
        <f t="shared" si="33"/>
        <v/>
      </c>
      <c r="CA73" s="26" t="str">
        <f t="shared" si="3"/>
        <v/>
      </c>
      <c r="CB73" s="26" t="str">
        <f t="shared" si="4"/>
        <v/>
      </c>
      <c r="CC73" s="26" t="str">
        <f t="shared" si="5"/>
        <v/>
      </c>
      <c r="CD73" s="26" t="str">
        <f t="shared" si="6"/>
        <v/>
      </c>
      <c r="CE73" s="26" t="str">
        <f t="shared" si="7"/>
        <v/>
      </c>
      <c r="CF73" s="88" t="str">
        <f t="shared" si="34"/>
        <v/>
      </c>
      <c r="CG73" s="26" t="str">
        <f t="shared" si="8"/>
        <v/>
      </c>
      <c r="CH73" s="26" t="str">
        <f t="shared" si="9"/>
        <v/>
      </c>
      <c r="CI73" s="28"/>
      <c r="CJ73" s="29">
        <f t="shared" si="10"/>
        <v>0</v>
      </c>
      <c r="CK73" s="29">
        <f t="shared" si="11"/>
        <v>0</v>
      </c>
      <c r="CL73" s="29">
        <f t="shared" si="12"/>
        <v>0</v>
      </c>
      <c r="CM73" s="29">
        <f t="shared" si="13"/>
        <v>0</v>
      </c>
      <c r="CN73" s="29">
        <f t="shared" si="13"/>
        <v>0</v>
      </c>
      <c r="CO73" s="89">
        <f t="shared" si="35"/>
        <v>0</v>
      </c>
      <c r="CP73" s="29">
        <f t="shared" si="14"/>
        <v>0</v>
      </c>
      <c r="CQ73" s="29">
        <f t="shared" si="14"/>
        <v>0</v>
      </c>
    </row>
    <row r="74" spans="1:95" x14ac:dyDescent="0.25">
      <c r="A74" s="299" t="s">
        <v>59</v>
      </c>
      <c r="B74" s="10" t="s">
        <v>60</v>
      </c>
      <c r="C74" s="11">
        <f>SUM(D74+E74)</f>
        <v>0</v>
      </c>
      <c r="D74" s="117"/>
      <c r="E74" s="13">
        <f>SUM(K74+M74+O74+Q74+S74+U74+W74+Y74+AA74+AC74)</f>
        <v>0</v>
      </c>
      <c r="F74" s="71"/>
      <c r="G74" s="72"/>
      <c r="H74" s="71"/>
      <c r="I74" s="72"/>
      <c r="J74" s="71"/>
      <c r="K74" s="16"/>
      <c r="L74" s="71"/>
      <c r="M74" s="16"/>
      <c r="N74" s="71"/>
      <c r="O74" s="16"/>
      <c r="P74" s="71"/>
      <c r="Q74" s="16"/>
      <c r="R74" s="71"/>
      <c r="S74" s="16"/>
      <c r="T74" s="71"/>
      <c r="U74" s="16"/>
      <c r="V74" s="71"/>
      <c r="W74" s="16"/>
      <c r="X74" s="71"/>
      <c r="Y74" s="16"/>
      <c r="Z74" s="71"/>
      <c r="AA74" s="16"/>
      <c r="AB74" s="71"/>
      <c r="AC74" s="49"/>
      <c r="AD74" s="118"/>
      <c r="AE74" s="119"/>
      <c r="AF74" s="100"/>
      <c r="AG74" s="101"/>
      <c r="AH74" s="100"/>
      <c r="AI74" s="101"/>
      <c r="AJ74" s="100"/>
      <c r="AK74" s="101"/>
      <c r="AL74" s="102"/>
      <c r="AM74" s="103"/>
      <c r="AN74" s="73"/>
      <c r="AO74" s="104"/>
      <c r="AP74" s="21"/>
      <c r="AQ74" s="22"/>
      <c r="AR74" s="22"/>
      <c r="AS74" s="22"/>
      <c r="AT74" s="22"/>
      <c r="AU74" s="22"/>
      <c r="AV74" s="25" t="str">
        <f t="shared" si="33"/>
        <v/>
      </c>
      <c r="CA74" s="26" t="str">
        <f t="shared" si="3"/>
        <v/>
      </c>
      <c r="CB74" s="26" t="str">
        <f t="shared" si="4"/>
        <v/>
      </c>
      <c r="CC74" s="120"/>
      <c r="CD74" s="26" t="str">
        <f t="shared" si="6"/>
        <v/>
      </c>
      <c r="CE74" s="26" t="str">
        <f t="shared" si="7"/>
        <v/>
      </c>
      <c r="CF74" s="88" t="str">
        <f t="shared" si="34"/>
        <v/>
      </c>
      <c r="CG74" s="26" t="str">
        <f t="shared" si="8"/>
        <v/>
      </c>
      <c r="CH74" s="26" t="str">
        <f t="shared" si="9"/>
        <v/>
      </c>
      <c r="CI74" s="28"/>
      <c r="CJ74" s="29">
        <f t="shared" si="10"/>
        <v>0</v>
      </c>
      <c r="CK74" s="29">
        <f t="shared" si="11"/>
        <v>0</v>
      </c>
      <c r="CL74" s="121"/>
      <c r="CM74" s="29">
        <f t="shared" si="13"/>
        <v>0</v>
      </c>
      <c r="CN74" s="29">
        <f t="shared" si="13"/>
        <v>0</v>
      </c>
      <c r="CO74" s="89">
        <f t="shared" si="35"/>
        <v>0</v>
      </c>
      <c r="CP74" s="29">
        <f t="shared" si="14"/>
        <v>0</v>
      </c>
      <c r="CQ74" s="29">
        <f t="shared" si="14"/>
        <v>0</v>
      </c>
    </row>
    <row r="75" spans="1:95" x14ac:dyDescent="0.25">
      <c r="A75" s="300"/>
      <c r="B75" s="31" t="s">
        <v>61</v>
      </c>
      <c r="C75" s="122">
        <f t="shared" si="0"/>
        <v>6</v>
      </c>
      <c r="D75" s="123"/>
      <c r="E75" s="55">
        <f>SUM(K75+M75+O75+Q75+S75+U75+W75+Y75+AA75+AC75)</f>
        <v>6</v>
      </c>
      <c r="F75" s="75"/>
      <c r="G75" s="76"/>
      <c r="H75" s="75"/>
      <c r="I75" s="76"/>
      <c r="J75" s="75"/>
      <c r="K75" s="37"/>
      <c r="L75" s="75"/>
      <c r="M75" s="37"/>
      <c r="N75" s="75"/>
      <c r="O75" s="37">
        <v>3</v>
      </c>
      <c r="P75" s="75"/>
      <c r="Q75" s="37">
        <v>1</v>
      </c>
      <c r="R75" s="75"/>
      <c r="S75" s="37">
        <v>1</v>
      </c>
      <c r="T75" s="75"/>
      <c r="U75" s="37">
        <v>1</v>
      </c>
      <c r="V75" s="75"/>
      <c r="W75" s="37"/>
      <c r="X75" s="75"/>
      <c r="Y75" s="37"/>
      <c r="Z75" s="75"/>
      <c r="AA75" s="37"/>
      <c r="AB75" s="75"/>
      <c r="AC75" s="49"/>
      <c r="AD75" s="118"/>
      <c r="AE75" s="119"/>
      <c r="AF75" s="105"/>
      <c r="AG75" s="77"/>
      <c r="AH75" s="105"/>
      <c r="AI75" s="77"/>
      <c r="AJ75" s="105"/>
      <c r="AK75" s="77"/>
      <c r="AL75" s="106"/>
      <c r="AM75" s="107"/>
      <c r="AN75" s="40">
        <v>0</v>
      </c>
      <c r="AO75" s="41">
        <v>0</v>
      </c>
      <c r="AP75" s="36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5" t="str">
        <f t="shared" si="33"/>
        <v/>
      </c>
      <c r="CA75" s="26" t="str">
        <f t="shared" si="3"/>
        <v/>
      </c>
      <c r="CB75" s="26" t="str">
        <f t="shared" si="4"/>
        <v/>
      </c>
      <c r="CC75" s="120"/>
      <c r="CD75" s="26" t="str">
        <f t="shared" si="6"/>
        <v/>
      </c>
      <c r="CE75" s="26" t="str">
        <f t="shared" si="7"/>
        <v/>
      </c>
      <c r="CF75" s="88" t="str">
        <f t="shared" si="34"/>
        <v/>
      </c>
      <c r="CG75" s="26" t="str">
        <f t="shared" si="8"/>
        <v/>
      </c>
      <c r="CH75" s="26" t="str">
        <f t="shared" si="9"/>
        <v/>
      </c>
      <c r="CI75" s="28"/>
      <c r="CJ75" s="29">
        <f t="shared" si="10"/>
        <v>0</v>
      </c>
      <c r="CK75" s="29">
        <f t="shared" si="11"/>
        <v>0</v>
      </c>
      <c r="CL75" s="121"/>
      <c r="CM75" s="29">
        <f t="shared" si="13"/>
        <v>0</v>
      </c>
      <c r="CN75" s="29">
        <f t="shared" si="13"/>
        <v>0</v>
      </c>
      <c r="CO75" s="89">
        <f t="shared" si="35"/>
        <v>0</v>
      </c>
      <c r="CP75" s="29">
        <f t="shared" si="14"/>
        <v>0</v>
      </c>
      <c r="CQ75" s="29">
        <f t="shared" si="14"/>
        <v>0</v>
      </c>
    </row>
    <row r="76" spans="1:95" x14ac:dyDescent="0.25">
      <c r="A76" s="300"/>
      <c r="B76" s="124" t="s">
        <v>62</v>
      </c>
      <c r="C76" s="122">
        <f>SUM(D76+E76)</f>
        <v>0</v>
      </c>
      <c r="D76" s="125"/>
      <c r="E76" s="55">
        <f>SUM(K76+M76+O76+Q76+S76+U76+W76+Y76+AA76+AC76)</f>
        <v>0</v>
      </c>
      <c r="F76" s="105"/>
      <c r="G76" s="126"/>
      <c r="H76" s="105"/>
      <c r="I76" s="126"/>
      <c r="J76" s="105"/>
      <c r="K76" s="37"/>
      <c r="L76" s="105"/>
      <c r="M76" s="37"/>
      <c r="N76" s="105"/>
      <c r="O76" s="37"/>
      <c r="P76" s="105"/>
      <c r="Q76" s="37"/>
      <c r="R76" s="105"/>
      <c r="S76" s="37"/>
      <c r="T76" s="105"/>
      <c r="U76" s="37"/>
      <c r="V76" s="105"/>
      <c r="W76" s="37"/>
      <c r="X76" s="105"/>
      <c r="Y76" s="37"/>
      <c r="Z76" s="105"/>
      <c r="AA76" s="37"/>
      <c r="AB76" s="105"/>
      <c r="AC76" s="49"/>
      <c r="AD76" s="118"/>
      <c r="AE76" s="119"/>
      <c r="AF76" s="105"/>
      <c r="AG76" s="77"/>
      <c r="AH76" s="105"/>
      <c r="AI76" s="77"/>
      <c r="AJ76" s="105"/>
      <c r="AK76" s="77"/>
      <c r="AL76" s="106"/>
      <c r="AM76" s="107"/>
      <c r="AN76" s="40"/>
      <c r="AO76" s="52"/>
      <c r="AP76" s="48"/>
      <c r="AQ76" s="92"/>
      <c r="AR76" s="92"/>
      <c r="AS76" s="92"/>
      <c r="AT76" s="92"/>
      <c r="AU76" s="92"/>
      <c r="AV76" s="25" t="str">
        <f t="shared" si="33"/>
        <v/>
      </c>
      <c r="CA76" s="26" t="str">
        <f t="shared" si="3"/>
        <v/>
      </c>
      <c r="CB76" s="26" t="str">
        <f t="shared" si="4"/>
        <v/>
      </c>
      <c r="CC76" s="120"/>
      <c r="CD76" s="26" t="str">
        <f t="shared" si="6"/>
        <v/>
      </c>
      <c r="CE76" s="26" t="str">
        <f t="shared" si="7"/>
        <v/>
      </c>
      <c r="CF76" s="88" t="str">
        <f t="shared" si="34"/>
        <v/>
      </c>
      <c r="CG76" s="26" t="str">
        <f t="shared" si="8"/>
        <v/>
      </c>
      <c r="CH76" s="26" t="str">
        <f t="shared" si="9"/>
        <v/>
      </c>
      <c r="CI76" s="28"/>
      <c r="CJ76" s="29">
        <f t="shared" si="10"/>
        <v>0</v>
      </c>
      <c r="CK76" s="29">
        <f t="shared" si="11"/>
        <v>0</v>
      </c>
      <c r="CL76" s="121"/>
      <c r="CM76" s="29">
        <f t="shared" si="13"/>
        <v>0</v>
      </c>
      <c r="CN76" s="29">
        <f t="shared" si="13"/>
        <v>0</v>
      </c>
      <c r="CO76" s="89">
        <f t="shared" si="35"/>
        <v>0</v>
      </c>
      <c r="CP76" s="29">
        <f t="shared" si="14"/>
        <v>0</v>
      </c>
      <c r="CQ76" s="29">
        <f t="shared" si="14"/>
        <v>0</v>
      </c>
    </row>
    <row r="77" spans="1:95" x14ac:dyDescent="0.25">
      <c r="A77" s="300"/>
      <c r="B77" s="90" t="s">
        <v>63</v>
      </c>
      <c r="C77" s="32">
        <f>SUM(D77+E77)</f>
        <v>0</v>
      </c>
      <c r="D77" s="123"/>
      <c r="E77" s="55">
        <f>SUM(K77+M77+O77+Q77+S77+U77+W77+Y77+AA77+AC77)</f>
        <v>0</v>
      </c>
      <c r="F77" s="75"/>
      <c r="G77" s="76"/>
      <c r="H77" s="75"/>
      <c r="I77" s="76"/>
      <c r="J77" s="75"/>
      <c r="K77" s="49"/>
      <c r="L77" s="75"/>
      <c r="M77" s="49"/>
      <c r="N77" s="75"/>
      <c r="O77" s="49"/>
      <c r="P77" s="75"/>
      <c r="Q77" s="49"/>
      <c r="R77" s="75"/>
      <c r="S77" s="49"/>
      <c r="T77" s="75"/>
      <c r="U77" s="49"/>
      <c r="V77" s="75"/>
      <c r="W77" s="49"/>
      <c r="X77" s="75"/>
      <c r="Y77" s="49"/>
      <c r="Z77" s="75"/>
      <c r="AA77" s="49"/>
      <c r="AB77" s="75"/>
      <c r="AC77" s="49"/>
      <c r="AD77" s="118"/>
      <c r="AE77" s="119"/>
      <c r="AF77" s="105"/>
      <c r="AG77" s="77"/>
      <c r="AH77" s="105"/>
      <c r="AI77" s="77"/>
      <c r="AJ77" s="105"/>
      <c r="AK77" s="77"/>
      <c r="AL77" s="106"/>
      <c r="AM77" s="107"/>
      <c r="AN77" s="40"/>
      <c r="AO77" s="52"/>
      <c r="AP77" s="48"/>
      <c r="AQ77" s="92"/>
      <c r="AR77" s="92"/>
      <c r="AS77" s="92"/>
      <c r="AT77" s="92"/>
      <c r="AU77" s="92"/>
      <c r="AV77" s="25" t="str">
        <f t="shared" si="33"/>
        <v/>
      </c>
      <c r="CA77" s="26" t="str">
        <f t="shared" si="3"/>
        <v/>
      </c>
      <c r="CB77" s="26" t="str">
        <f t="shared" si="4"/>
        <v/>
      </c>
      <c r="CC77" s="120"/>
      <c r="CD77" s="26" t="str">
        <f t="shared" si="6"/>
        <v/>
      </c>
      <c r="CE77" s="26" t="str">
        <f t="shared" si="7"/>
        <v/>
      </c>
      <c r="CF77" s="88" t="str">
        <f t="shared" si="34"/>
        <v/>
      </c>
      <c r="CG77" s="26" t="str">
        <f t="shared" si="8"/>
        <v/>
      </c>
      <c r="CH77" s="26" t="str">
        <f t="shared" si="9"/>
        <v/>
      </c>
      <c r="CI77" s="28"/>
      <c r="CJ77" s="29">
        <f t="shared" si="10"/>
        <v>0</v>
      </c>
      <c r="CK77" s="29">
        <f t="shared" si="11"/>
        <v>0</v>
      </c>
      <c r="CL77" s="121"/>
      <c r="CM77" s="29">
        <f t="shared" si="13"/>
        <v>0</v>
      </c>
      <c r="CN77" s="29">
        <f t="shared" si="13"/>
        <v>0</v>
      </c>
      <c r="CO77" s="89">
        <f t="shared" si="35"/>
        <v>0</v>
      </c>
      <c r="CP77" s="29">
        <f t="shared" si="14"/>
        <v>0</v>
      </c>
      <c r="CQ77" s="29">
        <f t="shared" si="14"/>
        <v>0</v>
      </c>
    </row>
    <row r="78" spans="1:95" x14ac:dyDescent="0.25">
      <c r="A78" s="301"/>
      <c r="B78" s="127" t="s">
        <v>47</v>
      </c>
      <c r="C78" s="128">
        <f>SUM(D78+E78)</f>
        <v>0</v>
      </c>
      <c r="D78" s="129"/>
      <c r="E78" s="60">
        <f>SUM(K78+M78+O78+Q78+S78+U78+W78+Y78+AA78+AC78)</f>
        <v>0</v>
      </c>
      <c r="F78" s="82"/>
      <c r="G78" s="93"/>
      <c r="H78" s="82"/>
      <c r="I78" s="93"/>
      <c r="J78" s="82"/>
      <c r="K78" s="94"/>
      <c r="L78" s="82"/>
      <c r="M78" s="94"/>
      <c r="N78" s="82"/>
      <c r="O78" s="94"/>
      <c r="P78" s="82"/>
      <c r="Q78" s="94"/>
      <c r="R78" s="82"/>
      <c r="S78" s="94"/>
      <c r="T78" s="82"/>
      <c r="U78" s="94"/>
      <c r="V78" s="82"/>
      <c r="W78" s="94"/>
      <c r="X78" s="82"/>
      <c r="Y78" s="94"/>
      <c r="Z78" s="82"/>
      <c r="AA78" s="94"/>
      <c r="AB78" s="82"/>
      <c r="AC78" s="94"/>
      <c r="AD78" s="130"/>
      <c r="AE78" s="131"/>
      <c r="AF78" s="82"/>
      <c r="AG78" s="111"/>
      <c r="AH78" s="82"/>
      <c r="AI78" s="111"/>
      <c r="AJ78" s="82"/>
      <c r="AK78" s="111"/>
      <c r="AL78" s="112"/>
      <c r="AM78" s="113"/>
      <c r="AN78" s="66"/>
      <c r="AO78" s="97"/>
      <c r="AP78" s="68"/>
      <c r="AQ78" s="69"/>
      <c r="AR78" s="69"/>
      <c r="AS78" s="69"/>
      <c r="AT78" s="69"/>
      <c r="AU78" s="69"/>
      <c r="AV78" s="25" t="str">
        <f t="shared" si="33"/>
        <v/>
      </c>
      <c r="CA78" s="26" t="str">
        <f t="shared" si="3"/>
        <v/>
      </c>
      <c r="CB78" s="26" t="str">
        <f t="shared" si="4"/>
        <v/>
      </c>
      <c r="CC78" s="120"/>
      <c r="CD78" s="26" t="str">
        <f t="shared" si="6"/>
        <v/>
      </c>
      <c r="CE78" s="26" t="str">
        <f t="shared" si="7"/>
        <v/>
      </c>
      <c r="CF78" s="88" t="str">
        <f t="shared" si="34"/>
        <v/>
      </c>
      <c r="CG78" s="26" t="str">
        <f t="shared" si="8"/>
        <v/>
      </c>
      <c r="CH78" s="26" t="str">
        <f t="shared" si="9"/>
        <v/>
      </c>
      <c r="CI78" s="28"/>
      <c r="CJ78" s="29">
        <f t="shared" si="10"/>
        <v>0</v>
      </c>
      <c r="CK78" s="29">
        <f t="shared" si="11"/>
        <v>0</v>
      </c>
      <c r="CL78" s="121"/>
      <c r="CM78" s="29">
        <f t="shared" si="13"/>
        <v>0</v>
      </c>
      <c r="CN78" s="29">
        <f t="shared" si="13"/>
        <v>0</v>
      </c>
      <c r="CO78" s="89">
        <f t="shared" si="35"/>
        <v>0</v>
      </c>
      <c r="CP78" s="29">
        <f t="shared" si="14"/>
        <v>0</v>
      </c>
      <c r="CQ78" s="29">
        <f t="shared" si="14"/>
        <v>0</v>
      </c>
    </row>
    <row r="79" spans="1:95" x14ac:dyDescent="0.25">
      <c r="A79" s="300" t="s">
        <v>64</v>
      </c>
      <c r="B79" s="10" t="s">
        <v>38</v>
      </c>
      <c r="C79" s="132">
        <f t="shared" ref="C79:C89" si="38">SUM(D79+E79)</f>
        <v>0</v>
      </c>
      <c r="D79" s="133">
        <f>+F79+H79+J79+L79+N79+P79+R79+T79+V79+X79+Z79+AB79+AD79+AF79+AH79+AJ79+AL79</f>
        <v>0</v>
      </c>
      <c r="E79" s="134">
        <f>+G79+I79+K79+M79+O79+Q79+S79+U79+W79+Y79+AA79+AC79+AE79+AG79+AI79+AK79+AM79</f>
        <v>0</v>
      </c>
      <c r="F79" s="135"/>
      <c r="G79" s="136"/>
      <c r="H79" s="135"/>
      <c r="I79" s="136"/>
      <c r="J79" s="135"/>
      <c r="K79" s="136"/>
      <c r="L79" s="135"/>
      <c r="M79" s="136"/>
      <c r="N79" s="135"/>
      <c r="O79" s="136"/>
      <c r="P79" s="135"/>
      <c r="Q79" s="136"/>
      <c r="R79" s="135"/>
      <c r="S79" s="136"/>
      <c r="T79" s="135"/>
      <c r="U79" s="136"/>
      <c r="V79" s="135"/>
      <c r="W79" s="136"/>
      <c r="X79" s="135"/>
      <c r="Y79" s="136"/>
      <c r="Z79" s="135"/>
      <c r="AA79" s="136"/>
      <c r="AB79" s="135"/>
      <c r="AC79" s="136"/>
      <c r="AD79" s="135"/>
      <c r="AE79" s="136"/>
      <c r="AF79" s="135"/>
      <c r="AG79" s="136"/>
      <c r="AH79" s="135"/>
      <c r="AI79" s="136"/>
      <c r="AJ79" s="135"/>
      <c r="AK79" s="136"/>
      <c r="AL79" s="135"/>
      <c r="AM79" s="136"/>
      <c r="AN79" s="40"/>
      <c r="AO79" s="52"/>
      <c r="AP79" s="48"/>
      <c r="AQ79" s="92"/>
      <c r="AR79" s="92"/>
      <c r="AS79" s="92"/>
      <c r="AT79" s="92"/>
      <c r="AU79" s="92"/>
      <c r="AV79" s="25" t="str">
        <f t="shared" si="33"/>
        <v/>
      </c>
      <c r="CA79" s="26" t="str">
        <f>IF(AND($C79&lt;&gt;0,AN79=""),"* No olvide ingresar la columna Espacios Amigables /adolescentes (Digite CERO si no tiene). ",IF(AN79&gt;$C79,"* El Número de Espacios Amigables no puede superar el Total. ",""))</f>
        <v/>
      </c>
      <c r="CB79" s="26" t="str">
        <f t="shared" si="4"/>
        <v/>
      </c>
      <c r="CC79" s="26" t="str">
        <f t="shared" si="5"/>
        <v/>
      </c>
      <c r="CD79" s="26" t="str">
        <f t="shared" si="6"/>
        <v/>
      </c>
      <c r="CE79" s="26" t="str">
        <f t="shared" si="7"/>
        <v/>
      </c>
      <c r="CF79" s="88" t="str">
        <f t="shared" si="34"/>
        <v/>
      </c>
      <c r="CG79" s="26" t="str">
        <f t="shared" si="8"/>
        <v/>
      </c>
      <c r="CH79" s="26" t="str">
        <f t="shared" si="9"/>
        <v/>
      </c>
      <c r="CI79" s="28"/>
      <c r="CJ79" s="29">
        <f t="shared" si="10"/>
        <v>0</v>
      </c>
      <c r="CK79" s="29">
        <f t="shared" si="11"/>
        <v>0</v>
      </c>
      <c r="CL79" s="29">
        <f t="shared" si="12"/>
        <v>0</v>
      </c>
      <c r="CM79" s="29">
        <f t="shared" si="13"/>
        <v>0</v>
      </c>
      <c r="CN79" s="29">
        <f t="shared" si="13"/>
        <v>0</v>
      </c>
      <c r="CO79" s="89">
        <f t="shared" si="35"/>
        <v>0</v>
      </c>
      <c r="CP79" s="29">
        <f t="shared" si="14"/>
        <v>0</v>
      </c>
      <c r="CQ79" s="29">
        <f t="shared" si="14"/>
        <v>0</v>
      </c>
    </row>
    <row r="80" spans="1:95" x14ac:dyDescent="0.25">
      <c r="A80" s="300"/>
      <c r="B80" s="31" t="s">
        <v>39</v>
      </c>
      <c r="C80" s="137">
        <f t="shared" si="38"/>
        <v>0</v>
      </c>
      <c r="D80" s="138">
        <f t="shared" ref="D80:E89" si="39">+F80+H80+J80+L80+N80+P80+R80+T80+V80+X80+Z80+AB80+AD80+AF80+AH80+AJ80+AL80</f>
        <v>0</v>
      </c>
      <c r="E80" s="139">
        <f t="shared" si="39"/>
        <v>0</v>
      </c>
      <c r="F80" s="140"/>
      <c r="G80" s="141"/>
      <c r="H80" s="140"/>
      <c r="I80" s="141"/>
      <c r="J80" s="140"/>
      <c r="K80" s="141"/>
      <c r="L80" s="140"/>
      <c r="M80" s="141"/>
      <c r="N80" s="140"/>
      <c r="O80" s="141"/>
      <c r="P80" s="140"/>
      <c r="Q80" s="141"/>
      <c r="R80" s="140"/>
      <c r="S80" s="141"/>
      <c r="T80" s="140"/>
      <c r="U80" s="141"/>
      <c r="V80" s="140"/>
      <c r="W80" s="141"/>
      <c r="X80" s="140"/>
      <c r="Y80" s="141"/>
      <c r="Z80" s="140"/>
      <c r="AA80" s="141"/>
      <c r="AB80" s="140"/>
      <c r="AC80" s="141"/>
      <c r="AD80" s="140"/>
      <c r="AE80" s="141"/>
      <c r="AF80" s="140"/>
      <c r="AG80" s="141"/>
      <c r="AH80" s="140"/>
      <c r="AI80" s="141"/>
      <c r="AJ80" s="140"/>
      <c r="AK80" s="141"/>
      <c r="AL80" s="140"/>
      <c r="AM80" s="141"/>
      <c r="AN80" s="40"/>
      <c r="AO80" s="52"/>
      <c r="AP80" s="48"/>
      <c r="AQ80" s="92"/>
      <c r="AR80" s="92"/>
      <c r="AS80" s="92"/>
      <c r="AT80" s="92"/>
      <c r="AU80" s="92"/>
      <c r="AV80" s="25" t="str">
        <f t="shared" si="33"/>
        <v/>
      </c>
      <c r="CA80" s="26" t="str">
        <f t="shared" si="3"/>
        <v/>
      </c>
      <c r="CB80" s="26" t="str">
        <f t="shared" si="4"/>
        <v/>
      </c>
      <c r="CC80" s="26" t="str">
        <f t="shared" si="5"/>
        <v/>
      </c>
      <c r="CD80" s="26" t="str">
        <f t="shared" si="6"/>
        <v/>
      </c>
      <c r="CE80" s="26" t="str">
        <f t="shared" si="7"/>
        <v/>
      </c>
      <c r="CF80" s="88" t="str">
        <f t="shared" si="34"/>
        <v/>
      </c>
      <c r="CG80" s="26" t="str">
        <f t="shared" si="8"/>
        <v/>
      </c>
      <c r="CH80" s="26" t="str">
        <f t="shared" si="9"/>
        <v/>
      </c>
      <c r="CI80" s="28"/>
      <c r="CJ80" s="29">
        <f t="shared" si="10"/>
        <v>0</v>
      </c>
      <c r="CK80" s="29">
        <f t="shared" si="11"/>
        <v>0</v>
      </c>
      <c r="CL80" s="29">
        <f t="shared" si="12"/>
        <v>0</v>
      </c>
      <c r="CM80" s="29">
        <f t="shared" si="13"/>
        <v>0</v>
      </c>
      <c r="CN80" s="29">
        <f t="shared" si="13"/>
        <v>0</v>
      </c>
      <c r="CO80" s="89">
        <f t="shared" si="35"/>
        <v>0</v>
      </c>
      <c r="CP80" s="29">
        <f t="shared" si="14"/>
        <v>0</v>
      </c>
      <c r="CQ80" s="29">
        <f t="shared" si="14"/>
        <v>0</v>
      </c>
    </row>
    <row r="81" spans="1:95" x14ac:dyDescent="0.25">
      <c r="A81" s="300"/>
      <c r="B81" s="31" t="s">
        <v>40</v>
      </c>
      <c r="C81" s="137">
        <f t="shared" si="38"/>
        <v>0</v>
      </c>
      <c r="D81" s="138">
        <f t="shared" si="39"/>
        <v>0</v>
      </c>
      <c r="E81" s="139">
        <f t="shared" si="39"/>
        <v>0</v>
      </c>
      <c r="F81" s="140"/>
      <c r="G81" s="141"/>
      <c r="H81" s="140"/>
      <c r="I81" s="141"/>
      <c r="J81" s="140"/>
      <c r="K81" s="141"/>
      <c r="L81" s="140"/>
      <c r="M81" s="141"/>
      <c r="N81" s="140"/>
      <c r="O81" s="141"/>
      <c r="P81" s="140"/>
      <c r="Q81" s="141"/>
      <c r="R81" s="140"/>
      <c r="S81" s="141"/>
      <c r="T81" s="140"/>
      <c r="U81" s="141"/>
      <c r="V81" s="140"/>
      <c r="W81" s="141"/>
      <c r="X81" s="140"/>
      <c r="Y81" s="141"/>
      <c r="Z81" s="140"/>
      <c r="AA81" s="141"/>
      <c r="AB81" s="140"/>
      <c r="AC81" s="141"/>
      <c r="AD81" s="140"/>
      <c r="AE81" s="141"/>
      <c r="AF81" s="140"/>
      <c r="AG81" s="141"/>
      <c r="AH81" s="140"/>
      <c r="AI81" s="141"/>
      <c r="AJ81" s="140"/>
      <c r="AK81" s="141"/>
      <c r="AL81" s="140"/>
      <c r="AM81" s="141"/>
      <c r="AN81" s="40"/>
      <c r="AO81" s="52"/>
      <c r="AP81" s="48"/>
      <c r="AQ81" s="92"/>
      <c r="AR81" s="92"/>
      <c r="AS81" s="92"/>
      <c r="AT81" s="92"/>
      <c r="AU81" s="92"/>
      <c r="AV81" s="25" t="str">
        <f t="shared" si="33"/>
        <v/>
      </c>
      <c r="CA81" s="26" t="str">
        <f t="shared" si="3"/>
        <v/>
      </c>
      <c r="CB81" s="26" t="str">
        <f t="shared" si="4"/>
        <v/>
      </c>
      <c r="CC81" s="26" t="str">
        <f t="shared" si="5"/>
        <v/>
      </c>
      <c r="CD81" s="26" t="str">
        <f t="shared" si="6"/>
        <v/>
      </c>
      <c r="CE81" s="26" t="str">
        <f t="shared" si="7"/>
        <v/>
      </c>
      <c r="CF81" s="88" t="str">
        <f t="shared" si="34"/>
        <v/>
      </c>
      <c r="CG81" s="26" t="str">
        <f t="shared" si="8"/>
        <v/>
      </c>
      <c r="CH81" s="26" t="str">
        <f t="shared" si="9"/>
        <v/>
      </c>
      <c r="CI81" s="28"/>
      <c r="CJ81" s="29">
        <f t="shared" si="10"/>
        <v>0</v>
      </c>
      <c r="CK81" s="29">
        <f t="shared" si="11"/>
        <v>0</v>
      </c>
      <c r="CL81" s="29">
        <f t="shared" si="12"/>
        <v>0</v>
      </c>
      <c r="CM81" s="29">
        <f t="shared" si="13"/>
        <v>0</v>
      </c>
      <c r="CN81" s="29">
        <f t="shared" si="13"/>
        <v>0</v>
      </c>
      <c r="CO81" s="89">
        <f t="shared" si="35"/>
        <v>0</v>
      </c>
      <c r="CP81" s="29">
        <f t="shared" si="14"/>
        <v>0</v>
      </c>
      <c r="CQ81" s="29">
        <f t="shared" si="14"/>
        <v>0</v>
      </c>
    </row>
    <row r="82" spans="1:95" x14ac:dyDescent="0.25">
      <c r="A82" s="300"/>
      <c r="B82" s="31" t="s">
        <v>41</v>
      </c>
      <c r="C82" s="137">
        <f t="shared" si="38"/>
        <v>0</v>
      </c>
      <c r="D82" s="138">
        <f t="shared" si="39"/>
        <v>0</v>
      </c>
      <c r="E82" s="139">
        <f t="shared" si="39"/>
        <v>0</v>
      </c>
      <c r="F82" s="140"/>
      <c r="G82" s="141"/>
      <c r="H82" s="140"/>
      <c r="I82" s="141"/>
      <c r="J82" s="140"/>
      <c r="K82" s="141"/>
      <c r="L82" s="140"/>
      <c r="M82" s="141"/>
      <c r="N82" s="140"/>
      <c r="O82" s="141"/>
      <c r="P82" s="140"/>
      <c r="Q82" s="141"/>
      <c r="R82" s="140"/>
      <c r="S82" s="141"/>
      <c r="T82" s="140"/>
      <c r="U82" s="141"/>
      <c r="V82" s="140"/>
      <c r="W82" s="141"/>
      <c r="X82" s="140"/>
      <c r="Y82" s="141"/>
      <c r="Z82" s="140"/>
      <c r="AA82" s="141"/>
      <c r="AB82" s="140"/>
      <c r="AC82" s="141"/>
      <c r="AD82" s="140"/>
      <c r="AE82" s="141"/>
      <c r="AF82" s="140"/>
      <c r="AG82" s="141"/>
      <c r="AH82" s="140"/>
      <c r="AI82" s="141"/>
      <c r="AJ82" s="140"/>
      <c r="AK82" s="141"/>
      <c r="AL82" s="140"/>
      <c r="AM82" s="141"/>
      <c r="AN82" s="40"/>
      <c r="AO82" s="52"/>
      <c r="AP82" s="48"/>
      <c r="AQ82" s="92"/>
      <c r="AR82" s="92"/>
      <c r="AS82" s="92"/>
      <c r="AT82" s="92"/>
      <c r="AU82" s="92"/>
      <c r="AV82" s="25" t="str">
        <f t="shared" si="33"/>
        <v/>
      </c>
      <c r="CA82" s="26" t="str">
        <f t="shared" si="3"/>
        <v/>
      </c>
      <c r="CB82" s="26" t="str">
        <f t="shared" si="4"/>
        <v/>
      </c>
      <c r="CC82" s="26" t="str">
        <f t="shared" si="5"/>
        <v/>
      </c>
      <c r="CD82" s="26" t="str">
        <f t="shared" si="6"/>
        <v/>
      </c>
      <c r="CE82" s="26" t="str">
        <f t="shared" si="7"/>
        <v/>
      </c>
      <c r="CF82" s="88" t="str">
        <f t="shared" si="34"/>
        <v/>
      </c>
      <c r="CG82" s="26" t="str">
        <f t="shared" si="8"/>
        <v/>
      </c>
      <c r="CH82" s="26" t="str">
        <f t="shared" si="9"/>
        <v/>
      </c>
      <c r="CI82" s="28"/>
      <c r="CJ82" s="29">
        <f t="shared" si="10"/>
        <v>0</v>
      </c>
      <c r="CK82" s="29">
        <f t="shared" si="11"/>
        <v>0</v>
      </c>
      <c r="CL82" s="29">
        <f t="shared" si="12"/>
        <v>0</v>
      </c>
      <c r="CM82" s="29">
        <f t="shared" si="13"/>
        <v>0</v>
      </c>
      <c r="CN82" s="29">
        <f t="shared" si="13"/>
        <v>0</v>
      </c>
      <c r="CO82" s="89">
        <f t="shared" ref="CO82:CO84" si="40">IF(AND(SUM(J82:M82)&gt;0,AS82=""),1,IF(AS82&gt;SUM(J82:M82),1,0))</f>
        <v>0</v>
      </c>
      <c r="CP82" s="29">
        <f t="shared" si="14"/>
        <v>0</v>
      </c>
      <c r="CQ82" s="29">
        <f t="shared" si="14"/>
        <v>0</v>
      </c>
    </row>
    <row r="83" spans="1:95" x14ac:dyDescent="0.25">
      <c r="A83" s="300"/>
      <c r="B83" s="31" t="s">
        <v>42</v>
      </c>
      <c r="C83" s="137">
        <f t="shared" si="38"/>
        <v>0</v>
      </c>
      <c r="D83" s="138">
        <f t="shared" si="39"/>
        <v>0</v>
      </c>
      <c r="E83" s="139">
        <f t="shared" si="39"/>
        <v>0</v>
      </c>
      <c r="F83" s="140"/>
      <c r="G83" s="141"/>
      <c r="H83" s="140"/>
      <c r="I83" s="141"/>
      <c r="J83" s="140"/>
      <c r="K83" s="141"/>
      <c r="L83" s="140"/>
      <c r="M83" s="141"/>
      <c r="N83" s="140"/>
      <c r="O83" s="141"/>
      <c r="P83" s="140"/>
      <c r="Q83" s="141"/>
      <c r="R83" s="140"/>
      <c r="S83" s="141"/>
      <c r="T83" s="140"/>
      <c r="U83" s="141"/>
      <c r="V83" s="140"/>
      <c r="W83" s="141"/>
      <c r="X83" s="140"/>
      <c r="Y83" s="141"/>
      <c r="Z83" s="140"/>
      <c r="AA83" s="141"/>
      <c r="AB83" s="140"/>
      <c r="AC83" s="141"/>
      <c r="AD83" s="140"/>
      <c r="AE83" s="141"/>
      <c r="AF83" s="140"/>
      <c r="AG83" s="141"/>
      <c r="AH83" s="140"/>
      <c r="AI83" s="141"/>
      <c r="AJ83" s="140"/>
      <c r="AK83" s="141"/>
      <c r="AL83" s="140"/>
      <c r="AM83" s="141"/>
      <c r="AN83" s="40"/>
      <c r="AO83" s="52"/>
      <c r="AP83" s="48"/>
      <c r="AQ83" s="92"/>
      <c r="AR83" s="92"/>
      <c r="AS83" s="92"/>
      <c r="AT83" s="92"/>
      <c r="AU83" s="92"/>
      <c r="AV83" s="25" t="str">
        <f t="shared" si="33"/>
        <v/>
      </c>
      <c r="CA83" s="26" t="str">
        <f t="shared" si="3"/>
        <v/>
      </c>
      <c r="CB83" s="26" t="str">
        <f t="shared" si="4"/>
        <v/>
      </c>
      <c r="CC83" s="26" t="str">
        <f t="shared" si="5"/>
        <v/>
      </c>
      <c r="CD83" s="26" t="str">
        <f t="shared" si="6"/>
        <v/>
      </c>
      <c r="CE83" s="26" t="str">
        <f t="shared" si="7"/>
        <v/>
      </c>
      <c r="CF83" s="88" t="str">
        <f t="shared" si="34"/>
        <v/>
      </c>
      <c r="CG83" s="26" t="str">
        <f t="shared" si="8"/>
        <v/>
      </c>
      <c r="CH83" s="26" t="str">
        <f t="shared" si="9"/>
        <v/>
      </c>
      <c r="CI83" s="28"/>
      <c r="CJ83" s="29">
        <f t="shared" si="10"/>
        <v>0</v>
      </c>
      <c r="CK83" s="29">
        <f t="shared" si="11"/>
        <v>0</v>
      </c>
      <c r="CL83" s="29">
        <f t="shared" si="12"/>
        <v>0</v>
      </c>
      <c r="CM83" s="29">
        <f t="shared" si="13"/>
        <v>0</v>
      </c>
      <c r="CN83" s="29">
        <f t="shared" si="13"/>
        <v>0</v>
      </c>
      <c r="CO83" s="89">
        <f t="shared" si="40"/>
        <v>0</v>
      </c>
      <c r="CP83" s="29">
        <f t="shared" si="14"/>
        <v>0</v>
      </c>
      <c r="CQ83" s="29">
        <f t="shared" si="14"/>
        <v>0</v>
      </c>
    </row>
    <row r="84" spans="1:95" ht="14.25" customHeight="1" x14ac:dyDescent="0.25">
      <c r="A84" s="300"/>
      <c r="B84" s="31" t="s">
        <v>43</v>
      </c>
      <c r="C84" s="137">
        <f t="shared" si="38"/>
        <v>0</v>
      </c>
      <c r="D84" s="138">
        <f t="shared" si="39"/>
        <v>0</v>
      </c>
      <c r="E84" s="139">
        <f t="shared" si="39"/>
        <v>0</v>
      </c>
      <c r="F84" s="140"/>
      <c r="G84" s="141"/>
      <c r="H84" s="140"/>
      <c r="I84" s="141"/>
      <c r="J84" s="140"/>
      <c r="K84" s="141"/>
      <c r="L84" s="140"/>
      <c r="M84" s="141"/>
      <c r="N84" s="140"/>
      <c r="O84" s="141"/>
      <c r="P84" s="140"/>
      <c r="Q84" s="141"/>
      <c r="R84" s="140"/>
      <c r="S84" s="141"/>
      <c r="T84" s="140"/>
      <c r="U84" s="141"/>
      <c r="V84" s="140"/>
      <c r="W84" s="141"/>
      <c r="X84" s="140"/>
      <c r="Y84" s="141"/>
      <c r="Z84" s="140"/>
      <c r="AA84" s="141"/>
      <c r="AB84" s="140"/>
      <c r="AC84" s="141"/>
      <c r="AD84" s="140"/>
      <c r="AE84" s="141"/>
      <c r="AF84" s="140"/>
      <c r="AG84" s="141"/>
      <c r="AH84" s="140"/>
      <c r="AI84" s="141"/>
      <c r="AJ84" s="140"/>
      <c r="AK84" s="141"/>
      <c r="AL84" s="140"/>
      <c r="AM84" s="141"/>
      <c r="AN84" s="40"/>
      <c r="AO84" s="52"/>
      <c r="AP84" s="48"/>
      <c r="AQ84" s="92"/>
      <c r="AR84" s="92"/>
      <c r="AS84" s="92"/>
      <c r="AT84" s="92"/>
      <c r="AU84" s="92"/>
      <c r="AV84" s="25" t="str">
        <f t="shared" si="33"/>
        <v/>
      </c>
      <c r="CA84" s="26" t="str">
        <f t="shared" si="3"/>
        <v/>
      </c>
      <c r="CB84" s="26" t="str">
        <f t="shared" si="4"/>
        <v/>
      </c>
      <c r="CC84" s="26" t="str">
        <f t="shared" si="5"/>
        <v/>
      </c>
      <c r="CD84" s="26" t="str">
        <f t="shared" si="6"/>
        <v/>
      </c>
      <c r="CE84" s="26" t="str">
        <f t="shared" si="7"/>
        <v/>
      </c>
      <c r="CF84" s="88" t="str">
        <f t="shared" si="34"/>
        <v/>
      </c>
      <c r="CG84" s="26" t="str">
        <f t="shared" si="8"/>
        <v/>
      </c>
      <c r="CH84" s="26" t="str">
        <f t="shared" si="9"/>
        <v/>
      </c>
      <c r="CI84" s="28"/>
      <c r="CJ84" s="29">
        <f t="shared" si="10"/>
        <v>0</v>
      </c>
      <c r="CK84" s="29">
        <f t="shared" si="11"/>
        <v>0</v>
      </c>
      <c r="CL84" s="29">
        <f t="shared" si="12"/>
        <v>0</v>
      </c>
      <c r="CM84" s="29">
        <f t="shared" si="13"/>
        <v>0</v>
      </c>
      <c r="CN84" s="29">
        <f t="shared" si="13"/>
        <v>0</v>
      </c>
      <c r="CO84" s="89">
        <f t="shared" si="40"/>
        <v>0</v>
      </c>
      <c r="CP84" s="29">
        <f t="shared" si="14"/>
        <v>0</v>
      </c>
      <c r="CQ84" s="29">
        <f t="shared" si="14"/>
        <v>0</v>
      </c>
    </row>
    <row r="85" spans="1:95" x14ac:dyDescent="0.25">
      <c r="A85" s="300"/>
      <c r="B85" s="31" t="s">
        <v>44</v>
      </c>
      <c r="C85" s="137">
        <f t="shared" si="38"/>
        <v>0</v>
      </c>
      <c r="D85" s="138">
        <f t="shared" si="39"/>
        <v>0</v>
      </c>
      <c r="E85" s="139">
        <f t="shared" si="39"/>
        <v>0</v>
      </c>
      <c r="F85" s="140"/>
      <c r="G85" s="141"/>
      <c r="H85" s="140"/>
      <c r="I85" s="141"/>
      <c r="J85" s="140"/>
      <c r="K85" s="141"/>
      <c r="L85" s="140"/>
      <c r="M85" s="141"/>
      <c r="N85" s="140"/>
      <c r="O85" s="141"/>
      <c r="P85" s="140"/>
      <c r="Q85" s="141"/>
      <c r="R85" s="140"/>
      <c r="S85" s="141"/>
      <c r="T85" s="140"/>
      <c r="U85" s="141"/>
      <c r="V85" s="140"/>
      <c r="W85" s="141"/>
      <c r="X85" s="140"/>
      <c r="Y85" s="141"/>
      <c r="Z85" s="140"/>
      <c r="AA85" s="141"/>
      <c r="AB85" s="140"/>
      <c r="AC85" s="141"/>
      <c r="AD85" s="140"/>
      <c r="AE85" s="141"/>
      <c r="AF85" s="140"/>
      <c r="AG85" s="141"/>
      <c r="AH85" s="140"/>
      <c r="AI85" s="141"/>
      <c r="AJ85" s="140"/>
      <c r="AK85" s="141"/>
      <c r="AL85" s="140"/>
      <c r="AM85" s="141"/>
      <c r="AN85" s="40"/>
      <c r="AO85" s="52"/>
      <c r="AP85" s="48"/>
      <c r="AQ85" s="92"/>
      <c r="AR85" s="92"/>
      <c r="AS85" s="92"/>
      <c r="AT85" s="92"/>
      <c r="AU85" s="92"/>
      <c r="AV85" s="25" t="str">
        <f t="shared" si="33"/>
        <v/>
      </c>
      <c r="CA85" s="26" t="str">
        <f t="shared" si="3"/>
        <v/>
      </c>
      <c r="CB85" s="26" t="str">
        <f t="shared" si="4"/>
        <v/>
      </c>
      <c r="CC85" s="26" t="str">
        <f t="shared" si="5"/>
        <v/>
      </c>
      <c r="CD85" s="26" t="str">
        <f t="shared" si="6"/>
        <v/>
      </c>
      <c r="CE85" s="26" t="str">
        <f t="shared" si="7"/>
        <v/>
      </c>
      <c r="CF85" s="88" t="str">
        <f t="shared" si="34"/>
        <v/>
      </c>
      <c r="CG85" s="26" t="str">
        <f t="shared" si="8"/>
        <v/>
      </c>
      <c r="CH85" s="26" t="str">
        <f t="shared" si="9"/>
        <v/>
      </c>
      <c r="CI85" s="28"/>
      <c r="CJ85" s="29">
        <f t="shared" si="10"/>
        <v>0</v>
      </c>
      <c r="CK85" s="29">
        <f t="shared" si="11"/>
        <v>0</v>
      </c>
      <c r="CL85" s="29">
        <f t="shared" si="12"/>
        <v>0</v>
      </c>
      <c r="CM85" s="29">
        <f t="shared" si="13"/>
        <v>0</v>
      </c>
      <c r="CN85" s="29">
        <f t="shared" si="13"/>
        <v>0</v>
      </c>
      <c r="CO85" s="89">
        <f t="shared" si="35"/>
        <v>0</v>
      </c>
      <c r="CP85" s="29">
        <f t="shared" si="14"/>
        <v>0</v>
      </c>
      <c r="CQ85" s="29">
        <f t="shared" si="14"/>
        <v>0</v>
      </c>
    </row>
    <row r="86" spans="1:95" x14ac:dyDescent="0.25">
      <c r="A86" s="300"/>
      <c r="B86" s="43" t="s">
        <v>45</v>
      </c>
      <c r="C86" s="137">
        <f t="shared" si="38"/>
        <v>0</v>
      </c>
      <c r="D86" s="138">
        <f t="shared" si="39"/>
        <v>0</v>
      </c>
      <c r="E86" s="139">
        <f t="shared" si="39"/>
        <v>0</v>
      </c>
      <c r="F86" s="140"/>
      <c r="G86" s="141"/>
      <c r="H86" s="140"/>
      <c r="I86" s="141"/>
      <c r="J86" s="140"/>
      <c r="K86" s="141"/>
      <c r="L86" s="140"/>
      <c r="M86" s="141"/>
      <c r="N86" s="140"/>
      <c r="O86" s="141"/>
      <c r="P86" s="140"/>
      <c r="Q86" s="141"/>
      <c r="R86" s="140"/>
      <c r="S86" s="141"/>
      <c r="T86" s="140"/>
      <c r="U86" s="141"/>
      <c r="V86" s="140"/>
      <c r="W86" s="141"/>
      <c r="X86" s="140"/>
      <c r="Y86" s="141"/>
      <c r="Z86" s="140"/>
      <c r="AA86" s="141"/>
      <c r="AB86" s="140"/>
      <c r="AC86" s="141"/>
      <c r="AD86" s="140"/>
      <c r="AE86" s="141"/>
      <c r="AF86" s="140"/>
      <c r="AG86" s="141"/>
      <c r="AH86" s="140"/>
      <c r="AI86" s="141"/>
      <c r="AJ86" s="140"/>
      <c r="AK86" s="141"/>
      <c r="AL86" s="140"/>
      <c r="AM86" s="141"/>
      <c r="AN86" s="40"/>
      <c r="AO86" s="52"/>
      <c r="AP86" s="48"/>
      <c r="AQ86" s="92"/>
      <c r="AR86" s="92"/>
      <c r="AS86" s="92"/>
      <c r="AT86" s="92"/>
      <c r="AU86" s="92"/>
      <c r="AV86" s="25" t="str">
        <f t="shared" si="33"/>
        <v/>
      </c>
      <c r="CA86" s="26" t="str">
        <f t="shared" si="3"/>
        <v/>
      </c>
      <c r="CB86" s="26" t="str">
        <f t="shared" si="4"/>
        <v/>
      </c>
      <c r="CC86" s="26" t="str">
        <f t="shared" si="5"/>
        <v/>
      </c>
      <c r="CD86" s="26" t="str">
        <f t="shared" si="6"/>
        <v/>
      </c>
      <c r="CE86" s="26" t="str">
        <f t="shared" si="7"/>
        <v/>
      </c>
      <c r="CF86" s="88" t="str">
        <f t="shared" si="34"/>
        <v/>
      </c>
      <c r="CG86" s="26" t="str">
        <f t="shared" si="8"/>
        <v/>
      </c>
      <c r="CH86" s="26" t="str">
        <f t="shared" si="9"/>
        <v/>
      </c>
      <c r="CI86" s="28"/>
      <c r="CJ86" s="29">
        <f t="shared" si="10"/>
        <v>0</v>
      </c>
      <c r="CK86" s="29">
        <f t="shared" si="11"/>
        <v>0</v>
      </c>
      <c r="CL86" s="29">
        <f t="shared" si="12"/>
        <v>0</v>
      </c>
      <c r="CM86" s="29">
        <f t="shared" si="13"/>
        <v>0</v>
      </c>
      <c r="CN86" s="29">
        <f t="shared" si="13"/>
        <v>0</v>
      </c>
      <c r="CO86" s="89">
        <f t="shared" si="35"/>
        <v>0</v>
      </c>
      <c r="CP86" s="29">
        <f t="shared" si="14"/>
        <v>0</v>
      </c>
      <c r="CQ86" s="29">
        <f t="shared" si="14"/>
        <v>0</v>
      </c>
    </row>
    <row r="87" spans="1:95" x14ac:dyDescent="0.25">
      <c r="A87" s="300"/>
      <c r="B87" s="31" t="s">
        <v>46</v>
      </c>
      <c r="C87" s="137">
        <f t="shared" si="38"/>
        <v>0</v>
      </c>
      <c r="D87" s="138">
        <f t="shared" si="39"/>
        <v>0</v>
      </c>
      <c r="E87" s="139">
        <f t="shared" si="39"/>
        <v>0</v>
      </c>
      <c r="F87" s="140"/>
      <c r="G87" s="141"/>
      <c r="H87" s="140"/>
      <c r="I87" s="141"/>
      <c r="J87" s="140"/>
      <c r="K87" s="141"/>
      <c r="L87" s="140"/>
      <c r="M87" s="141"/>
      <c r="N87" s="140"/>
      <c r="O87" s="141"/>
      <c r="P87" s="140"/>
      <c r="Q87" s="141"/>
      <c r="R87" s="140"/>
      <c r="S87" s="141"/>
      <c r="T87" s="140"/>
      <c r="U87" s="141"/>
      <c r="V87" s="140"/>
      <c r="W87" s="141"/>
      <c r="X87" s="140"/>
      <c r="Y87" s="141"/>
      <c r="Z87" s="140"/>
      <c r="AA87" s="141"/>
      <c r="AB87" s="140"/>
      <c r="AC87" s="141"/>
      <c r="AD87" s="140"/>
      <c r="AE87" s="141"/>
      <c r="AF87" s="140"/>
      <c r="AG87" s="141"/>
      <c r="AH87" s="140"/>
      <c r="AI87" s="141"/>
      <c r="AJ87" s="140"/>
      <c r="AK87" s="141"/>
      <c r="AL87" s="140"/>
      <c r="AM87" s="141"/>
      <c r="AN87" s="40"/>
      <c r="AO87" s="52"/>
      <c r="AP87" s="48"/>
      <c r="AQ87" s="92"/>
      <c r="AR87" s="92"/>
      <c r="AS87" s="92"/>
      <c r="AT87" s="92"/>
      <c r="AU87" s="92"/>
      <c r="AV87" s="25" t="str">
        <f t="shared" si="33"/>
        <v/>
      </c>
      <c r="CA87" s="26" t="str">
        <f t="shared" si="3"/>
        <v/>
      </c>
      <c r="CB87" s="26" t="str">
        <f t="shared" si="4"/>
        <v/>
      </c>
      <c r="CC87" s="26" t="str">
        <f t="shared" si="5"/>
        <v/>
      </c>
      <c r="CD87" s="26" t="str">
        <f t="shared" si="6"/>
        <v/>
      </c>
      <c r="CE87" s="26" t="str">
        <f t="shared" si="7"/>
        <v/>
      </c>
      <c r="CF87" s="88" t="str">
        <f t="shared" si="34"/>
        <v/>
      </c>
      <c r="CG87" s="26" t="str">
        <f t="shared" si="8"/>
        <v/>
      </c>
      <c r="CH87" s="26" t="str">
        <f t="shared" si="9"/>
        <v/>
      </c>
      <c r="CI87" s="28"/>
      <c r="CJ87" s="29">
        <f t="shared" si="10"/>
        <v>0</v>
      </c>
      <c r="CK87" s="29">
        <f t="shared" si="11"/>
        <v>0</v>
      </c>
      <c r="CL87" s="29">
        <f t="shared" si="12"/>
        <v>0</v>
      </c>
      <c r="CM87" s="29">
        <f t="shared" si="13"/>
        <v>0</v>
      </c>
      <c r="CN87" s="29">
        <f t="shared" si="13"/>
        <v>0</v>
      </c>
      <c r="CO87" s="89">
        <f t="shared" si="35"/>
        <v>0</v>
      </c>
      <c r="CP87" s="29">
        <f t="shared" si="14"/>
        <v>0</v>
      </c>
      <c r="CQ87" s="29">
        <f t="shared" si="14"/>
        <v>0</v>
      </c>
    </row>
    <row r="88" spans="1:95" x14ac:dyDescent="0.25">
      <c r="A88" s="300"/>
      <c r="B88" s="53" t="s">
        <v>47</v>
      </c>
      <c r="C88" s="137">
        <f t="shared" si="38"/>
        <v>0</v>
      </c>
      <c r="D88" s="138">
        <f t="shared" si="39"/>
        <v>0</v>
      </c>
      <c r="E88" s="142">
        <f t="shared" si="39"/>
        <v>0</v>
      </c>
      <c r="F88" s="140"/>
      <c r="G88" s="141"/>
      <c r="H88" s="140"/>
      <c r="I88" s="141"/>
      <c r="J88" s="140"/>
      <c r="K88" s="141"/>
      <c r="L88" s="140"/>
      <c r="M88" s="141"/>
      <c r="N88" s="140"/>
      <c r="O88" s="141"/>
      <c r="P88" s="140"/>
      <c r="Q88" s="141"/>
      <c r="R88" s="140"/>
      <c r="S88" s="141"/>
      <c r="T88" s="140"/>
      <c r="U88" s="141"/>
      <c r="V88" s="140"/>
      <c r="W88" s="141"/>
      <c r="X88" s="140"/>
      <c r="Y88" s="141"/>
      <c r="Z88" s="140"/>
      <c r="AA88" s="141"/>
      <c r="AB88" s="140"/>
      <c r="AC88" s="141"/>
      <c r="AD88" s="140"/>
      <c r="AE88" s="141"/>
      <c r="AF88" s="140"/>
      <c r="AG88" s="141"/>
      <c r="AH88" s="140"/>
      <c r="AI88" s="141"/>
      <c r="AJ88" s="140"/>
      <c r="AK88" s="141"/>
      <c r="AL88" s="140"/>
      <c r="AM88" s="141"/>
      <c r="AN88" s="40"/>
      <c r="AO88" s="52"/>
      <c r="AP88" s="48"/>
      <c r="AQ88" s="92"/>
      <c r="AR88" s="92"/>
      <c r="AS88" s="92"/>
      <c r="AT88" s="92"/>
      <c r="AU88" s="92"/>
      <c r="AV88" s="25" t="str">
        <f t="shared" si="33"/>
        <v/>
      </c>
      <c r="CA88" s="26" t="str">
        <f t="shared" si="3"/>
        <v/>
      </c>
      <c r="CB88" s="26" t="str">
        <f t="shared" si="4"/>
        <v/>
      </c>
      <c r="CC88" s="26" t="str">
        <f t="shared" si="5"/>
        <v/>
      </c>
      <c r="CD88" s="26" t="str">
        <f t="shared" si="6"/>
        <v/>
      </c>
      <c r="CE88" s="26" t="str">
        <f t="shared" si="7"/>
        <v/>
      </c>
      <c r="CF88" s="88" t="str">
        <f t="shared" si="34"/>
        <v/>
      </c>
      <c r="CG88" s="26" t="str">
        <f t="shared" si="8"/>
        <v/>
      </c>
      <c r="CH88" s="26" t="str">
        <f t="shared" si="9"/>
        <v/>
      </c>
      <c r="CI88" s="28"/>
      <c r="CJ88" s="29">
        <f t="shared" si="10"/>
        <v>0</v>
      </c>
      <c r="CK88" s="29">
        <f t="shared" si="11"/>
        <v>0</v>
      </c>
      <c r="CL88" s="29">
        <f t="shared" si="12"/>
        <v>0</v>
      </c>
      <c r="CM88" s="29">
        <f t="shared" si="13"/>
        <v>0</v>
      </c>
      <c r="CN88" s="29">
        <f t="shared" si="13"/>
        <v>0</v>
      </c>
      <c r="CO88" s="89">
        <f t="shared" si="35"/>
        <v>0</v>
      </c>
      <c r="CP88" s="29">
        <f t="shared" si="14"/>
        <v>0</v>
      </c>
      <c r="CQ88" s="29">
        <f t="shared" si="14"/>
        <v>0</v>
      </c>
    </row>
    <row r="89" spans="1:95" x14ac:dyDescent="0.25">
      <c r="A89" s="301"/>
      <c r="B89" s="57" t="s">
        <v>48</v>
      </c>
      <c r="C89" s="143">
        <f t="shared" si="38"/>
        <v>0</v>
      </c>
      <c r="D89" s="144">
        <f t="shared" si="39"/>
        <v>0</v>
      </c>
      <c r="E89" s="145">
        <f t="shared" si="39"/>
        <v>0</v>
      </c>
      <c r="F89" s="146"/>
      <c r="G89" s="147"/>
      <c r="H89" s="146"/>
      <c r="I89" s="147"/>
      <c r="J89" s="146"/>
      <c r="K89" s="147"/>
      <c r="L89" s="146"/>
      <c r="M89" s="147"/>
      <c r="N89" s="146"/>
      <c r="O89" s="147"/>
      <c r="P89" s="146"/>
      <c r="Q89" s="147"/>
      <c r="R89" s="146"/>
      <c r="S89" s="147"/>
      <c r="T89" s="146"/>
      <c r="U89" s="147"/>
      <c r="V89" s="146"/>
      <c r="W89" s="147"/>
      <c r="X89" s="146"/>
      <c r="Y89" s="147"/>
      <c r="Z89" s="146"/>
      <c r="AA89" s="147"/>
      <c r="AB89" s="146"/>
      <c r="AC89" s="147"/>
      <c r="AD89" s="146"/>
      <c r="AE89" s="147"/>
      <c r="AF89" s="146"/>
      <c r="AG89" s="147"/>
      <c r="AH89" s="146"/>
      <c r="AI89" s="147"/>
      <c r="AJ89" s="146"/>
      <c r="AK89" s="147"/>
      <c r="AL89" s="146"/>
      <c r="AM89" s="147"/>
      <c r="AN89" s="66"/>
      <c r="AO89" s="97"/>
      <c r="AP89" s="68"/>
      <c r="AQ89" s="69"/>
      <c r="AR89" s="69"/>
      <c r="AS89" s="69"/>
      <c r="AT89" s="69"/>
      <c r="AU89" s="69"/>
      <c r="AV89" s="25" t="str">
        <f t="shared" si="33"/>
        <v/>
      </c>
      <c r="CA89" s="26" t="str">
        <f t="shared" si="3"/>
        <v/>
      </c>
      <c r="CB89" s="26" t="str">
        <f t="shared" si="4"/>
        <v/>
      </c>
      <c r="CC89" s="26" t="str">
        <f t="shared" si="5"/>
        <v/>
      </c>
      <c r="CD89" s="26" t="str">
        <f t="shared" si="6"/>
        <v/>
      </c>
      <c r="CE89" s="26" t="str">
        <f t="shared" si="7"/>
        <v/>
      </c>
      <c r="CF89" s="88" t="str">
        <f t="shared" si="34"/>
        <v/>
      </c>
      <c r="CG89" s="26" t="str">
        <f t="shared" si="8"/>
        <v/>
      </c>
      <c r="CH89" s="26" t="str">
        <f t="shared" si="9"/>
        <v/>
      </c>
      <c r="CI89" s="28"/>
      <c r="CJ89" s="29">
        <f t="shared" si="10"/>
        <v>0</v>
      </c>
      <c r="CK89" s="29">
        <f t="shared" si="11"/>
        <v>0</v>
      </c>
      <c r="CL89" s="29">
        <f t="shared" si="12"/>
        <v>0</v>
      </c>
      <c r="CM89" s="29">
        <f t="shared" si="13"/>
        <v>0</v>
      </c>
      <c r="CN89" s="29">
        <f t="shared" si="13"/>
        <v>0</v>
      </c>
      <c r="CO89" s="89">
        <f t="shared" si="35"/>
        <v>0</v>
      </c>
      <c r="CP89" s="29">
        <f t="shared" si="14"/>
        <v>0</v>
      </c>
      <c r="CQ89" s="29">
        <f t="shared" si="14"/>
        <v>0</v>
      </c>
    </row>
    <row r="90" spans="1:95" ht="18" customHeight="1" x14ac:dyDescent="0.25">
      <c r="A90" s="303" t="s">
        <v>65</v>
      </c>
      <c r="B90" s="303"/>
      <c r="C90" s="303"/>
      <c r="D90" s="303"/>
      <c r="E90" s="303"/>
      <c r="F90" s="303"/>
      <c r="G90" s="303"/>
      <c r="H90" s="303"/>
      <c r="I90" s="303"/>
      <c r="J90" s="303"/>
      <c r="K90" s="303"/>
      <c r="L90" s="303"/>
      <c r="M90" s="303"/>
      <c r="N90" s="303"/>
      <c r="O90" s="303"/>
      <c r="P90" s="303"/>
      <c r="Q90" s="303"/>
      <c r="R90" s="303"/>
      <c r="S90" s="303"/>
      <c r="T90" s="303"/>
      <c r="U90" s="303"/>
      <c r="V90" s="303"/>
      <c r="W90" s="303"/>
      <c r="X90" s="303"/>
      <c r="Y90" s="303"/>
      <c r="Z90" s="303"/>
      <c r="AA90" s="303"/>
      <c r="AB90" s="303"/>
      <c r="AC90" s="303"/>
      <c r="AD90" s="303"/>
      <c r="AE90" s="303"/>
      <c r="AF90" s="303"/>
      <c r="AG90" s="303"/>
      <c r="AH90" s="303"/>
      <c r="AI90" s="303"/>
      <c r="AJ90" s="303"/>
      <c r="AK90" s="303"/>
      <c r="AL90" s="303"/>
      <c r="AM90" s="303"/>
    </row>
    <row r="91" spans="1:95" ht="18" customHeight="1" x14ac:dyDescent="0.25">
      <c r="A91" s="324" t="s">
        <v>66</v>
      </c>
      <c r="B91" s="327" t="s">
        <v>67</v>
      </c>
      <c r="C91" s="287" t="s">
        <v>6</v>
      </c>
      <c r="D91" s="288"/>
      <c r="E91" s="284"/>
      <c r="F91" s="297" t="s">
        <v>7</v>
      </c>
      <c r="G91" s="302"/>
      <c r="H91" s="302"/>
      <c r="I91" s="302"/>
      <c r="J91" s="302"/>
      <c r="K91" s="302"/>
      <c r="L91" s="302"/>
      <c r="M91" s="302"/>
      <c r="N91" s="302"/>
      <c r="O91" s="302"/>
      <c r="P91" s="302"/>
      <c r="Q91" s="302"/>
      <c r="R91" s="302"/>
      <c r="S91" s="302"/>
      <c r="T91" s="302"/>
      <c r="U91" s="302"/>
      <c r="V91" s="302"/>
      <c r="W91" s="302"/>
      <c r="X91" s="302"/>
      <c r="Y91" s="302"/>
      <c r="Z91" s="302"/>
      <c r="AA91" s="302"/>
      <c r="AB91" s="302"/>
      <c r="AC91" s="302"/>
      <c r="AD91" s="302"/>
      <c r="AE91" s="302"/>
      <c r="AF91" s="302"/>
      <c r="AG91" s="302"/>
      <c r="AH91" s="302"/>
      <c r="AI91" s="302"/>
      <c r="AJ91" s="302"/>
      <c r="AK91" s="302"/>
      <c r="AL91" s="302"/>
      <c r="AM91" s="323"/>
      <c r="AN91" s="288" t="s">
        <v>9</v>
      </c>
      <c r="AO91" s="284"/>
      <c r="AP91" s="317" t="s">
        <v>10</v>
      </c>
      <c r="AQ91" s="320" t="s">
        <v>11</v>
      </c>
      <c r="AR91" s="320" t="s">
        <v>13</v>
      </c>
      <c r="AS91" s="284" t="s">
        <v>14</v>
      </c>
    </row>
    <row r="92" spans="1:95" ht="18" customHeight="1" x14ac:dyDescent="0.25">
      <c r="A92" s="325"/>
      <c r="B92" s="328"/>
      <c r="C92" s="289"/>
      <c r="D92" s="290"/>
      <c r="E92" s="286"/>
      <c r="F92" s="295" t="s">
        <v>15</v>
      </c>
      <c r="G92" s="296"/>
      <c r="H92" s="295" t="s">
        <v>16</v>
      </c>
      <c r="I92" s="296"/>
      <c r="J92" s="295" t="s">
        <v>17</v>
      </c>
      <c r="K92" s="296"/>
      <c r="L92" s="295" t="s">
        <v>18</v>
      </c>
      <c r="M92" s="296"/>
      <c r="N92" s="295" t="s">
        <v>19</v>
      </c>
      <c r="O92" s="296"/>
      <c r="P92" s="295" t="s">
        <v>20</v>
      </c>
      <c r="Q92" s="296"/>
      <c r="R92" s="295" t="s">
        <v>21</v>
      </c>
      <c r="S92" s="296"/>
      <c r="T92" s="295" t="s">
        <v>22</v>
      </c>
      <c r="U92" s="296"/>
      <c r="V92" s="295" t="s">
        <v>23</v>
      </c>
      <c r="W92" s="296"/>
      <c r="X92" s="295" t="s">
        <v>24</v>
      </c>
      <c r="Y92" s="296"/>
      <c r="Z92" s="295" t="s">
        <v>25</v>
      </c>
      <c r="AA92" s="296"/>
      <c r="AB92" s="295" t="s">
        <v>26</v>
      </c>
      <c r="AC92" s="296"/>
      <c r="AD92" s="295" t="s">
        <v>27</v>
      </c>
      <c r="AE92" s="296"/>
      <c r="AF92" s="295" t="s">
        <v>28</v>
      </c>
      <c r="AG92" s="296"/>
      <c r="AH92" s="295" t="s">
        <v>29</v>
      </c>
      <c r="AI92" s="296"/>
      <c r="AJ92" s="295" t="s">
        <v>30</v>
      </c>
      <c r="AK92" s="296"/>
      <c r="AL92" s="297" t="s">
        <v>31</v>
      </c>
      <c r="AM92" s="323"/>
      <c r="AN92" s="290"/>
      <c r="AO92" s="286"/>
      <c r="AP92" s="318"/>
      <c r="AQ92" s="321"/>
      <c r="AR92" s="321"/>
      <c r="AS92" s="285"/>
    </row>
    <row r="93" spans="1:95" ht="18" customHeight="1" x14ac:dyDescent="0.25">
      <c r="A93" s="326"/>
      <c r="B93" s="329"/>
      <c r="C93" s="5" t="s">
        <v>32</v>
      </c>
      <c r="D93" s="6" t="s">
        <v>33</v>
      </c>
      <c r="E93" s="7" t="s">
        <v>34</v>
      </c>
      <c r="F93" s="5" t="s">
        <v>33</v>
      </c>
      <c r="G93" s="7" t="s">
        <v>34</v>
      </c>
      <c r="H93" s="5" t="s">
        <v>33</v>
      </c>
      <c r="I93" s="7" t="s">
        <v>34</v>
      </c>
      <c r="J93" s="5" t="s">
        <v>33</v>
      </c>
      <c r="K93" s="7" t="s">
        <v>34</v>
      </c>
      <c r="L93" s="5" t="s">
        <v>33</v>
      </c>
      <c r="M93" s="7" t="s">
        <v>34</v>
      </c>
      <c r="N93" s="5" t="s">
        <v>33</v>
      </c>
      <c r="O93" s="7" t="s">
        <v>34</v>
      </c>
      <c r="P93" s="5" t="s">
        <v>33</v>
      </c>
      <c r="Q93" s="7" t="s">
        <v>34</v>
      </c>
      <c r="R93" s="5" t="s">
        <v>33</v>
      </c>
      <c r="S93" s="7" t="s">
        <v>34</v>
      </c>
      <c r="T93" s="5" t="s">
        <v>33</v>
      </c>
      <c r="U93" s="7" t="s">
        <v>34</v>
      </c>
      <c r="V93" s="5" t="s">
        <v>33</v>
      </c>
      <c r="W93" s="7" t="s">
        <v>34</v>
      </c>
      <c r="X93" s="5" t="s">
        <v>33</v>
      </c>
      <c r="Y93" s="7" t="s">
        <v>34</v>
      </c>
      <c r="Z93" s="5" t="s">
        <v>33</v>
      </c>
      <c r="AA93" s="7" t="s">
        <v>34</v>
      </c>
      <c r="AB93" s="5" t="s">
        <v>33</v>
      </c>
      <c r="AC93" s="7" t="s">
        <v>34</v>
      </c>
      <c r="AD93" s="5" t="s">
        <v>33</v>
      </c>
      <c r="AE93" s="7" t="s">
        <v>34</v>
      </c>
      <c r="AF93" s="5" t="s">
        <v>33</v>
      </c>
      <c r="AG93" s="7" t="s">
        <v>34</v>
      </c>
      <c r="AH93" s="5" t="s">
        <v>33</v>
      </c>
      <c r="AI93" s="7" t="s">
        <v>34</v>
      </c>
      <c r="AJ93" s="5" t="s">
        <v>33</v>
      </c>
      <c r="AK93" s="7" t="s">
        <v>34</v>
      </c>
      <c r="AL93" s="5" t="s">
        <v>33</v>
      </c>
      <c r="AM93" s="148" t="s">
        <v>34</v>
      </c>
      <c r="AN93" s="149" t="s">
        <v>35</v>
      </c>
      <c r="AO93" s="150" t="s">
        <v>68</v>
      </c>
      <c r="AP93" s="319"/>
      <c r="AQ93" s="322"/>
      <c r="AR93" s="322"/>
      <c r="AS93" s="286"/>
    </row>
    <row r="94" spans="1:95" ht="21" x14ac:dyDescent="0.25">
      <c r="A94" s="299" t="s">
        <v>69</v>
      </c>
      <c r="B94" s="151" t="s">
        <v>70</v>
      </c>
      <c r="C94" s="11">
        <f t="shared" ref="C94:C105" si="41">SUM(D94+E94)</f>
        <v>369</v>
      </c>
      <c r="D94" s="12">
        <f>+L94+N94+P94+R94+T94+V94+X94+Z94+AB94+AD94+AF94+AH94</f>
        <v>185</v>
      </c>
      <c r="E94" s="152">
        <f>+M94+O94+Q94+S94+U94+W94+Y94+AA94+AC94+AE94+AG94+AI94</f>
        <v>184</v>
      </c>
      <c r="F94" s="153"/>
      <c r="G94" s="154"/>
      <c r="H94" s="153"/>
      <c r="I94" s="155"/>
      <c r="J94" s="153"/>
      <c r="K94" s="155"/>
      <c r="L94" s="156">
        <v>7</v>
      </c>
      <c r="M94" s="157">
        <v>6</v>
      </c>
      <c r="N94" s="104">
        <v>19</v>
      </c>
      <c r="O94" s="158">
        <v>25</v>
      </c>
      <c r="P94" s="159">
        <v>24</v>
      </c>
      <c r="Q94" s="157">
        <v>31</v>
      </c>
      <c r="R94" s="160">
        <v>26</v>
      </c>
      <c r="S94" s="158">
        <v>18</v>
      </c>
      <c r="T94" s="156">
        <v>27</v>
      </c>
      <c r="U94" s="21">
        <v>23</v>
      </c>
      <c r="V94" s="104">
        <v>25</v>
      </c>
      <c r="W94" s="160">
        <v>25</v>
      </c>
      <c r="X94" s="156">
        <v>24</v>
      </c>
      <c r="Y94" s="21">
        <v>17</v>
      </c>
      <c r="Z94" s="104">
        <v>13</v>
      </c>
      <c r="AA94" s="160">
        <v>18</v>
      </c>
      <c r="AB94" s="156">
        <v>12</v>
      </c>
      <c r="AC94" s="21">
        <v>14</v>
      </c>
      <c r="AD94" s="156">
        <v>8</v>
      </c>
      <c r="AE94" s="157">
        <v>7</v>
      </c>
      <c r="AF94" s="156">
        <v>0</v>
      </c>
      <c r="AG94" s="157">
        <v>0</v>
      </c>
      <c r="AH94" s="156">
        <v>0</v>
      </c>
      <c r="AI94" s="157">
        <v>0</v>
      </c>
      <c r="AJ94" s="153"/>
      <c r="AK94" s="155"/>
      <c r="AL94" s="154"/>
      <c r="AM94" s="161"/>
      <c r="AN94" s="41">
        <v>0</v>
      </c>
      <c r="AO94" s="157">
        <v>0</v>
      </c>
      <c r="AP94" s="156">
        <v>0</v>
      </c>
      <c r="AQ94" s="162">
        <v>0</v>
      </c>
      <c r="AR94" s="162">
        <v>0</v>
      </c>
      <c r="AS94" s="21">
        <v>0</v>
      </c>
      <c r="AT94" s="25" t="str">
        <f>$CA94&amp;CB94&amp;$CC94&amp;CD94&amp;CE94&amp;CF94</f>
        <v/>
      </c>
      <c r="CA94" s="26" t="str">
        <f>IF(AND(E94&gt;0,OR(AN94="")),"No olvide digitar los campos *TRANS Masculino (Digite CERO si no tiene).",IF(AN94&gt;$E94,"* El Número de TRANS Masculino no puede superar el Total Mujeres. ",""))</f>
        <v/>
      </c>
      <c r="CB94" s="26" t="str">
        <f>IF(AND(D94&gt;0,OR(AO94="")),"No olvide digitar los campos *TRANS Femenino (Digite CERO si no tiene).",IF(AO94&gt;D94,"* El Número de TRANS Femenino no puede superar el Total Hombres. ",""))</f>
        <v/>
      </c>
      <c r="CC94" s="26" t="str">
        <f>IF(AND($C94&lt;&gt;0,AP94=""),"* No olvide ingresar la columna Pueblos Originarios (Digite CERO si no tiene).  ",IF(AP94&gt;$C94,"* El Número de Pueblos Originarios no puede superar el Total. ",""))</f>
        <v/>
      </c>
      <c r="CD94" s="26" t="str">
        <f>IF(AND($C94&lt;&gt;0,AQ94=""),"* No olvide ingresar la columna Migrantes (Digite CERO si no tiene).  ",IF(AQ94&gt;$C94,"* El Número de Migrantes no puede superar el Total. ",""))</f>
        <v/>
      </c>
      <c r="CE94" s="26" t="str">
        <f>IF(AND($C94&lt;&gt;0,AR94=""),"* No olvide ingresar la columna Niños, Niñas, Adolescentes y Jóvenes SENAME (Digite CERO si no tiene).  ",IF(AR94&gt;$C94,"* El Número de Niños, Niñas, Adolescentes y Jóvenes SENAME no puede superar el Total. ",""))</f>
        <v/>
      </c>
      <c r="CF94" s="26" t="str">
        <f>IF(AND($C94&lt;&gt;0,AS94=""),"* No olvide ingresar la columna Niños, Niñas, Adolescentes y Jóvenes Mejor Niñez (Digite CERO si no tiene). ",IF(AS94&gt;$C94,"* El Número de Niños, Niñas, Adolescentes y Jóvenes Mejor Niñez no puede superar el Total. ",""))</f>
        <v/>
      </c>
      <c r="CJ94" s="29">
        <f>IF(AND($E94&lt;&gt;0,AN94=""),1,IF(AN94&gt;$E94,1,0))</f>
        <v>0</v>
      </c>
      <c r="CK94" s="29">
        <f>IF(AND($D94&lt;&gt;0,AO94=""),1,IF(AO94&gt;$D94,1,0))</f>
        <v>0</v>
      </c>
      <c r="CL94" s="29">
        <f>IF(AND($C94&lt;&gt;0,AP94=""),1,IF(AP94&gt;$C94,1,0))</f>
        <v>0</v>
      </c>
      <c r="CM94" s="29">
        <f>IF(AND($C94&lt;&gt;0,AQ94=""),1,IF(AQ94&gt;$C94,1,0))</f>
        <v>0</v>
      </c>
      <c r="CN94" s="29">
        <f>IF(AND($C94&lt;&gt;0,AR94=""),1,IF(AR94&gt;$C94,1,0))</f>
        <v>0</v>
      </c>
      <c r="CO94" s="29">
        <f>IF(AND($C94&lt;&gt;0,AS94=""),1,IF(AS94&gt;$C94,1,0))</f>
        <v>0</v>
      </c>
    </row>
    <row r="95" spans="1:95" x14ac:dyDescent="0.25">
      <c r="A95" s="300"/>
      <c r="B95" s="31" t="s">
        <v>71</v>
      </c>
      <c r="C95" s="32">
        <f t="shared" si="41"/>
        <v>22</v>
      </c>
      <c r="D95" s="33">
        <f t="shared" ref="D95:E97" si="42">SUM(F95+H95+J95+L95+N95+P95+R95+T95+V95+X95+Z95+AB95+AD95+AF95+AH95+AJ95+AL95)</f>
        <v>12</v>
      </c>
      <c r="E95" s="163">
        <f t="shared" si="42"/>
        <v>10</v>
      </c>
      <c r="F95" s="35"/>
      <c r="G95" s="164"/>
      <c r="H95" s="35"/>
      <c r="I95" s="36"/>
      <c r="J95" s="41"/>
      <c r="K95" s="86"/>
      <c r="L95" s="35"/>
      <c r="M95" s="37"/>
      <c r="N95" s="41">
        <v>1</v>
      </c>
      <c r="O95" s="86"/>
      <c r="P95" s="38">
        <v>1</v>
      </c>
      <c r="Q95" s="37"/>
      <c r="R95" s="164">
        <v>1</v>
      </c>
      <c r="S95" s="86"/>
      <c r="T95" s="35">
        <v>1</v>
      </c>
      <c r="U95" s="36">
        <v>1</v>
      </c>
      <c r="V95" s="41"/>
      <c r="W95" s="164">
        <v>3</v>
      </c>
      <c r="X95" s="35"/>
      <c r="Y95" s="36"/>
      <c r="Z95" s="41">
        <v>1</v>
      </c>
      <c r="AA95" s="164"/>
      <c r="AB95" s="35"/>
      <c r="AC95" s="36">
        <v>1</v>
      </c>
      <c r="AD95" s="35">
        <v>1</v>
      </c>
      <c r="AE95" s="37"/>
      <c r="AF95" s="35">
        <v>3</v>
      </c>
      <c r="AG95" s="36">
        <v>2</v>
      </c>
      <c r="AH95" s="35">
        <v>2</v>
      </c>
      <c r="AI95" s="36">
        <v>2</v>
      </c>
      <c r="AJ95" s="35">
        <v>1</v>
      </c>
      <c r="AK95" s="36">
        <v>1</v>
      </c>
      <c r="AL95" s="41"/>
      <c r="AM95" s="165"/>
      <c r="AN95" s="41">
        <v>0</v>
      </c>
      <c r="AO95" s="37">
        <v>0</v>
      </c>
      <c r="AP95" s="35">
        <v>0</v>
      </c>
      <c r="AQ95" s="166">
        <v>0</v>
      </c>
      <c r="AR95" s="166">
        <v>0</v>
      </c>
      <c r="AS95" s="36">
        <v>0</v>
      </c>
      <c r="AT95" s="25" t="str">
        <f t="shared" ref="AT95:AT105" si="43">$CA95&amp;CB95&amp;$CC95&amp;CD95&amp;CE95&amp;CF95</f>
        <v/>
      </c>
      <c r="CA95" s="26" t="str">
        <f t="shared" ref="CA95:CA105" si="44">IF(AND(E95&gt;0,OR(AN95="")),"No olvide digitar los campos *TRANS Masculino (Digite CERO si no tiene).",IF(AN95&gt;$E95,"* El Número de TRANS Masculino no puede superar el Total Mujeres. ",""))</f>
        <v/>
      </c>
      <c r="CB95" s="26" t="str">
        <f t="shared" ref="CB95:CB105" si="45">IF(AND(D95&gt;0,OR(AO95="")),"No olvide digitar los campos *TRANS Femenino (Digite CERO si no tiene).",IF(AO95&gt;D95,"* El Número de TRANS Femenino no puede superar el Total Hombres. ",""))</f>
        <v/>
      </c>
      <c r="CC95" s="26" t="str">
        <f t="shared" ref="CC95:CC105" si="46">IF(AND($C95&lt;&gt;0,AP95=""),"* No olvide ingresar la columna Pueblos Originarios (Digite CERO si no tiene).  ",IF(AP95&gt;$C95,"* El Número de Pueblos Originarios no puede superar el Total. ",""))</f>
        <v/>
      </c>
      <c r="CD95" s="26" t="str">
        <f t="shared" ref="CD95:CD105" si="47">IF(AND($C95&lt;&gt;0,AQ95=""),"* No olvide ingresar la columna Migrantes (Digite CERO si no tiene).  ",IF(AQ95&gt;$C95,"* El Número de Migrantes no puede superar el Total. ",""))</f>
        <v/>
      </c>
      <c r="CE95" s="26" t="str">
        <f t="shared" ref="CE95:CE105" si="48">IF(AND($C95&lt;&gt;0,AR95=""),"* No olvide ingresar la columna Niños, Niñas, Adolescentes y Jóvenes SENAME (Digite CERO si no tiene).  ",IF(AR95&gt;$C95,"* El Número de Niños, Niñas, Adolescentes y Jóvenes SENAME no puede superar el Total. ",""))</f>
        <v/>
      </c>
      <c r="CF95" s="26" t="str">
        <f t="shared" ref="CF95:CF105" si="49">IF(AND($C95&lt;&gt;0,AS95=""),"* No olvide ingresar la columna Niños, Niñas, Adolescentes y Jóvenes Mejor Niñez (Digite CERO si no tiene). ",IF(AS95&gt;$C95,"* El Número de Niños, Niñas, Adolescentes y Jóvenes Mejor Niñez no puede superar el Total. ",""))</f>
        <v/>
      </c>
      <c r="CJ95" s="29">
        <f t="shared" ref="CJ95:CJ105" si="50">IF(AND($E95&lt;&gt;0,AN95=""),1,IF(AN95&gt;$E95,1,0))</f>
        <v>0</v>
      </c>
      <c r="CK95" s="29">
        <f t="shared" ref="CK95:CK105" si="51">IF(AND($D95&lt;&gt;0,AO95=""),1,IF(AO95&gt;$D95,1,0))</f>
        <v>0</v>
      </c>
      <c r="CL95" s="29">
        <f t="shared" ref="CL95:CO105" si="52">IF(AND($C95&lt;&gt;0,AP95=""),1,IF(AP95&gt;$C95,1,0))</f>
        <v>0</v>
      </c>
      <c r="CM95" s="29">
        <f t="shared" si="52"/>
        <v>0</v>
      </c>
      <c r="CN95" s="29">
        <f t="shared" si="52"/>
        <v>0</v>
      </c>
      <c r="CO95" s="29">
        <f t="shared" si="52"/>
        <v>0</v>
      </c>
    </row>
    <row r="96" spans="1:95" x14ac:dyDescent="0.25">
      <c r="A96" s="300"/>
      <c r="B96" s="31" t="s">
        <v>72</v>
      </c>
      <c r="C96" s="32">
        <f t="shared" si="41"/>
        <v>6</v>
      </c>
      <c r="D96" s="33">
        <f t="shared" si="42"/>
        <v>3</v>
      </c>
      <c r="E96" s="163">
        <f t="shared" si="42"/>
        <v>3</v>
      </c>
      <c r="F96" s="35"/>
      <c r="G96" s="164"/>
      <c r="H96" s="35"/>
      <c r="I96" s="36"/>
      <c r="J96" s="41"/>
      <c r="K96" s="86"/>
      <c r="L96" s="35"/>
      <c r="M96" s="37"/>
      <c r="N96" s="41">
        <v>1</v>
      </c>
      <c r="O96" s="86">
        <v>2</v>
      </c>
      <c r="P96" s="38">
        <v>1</v>
      </c>
      <c r="Q96" s="37">
        <v>1</v>
      </c>
      <c r="R96" s="164">
        <v>1</v>
      </c>
      <c r="S96" s="86"/>
      <c r="T96" s="35"/>
      <c r="U96" s="36"/>
      <c r="V96" s="41"/>
      <c r="W96" s="164"/>
      <c r="X96" s="35"/>
      <c r="Y96" s="36"/>
      <c r="Z96" s="41"/>
      <c r="AA96" s="164"/>
      <c r="AB96" s="35"/>
      <c r="AC96" s="36"/>
      <c r="AD96" s="35"/>
      <c r="AE96" s="37"/>
      <c r="AF96" s="35"/>
      <c r="AG96" s="36"/>
      <c r="AH96" s="35"/>
      <c r="AI96" s="36"/>
      <c r="AJ96" s="35"/>
      <c r="AK96" s="36"/>
      <c r="AL96" s="41"/>
      <c r="AM96" s="165"/>
      <c r="AN96" s="41">
        <v>0</v>
      </c>
      <c r="AO96" s="37">
        <v>0</v>
      </c>
      <c r="AP96" s="35">
        <v>0</v>
      </c>
      <c r="AQ96" s="166">
        <v>0</v>
      </c>
      <c r="AR96" s="166">
        <v>0</v>
      </c>
      <c r="AS96" s="36">
        <v>0</v>
      </c>
      <c r="AT96" s="25" t="str">
        <f t="shared" si="43"/>
        <v/>
      </c>
      <c r="CA96" s="26" t="str">
        <f t="shared" si="44"/>
        <v/>
      </c>
      <c r="CB96" s="26" t="str">
        <f t="shared" si="45"/>
        <v/>
      </c>
      <c r="CC96" s="26" t="str">
        <f t="shared" si="46"/>
        <v/>
      </c>
      <c r="CD96" s="26" t="str">
        <f t="shared" si="47"/>
        <v/>
      </c>
      <c r="CE96" s="26" t="str">
        <f t="shared" si="48"/>
        <v/>
      </c>
      <c r="CF96" s="26" t="str">
        <f t="shared" si="49"/>
        <v/>
      </c>
      <c r="CJ96" s="29">
        <f t="shared" si="50"/>
        <v>0</v>
      </c>
      <c r="CK96" s="29">
        <f t="shared" si="51"/>
        <v>0</v>
      </c>
      <c r="CL96" s="29">
        <f t="shared" si="52"/>
        <v>0</v>
      </c>
      <c r="CM96" s="29">
        <f t="shared" si="52"/>
        <v>0</v>
      </c>
      <c r="CN96" s="29">
        <f t="shared" si="52"/>
        <v>0</v>
      </c>
      <c r="CO96" s="29">
        <f t="shared" si="52"/>
        <v>0</v>
      </c>
    </row>
    <row r="97" spans="1:93" x14ac:dyDescent="0.25">
      <c r="A97" s="300"/>
      <c r="B97" s="31" t="s">
        <v>73</v>
      </c>
      <c r="C97" s="32">
        <f t="shared" si="41"/>
        <v>0</v>
      </c>
      <c r="D97" s="33">
        <f t="shared" si="42"/>
        <v>0</v>
      </c>
      <c r="E97" s="163">
        <f t="shared" si="42"/>
        <v>0</v>
      </c>
      <c r="F97" s="35"/>
      <c r="G97" s="164"/>
      <c r="H97" s="35"/>
      <c r="I97" s="36"/>
      <c r="J97" s="41"/>
      <c r="K97" s="86"/>
      <c r="L97" s="35"/>
      <c r="M97" s="37"/>
      <c r="N97" s="41"/>
      <c r="O97" s="86"/>
      <c r="P97" s="38"/>
      <c r="Q97" s="37"/>
      <c r="R97" s="164"/>
      <c r="S97" s="86"/>
      <c r="T97" s="35"/>
      <c r="U97" s="36"/>
      <c r="V97" s="41"/>
      <c r="W97" s="164"/>
      <c r="X97" s="35"/>
      <c r="Y97" s="36"/>
      <c r="Z97" s="41"/>
      <c r="AA97" s="164"/>
      <c r="AB97" s="35"/>
      <c r="AC97" s="36"/>
      <c r="AD97" s="35"/>
      <c r="AE97" s="37"/>
      <c r="AF97" s="35"/>
      <c r="AG97" s="36"/>
      <c r="AH97" s="35"/>
      <c r="AI97" s="36"/>
      <c r="AJ97" s="35"/>
      <c r="AK97" s="36"/>
      <c r="AL97" s="41"/>
      <c r="AM97" s="165"/>
      <c r="AN97" s="41"/>
      <c r="AO97" s="37"/>
      <c r="AP97" s="35"/>
      <c r="AQ97" s="166"/>
      <c r="AR97" s="166"/>
      <c r="AS97" s="36"/>
      <c r="AT97" s="25" t="str">
        <f t="shared" si="43"/>
        <v/>
      </c>
      <c r="CA97" s="26" t="str">
        <f t="shared" si="44"/>
        <v/>
      </c>
      <c r="CB97" s="26" t="str">
        <f t="shared" si="45"/>
        <v/>
      </c>
      <c r="CC97" s="26" t="str">
        <f t="shared" si="46"/>
        <v/>
      </c>
      <c r="CD97" s="26" t="str">
        <f t="shared" si="47"/>
        <v/>
      </c>
      <c r="CE97" s="26" t="str">
        <f t="shared" si="48"/>
        <v/>
      </c>
      <c r="CF97" s="26" t="str">
        <f t="shared" si="49"/>
        <v/>
      </c>
      <c r="CJ97" s="29">
        <f t="shared" si="50"/>
        <v>0</v>
      </c>
      <c r="CK97" s="29">
        <f t="shared" si="51"/>
        <v>0</v>
      </c>
      <c r="CL97" s="29">
        <f t="shared" si="52"/>
        <v>0</v>
      </c>
      <c r="CM97" s="29">
        <f t="shared" si="52"/>
        <v>0</v>
      </c>
      <c r="CN97" s="29">
        <f t="shared" si="52"/>
        <v>0</v>
      </c>
      <c r="CO97" s="29">
        <f t="shared" si="52"/>
        <v>0</v>
      </c>
    </row>
    <row r="98" spans="1:93" x14ac:dyDescent="0.25">
      <c r="A98" s="300"/>
      <c r="B98" s="124" t="s">
        <v>74</v>
      </c>
      <c r="C98" s="122">
        <f t="shared" si="41"/>
        <v>0</v>
      </c>
      <c r="D98" s="167">
        <f>+J98+L98+N98</f>
        <v>0</v>
      </c>
      <c r="E98" s="168">
        <f>+K98+M98+O98</f>
        <v>0</v>
      </c>
      <c r="F98" s="75"/>
      <c r="G98" s="169"/>
      <c r="H98" s="75"/>
      <c r="I98" s="76"/>
      <c r="J98" s="41"/>
      <c r="K98" s="86"/>
      <c r="L98" s="47"/>
      <c r="M98" s="49"/>
      <c r="N98" s="52"/>
      <c r="O98" s="170"/>
      <c r="P98" s="109"/>
      <c r="Q98" s="108"/>
      <c r="R98" s="169"/>
      <c r="S98" s="171"/>
      <c r="T98" s="75"/>
      <c r="U98" s="76"/>
      <c r="V98" s="123"/>
      <c r="W98" s="169"/>
      <c r="X98" s="75"/>
      <c r="Y98" s="76"/>
      <c r="Z98" s="123"/>
      <c r="AA98" s="169"/>
      <c r="AB98" s="75"/>
      <c r="AC98" s="76"/>
      <c r="AD98" s="75"/>
      <c r="AE98" s="108"/>
      <c r="AF98" s="75"/>
      <c r="AG98" s="76"/>
      <c r="AH98" s="75"/>
      <c r="AI98" s="76"/>
      <c r="AJ98" s="75"/>
      <c r="AK98" s="76"/>
      <c r="AL98" s="169"/>
      <c r="AM98" s="110"/>
      <c r="AN98" s="41"/>
      <c r="AO98" s="37"/>
      <c r="AP98" s="35"/>
      <c r="AQ98" s="172"/>
      <c r="AR98" s="172"/>
      <c r="AS98" s="48"/>
      <c r="AT98" s="25" t="str">
        <f t="shared" si="43"/>
        <v/>
      </c>
      <c r="CA98" s="26" t="str">
        <f t="shared" si="44"/>
        <v/>
      </c>
      <c r="CB98" s="26" t="str">
        <f t="shared" si="45"/>
        <v/>
      </c>
      <c r="CC98" s="26" t="str">
        <f t="shared" si="46"/>
        <v/>
      </c>
      <c r="CD98" s="26" t="str">
        <f t="shared" si="47"/>
        <v/>
      </c>
      <c r="CE98" s="26" t="str">
        <f t="shared" si="48"/>
        <v/>
      </c>
      <c r="CF98" s="26" t="str">
        <f t="shared" si="49"/>
        <v/>
      </c>
      <c r="CJ98" s="29">
        <f t="shared" si="50"/>
        <v>0</v>
      </c>
      <c r="CK98" s="29">
        <f t="shared" si="51"/>
        <v>0</v>
      </c>
      <c r="CL98" s="29">
        <f t="shared" si="52"/>
        <v>0</v>
      </c>
      <c r="CM98" s="29">
        <f t="shared" si="52"/>
        <v>0</v>
      </c>
      <c r="CN98" s="29">
        <f t="shared" si="52"/>
        <v>0</v>
      </c>
      <c r="CO98" s="29">
        <f t="shared" si="52"/>
        <v>0</v>
      </c>
    </row>
    <row r="99" spans="1:93" x14ac:dyDescent="0.25">
      <c r="A99" s="301"/>
      <c r="B99" s="57" t="s">
        <v>75</v>
      </c>
      <c r="C99" s="58">
        <f t="shared" si="41"/>
        <v>0</v>
      </c>
      <c r="D99" s="59">
        <f>SUM(F99+H99+J99+L99+N99+P99+R99+T99+V99+X99+Z99+AB99+AD99+AF99+AH99+AJ99+AL99)</f>
        <v>0</v>
      </c>
      <c r="E99" s="173">
        <f>SUM(G99+I99+K99+M99+O99+Q99+S99+U99+W99+Y99+AA99+AC99+AE99+AG99+AI99+AK99+AM99)</f>
        <v>0</v>
      </c>
      <c r="F99" s="64"/>
      <c r="G99" s="174"/>
      <c r="H99" s="64"/>
      <c r="I99" s="68"/>
      <c r="J99" s="97"/>
      <c r="K99" s="175"/>
      <c r="L99" s="64"/>
      <c r="M99" s="94"/>
      <c r="N99" s="97"/>
      <c r="O99" s="175"/>
      <c r="P99" s="95"/>
      <c r="Q99" s="94"/>
      <c r="R99" s="174"/>
      <c r="S99" s="175"/>
      <c r="T99" s="64"/>
      <c r="U99" s="68"/>
      <c r="V99" s="97"/>
      <c r="W99" s="174"/>
      <c r="X99" s="64"/>
      <c r="Y99" s="68"/>
      <c r="Z99" s="97"/>
      <c r="AA99" s="174"/>
      <c r="AB99" s="64"/>
      <c r="AC99" s="68"/>
      <c r="AD99" s="64"/>
      <c r="AE99" s="94"/>
      <c r="AF99" s="64"/>
      <c r="AG99" s="68"/>
      <c r="AH99" s="64"/>
      <c r="AI99" s="68"/>
      <c r="AJ99" s="64"/>
      <c r="AK99" s="68"/>
      <c r="AL99" s="64"/>
      <c r="AM99" s="96"/>
      <c r="AN99" s="41"/>
      <c r="AO99" s="37"/>
      <c r="AP99" s="35"/>
      <c r="AQ99" s="166"/>
      <c r="AR99" s="166"/>
      <c r="AS99" s="36"/>
      <c r="AT99" s="25" t="str">
        <f t="shared" si="43"/>
        <v/>
      </c>
      <c r="CA99" s="26" t="str">
        <f t="shared" si="44"/>
        <v/>
      </c>
      <c r="CB99" s="26" t="str">
        <f t="shared" si="45"/>
        <v/>
      </c>
      <c r="CC99" s="26" t="str">
        <f t="shared" si="46"/>
        <v/>
      </c>
      <c r="CD99" s="26" t="str">
        <f t="shared" si="47"/>
        <v/>
      </c>
      <c r="CE99" s="26" t="str">
        <f t="shared" si="48"/>
        <v/>
      </c>
      <c r="CF99" s="26" t="str">
        <f t="shared" si="49"/>
        <v/>
      </c>
      <c r="CJ99" s="29">
        <f t="shared" si="50"/>
        <v>0</v>
      </c>
      <c r="CK99" s="29">
        <f t="shared" si="51"/>
        <v>0</v>
      </c>
      <c r="CL99" s="29">
        <f t="shared" si="52"/>
        <v>0</v>
      </c>
      <c r="CM99" s="29">
        <f t="shared" si="52"/>
        <v>0</v>
      </c>
      <c r="CN99" s="29">
        <f t="shared" si="52"/>
        <v>0</v>
      </c>
      <c r="CO99" s="29">
        <f t="shared" si="52"/>
        <v>0</v>
      </c>
    </row>
    <row r="100" spans="1:93" ht="21" x14ac:dyDescent="0.25">
      <c r="A100" s="299" t="s">
        <v>76</v>
      </c>
      <c r="B100" s="151" t="s">
        <v>70</v>
      </c>
      <c r="C100" s="11">
        <f t="shared" si="41"/>
        <v>0</v>
      </c>
      <c r="D100" s="12">
        <f>+L100+N100+P100+R100+T100+V100+X100+Z100+AB100+AD100+AF100+AH100</f>
        <v>0</v>
      </c>
      <c r="E100" s="152">
        <f>+M100+O100+Q100+S100+U100+W100+Y100+AA100+AC100+AE100+AG100+AI100</f>
        <v>0</v>
      </c>
      <c r="F100" s="153"/>
      <c r="G100" s="154"/>
      <c r="H100" s="153"/>
      <c r="I100" s="155"/>
      <c r="J100" s="153"/>
      <c r="K100" s="155"/>
      <c r="L100" s="156"/>
      <c r="M100" s="157"/>
      <c r="N100" s="104"/>
      <c r="O100" s="158"/>
      <c r="P100" s="159"/>
      <c r="Q100" s="157"/>
      <c r="R100" s="160"/>
      <c r="S100" s="158"/>
      <c r="T100" s="156"/>
      <c r="U100" s="21"/>
      <c r="V100" s="104"/>
      <c r="W100" s="160"/>
      <c r="X100" s="156"/>
      <c r="Y100" s="21"/>
      <c r="Z100" s="104"/>
      <c r="AA100" s="160"/>
      <c r="AB100" s="156"/>
      <c r="AC100" s="21"/>
      <c r="AD100" s="156"/>
      <c r="AE100" s="157"/>
      <c r="AF100" s="156"/>
      <c r="AG100" s="157"/>
      <c r="AH100" s="156"/>
      <c r="AI100" s="157"/>
      <c r="AJ100" s="98"/>
      <c r="AK100" s="176"/>
      <c r="AL100" s="177"/>
      <c r="AM100" s="178"/>
      <c r="AN100" s="41"/>
      <c r="AO100" s="37"/>
      <c r="AP100" s="35"/>
      <c r="AQ100" s="179"/>
      <c r="AR100" s="179"/>
      <c r="AS100" s="80"/>
      <c r="AT100" s="25" t="str">
        <f t="shared" si="43"/>
        <v/>
      </c>
      <c r="CA100" s="26" t="str">
        <f t="shared" si="44"/>
        <v/>
      </c>
      <c r="CB100" s="26" t="str">
        <f t="shared" si="45"/>
        <v/>
      </c>
      <c r="CC100" s="26" t="str">
        <f t="shared" si="46"/>
        <v/>
      </c>
      <c r="CD100" s="26" t="str">
        <f t="shared" si="47"/>
        <v/>
      </c>
      <c r="CE100" s="26" t="str">
        <f t="shared" si="48"/>
        <v/>
      </c>
      <c r="CF100" s="26" t="str">
        <f t="shared" si="49"/>
        <v/>
      </c>
      <c r="CJ100" s="29">
        <f t="shared" si="50"/>
        <v>0</v>
      </c>
      <c r="CK100" s="29">
        <f t="shared" si="51"/>
        <v>0</v>
      </c>
      <c r="CL100" s="29">
        <f t="shared" si="52"/>
        <v>0</v>
      </c>
      <c r="CM100" s="29">
        <f t="shared" si="52"/>
        <v>0</v>
      </c>
      <c r="CN100" s="29">
        <f t="shared" si="52"/>
        <v>0</v>
      </c>
      <c r="CO100" s="29">
        <f t="shared" si="52"/>
        <v>0</v>
      </c>
    </row>
    <row r="101" spans="1:93" x14ac:dyDescent="0.25">
      <c r="A101" s="300"/>
      <c r="B101" s="31" t="s">
        <v>71</v>
      </c>
      <c r="C101" s="32">
        <f t="shared" si="41"/>
        <v>22</v>
      </c>
      <c r="D101" s="33">
        <f t="shared" ref="D101:E103" si="53">SUM(F101+H101+J101+L101+N101+P101+R101+T101+V101+X101+Z101+AB101+AD101+AF101+AH101+AJ101+AL101)</f>
        <v>12</v>
      </c>
      <c r="E101" s="163">
        <f t="shared" si="53"/>
        <v>10</v>
      </c>
      <c r="F101" s="79"/>
      <c r="G101" s="180"/>
      <c r="H101" s="79"/>
      <c r="I101" s="80"/>
      <c r="J101" s="79"/>
      <c r="K101" s="180"/>
      <c r="L101" s="35"/>
      <c r="M101" s="80"/>
      <c r="N101" s="41">
        <v>1</v>
      </c>
      <c r="O101" s="180"/>
      <c r="P101" s="35">
        <v>1</v>
      </c>
      <c r="Q101" s="80"/>
      <c r="R101" s="41">
        <v>1</v>
      </c>
      <c r="S101" s="180"/>
      <c r="T101" s="35">
        <v>1</v>
      </c>
      <c r="U101" s="80">
        <v>1</v>
      </c>
      <c r="V101" s="41"/>
      <c r="W101" s="180">
        <v>3</v>
      </c>
      <c r="X101" s="35"/>
      <c r="Y101" s="80"/>
      <c r="Z101" s="41">
        <v>1</v>
      </c>
      <c r="AA101" s="180"/>
      <c r="AB101" s="35"/>
      <c r="AC101" s="80">
        <v>1</v>
      </c>
      <c r="AD101" s="35">
        <v>1</v>
      </c>
      <c r="AE101" s="81"/>
      <c r="AF101" s="35">
        <v>3</v>
      </c>
      <c r="AG101" s="36">
        <v>2</v>
      </c>
      <c r="AH101" s="35">
        <v>2</v>
      </c>
      <c r="AI101" s="36">
        <v>2</v>
      </c>
      <c r="AJ101" s="35">
        <v>1</v>
      </c>
      <c r="AK101" s="36">
        <v>1</v>
      </c>
      <c r="AL101" s="41"/>
      <c r="AM101" s="165"/>
      <c r="AN101" s="41">
        <v>0</v>
      </c>
      <c r="AO101" s="37">
        <v>0</v>
      </c>
      <c r="AP101" s="35">
        <v>0</v>
      </c>
      <c r="AQ101" s="179">
        <v>0</v>
      </c>
      <c r="AR101" s="179">
        <v>0</v>
      </c>
      <c r="AS101" s="80">
        <v>0</v>
      </c>
      <c r="AT101" s="25" t="str">
        <f t="shared" si="43"/>
        <v/>
      </c>
      <c r="CA101" s="26" t="str">
        <f t="shared" si="44"/>
        <v/>
      </c>
      <c r="CB101" s="26" t="str">
        <f t="shared" si="45"/>
        <v/>
      </c>
      <c r="CC101" s="26" t="str">
        <f t="shared" si="46"/>
        <v/>
      </c>
      <c r="CD101" s="26" t="str">
        <f t="shared" si="47"/>
        <v/>
      </c>
      <c r="CE101" s="26" t="str">
        <f t="shared" si="48"/>
        <v/>
      </c>
      <c r="CF101" s="26" t="str">
        <f t="shared" si="49"/>
        <v/>
      </c>
      <c r="CJ101" s="29">
        <f t="shared" si="50"/>
        <v>0</v>
      </c>
      <c r="CK101" s="29">
        <f t="shared" si="51"/>
        <v>0</v>
      </c>
      <c r="CL101" s="29">
        <f t="shared" si="52"/>
        <v>0</v>
      </c>
      <c r="CM101" s="29">
        <f t="shared" si="52"/>
        <v>0</v>
      </c>
      <c r="CN101" s="29">
        <f t="shared" si="52"/>
        <v>0</v>
      </c>
      <c r="CO101" s="29">
        <f t="shared" si="52"/>
        <v>0</v>
      </c>
    </row>
    <row r="102" spans="1:93" x14ac:dyDescent="0.25">
      <c r="A102" s="300"/>
      <c r="B102" s="31" t="s">
        <v>72</v>
      </c>
      <c r="C102" s="32">
        <f t="shared" si="41"/>
        <v>6</v>
      </c>
      <c r="D102" s="33">
        <f t="shared" si="53"/>
        <v>3</v>
      </c>
      <c r="E102" s="163">
        <f t="shared" si="53"/>
        <v>3</v>
      </c>
      <c r="F102" s="35"/>
      <c r="G102" s="164"/>
      <c r="H102" s="35"/>
      <c r="I102" s="36"/>
      <c r="J102" s="35"/>
      <c r="K102" s="164"/>
      <c r="L102" s="35"/>
      <c r="M102" s="36"/>
      <c r="N102" s="41">
        <v>1</v>
      </c>
      <c r="O102" s="164">
        <v>2</v>
      </c>
      <c r="P102" s="35">
        <v>1</v>
      </c>
      <c r="Q102" s="36">
        <v>1</v>
      </c>
      <c r="R102" s="41">
        <v>1</v>
      </c>
      <c r="S102" s="164"/>
      <c r="T102" s="35"/>
      <c r="U102" s="36"/>
      <c r="V102" s="41"/>
      <c r="W102" s="164"/>
      <c r="X102" s="35"/>
      <c r="Y102" s="36"/>
      <c r="Z102" s="41"/>
      <c r="AA102" s="164"/>
      <c r="AB102" s="35"/>
      <c r="AC102" s="36"/>
      <c r="AD102" s="35"/>
      <c r="AE102" s="37"/>
      <c r="AF102" s="35"/>
      <c r="AG102" s="36"/>
      <c r="AH102" s="35"/>
      <c r="AI102" s="36"/>
      <c r="AJ102" s="35"/>
      <c r="AK102" s="36"/>
      <c r="AL102" s="41"/>
      <c r="AM102" s="165"/>
      <c r="AN102" s="41">
        <v>0</v>
      </c>
      <c r="AO102" s="37">
        <v>0</v>
      </c>
      <c r="AP102" s="35">
        <v>0</v>
      </c>
      <c r="AQ102" s="166">
        <v>0</v>
      </c>
      <c r="AR102" s="166">
        <v>0</v>
      </c>
      <c r="AS102" s="36">
        <v>0</v>
      </c>
      <c r="AT102" s="25" t="str">
        <f t="shared" si="43"/>
        <v/>
      </c>
      <c r="CA102" s="26" t="str">
        <f t="shared" si="44"/>
        <v/>
      </c>
      <c r="CB102" s="26" t="str">
        <f t="shared" si="45"/>
        <v/>
      </c>
      <c r="CC102" s="26" t="str">
        <f t="shared" si="46"/>
        <v/>
      </c>
      <c r="CD102" s="26" t="str">
        <f t="shared" si="47"/>
        <v/>
      </c>
      <c r="CE102" s="26" t="str">
        <f t="shared" si="48"/>
        <v/>
      </c>
      <c r="CF102" s="26" t="str">
        <f t="shared" si="49"/>
        <v/>
      </c>
      <c r="CJ102" s="29">
        <f t="shared" si="50"/>
        <v>0</v>
      </c>
      <c r="CK102" s="29">
        <f t="shared" si="51"/>
        <v>0</v>
      </c>
      <c r="CL102" s="29">
        <f t="shared" si="52"/>
        <v>0</v>
      </c>
      <c r="CM102" s="29">
        <f t="shared" si="52"/>
        <v>0</v>
      </c>
      <c r="CN102" s="29">
        <f t="shared" si="52"/>
        <v>0</v>
      </c>
      <c r="CO102" s="29">
        <f t="shared" si="52"/>
        <v>0</v>
      </c>
    </row>
    <row r="103" spans="1:93" x14ac:dyDescent="0.25">
      <c r="A103" s="300"/>
      <c r="B103" s="31" t="s">
        <v>73</v>
      </c>
      <c r="C103" s="32">
        <f t="shared" si="41"/>
        <v>0</v>
      </c>
      <c r="D103" s="33">
        <f t="shared" si="53"/>
        <v>0</v>
      </c>
      <c r="E103" s="163">
        <f t="shared" si="53"/>
        <v>0</v>
      </c>
      <c r="F103" s="35"/>
      <c r="G103" s="164"/>
      <c r="H103" s="35"/>
      <c r="I103" s="36"/>
      <c r="J103" s="35"/>
      <c r="K103" s="164"/>
      <c r="L103" s="35"/>
      <c r="M103" s="36"/>
      <c r="N103" s="41"/>
      <c r="O103" s="164"/>
      <c r="P103" s="35"/>
      <c r="Q103" s="36"/>
      <c r="R103" s="41"/>
      <c r="S103" s="164"/>
      <c r="T103" s="35"/>
      <c r="U103" s="36"/>
      <c r="V103" s="41"/>
      <c r="W103" s="164"/>
      <c r="X103" s="35"/>
      <c r="Y103" s="36"/>
      <c r="Z103" s="41"/>
      <c r="AA103" s="164"/>
      <c r="AB103" s="35"/>
      <c r="AC103" s="36"/>
      <c r="AD103" s="35"/>
      <c r="AE103" s="37"/>
      <c r="AF103" s="35"/>
      <c r="AG103" s="36"/>
      <c r="AH103" s="35"/>
      <c r="AI103" s="36"/>
      <c r="AJ103" s="35"/>
      <c r="AK103" s="36"/>
      <c r="AL103" s="41"/>
      <c r="AM103" s="165"/>
      <c r="AN103" s="41"/>
      <c r="AO103" s="37"/>
      <c r="AP103" s="35"/>
      <c r="AQ103" s="166"/>
      <c r="AR103" s="166"/>
      <c r="AS103" s="36"/>
      <c r="AT103" s="25" t="str">
        <f t="shared" si="43"/>
        <v/>
      </c>
      <c r="CA103" s="26" t="str">
        <f t="shared" si="44"/>
        <v/>
      </c>
      <c r="CB103" s="26" t="str">
        <f t="shared" si="45"/>
        <v/>
      </c>
      <c r="CC103" s="26" t="str">
        <f t="shared" si="46"/>
        <v/>
      </c>
      <c r="CD103" s="26" t="str">
        <f t="shared" si="47"/>
        <v/>
      </c>
      <c r="CE103" s="26" t="str">
        <f t="shared" si="48"/>
        <v/>
      </c>
      <c r="CF103" s="26" t="str">
        <f t="shared" si="49"/>
        <v/>
      </c>
      <c r="CJ103" s="29">
        <f t="shared" si="50"/>
        <v>0</v>
      </c>
      <c r="CK103" s="29">
        <f t="shared" si="51"/>
        <v>0</v>
      </c>
      <c r="CL103" s="29">
        <f t="shared" si="52"/>
        <v>0</v>
      </c>
      <c r="CM103" s="29">
        <f t="shared" si="52"/>
        <v>0</v>
      </c>
      <c r="CN103" s="29">
        <f t="shared" si="52"/>
        <v>0</v>
      </c>
      <c r="CO103" s="29">
        <f t="shared" si="52"/>
        <v>0</v>
      </c>
    </row>
    <row r="104" spans="1:93" x14ac:dyDescent="0.25">
      <c r="A104" s="300"/>
      <c r="B104" s="124" t="s">
        <v>74</v>
      </c>
      <c r="C104" s="122">
        <f t="shared" si="41"/>
        <v>0</v>
      </c>
      <c r="D104" s="167">
        <f>+J104+L104+N104</f>
        <v>0</v>
      </c>
      <c r="E104" s="168">
        <f>+K104+M104+O104</f>
        <v>0</v>
      </c>
      <c r="F104" s="75"/>
      <c r="G104" s="169"/>
      <c r="H104" s="118"/>
      <c r="I104" s="181"/>
      <c r="J104" s="35"/>
      <c r="K104" s="164"/>
      <c r="L104" s="35"/>
      <c r="M104" s="36"/>
      <c r="N104" s="41"/>
      <c r="O104" s="164"/>
      <c r="P104" s="182"/>
      <c r="Q104" s="119"/>
      <c r="R104" s="183"/>
      <c r="S104" s="184"/>
      <c r="T104" s="118"/>
      <c r="U104" s="181"/>
      <c r="V104" s="185"/>
      <c r="W104" s="183"/>
      <c r="X104" s="118"/>
      <c r="Y104" s="181"/>
      <c r="Z104" s="185"/>
      <c r="AA104" s="183"/>
      <c r="AB104" s="118"/>
      <c r="AC104" s="181"/>
      <c r="AD104" s="118"/>
      <c r="AE104" s="119"/>
      <c r="AF104" s="118"/>
      <c r="AG104" s="181"/>
      <c r="AH104" s="118"/>
      <c r="AI104" s="181"/>
      <c r="AJ104" s="118"/>
      <c r="AK104" s="181"/>
      <c r="AL104" s="183"/>
      <c r="AM104" s="186"/>
      <c r="AN104" s="41"/>
      <c r="AO104" s="37"/>
      <c r="AP104" s="35"/>
      <c r="AQ104" s="166"/>
      <c r="AR104" s="166"/>
      <c r="AS104" s="36"/>
      <c r="AT104" s="25" t="str">
        <f t="shared" si="43"/>
        <v/>
      </c>
      <c r="CA104" s="26" t="str">
        <f t="shared" si="44"/>
        <v/>
      </c>
      <c r="CB104" s="26" t="str">
        <f t="shared" si="45"/>
        <v/>
      </c>
      <c r="CC104" s="26" t="str">
        <f t="shared" si="46"/>
        <v/>
      </c>
      <c r="CD104" s="26" t="str">
        <f t="shared" si="47"/>
        <v/>
      </c>
      <c r="CE104" s="26" t="str">
        <f t="shared" si="48"/>
        <v/>
      </c>
      <c r="CF104" s="26" t="str">
        <f t="shared" si="49"/>
        <v/>
      </c>
      <c r="CJ104" s="29">
        <f t="shared" si="50"/>
        <v>0</v>
      </c>
      <c r="CK104" s="29">
        <f t="shared" si="51"/>
        <v>0</v>
      </c>
      <c r="CL104" s="29">
        <f t="shared" si="52"/>
        <v>0</v>
      </c>
      <c r="CM104" s="29">
        <f t="shared" si="52"/>
        <v>0</v>
      </c>
      <c r="CN104" s="29">
        <f t="shared" si="52"/>
        <v>0</v>
      </c>
      <c r="CO104" s="29">
        <f t="shared" si="52"/>
        <v>0</v>
      </c>
    </row>
    <row r="105" spans="1:93" x14ac:dyDescent="0.25">
      <c r="A105" s="301"/>
      <c r="B105" s="57" t="s">
        <v>75</v>
      </c>
      <c r="C105" s="58">
        <f t="shared" si="41"/>
        <v>0</v>
      </c>
      <c r="D105" s="59">
        <f>SUM(F105+H105+J105+L105+N105+P105+R105+T105+V105+X105+Z105+AB105+AD105+AF105+AH105+AJ105+AL105)</f>
        <v>0</v>
      </c>
      <c r="E105" s="173">
        <f>SUM(G105+I105+K105+M105+O105+Q105+S105+U105+W105+Y105+AA105+AC105+AE105+AG105+AI105+AK105+AM105)</f>
        <v>0</v>
      </c>
      <c r="F105" s="64"/>
      <c r="G105" s="174"/>
      <c r="H105" s="64"/>
      <c r="I105" s="68"/>
      <c r="J105" s="97"/>
      <c r="K105" s="175"/>
      <c r="L105" s="64"/>
      <c r="M105" s="94"/>
      <c r="N105" s="97"/>
      <c r="O105" s="175"/>
      <c r="P105" s="95"/>
      <c r="Q105" s="94"/>
      <c r="R105" s="174"/>
      <c r="S105" s="175"/>
      <c r="T105" s="64"/>
      <c r="U105" s="68"/>
      <c r="V105" s="97"/>
      <c r="W105" s="174"/>
      <c r="X105" s="64"/>
      <c r="Y105" s="68"/>
      <c r="Z105" s="97"/>
      <c r="AA105" s="174"/>
      <c r="AB105" s="64"/>
      <c r="AC105" s="68"/>
      <c r="AD105" s="64"/>
      <c r="AE105" s="94"/>
      <c r="AF105" s="64"/>
      <c r="AG105" s="68"/>
      <c r="AH105" s="64"/>
      <c r="AI105" s="68"/>
      <c r="AJ105" s="64"/>
      <c r="AK105" s="68"/>
      <c r="AL105" s="174"/>
      <c r="AM105" s="96"/>
      <c r="AN105" s="97"/>
      <c r="AO105" s="94"/>
      <c r="AP105" s="64"/>
      <c r="AQ105" s="187"/>
      <c r="AR105" s="187"/>
      <c r="AS105" s="68"/>
      <c r="AT105" s="25" t="str">
        <f t="shared" si="43"/>
        <v/>
      </c>
      <c r="CA105" s="26" t="str">
        <f t="shared" si="44"/>
        <v/>
      </c>
      <c r="CB105" s="26" t="str">
        <f t="shared" si="45"/>
        <v/>
      </c>
      <c r="CC105" s="26" t="str">
        <f t="shared" si="46"/>
        <v/>
      </c>
      <c r="CD105" s="26" t="str">
        <f t="shared" si="47"/>
        <v/>
      </c>
      <c r="CE105" s="26" t="str">
        <f t="shared" si="48"/>
        <v/>
      </c>
      <c r="CF105" s="26" t="str">
        <f t="shared" si="49"/>
        <v/>
      </c>
      <c r="CJ105" s="29">
        <f t="shared" si="50"/>
        <v>0</v>
      </c>
      <c r="CK105" s="29">
        <f t="shared" si="51"/>
        <v>0</v>
      </c>
      <c r="CL105" s="29">
        <f t="shared" si="52"/>
        <v>0</v>
      </c>
      <c r="CM105" s="29">
        <f t="shared" si="52"/>
        <v>0</v>
      </c>
      <c r="CN105" s="29">
        <f t="shared" si="52"/>
        <v>0</v>
      </c>
      <c r="CO105" s="29">
        <f t="shared" si="52"/>
        <v>0</v>
      </c>
    </row>
    <row r="106" spans="1:93" ht="18" customHeight="1" x14ac:dyDescent="0.25">
      <c r="A106" s="282" t="s">
        <v>77</v>
      </c>
      <c r="B106" s="282"/>
      <c r="C106" s="282"/>
      <c r="D106" s="282"/>
    </row>
    <row r="107" spans="1:93" x14ac:dyDescent="0.25">
      <c r="A107" s="299" t="s">
        <v>78</v>
      </c>
      <c r="B107" s="188" t="s">
        <v>79</v>
      </c>
      <c r="C107" s="7" t="s">
        <v>80</v>
      </c>
      <c r="D107" s="7" t="s">
        <v>81</v>
      </c>
    </row>
    <row r="108" spans="1:93" x14ac:dyDescent="0.25">
      <c r="A108" s="300"/>
      <c r="B108" s="189" t="s">
        <v>82</v>
      </c>
      <c r="C108" s="22"/>
      <c r="D108" s="22"/>
      <c r="E108" s="25" t="str">
        <f>$CA108</f>
        <v/>
      </c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  <c r="P108" s="190"/>
      <c r="Q108" s="191"/>
      <c r="R108" s="191"/>
      <c r="S108" s="191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3"/>
      <c r="BY108" s="3"/>
      <c r="BZ108" s="3"/>
      <c r="CA108" s="192" t="str">
        <f>IF(D108&lt;=C108,"","* Las consejerías realizadas en Espacios Amigables NO DEBEN ser mayor al Total de Actividades. ")</f>
        <v/>
      </c>
      <c r="CB108" s="4"/>
      <c r="CC108" s="4"/>
      <c r="CD108" s="4"/>
      <c r="CE108" s="4"/>
      <c r="CF108" s="4"/>
      <c r="CJ108" s="193">
        <f>IF(D108&lt;=C108,0,1)</f>
        <v>0</v>
      </c>
    </row>
    <row r="109" spans="1:93" x14ac:dyDescent="0.25">
      <c r="A109" s="300"/>
      <c r="B109" s="194" t="s">
        <v>83</v>
      </c>
      <c r="C109" s="24"/>
      <c r="D109" s="24"/>
      <c r="E109" s="25" t="str">
        <f t="shared" ref="E109:E110" si="54">$CA109</f>
        <v/>
      </c>
      <c r="F109" s="190"/>
      <c r="G109" s="190"/>
      <c r="H109" s="190"/>
      <c r="I109" s="190"/>
      <c r="J109" s="190"/>
      <c r="K109" s="190"/>
      <c r="L109" s="190"/>
      <c r="M109" s="190"/>
      <c r="N109" s="190"/>
      <c r="O109" s="190"/>
      <c r="P109" s="190"/>
      <c r="Q109" s="191"/>
      <c r="R109" s="191"/>
      <c r="S109" s="191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3"/>
      <c r="BY109" s="3"/>
      <c r="BZ109" s="3"/>
      <c r="CA109" s="192" t="str">
        <f t="shared" ref="CA109:CA110" si="55">IF(D109&lt;=C109,"","* Las consejerías realizadas en Espacios Amigables NO DEBEN ser mayor al Total de Actividades. ")</f>
        <v/>
      </c>
      <c r="CB109" s="4"/>
      <c r="CC109" s="4"/>
      <c r="CD109" s="4"/>
      <c r="CE109" s="4"/>
      <c r="CF109" s="4"/>
      <c r="CJ109" s="193">
        <f>IF(D109&lt;=C109,0,1)</f>
        <v>0</v>
      </c>
    </row>
    <row r="110" spans="1:93" ht="21" x14ac:dyDescent="0.25">
      <c r="A110" s="300"/>
      <c r="B110" s="194" t="s">
        <v>84</v>
      </c>
      <c r="C110" s="24"/>
      <c r="D110" s="24"/>
      <c r="E110" s="25" t="str">
        <f t="shared" si="54"/>
        <v/>
      </c>
      <c r="F110" s="190"/>
      <c r="G110" s="190"/>
      <c r="H110" s="190"/>
      <c r="I110" s="190"/>
      <c r="J110" s="190"/>
      <c r="K110" s="190"/>
      <c r="L110" s="190"/>
      <c r="M110" s="190"/>
      <c r="N110" s="190"/>
      <c r="O110" s="190"/>
      <c r="P110" s="190"/>
      <c r="Q110" s="191"/>
      <c r="R110" s="191"/>
      <c r="S110" s="191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3"/>
      <c r="BY110" s="3"/>
      <c r="BZ110" s="3"/>
      <c r="CA110" s="192" t="str">
        <f t="shared" si="55"/>
        <v/>
      </c>
      <c r="CB110" s="4"/>
      <c r="CC110" s="4"/>
      <c r="CD110" s="4"/>
      <c r="CE110" s="4"/>
      <c r="CF110" s="4"/>
      <c r="CJ110" s="193">
        <f>IF(D110&lt;=C110,0,1)</f>
        <v>0</v>
      </c>
    </row>
    <row r="111" spans="1:93" x14ac:dyDescent="0.25">
      <c r="A111" s="300"/>
      <c r="B111" s="194" t="s">
        <v>85</v>
      </c>
      <c r="C111" s="24"/>
      <c r="D111" s="195"/>
    </row>
    <row r="112" spans="1:93" x14ac:dyDescent="0.25">
      <c r="A112" s="300"/>
      <c r="B112" s="196" t="s">
        <v>86</v>
      </c>
      <c r="C112" s="36"/>
      <c r="D112" s="195"/>
    </row>
    <row r="113" spans="1:111" ht="21" x14ac:dyDescent="0.25">
      <c r="A113" s="300"/>
      <c r="B113" s="196" t="s">
        <v>87</v>
      </c>
      <c r="C113" s="36"/>
      <c r="D113" s="24"/>
      <c r="E113" s="25" t="str">
        <f t="shared" ref="E113:E117" si="56">$CA113</f>
        <v/>
      </c>
      <c r="F113" s="190"/>
      <c r="G113" s="190"/>
      <c r="H113" s="190"/>
      <c r="I113" s="190"/>
      <c r="J113" s="190"/>
      <c r="K113" s="190"/>
      <c r="L113" s="190"/>
      <c r="M113" s="190"/>
      <c r="N113" s="190"/>
      <c r="O113" s="190"/>
      <c r="P113" s="190"/>
      <c r="Q113" s="191"/>
      <c r="R113" s="191"/>
      <c r="S113" s="191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3"/>
      <c r="BY113" s="3"/>
      <c r="BZ113" s="3"/>
      <c r="CA113" s="192" t="str">
        <f>IF(D113&lt;=C113,"","* Las consejerías realizadas en Espacios Amigables NO DEBEN ser mayor al Total de Actividades. ")</f>
        <v/>
      </c>
      <c r="CB113" s="4"/>
      <c r="CC113" s="4"/>
      <c r="CD113" s="4"/>
      <c r="CE113" s="4"/>
      <c r="CF113" s="4"/>
      <c r="CJ113" s="193">
        <f>IF(D113&lt;=C113,0,1)</f>
        <v>0</v>
      </c>
    </row>
    <row r="114" spans="1:111" x14ac:dyDescent="0.25">
      <c r="A114" s="300"/>
      <c r="B114" s="196" t="s">
        <v>88</v>
      </c>
      <c r="C114" s="36"/>
      <c r="D114" s="24"/>
      <c r="E114" s="25" t="str">
        <f t="shared" si="56"/>
        <v/>
      </c>
      <c r="F114" s="190"/>
      <c r="G114" s="190"/>
      <c r="H114" s="190"/>
      <c r="I114" s="190"/>
      <c r="J114" s="190"/>
      <c r="K114" s="190"/>
      <c r="L114" s="190"/>
      <c r="M114" s="190"/>
      <c r="N114" s="190"/>
      <c r="O114" s="190"/>
      <c r="P114" s="190"/>
      <c r="Q114" s="191"/>
      <c r="R114" s="191"/>
      <c r="S114" s="191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3"/>
      <c r="BY114" s="3"/>
      <c r="BZ114" s="3"/>
      <c r="CA114" s="192" t="str">
        <f t="shared" ref="CA114:CA117" si="57">IF(D114&lt;=C114,"","* Las consejerías realizadas en Espacios Amigables NO DEBEN ser mayor al Total de Actividades. ")</f>
        <v/>
      </c>
      <c r="CB114" s="4"/>
      <c r="CC114" s="4"/>
      <c r="CD114" s="4"/>
      <c r="CE114" s="4"/>
      <c r="CF114" s="4"/>
      <c r="CJ114" s="193">
        <f>IF(D114&lt;=C114,0,1)</f>
        <v>0</v>
      </c>
    </row>
    <row r="115" spans="1:111" x14ac:dyDescent="0.25">
      <c r="A115" s="300"/>
      <c r="B115" s="196" t="s">
        <v>89</v>
      </c>
      <c r="C115" s="24"/>
      <c r="D115" s="24"/>
      <c r="E115" s="25" t="str">
        <f t="shared" si="56"/>
        <v/>
      </c>
      <c r="F115" s="190"/>
      <c r="G115" s="190"/>
      <c r="H115" s="190"/>
      <c r="I115" s="190"/>
      <c r="J115" s="190"/>
      <c r="K115" s="190"/>
      <c r="L115" s="190"/>
      <c r="M115" s="190"/>
      <c r="N115" s="190"/>
      <c r="O115" s="190"/>
      <c r="P115" s="190"/>
      <c r="Q115" s="191"/>
      <c r="R115" s="191"/>
      <c r="S115" s="191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3"/>
      <c r="BY115" s="3"/>
      <c r="BZ115" s="3"/>
      <c r="CA115" s="192" t="str">
        <f t="shared" si="57"/>
        <v/>
      </c>
      <c r="CB115" s="4"/>
      <c r="CC115" s="4"/>
      <c r="CD115" s="4"/>
      <c r="CE115" s="4"/>
      <c r="CF115" s="4"/>
      <c r="CJ115" s="193">
        <f>IF(D115&lt;=C115,0,1)</f>
        <v>0</v>
      </c>
    </row>
    <row r="116" spans="1:111" x14ac:dyDescent="0.25">
      <c r="A116" s="300"/>
      <c r="B116" s="197" t="s">
        <v>90</v>
      </c>
      <c r="C116" s="24"/>
      <c r="D116" s="24"/>
      <c r="E116" s="25"/>
      <c r="F116" s="190"/>
      <c r="G116" s="190"/>
      <c r="H116" s="190"/>
      <c r="I116" s="190"/>
      <c r="J116" s="190"/>
      <c r="K116" s="190"/>
      <c r="L116" s="190"/>
      <c r="M116" s="190"/>
      <c r="N116" s="190"/>
      <c r="O116" s="190"/>
      <c r="P116" s="190"/>
      <c r="Q116" s="191"/>
      <c r="R116" s="191"/>
      <c r="S116" s="191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3"/>
      <c r="BY116" s="3"/>
      <c r="BZ116" s="3"/>
      <c r="CA116" s="192"/>
      <c r="CB116" s="4"/>
      <c r="CC116" s="4"/>
      <c r="CD116" s="4"/>
      <c r="CE116" s="4"/>
      <c r="CF116" s="4"/>
      <c r="CJ116" s="193"/>
    </row>
    <row r="117" spans="1:111" x14ac:dyDescent="0.25">
      <c r="A117" s="301"/>
      <c r="B117" s="198" t="s">
        <v>91</v>
      </c>
      <c r="C117" s="199"/>
      <c r="D117" s="199"/>
      <c r="E117" s="25" t="str">
        <f t="shared" si="56"/>
        <v/>
      </c>
      <c r="F117" s="190"/>
      <c r="G117" s="190"/>
      <c r="H117" s="190"/>
      <c r="I117" s="190"/>
      <c r="J117" s="190"/>
      <c r="K117" s="190"/>
      <c r="L117" s="190"/>
      <c r="M117" s="190"/>
      <c r="N117" s="190"/>
      <c r="O117" s="190"/>
      <c r="P117" s="190"/>
      <c r="Q117" s="191"/>
      <c r="R117" s="191"/>
      <c r="S117" s="191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3"/>
      <c r="BY117" s="3"/>
      <c r="BZ117" s="3"/>
      <c r="CA117" s="192" t="str">
        <f t="shared" si="57"/>
        <v/>
      </c>
      <c r="CB117" s="4"/>
      <c r="CC117" s="4"/>
      <c r="CD117" s="4"/>
      <c r="CE117" s="4"/>
      <c r="CF117" s="4"/>
      <c r="CJ117" s="193">
        <f>IF(D117&lt;=C117,0,1)</f>
        <v>0</v>
      </c>
    </row>
    <row r="118" spans="1:111" ht="18" customHeight="1" x14ac:dyDescent="0.25">
      <c r="A118" s="304" t="s">
        <v>92</v>
      </c>
      <c r="B118" s="304"/>
      <c r="C118" s="304"/>
      <c r="D118" s="304"/>
      <c r="E118" s="304"/>
      <c r="F118" s="304"/>
      <c r="G118" s="304"/>
      <c r="H118" s="304"/>
      <c r="I118" s="304"/>
      <c r="J118" s="304"/>
      <c r="K118" s="304"/>
      <c r="L118" s="304"/>
      <c r="M118" s="304"/>
      <c r="N118" s="304"/>
      <c r="O118" s="304"/>
      <c r="P118" s="304"/>
      <c r="Q118" s="304"/>
      <c r="R118" s="304"/>
      <c r="S118" s="304"/>
      <c r="T118" s="304"/>
      <c r="U118" s="304"/>
      <c r="V118" s="304"/>
      <c r="W118" s="304"/>
      <c r="X118" s="304"/>
      <c r="Y118" s="304"/>
      <c r="Z118" s="304"/>
      <c r="AA118" s="304"/>
      <c r="AB118" s="304"/>
      <c r="AC118" s="304"/>
      <c r="AD118" s="304"/>
      <c r="AE118" s="304"/>
      <c r="AF118" s="304"/>
      <c r="AG118" s="304"/>
      <c r="AH118" s="304"/>
      <c r="AI118" s="304"/>
      <c r="AJ118" s="304"/>
      <c r="AK118" s="304"/>
    </row>
    <row r="119" spans="1:111" ht="15" customHeight="1" x14ac:dyDescent="0.25">
      <c r="A119" s="287" t="s">
        <v>93</v>
      </c>
      <c r="B119" s="284"/>
      <c r="C119" s="287" t="s">
        <v>94</v>
      </c>
      <c r="D119" s="288"/>
      <c r="E119" s="284"/>
      <c r="F119" s="291" t="s">
        <v>7</v>
      </c>
      <c r="G119" s="292"/>
      <c r="H119" s="292"/>
      <c r="I119" s="292"/>
      <c r="J119" s="292"/>
      <c r="K119" s="292"/>
      <c r="L119" s="292"/>
      <c r="M119" s="292"/>
      <c r="N119" s="292"/>
      <c r="O119" s="292"/>
      <c r="P119" s="292"/>
      <c r="Q119" s="292"/>
      <c r="R119" s="292"/>
      <c r="S119" s="292"/>
      <c r="T119" s="292"/>
      <c r="U119" s="292"/>
      <c r="V119" s="292"/>
      <c r="W119" s="292"/>
      <c r="X119" s="292"/>
      <c r="Y119" s="292"/>
      <c r="Z119" s="292"/>
      <c r="AA119" s="292"/>
      <c r="AB119" s="292"/>
      <c r="AC119" s="292"/>
      <c r="AD119" s="292"/>
      <c r="AE119" s="292"/>
      <c r="AF119" s="292"/>
      <c r="AG119" s="292"/>
      <c r="AH119" s="292"/>
      <c r="AI119" s="292"/>
      <c r="AJ119" s="313" t="s">
        <v>95</v>
      </c>
      <c r="AK119" s="314"/>
      <c r="AL119" s="309" t="s">
        <v>96</v>
      </c>
    </row>
    <row r="120" spans="1:111" x14ac:dyDescent="0.25">
      <c r="A120" s="312"/>
      <c r="B120" s="285"/>
      <c r="C120" s="289"/>
      <c r="D120" s="290"/>
      <c r="E120" s="286"/>
      <c r="F120" s="295" t="s">
        <v>17</v>
      </c>
      <c r="G120" s="296"/>
      <c r="H120" s="295" t="s">
        <v>97</v>
      </c>
      <c r="I120" s="296"/>
      <c r="J120" s="295" t="s">
        <v>19</v>
      </c>
      <c r="K120" s="296"/>
      <c r="L120" s="295" t="s">
        <v>20</v>
      </c>
      <c r="M120" s="296"/>
      <c r="N120" s="295" t="s">
        <v>21</v>
      </c>
      <c r="O120" s="296"/>
      <c r="P120" s="295" t="s">
        <v>22</v>
      </c>
      <c r="Q120" s="296"/>
      <c r="R120" s="295" t="s">
        <v>23</v>
      </c>
      <c r="S120" s="296"/>
      <c r="T120" s="295" t="s">
        <v>24</v>
      </c>
      <c r="U120" s="296"/>
      <c r="V120" s="295" t="s">
        <v>25</v>
      </c>
      <c r="W120" s="296"/>
      <c r="X120" s="295" t="s">
        <v>26</v>
      </c>
      <c r="Y120" s="296"/>
      <c r="Z120" s="295" t="s">
        <v>27</v>
      </c>
      <c r="AA120" s="296"/>
      <c r="AB120" s="295" t="s">
        <v>28</v>
      </c>
      <c r="AC120" s="296"/>
      <c r="AD120" s="295" t="s">
        <v>29</v>
      </c>
      <c r="AE120" s="296"/>
      <c r="AF120" s="295" t="s">
        <v>30</v>
      </c>
      <c r="AG120" s="296"/>
      <c r="AH120" s="297" t="s">
        <v>31</v>
      </c>
      <c r="AI120" s="302"/>
      <c r="AJ120" s="315"/>
      <c r="AK120" s="316"/>
      <c r="AL120" s="310"/>
    </row>
    <row r="121" spans="1:111" x14ac:dyDescent="0.25">
      <c r="A121" s="289"/>
      <c r="B121" s="286"/>
      <c r="C121" s="5" t="s">
        <v>32</v>
      </c>
      <c r="D121" s="6" t="s">
        <v>33</v>
      </c>
      <c r="E121" s="7" t="s">
        <v>34</v>
      </c>
      <c r="F121" s="5" t="s">
        <v>33</v>
      </c>
      <c r="G121" s="7" t="s">
        <v>34</v>
      </c>
      <c r="H121" s="5" t="s">
        <v>33</v>
      </c>
      <c r="I121" s="7" t="s">
        <v>34</v>
      </c>
      <c r="J121" s="5" t="s">
        <v>33</v>
      </c>
      <c r="K121" s="7" t="s">
        <v>34</v>
      </c>
      <c r="L121" s="5" t="s">
        <v>33</v>
      </c>
      <c r="M121" s="7" t="s">
        <v>34</v>
      </c>
      <c r="N121" s="5" t="s">
        <v>33</v>
      </c>
      <c r="O121" s="7" t="s">
        <v>34</v>
      </c>
      <c r="P121" s="5" t="s">
        <v>33</v>
      </c>
      <c r="Q121" s="7" t="s">
        <v>34</v>
      </c>
      <c r="R121" s="5" t="s">
        <v>33</v>
      </c>
      <c r="S121" s="7" t="s">
        <v>34</v>
      </c>
      <c r="T121" s="5" t="s">
        <v>33</v>
      </c>
      <c r="U121" s="7" t="s">
        <v>34</v>
      </c>
      <c r="V121" s="5" t="s">
        <v>33</v>
      </c>
      <c r="W121" s="7" t="s">
        <v>34</v>
      </c>
      <c r="X121" s="5" t="s">
        <v>33</v>
      </c>
      <c r="Y121" s="7" t="s">
        <v>34</v>
      </c>
      <c r="Z121" s="5" t="s">
        <v>33</v>
      </c>
      <c r="AA121" s="7" t="s">
        <v>34</v>
      </c>
      <c r="AB121" s="5" t="s">
        <v>33</v>
      </c>
      <c r="AC121" s="7" t="s">
        <v>34</v>
      </c>
      <c r="AD121" s="5" t="s">
        <v>33</v>
      </c>
      <c r="AE121" s="7" t="s">
        <v>34</v>
      </c>
      <c r="AF121" s="5" t="s">
        <v>33</v>
      </c>
      <c r="AG121" s="7" t="s">
        <v>34</v>
      </c>
      <c r="AH121" s="5" t="s">
        <v>33</v>
      </c>
      <c r="AI121" s="148" t="s">
        <v>34</v>
      </c>
      <c r="AJ121" s="6" t="s">
        <v>33</v>
      </c>
      <c r="AK121" s="200" t="s">
        <v>34</v>
      </c>
      <c r="AL121" s="311"/>
    </row>
    <row r="122" spans="1:111" x14ac:dyDescent="0.25">
      <c r="A122" s="299" t="s">
        <v>98</v>
      </c>
      <c r="B122" s="10" t="s">
        <v>99</v>
      </c>
      <c r="C122" s="11">
        <f>SUM(D122:E122)</f>
        <v>0</v>
      </c>
      <c r="D122" s="12">
        <f>+F122+H122+J122+L122+N122+P122+R122+T122+V122+X122+Z122+AB122+AD122+AF122+AH122</f>
        <v>0</v>
      </c>
      <c r="E122" s="13">
        <f>+G122+I122+K122+M122+O122+Q122+S122+U122+W122+Y122+AA122+AC122+AE122+AG122+AI122</f>
        <v>0</v>
      </c>
      <c r="F122" s="14"/>
      <c r="G122" s="16"/>
      <c r="H122" s="14"/>
      <c r="I122" s="16"/>
      <c r="J122" s="14"/>
      <c r="K122" s="16"/>
      <c r="L122" s="14"/>
      <c r="M122" s="16"/>
      <c r="N122" s="14"/>
      <c r="O122" s="16"/>
      <c r="P122" s="14"/>
      <c r="Q122" s="16"/>
      <c r="R122" s="14"/>
      <c r="S122" s="16"/>
      <c r="T122" s="14"/>
      <c r="U122" s="16"/>
      <c r="V122" s="14"/>
      <c r="W122" s="16"/>
      <c r="X122" s="14"/>
      <c r="Y122" s="16"/>
      <c r="Z122" s="14"/>
      <c r="AA122" s="16"/>
      <c r="AB122" s="14"/>
      <c r="AC122" s="16"/>
      <c r="AD122" s="14"/>
      <c r="AE122" s="16"/>
      <c r="AF122" s="14"/>
      <c r="AG122" s="16"/>
      <c r="AH122" s="17"/>
      <c r="AI122" s="18"/>
      <c r="AJ122" s="201"/>
      <c r="AK122" s="202"/>
      <c r="AL122" s="19"/>
      <c r="AM122" s="25" t="str">
        <f>CA122&amp;CB122&amp;CC122</f>
        <v/>
      </c>
      <c r="AN122" s="190"/>
      <c r="AO122" s="190"/>
      <c r="AP122" s="190"/>
      <c r="AQ122" s="190"/>
      <c r="AR122" s="190"/>
      <c r="AS122" s="190"/>
      <c r="AT122" s="190"/>
      <c r="AU122" s="190"/>
      <c r="AV122" s="190"/>
      <c r="AW122" s="190"/>
      <c r="AX122" s="190"/>
      <c r="AY122" s="191"/>
      <c r="AZ122" s="191"/>
      <c r="BA122" s="191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CA122" s="26" t="str">
        <f>IF(AND(SUM(F122+H122)&gt;0,(AJ122=""))," * No olvide digitar la variable 14-18 años Hombres. Si no tiene Digite CERO .",IF(AJ122&gt;F122+H122,"* La suma del grupo de 14 a 18 años Hombres no puede superar el Total Hombres Grupo Etario de 10 a 19 años. ",""))</f>
        <v/>
      </c>
      <c r="CB122" s="26" t="str">
        <f>IF(AND(SUM(G122+I122)&gt;0,(AK122="")),"* No olvide digitar la variable 14-18 años Mujeres. Si no tiene Digite CERO.",IF(AK122&gt;(G122+I122),"* La suma del grupo de 14 a 18 años Mujeres no puede superar el Total Mujeres Grupo Etario de 10 a 19 años. ",""))</f>
        <v/>
      </c>
      <c r="CC122" s="26" t="str">
        <f>IF(AND($C122&lt;&gt;0,AL122=""),"* No olvide ingresar la columna Espacios Amigables/Adolescentes (Digite CERO si no tiene).  ",IF(AL122&gt;$C122,"* El Número de Espacios Amigables/Adolescentes no puede superar el Total. ",""))</f>
        <v/>
      </c>
      <c r="CD122" s="4"/>
      <c r="CE122" s="4"/>
      <c r="CF122" s="4"/>
      <c r="CJ122" s="29">
        <f>IF(AND(SUM(F122+H122)&gt;0,(AJ122="")),1,IF(AJ122&gt;F122+H122,1,0))</f>
        <v>0</v>
      </c>
      <c r="CK122" s="29">
        <f>IF(AND(SUM(G122+I122)&gt;0,(AK122="")),1,IF(AK122&gt;(G122+I122),1,0))</f>
        <v>0</v>
      </c>
      <c r="CL122" s="29">
        <f>IF(AND($C122&lt;&gt;0,AL122=""),1,IF(AL122&gt;$C122,1,0))</f>
        <v>0</v>
      </c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3"/>
      <c r="DF122" s="3"/>
      <c r="DG122" s="3"/>
    </row>
    <row r="123" spans="1:111" x14ac:dyDescent="0.25">
      <c r="A123" s="300"/>
      <c r="B123" s="31" t="s">
        <v>100</v>
      </c>
      <c r="C123" s="32">
        <f>SUM(D123:E123)</f>
        <v>0</v>
      </c>
      <c r="D123" s="33">
        <f t="shared" ref="D123:E124" si="58">+F123+H123+J123+L123+N123+P123+R123+T123+V123+X123+Z123+AB123+AD123+AF123+AH123</f>
        <v>0</v>
      </c>
      <c r="E123" s="34">
        <f t="shared" si="58"/>
        <v>0</v>
      </c>
      <c r="F123" s="35"/>
      <c r="G123" s="37"/>
      <c r="H123" s="35"/>
      <c r="I123" s="37"/>
      <c r="J123" s="35"/>
      <c r="K123" s="37"/>
      <c r="L123" s="35"/>
      <c r="M123" s="37"/>
      <c r="N123" s="35"/>
      <c r="O123" s="37"/>
      <c r="P123" s="35"/>
      <c r="Q123" s="37"/>
      <c r="R123" s="35"/>
      <c r="S123" s="37"/>
      <c r="T123" s="35"/>
      <c r="U123" s="37"/>
      <c r="V123" s="35"/>
      <c r="W123" s="37"/>
      <c r="X123" s="35"/>
      <c r="Y123" s="37"/>
      <c r="Z123" s="35"/>
      <c r="AA123" s="37"/>
      <c r="AB123" s="35"/>
      <c r="AC123" s="37"/>
      <c r="AD123" s="35"/>
      <c r="AE123" s="37"/>
      <c r="AF123" s="35"/>
      <c r="AG123" s="37"/>
      <c r="AH123" s="38"/>
      <c r="AI123" s="39"/>
      <c r="AJ123" s="164"/>
      <c r="AK123" s="86"/>
      <c r="AL123" s="40"/>
      <c r="AM123" s="25" t="str">
        <f>CA123&amp;CB123&amp;CC123</f>
        <v/>
      </c>
      <c r="AN123" s="190"/>
      <c r="AO123" s="190"/>
      <c r="AP123" s="190"/>
      <c r="AQ123" s="190"/>
      <c r="AR123" s="190"/>
      <c r="AS123" s="190"/>
      <c r="AT123" s="190"/>
      <c r="AU123" s="190"/>
      <c r="AV123" s="190"/>
      <c r="AW123" s="190"/>
      <c r="AX123" s="190"/>
      <c r="AY123" s="191"/>
      <c r="AZ123" s="191"/>
      <c r="BA123" s="191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CA123" s="26" t="str">
        <f>IF(AND(SUM(F123+H123)&gt;0,(AJ123=""))," * No olvide digitar la variable 14-18 años Hombres. Si no tiene Digite CERO .",IF(AJ123&gt;F123+H123,"* La suma del grupo de 14 a 18 años Hombres no puede superar el Total Hombres Grupo Etario de 10 a 19 años. ",""))</f>
        <v/>
      </c>
      <c r="CB123" s="26" t="str">
        <f>IF(AND(SUM(G123+I123)&gt;0,(AK123="")),"* No olvide digitar la variable 14-18 años Mujeres. Si no tiene Digite CERO.",IF(AK123&gt;(G123+I123),"* La suma del grupo de 14 a 18 años Mujeres no puede superar el Total Mujeres Grupo Etario de 10 a 19 años. ",""))</f>
        <v/>
      </c>
      <c r="CC123" s="26" t="str">
        <f>IF(AND($C123&lt;&gt;0,AL123=""),"* No olvide ingresar la columna Espacios Amigables/Adolescentes (Digite CERO si no tiene).  ",IF(AL123&gt;$C123,"* El Número de Espacios Amigables/Adolescentes no puede superar el Total. ",""))</f>
        <v/>
      </c>
      <c r="CD123" s="4"/>
      <c r="CE123" s="4"/>
      <c r="CF123" s="4"/>
      <c r="CJ123" s="29">
        <f>IF(AND(SUM(F123+H123)&gt;0,(AJ123="")),1,IF(AJ123&gt;F123+H123,1,0))</f>
        <v>0</v>
      </c>
      <c r="CK123" s="29">
        <f>IF(AND(SUM(G123+I123)&gt;0,(AK123="")),1,IF(AK123&gt;(G123+I123),1,0))</f>
        <v>0</v>
      </c>
      <c r="CL123" s="29">
        <f>IF(AND($C123&lt;&gt;0,AL123=""),1,IF(AL123&gt;$C123,1,0))</f>
        <v>0</v>
      </c>
    </row>
    <row r="124" spans="1:111" x14ac:dyDescent="0.25">
      <c r="A124" s="301"/>
      <c r="B124" s="57" t="s">
        <v>101</v>
      </c>
      <c r="C124" s="58">
        <f>SUM(D124:E124)</f>
        <v>0</v>
      </c>
      <c r="D124" s="59">
        <f t="shared" si="58"/>
        <v>0</v>
      </c>
      <c r="E124" s="60">
        <f t="shared" si="58"/>
        <v>0</v>
      </c>
      <c r="F124" s="64"/>
      <c r="G124" s="94"/>
      <c r="H124" s="64"/>
      <c r="I124" s="94"/>
      <c r="J124" s="64"/>
      <c r="K124" s="94"/>
      <c r="L124" s="64"/>
      <c r="M124" s="94"/>
      <c r="N124" s="64"/>
      <c r="O124" s="94"/>
      <c r="P124" s="64"/>
      <c r="Q124" s="94"/>
      <c r="R124" s="64"/>
      <c r="S124" s="94"/>
      <c r="T124" s="64"/>
      <c r="U124" s="94"/>
      <c r="V124" s="64"/>
      <c r="W124" s="94"/>
      <c r="X124" s="64"/>
      <c r="Y124" s="94"/>
      <c r="Z124" s="64"/>
      <c r="AA124" s="94"/>
      <c r="AB124" s="64"/>
      <c r="AC124" s="94"/>
      <c r="AD124" s="64"/>
      <c r="AE124" s="94"/>
      <c r="AF124" s="64"/>
      <c r="AG124" s="94"/>
      <c r="AH124" s="95"/>
      <c r="AI124" s="96"/>
      <c r="AJ124" s="174"/>
      <c r="AK124" s="175"/>
      <c r="AL124" s="66"/>
      <c r="AM124" s="25" t="str">
        <f>CA124&amp;CB124&amp;CC124</f>
        <v/>
      </c>
      <c r="AN124" s="190"/>
      <c r="AO124" s="190"/>
      <c r="AP124" s="190"/>
      <c r="AQ124" s="190"/>
      <c r="AR124" s="190"/>
      <c r="AS124" s="190"/>
      <c r="AT124" s="190"/>
      <c r="AU124" s="190"/>
      <c r="AV124" s="190"/>
      <c r="AW124" s="190"/>
      <c r="AX124" s="190"/>
      <c r="AY124" s="191"/>
      <c r="AZ124" s="191"/>
      <c r="BA124" s="191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CA124" s="26" t="str">
        <f>IF(AND(SUM(F124+H124)&gt;0,(AJ124=""))," * No olvide digitar la variable 14-18 años Hombres. Si no tiene Digite CERO .",IF(AJ124&gt;F124+H124,"* La suma del grupo de 14 a 18 años Hombres no puede superar el Total Hombres Grupo Etario de 10 a 19 años. ",""))</f>
        <v/>
      </c>
      <c r="CB124" s="26" t="str">
        <f>IF(AND(SUM(G124+I124)&gt;0,(AK124="")),"* No olvide digitar la variable 14-18 años Mujeres. Si no tiene Digite CERO.",IF(AK124&gt;(G124+I124),"* La suma del grupo de 14 a 18 años Mujeres no puede superar el Total Mujeres Grupo Etario de 10 a 19 años. ",""))</f>
        <v/>
      </c>
      <c r="CC124" s="26" t="str">
        <f>IF(AND($C124&lt;&gt;0,AL124=""),"* No olvide ingresar la columna Espacios Amigables/Adolescentes (Digite CERO si no tiene).  ",IF(AL124&gt;$C124,"* El Número de Espacios Amigables/Adolescentes no puede superar el Total. ",""))</f>
        <v/>
      </c>
      <c r="CD124" s="4"/>
      <c r="CE124" s="4"/>
      <c r="CF124" s="4"/>
      <c r="CJ124" s="29">
        <f>IF(AND(SUM(F124+H124)&gt;0,(AJ124="")),1,IF(AJ124&gt;F124+H124,1,0))</f>
        <v>0</v>
      </c>
      <c r="CK124" s="29">
        <f>IF(AND(SUM(G124+I124)&gt;0,(AK124="")),1,IF(AK124&gt;(G124+I124),1,0))</f>
        <v>0</v>
      </c>
      <c r="CL124" s="29">
        <f>IF(AND($C124&lt;&gt;0,AL124=""),1,IF(AL124&gt;$C124,1,0))</f>
        <v>0</v>
      </c>
    </row>
    <row r="125" spans="1:111" ht="18" customHeight="1" x14ac:dyDescent="0.25">
      <c r="A125" s="283" t="s">
        <v>102</v>
      </c>
      <c r="B125" s="283"/>
      <c r="C125" s="283"/>
      <c r="D125" s="283"/>
      <c r="E125" s="283"/>
      <c r="F125" s="283"/>
      <c r="G125" s="283"/>
      <c r="H125" s="283"/>
      <c r="I125" s="283"/>
      <c r="J125" s="283"/>
    </row>
    <row r="126" spans="1:111" ht="18" customHeight="1" x14ac:dyDescent="0.25">
      <c r="A126" s="303" t="s">
        <v>103</v>
      </c>
      <c r="B126" s="303"/>
      <c r="C126" s="303"/>
      <c r="D126" s="304"/>
      <c r="E126" s="304"/>
      <c r="F126" s="304"/>
      <c r="G126" s="304"/>
      <c r="H126" s="304"/>
      <c r="I126" s="304"/>
      <c r="J126" s="304"/>
    </row>
    <row r="127" spans="1:111" ht="15" customHeight="1" x14ac:dyDescent="0.25">
      <c r="A127" s="294" t="s">
        <v>104</v>
      </c>
      <c r="B127" s="294" t="s">
        <v>105</v>
      </c>
      <c r="C127" s="295" t="s">
        <v>106</v>
      </c>
      <c r="D127" s="295" t="s">
        <v>107</v>
      </c>
      <c r="E127" s="305"/>
      <c r="F127" s="305"/>
      <c r="G127" s="305"/>
      <c r="H127" s="305"/>
      <c r="I127" s="305"/>
      <c r="J127" s="305"/>
      <c r="K127" s="305"/>
      <c r="L127" s="305"/>
      <c r="M127" s="306"/>
      <c r="N127" s="307" t="s">
        <v>108</v>
      </c>
      <c r="O127" s="284" t="s">
        <v>109</v>
      </c>
    </row>
    <row r="128" spans="1:111" ht="50.1" customHeight="1" x14ac:dyDescent="0.25">
      <c r="A128" s="294"/>
      <c r="B128" s="294"/>
      <c r="C128" s="294"/>
      <c r="D128" s="203" t="s">
        <v>37</v>
      </c>
      <c r="E128" s="204" t="s">
        <v>110</v>
      </c>
      <c r="F128" s="204" t="s">
        <v>111</v>
      </c>
      <c r="G128" s="204" t="s">
        <v>112</v>
      </c>
      <c r="H128" s="204" t="s">
        <v>113</v>
      </c>
      <c r="I128" s="205" t="s">
        <v>114</v>
      </c>
      <c r="J128" s="205" t="s">
        <v>115</v>
      </c>
      <c r="K128" s="206" t="s">
        <v>116</v>
      </c>
      <c r="L128" s="207" t="s">
        <v>117</v>
      </c>
      <c r="M128" s="208" t="s">
        <v>118</v>
      </c>
      <c r="N128" s="308"/>
      <c r="O128" s="286"/>
    </row>
    <row r="129" spans="1:88" x14ac:dyDescent="0.25">
      <c r="A129" s="299" t="s">
        <v>119</v>
      </c>
      <c r="B129" s="209" t="s">
        <v>120</v>
      </c>
      <c r="C129" s="210">
        <f>SUM(D129:M129)</f>
        <v>0</v>
      </c>
      <c r="D129" s="14"/>
      <c r="E129" s="211"/>
      <c r="F129" s="211"/>
      <c r="G129" s="211"/>
      <c r="H129" s="211"/>
      <c r="I129" s="202"/>
      <c r="J129" s="16"/>
      <c r="K129" s="15"/>
      <c r="L129" s="87"/>
      <c r="M129" s="212"/>
      <c r="N129" s="20"/>
      <c r="O129" s="87"/>
      <c r="P129" s="28" t="str">
        <f>CA129</f>
        <v/>
      </c>
      <c r="CA129" s="26" t="str">
        <f>IF(AND(C129&gt;0,O129="")," * No olvide digitar la variable Total Participantes. Digite CERO si no tiene. ","")</f>
        <v/>
      </c>
      <c r="CJ129" s="213">
        <f t="shared" ref="CJ129:CJ148" si="59">IF(AND(C129&gt;0,O129=""),1,0)</f>
        <v>0</v>
      </c>
    </row>
    <row r="130" spans="1:88" x14ac:dyDescent="0.25">
      <c r="A130" s="300"/>
      <c r="B130" s="196" t="s">
        <v>121</v>
      </c>
      <c r="C130" s="214">
        <f t="shared" ref="C130:C148" si="60">SUM(D130:M130)</f>
        <v>0</v>
      </c>
      <c r="D130" s="35"/>
      <c r="E130" s="166"/>
      <c r="F130" s="166"/>
      <c r="G130" s="166"/>
      <c r="H130" s="166"/>
      <c r="I130" s="86"/>
      <c r="J130" s="37"/>
      <c r="K130" s="36"/>
      <c r="L130" s="24"/>
      <c r="M130" s="215"/>
      <c r="N130" s="41"/>
      <c r="O130" s="24"/>
      <c r="P130" s="28" t="str">
        <f t="shared" ref="P130:P148" si="61">CA130</f>
        <v/>
      </c>
      <c r="CA130" s="26" t="str">
        <f t="shared" ref="CA130:CA148" si="62">IF(AND(C130&gt;0,O130="")," * No olvide digitar la variable Total Participantes. Digite CERO si no tiene. ","")</f>
        <v/>
      </c>
      <c r="CJ130" s="213">
        <f t="shared" si="59"/>
        <v>0</v>
      </c>
    </row>
    <row r="131" spans="1:88" x14ac:dyDescent="0.25">
      <c r="A131" s="300"/>
      <c r="B131" s="196" t="s">
        <v>122</v>
      </c>
      <c r="C131" s="214">
        <f t="shared" si="60"/>
        <v>0</v>
      </c>
      <c r="D131" s="35"/>
      <c r="E131" s="166"/>
      <c r="F131" s="166"/>
      <c r="G131" s="166"/>
      <c r="H131" s="166"/>
      <c r="I131" s="86"/>
      <c r="J131" s="37"/>
      <c r="K131" s="36"/>
      <c r="L131" s="24"/>
      <c r="M131" s="215"/>
      <c r="N131" s="41"/>
      <c r="O131" s="24"/>
      <c r="P131" s="28" t="str">
        <f t="shared" si="61"/>
        <v/>
      </c>
      <c r="CA131" s="26" t="str">
        <f t="shared" si="62"/>
        <v/>
      </c>
      <c r="CJ131" s="213">
        <f t="shared" si="59"/>
        <v>0</v>
      </c>
    </row>
    <row r="132" spans="1:88" x14ac:dyDescent="0.25">
      <c r="A132" s="300"/>
      <c r="B132" s="196" t="s">
        <v>123</v>
      </c>
      <c r="C132" s="216">
        <f t="shared" si="60"/>
        <v>0</v>
      </c>
      <c r="D132" s="217"/>
      <c r="E132" s="166"/>
      <c r="F132" s="166"/>
      <c r="G132" s="166"/>
      <c r="H132" s="218"/>
      <c r="I132" s="166"/>
      <c r="J132" s="37"/>
      <c r="K132" s="36"/>
      <c r="L132" s="116"/>
      <c r="M132" s="215"/>
      <c r="N132" s="36"/>
      <c r="O132" s="116"/>
      <c r="P132" s="28" t="str">
        <f t="shared" si="61"/>
        <v/>
      </c>
      <c r="CA132" s="26" t="str">
        <f t="shared" si="62"/>
        <v/>
      </c>
      <c r="CJ132" s="213">
        <f t="shared" si="59"/>
        <v>0</v>
      </c>
    </row>
    <row r="133" spans="1:88" x14ac:dyDescent="0.25">
      <c r="A133" s="301"/>
      <c r="B133" s="219" t="s">
        <v>124</v>
      </c>
      <c r="C133" s="220">
        <f t="shared" si="60"/>
        <v>0</v>
      </c>
      <c r="D133" s="64"/>
      <c r="E133" s="221"/>
      <c r="F133" s="221"/>
      <c r="G133" s="221"/>
      <c r="H133" s="187"/>
      <c r="I133" s="222"/>
      <c r="J133" s="63"/>
      <c r="K133" s="62"/>
      <c r="L133" s="69"/>
      <c r="M133" s="223"/>
      <c r="N133" s="67"/>
      <c r="O133" s="69"/>
      <c r="P133" s="28" t="str">
        <f t="shared" si="61"/>
        <v/>
      </c>
      <c r="CA133" s="26" t="str">
        <f t="shared" si="62"/>
        <v/>
      </c>
      <c r="CJ133" s="213">
        <f t="shared" si="59"/>
        <v>0</v>
      </c>
    </row>
    <row r="134" spans="1:88" x14ac:dyDescent="0.25">
      <c r="A134" s="299" t="s">
        <v>125</v>
      </c>
      <c r="B134" s="209" t="s">
        <v>120</v>
      </c>
      <c r="C134" s="210">
        <f t="shared" si="60"/>
        <v>0</v>
      </c>
      <c r="D134" s="156"/>
      <c r="E134" s="162"/>
      <c r="F134" s="162"/>
      <c r="G134" s="162"/>
      <c r="H134" s="162"/>
      <c r="I134" s="158"/>
      <c r="J134" s="157"/>
      <c r="K134" s="21"/>
      <c r="L134" s="22"/>
      <c r="M134" s="224"/>
      <c r="N134" s="104"/>
      <c r="O134" s="22"/>
      <c r="P134" s="28" t="str">
        <f t="shared" si="61"/>
        <v/>
      </c>
      <c r="CA134" s="26" t="str">
        <f t="shared" si="62"/>
        <v/>
      </c>
      <c r="CJ134" s="213">
        <f t="shared" si="59"/>
        <v>0</v>
      </c>
    </row>
    <row r="135" spans="1:88" x14ac:dyDescent="0.25">
      <c r="A135" s="300"/>
      <c r="B135" s="196" t="s">
        <v>121</v>
      </c>
      <c r="C135" s="216">
        <f t="shared" si="60"/>
        <v>0</v>
      </c>
      <c r="D135" s="217"/>
      <c r="E135" s="218"/>
      <c r="F135" s="218"/>
      <c r="G135" s="218"/>
      <c r="H135" s="218"/>
      <c r="I135" s="225"/>
      <c r="J135" s="226"/>
      <c r="K135" s="115"/>
      <c r="L135" s="116"/>
      <c r="M135" s="227"/>
      <c r="N135" s="114"/>
      <c r="O135" s="116"/>
      <c r="P135" s="28" t="str">
        <f t="shared" si="61"/>
        <v/>
      </c>
      <c r="CA135" s="26" t="str">
        <f t="shared" si="62"/>
        <v/>
      </c>
      <c r="CJ135" s="213">
        <f t="shared" si="59"/>
        <v>0</v>
      </c>
    </row>
    <row r="136" spans="1:88" x14ac:dyDescent="0.25">
      <c r="A136" s="300"/>
      <c r="B136" s="196" t="s">
        <v>122</v>
      </c>
      <c r="C136" s="220">
        <f t="shared" si="60"/>
        <v>0</v>
      </c>
      <c r="D136" s="35"/>
      <c r="E136" s="166"/>
      <c r="F136" s="166"/>
      <c r="G136" s="166"/>
      <c r="H136" s="166"/>
      <c r="I136" s="86"/>
      <c r="J136" s="37"/>
      <c r="K136" s="36"/>
      <c r="L136" s="24"/>
      <c r="M136" s="215"/>
      <c r="N136" s="41"/>
      <c r="O136" s="24"/>
      <c r="P136" s="28" t="str">
        <f t="shared" si="61"/>
        <v/>
      </c>
      <c r="CA136" s="26" t="str">
        <f t="shared" si="62"/>
        <v/>
      </c>
      <c r="CJ136" s="213">
        <f t="shared" si="59"/>
        <v>0</v>
      </c>
    </row>
    <row r="137" spans="1:88" x14ac:dyDescent="0.25">
      <c r="A137" s="300"/>
      <c r="B137" s="196" t="s">
        <v>123</v>
      </c>
      <c r="C137" s="216">
        <f t="shared" si="60"/>
        <v>0</v>
      </c>
      <c r="D137" s="217"/>
      <c r="E137" s="166"/>
      <c r="F137" s="166"/>
      <c r="G137" s="166"/>
      <c r="H137" s="218"/>
      <c r="I137" s="166"/>
      <c r="J137" s="37"/>
      <c r="K137" s="36"/>
      <c r="L137" s="116"/>
      <c r="M137" s="215"/>
      <c r="N137" s="36"/>
      <c r="O137" s="116"/>
      <c r="P137" s="28" t="str">
        <f t="shared" si="61"/>
        <v/>
      </c>
      <c r="CA137" s="26" t="str">
        <f t="shared" si="62"/>
        <v/>
      </c>
      <c r="CJ137" s="213">
        <f t="shared" si="59"/>
        <v>0</v>
      </c>
    </row>
    <row r="138" spans="1:88" x14ac:dyDescent="0.25">
      <c r="A138" s="301"/>
      <c r="B138" s="219" t="s">
        <v>124</v>
      </c>
      <c r="C138" s="220">
        <f t="shared" si="60"/>
        <v>0</v>
      </c>
      <c r="D138" s="64"/>
      <c r="E138" s="221"/>
      <c r="F138" s="221"/>
      <c r="G138" s="221"/>
      <c r="H138" s="187"/>
      <c r="I138" s="222"/>
      <c r="J138" s="63"/>
      <c r="K138" s="62"/>
      <c r="L138" s="69"/>
      <c r="M138" s="223"/>
      <c r="N138" s="67"/>
      <c r="O138" s="69"/>
      <c r="P138" s="28" t="str">
        <f t="shared" si="61"/>
        <v/>
      </c>
      <c r="CA138" s="26" t="str">
        <f t="shared" si="62"/>
        <v/>
      </c>
      <c r="CJ138" s="213">
        <f t="shared" si="59"/>
        <v>0</v>
      </c>
    </row>
    <row r="139" spans="1:88" x14ac:dyDescent="0.25">
      <c r="A139" s="299" t="s">
        <v>126</v>
      </c>
      <c r="B139" s="209" t="s">
        <v>120</v>
      </c>
      <c r="C139" s="228">
        <f t="shared" si="60"/>
        <v>0</v>
      </c>
      <c r="D139" s="156"/>
      <c r="E139" s="162"/>
      <c r="F139" s="162"/>
      <c r="G139" s="162"/>
      <c r="H139" s="162"/>
      <c r="I139" s="158"/>
      <c r="J139" s="157"/>
      <c r="K139" s="21"/>
      <c r="L139" s="22"/>
      <c r="M139" s="224"/>
      <c r="N139" s="104"/>
      <c r="O139" s="22"/>
      <c r="P139" s="28" t="str">
        <f t="shared" si="61"/>
        <v/>
      </c>
      <c r="CA139" s="26" t="str">
        <f t="shared" si="62"/>
        <v/>
      </c>
      <c r="CJ139" s="213">
        <f t="shared" si="59"/>
        <v>0</v>
      </c>
    </row>
    <row r="140" spans="1:88" x14ac:dyDescent="0.25">
      <c r="A140" s="300"/>
      <c r="B140" s="196" t="s">
        <v>121</v>
      </c>
      <c r="C140" s="220">
        <f t="shared" si="60"/>
        <v>0</v>
      </c>
      <c r="D140" s="217"/>
      <c r="E140" s="218"/>
      <c r="F140" s="218"/>
      <c r="G140" s="218"/>
      <c r="H140" s="218"/>
      <c r="I140" s="225"/>
      <c r="J140" s="226"/>
      <c r="K140" s="115"/>
      <c r="L140" s="116"/>
      <c r="M140" s="227"/>
      <c r="N140" s="114"/>
      <c r="O140" s="116"/>
      <c r="P140" s="28" t="str">
        <f t="shared" si="61"/>
        <v/>
      </c>
      <c r="CA140" s="26" t="str">
        <f t="shared" si="62"/>
        <v/>
      </c>
      <c r="CJ140" s="213">
        <f t="shared" si="59"/>
        <v>0</v>
      </c>
    </row>
    <row r="141" spans="1:88" x14ac:dyDescent="0.25">
      <c r="A141" s="300"/>
      <c r="B141" s="196" t="s">
        <v>122</v>
      </c>
      <c r="C141" s="214">
        <f t="shared" si="60"/>
        <v>0</v>
      </c>
      <c r="D141" s="35"/>
      <c r="E141" s="166"/>
      <c r="F141" s="166"/>
      <c r="G141" s="166"/>
      <c r="H141" s="166"/>
      <c r="I141" s="86"/>
      <c r="J141" s="37"/>
      <c r="K141" s="36"/>
      <c r="L141" s="24"/>
      <c r="M141" s="215"/>
      <c r="N141" s="41"/>
      <c r="O141" s="24"/>
      <c r="P141" s="28" t="str">
        <f t="shared" si="61"/>
        <v/>
      </c>
      <c r="CA141" s="26" t="str">
        <f t="shared" si="62"/>
        <v/>
      </c>
      <c r="CJ141" s="213">
        <f t="shared" si="59"/>
        <v>0</v>
      </c>
    </row>
    <row r="142" spans="1:88" x14ac:dyDescent="0.25">
      <c r="A142" s="300"/>
      <c r="B142" s="196" t="s">
        <v>123</v>
      </c>
      <c r="C142" s="216">
        <f t="shared" si="60"/>
        <v>0</v>
      </c>
      <c r="D142" s="47"/>
      <c r="E142" s="172"/>
      <c r="F142" s="172"/>
      <c r="G142" s="172"/>
      <c r="H142" s="172"/>
      <c r="I142" s="170"/>
      <c r="J142" s="49"/>
      <c r="K142" s="48"/>
      <c r="L142" s="92"/>
      <c r="M142" s="229"/>
      <c r="N142" s="52"/>
      <c r="O142" s="92"/>
      <c r="P142" s="28" t="str">
        <f t="shared" si="61"/>
        <v/>
      </c>
      <c r="CA142" s="26" t="str">
        <f t="shared" si="62"/>
        <v/>
      </c>
      <c r="CJ142" s="213">
        <f t="shared" si="59"/>
        <v>0</v>
      </c>
    </row>
    <row r="143" spans="1:88" x14ac:dyDescent="0.25">
      <c r="A143" s="301"/>
      <c r="B143" s="219" t="s">
        <v>124</v>
      </c>
      <c r="C143" s="220">
        <f t="shared" si="60"/>
        <v>0</v>
      </c>
      <c r="D143" s="64"/>
      <c r="E143" s="187"/>
      <c r="F143" s="187"/>
      <c r="G143" s="187"/>
      <c r="H143" s="187"/>
      <c r="I143" s="175"/>
      <c r="J143" s="94"/>
      <c r="K143" s="68"/>
      <c r="L143" s="69"/>
      <c r="M143" s="230"/>
      <c r="N143" s="97"/>
      <c r="O143" s="69"/>
      <c r="P143" s="28" t="str">
        <f t="shared" si="61"/>
        <v/>
      </c>
      <c r="CA143" s="26" t="str">
        <f t="shared" si="62"/>
        <v/>
      </c>
      <c r="CJ143" s="213">
        <f t="shared" si="59"/>
        <v>0</v>
      </c>
    </row>
    <row r="144" spans="1:88" x14ac:dyDescent="0.25">
      <c r="A144" s="299" t="s">
        <v>127</v>
      </c>
      <c r="B144" s="209" t="s">
        <v>120</v>
      </c>
      <c r="C144" s="210">
        <f t="shared" si="60"/>
        <v>0</v>
      </c>
      <c r="D144" s="156"/>
      <c r="E144" s="162"/>
      <c r="F144" s="162"/>
      <c r="G144" s="162"/>
      <c r="H144" s="162"/>
      <c r="I144" s="158"/>
      <c r="J144" s="157"/>
      <c r="K144" s="21"/>
      <c r="L144" s="22"/>
      <c r="M144" s="224"/>
      <c r="N144" s="104"/>
      <c r="O144" s="22"/>
      <c r="P144" s="28" t="str">
        <f t="shared" si="61"/>
        <v/>
      </c>
      <c r="CA144" s="26" t="str">
        <f t="shared" si="62"/>
        <v/>
      </c>
      <c r="CJ144" s="213">
        <f t="shared" si="59"/>
        <v>0</v>
      </c>
    </row>
    <row r="145" spans="1:88" x14ac:dyDescent="0.25">
      <c r="A145" s="300"/>
      <c r="B145" s="196" t="s">
        <v>121</v>
      </c>
      <c r="C145" s="214">
        <f t="shared" si="60"/>
        <v>0</v>
      </c>
      <c r="D145" s="217"/>
      <c r="E145" s="218"/>
      <c r="F145" s="218"/>
      <c r="G145" s="218"/>
      <c r="H145" s="218"/>
      <c r="I145" s="225"/>
      <c r="J145" s="226"/>
      <c r="K145" s="115"/>
      <c r="L145" s="116"/>
      <c r="M145" s="227"/>
      <c r="N145" s="114"/>
      <c r="O145" s="116"/>
      <c r="P145" s="28" t="str">
        <f t="shared" si="61"/>
        <v/>
      </c>
      <c r="CA145" s="26" t="str">
        <f t="shared" si="62"/>
        <v/>
      </c>
      <c r="CJ145" s="213">
        <f t="shared" si="59"/>
        <v>0</v>
      </c>
    </row>
    <row r="146" spans="1:88" x14ac:dyDescent="0.25">
      <c r="A146" s="300"/>
      <c r="B146" s="196" t="s">
        <v>122</v>
      </c>
      <c r="C146" s="214">
        <f t="shared" si="60"/>
        <v>0</v>
      </c>
      <c r="D146" s="35"/>
      <c r="E146" s="166"/>
      <c r="F146" s="166"/>
      <c r="G146" s="166"/>
      <c r="H146" s="166"/>
      <c r="I146" s="86"/>
      <c r="J146" s="37"/>
      <c r="K146" s="36"/>
      <c r="L146" s="24"/>
      <c r="M146" s="215"/>
      <c r="N146" s="41"/>
      <c r="O146" s="24"/>
      <c r="P146" s="28" t="str">
        <f t="shared" si="61"/>
        <v/>
      </c>
      <c r="CA146" s="26" t="str">
        <f t="shared" si="62"/>
        <v/>
      </c>
      <c r="CJ146" s="213">
        <f t="shared" si="59"/>
        <v>0</v>
      </c>
    </row>
    <row r="147" spans="1:88" x14ac:dyDescent="0.25">
      <c r="A147" s="300"/>
      <c r="B147" s="196" t="s">
        <v>123</v>
      </c>
      <c r="C147" s="214">
        <f t="shared" si="60"/>
        <v>0</v>
      </c>
      <c r="D147" s="47"/>
      <c r="E147" s="172"/>
      <c r="F147" s="172"/>
      <c r="G147" s="172"/>
      <c r="H147" s="172"/>
      <c r="I147" s="170"/>
      <c r="J147" s="49"/>
      <c r="K147" s="48"/>
      <c r="L147" s="92"/>
      <c r="M147" s="229"/>
      <c r="N147" s="52"/>
      <c r="O147" s="92"/>
      <c r="P147" s="28" t="str">
        <f t="shared" si="61"/>
        <v/>
      </c>
      <c r="CA147" s="26" t="str">
        <f t="shared" si="62"/>
        <v/>
      </c>
      <c r="CJ147" s="213">
        <f t="shared" si="59"/>
        <v>0</v>
      </c>
    </row>
    <row r="148" spans="1:88" x14ac:dyDescent="0.25">
      <c r="A148" s="301"/>
      <c r="B148" s="219" t="s">
        <v>124</v>
      </c>
      <c r="C148" s="231">
        <f t="shared" si="60"/>
        <v>0</v>
      </c>
      <c r="D148" s="64"/>
      <c r="E148" s="187"/>
      <c r="F148" s="187"/>
      <c r="G148" s="187"/>
      <c r="H148" s="187"/>
      <c r="I148" s="175"/>
      <c r="J148" s="94"/>
      <c r="K148" s="68"/>
      <c r="L148" s="69"/>
      <c r="M148" s="230"/>
      <c r="N148" s="97"/>
      <c r="O148" s="69"/>
      <c r="P148" s="28" t="str">
        <f t="shared" si="61"/>
        <v/>
      </c>
      <c r="CA148" s="26" t="str">
        <f t="shared" si="62"/>
        <v/>
      </c>
      <c r="CJ148" s="213">
        <f t="shared" si="59"/>
        <v>0</v>
      </c>
    </row>
    <row r="149" spans="1:88" ht="18" customHeight="1" x14ac:dyDescent="0.25">
      <c r="A149" s="282" t="s">
        <v>128</v>
      </c>
      <c r="B149" s="282"/>
      <c r="C149" s="282"/>
      <c r="D149" s="282"/>
      <c r="E149" s="282"/>
      <c r="F149" s="282"/>
      <c r="G149" s="282"/>
      <c r="H149" s="282"/>
    </row>
    <row r="150" spans="1:88" ht="21" x14ac:dyDescent="0.25">
      <c r="A150" s="188" t="s">
        <v>129</v>
      </c>
      <c r="B150" s="206" t="s">
        <v>130</v>
      </c>
      <c r="C150" s="5" t="s">
        <v>131</v>
      </c>
      <c r="D150" s="232" t="s">
        <v>132</v>
      </c>
      <c r="E150" s="232" t="s">
        <v>133</v>
      </c>
      <c r="F150" s="232" t="s">
        <v>134</v>
      </c>
      <c r="G150" s="232" t="s">
        <v>135</v>
      </c>
      <c r="H150" s="150" t="s">
        <v>136</v>
      </c>
    </row>
    <row r="151" spans="1:88" x14ac:dyDescent="0.25">
      <c r="A151" s="209" t="s">
        <v>120</v>
      </c>
      <c r="B151" s="228">
        <f>SUM(C151:H151)</f>
        <v>0</v>
      </c>
      <c r="C151" s="156"/>
      <c r="D151" s="233"/>
      <c r="E151" s="234"/>
      <c r="F151" s="234"/>
      <c r="G151" s="234"/>
      <c r="H151" s="235"/>
    </row>
    <row r="152" spans="1:88" x14ac:dyDescent="0.25">
      <c r="A152" s="196" t="s">
        <v>121</v>
      </c>
      <c r="B152" s="216">
        <f t="shared" ref="B152:B155" si="63">SUM(C152:H152)</f>
        <v>0</v>
      </c>
      <c r="C152" s="217"/>
      <c r="D152" s="218"/>
      <c r="E152" s="218"/>
      <c r="F152" s="218"/>
      <c r="G152" s="218"/>
      <c r="H152" s="226"/>
    </row>
    <row r="153" spans="1:88" x14ac:dyDescent="0.25">
      <c r="A153" s="196" t="s">
        <v>122</v>
      </c>
      <c r="B153" s="216">
        <f t="shared" si="63"/>
        <v>0</v>
      </c>
      <c r="C153" s="35"/>
      <c r="D153" s="166"/>
      <c r="E153" s="166"/>
      <c r="F153" s="166"/>
      <c r="G153" s="166"/>
      <c r="H153" s="37"/>
    </row>
    <row r="154" spans="1:88" x14ac:dyDescent="0.25">
      <c r="A154" s="196" t="s">
        <v>137</v>
      </c>
      <c r="B154" s="216">
        <f t="shared" si="63"/>
        <v>0</v>
      </c>
      <c r="C154" s="35"/>
      <c r="D154" s="166"/>
      <c r="E154" s="166"/>
      <c r="F154" s="166"/>
      <c r="G154" s="166"/>
      <c r="H154" s="37"/>
    </row>
    <row r="155" spans="1:88" x14ac:dyDescent="0.25">
      <c r="A155" s="198" t="s">
        <v>124</v>
      </c>
      <c r="B155" s="214">
        <f t="shared" si="63"/>
        <v>0</v>
      </c>
      <c r="C155" s="64"/>
      <c r="D155" s="187"/>
      <c r="E155" s="187"/>
      <c r="F155" s="187"/>
      <c r="G155" s="187"/>
      <c r="H155" s="94"/>
    </row>
    <row r="156" spans="1:88" ht="18" customHeight="1" x14ac:dyDescent="0.25">
      <c r="A156" s="282" t="s">
        <v>138</v>
      </c>
      <c r="B156" s="282"/>
      <c r="C156" s="282"/>
      <c r="D156" s="282"/>
      <c r="E156" s="282"/>
      <c r="F156" s="282"/>
      <c r="G156" s="282"/>
      <c r="H156" s="282"/>
    </row>
    <row r="157" spans="1:88" ht="31.5" x14ac:dyDescent="0.25">
      <c r="A157" s="188" t="s">
        <v>129</v>
      </c>
      <c r="B157" s="206" t="s">
        <v>106</v>
      </c>
      <c r="C157" s="5" t="s">
        <v>139</v>
      </c>
      <c r="D157" s="232" t="s">
        <v>140</v>
      </c>
      <c r="E157" s="232" t="s">
        <v>141</v>
      </c>
      <c r="F157" s="232" t="s">
        <v>142</v>
      </c>
      <c r="G157" s="232" t="s">
        <v>143</v>
      </c>
      <c r="H157" s="150" t="s">
        <v>144</v>
      </c>
    </row>
    <row r="158" spans="1:88" x14ac:dyDescent="0.25">
      <c r="A158" s="209" t="s">
        <v>120</v>
      </c>
      <c r="B158" s="228">
        <f>SUM(C158:H158)</f>
        <v>0</v>
      </c>
      <c r="C158" s="156"/>
      <c r="D158" s="234"/>
      <c r="E158" s="234"/>
      <c r="F158" s="234"/>
      <c r="G158" s="234"/>
      <c r="H158" s="235"/>
    </row>
    <row r="159" spans="1:88" x14ac:dyDescent="0.25">
      <c r="A159" s="196" t="s">
        <v>121</v>
      </c>
      <c r="B159" s="216">
        <f t="shared" ref="B159:B164" si="64">SUM(C159:H159)</f>
        <v>0</v>
      </c>
      <c r="C159" s="35"/>
      <c r="D159" s="166"/>
      <c r="E159" s="166"/>
      <c r="F159" s="166"/>
      <c r="G159" s="166"/>
      <c r="H159" s="37"/>
    </row>
    <row r="160" spans="1:88" x14ac:dyDescent="0.25">
      <c r="A160" s="196" t="s">
        <v>122</v>
      </c>
      <c r="B160" s="216">
        <f t="shared" si="64"/>
        <v>0</v>
      </c>
      <c r="C160" s="35"/>
      <c r="D160" s="166"/>
      <c r="E160" s="166"/>
      <c r="F160" s="166"/>
      <c r="G160" s="166"/>
      <c r="H160" s="37"/>
    </row>
    <row r="161" spans="1:38" x14ac:dyDescent="0.25">
      <c r="A161" s="236" t="s">
        <v>137</v>
      </c>
      <c r="B161" s="216">
        <f t="shared" si="64"/>
        <v>0</v>
      </c>
      <c r="C161" s="35"/>
      <c r="D161" s="166"/>
      <c r="E161" s="166"/>
      <c r="F161" s="166"/>
      <c r="G161" s="166"/>
      <c r="H161" s="37"/>
    </row>
    <row r="162" spans="1:38" x14ac:dyDescent="0.25">
      <c r="A162" s="237" t="s">
        <v>124</v>
      </c>
      <c r="B162" s="214">
        <f t="shared" si="64"/>
        <v>0</v>
      </c>
      <c r="C162" s="47"/>
      <c r="D162" s="172"/>
      <c r="E162" s="172"/>
      <c r="F162" s="172"/>
      <c r="G162" s="172"/>
      <c r="H162" s="49"/>
    </row>
    <row r="163" spans="1:38" x14ac:dyDescent="0.25">
      <c r="A163" s="237" t="s">
        <v>145</v>
      </c>
      <c r="B163" s="214">
        <f t="shared" si="64"/>
        <v>0</v>
      </c>
      <c r="C163" s="47"/>
      <c r="D163" s="172"/>
      <c r="E163" s="172"/>
      <c r="F163" s="172"/>
      <c r="G163" s="172"/>
      <c r="H163" s="49"/>
    </row>
    <row r="164" spans="1:38" x14ac:dyDescent="0.25">
      <c r="A164" s="238" t="s">
        <v>146</v>
      </c>
      <c r="B164" s="231">
        <f t="shared" si="64"/>
        <v>0</v>
      </c>
      <c r="C164" s="64"/>
      <c r="D164" s="187"/>
      <c r="E164" s="187"/>
      <c r="F164" s="187"/>
      <c r="G164" s="187"/>
      <c r="H164" s="94"/>
    </row>
    <row r="165" spans="1:38" s="242" customFormat="1" ht="18" customHeight="1" x14ac:dyDescent="0.2">
      <c r="A165" s="239" t="s">
        <v>147</v>
      </c>
      <c r="B165" s="240"/>
      <c r="C165" s="240"/>
      <c r="D165" s="240"/>
      <c r="E165" s="240"/>
      <c r="F165" s="240"/>
      <c r="G165" s="240"/>
      <c r="H165" s="240"/>
      <c r="I165" s="241"/>
      <c r="J165" s="241"/>
    </row>
    <row r="166" spans="1:38" ht="52.5" x14ac:dyDescent="0.25">
      <c r="A166" s="188" t="s">
        <v>129</v>
      </c>
      <c r="B166" s="188" t="s">
        <v>130</v>
      </c>
      <c r="C166" s="200" t="s">
        <v>109</v>
      </c>
      <c r="D166" s="5" t="s">
        <v>148</v>
      </c>
      <c r="E166" s="232" t="s">
        <v>149</v>
      </c>
      <c r="F166" s="232" t="s">
        <v>150</v>
      </c>
      <c r="G166" s="232" t="s">
        <v>151</v>
      </c>
      <c r="H166" s="232" t="s">
        <v>152</v>
      </c>
      <c r="I166" s="232" t="s">
        <v>153</v>
      </c>
      <c r="J166" s="7" t="s">
        <v>154</v>
      </c>
    </row>
    <row r="167" spans="1:38" x14ac:dyDescent="0.25">
      <c r="A167" s="209" t="s">
        <v>155</v>
      </c>
      <c r="B167" s="228">
        <f>SUM(D167:J167)</f>
        <v>0</v>
      </c>
      <c r="C167" s="243"/>
      <c r="D167" s="244"/>
      <c r="E167" s="245"/>
      <c r="F167" s="245"/>
      <c r="G167" s="245"/>
      <c r="H167" s="245"/>
      <c r="I167" s="245"/>
      <c r="J167" s="246"/>
    </row>
    <row r="168" spans="1:38" x14ac:dyDescent="0.25">
      <c r="A168" s="196" t="s">
        <v>156</v>
      </c>
      <c r="B168" s="216">
        <f>SUM(D168:J168)</f>
        <v>0</v>
      </c>
      <c r="C168" s="247"/>
      <c r="D168" s="140"/>
      <c r="E168" s="248"/>
      <c r="F168" s="248"/>
      <c r="G168" s="248"/>
      <c r="H168" s="248"/>
      <c r="I168" s="248"/>
      <c r="J168" s="141"/>
    </row>
    <row r="169" spans="1:38" x14ac:dyDescent="0.25">
      <c r="A169" s="196" t="s">
        <v>157</v>
      </c>
      <c r="B169" s="216">
        <f>SUM(D169:J169)</f>
        <v>0</v>
      </c>
      <c r="C169" s="247"/>
      <c r="D169" s="140"/>
      <c r="E169" s="248"/>
      <c r="F169" s="248"/>
      <c r="G169" s="248"/>
      <c r="H169" s="248"/>
      <c r="I169" s="248"/>
      <c r="J169" s="141"/>
    </row>
    <row r="170" spans="1:38" x14ac:dyDescent="0.25">
      <c r="A170" s="249" t="s">
        <v>124</v>
      </c>
      <c r="B170" s="216">
        <f>SUM(D170:J170)</f>
        <v>0</v>
      </c>
      <c r="C170" s="250"/>
      <c r="D170" s="146"/>
      <c r="E170" s="251"/>
      <c r="F170" s="251"/>
      <c r="G170" s="251"/>
      <c r="H170" s="251"/>
      <c r="I170" s="251"/>
      <c r="J170" s="147"/>
    </row>
    <row r="171" spans="1:38" ht="18" customHeight="1" x14ac:dyDescent="0.25">
      <c r="A171" s="283" t="s">
        <v>158</v>
      </c>
      <c r="B171" s="283"/>
      <c r="C171" s="283"/>
      <c r="D171" s="283"/>
      <c r="E171" s="283"/>
      <c r="F171" s="283"/>
      <c r="G171" s="283"/>
      <c r="H171" s="283"/>
      <c r="I171" s="283"/>
      <c r="J171" s="283"/>
    </row>
    <row r="172" spans="1:38" ht="15" customHeight="1" x14ac:dyDescent="0.25">
      <c r="A172" s="284" t="s">
        <v>104</v>
      </c>
      <c r="B172" s="287" t="s">
        <v>94</v>
      </c>
      <c r="C172" s="288"/>
      <c r="D172" s="284"/>
      <c r="E172" s="291" t="s">
        <v>7</v>
      </c>
      <c r="F172" s="292"/>
      <c r="G172" s="292"/>
      <c r="H172" s="292"/>
      <c r="I172" s="292"/>
      <c r="J172" s="292"/>
      <c r="K172" s="292"/>
      <c r="L172" s="292"/>
      <c r="M172" s="292"/>
      <c r="N172" s="292"/>
      <c r="O172" s="292"/>
      <c r="P172" s="292"/>
      <c r="Q172" s="292"/>
      <c r="R172" s="292"/>
      <c r="S172" s="292"/>
      <c r="T172" s="292"/>
      <c r="U172" s="292"/>
      <c r="V172" s="292"/>
      <c r="W172" s="292"/>
      <c r="X172" s="292"/>
      <c r="Y172" s="292"/>
      <c r="Z172" s="292"/>
      <c r="AA172" s="292"/>
      <c r="AB172" s="292"/>
      <c r="AC172" s="292"/>
      <c r="AD172" s="292"/>
      <c r="AE172" s="292"/>
      <c r="AF172" s="292"/>
      <c r="AG172" s="292"/>
      <c r="AH172" s="292"/>
      <c r="AI172" s="292"/>
      <c r="AJ172" s="292"/>
      <c r="AK172" s="292"/>
      <c r="AL172" s="293"/>
    </row>
    <row r="173" spans="1:38" ht="15" customHeight="1" x14ac:dyDescent="0.25">
      <c r="A173" s="285"/>
      <c r="B173" s="289"/>
      <c r="C173" s="290"/>
      <c r="D173" s="286"/>
      <c r="E173" s="294" t="s">
        <v>15</v>
      </c>
      <c r="F173" s="294"/>
      <c r="G173" s="295" t="s">
        <v>16</v>
      </c>
      <c r="H173" s="296"/>
      <c r="I173" s="295" t="s">
        <v>17</v>
      </c>
      <c r="J173" s="296"/>
      <c r="K173" s="295" t="s">
        <v>18</v>
      </c>
      <c r="L173" s="296"/>
      <c r="M173" s="295" t="s">
        <v>19</v>
      </c>
      <c r="N173" s="296"/>
      <c r="O173" s="295" t="s">
        <v>20</v>
      </c>
      <c r="P173" s="296"/>
      <c r="Q173" s="295" t="s">
        <v>21</v>
      </c>
      <c r="R173" s="296"/>
      <c r="S173" s="295" t="s">
        <v>22</v>
      </c>
      <c r="T173" s="296"/>
      <c r="U173" s="295" t="s">
        <v>23</v>
      </c>
      <c r="V173" s="296"/>
      <c r="W173" s="295" t="s">
        <v>24</v>
      </c>
      <c r="X173" s="296"/>
      <c r="Y173" s="295" t="s">
        <v>25</v>
      </c>
      <c r="Z173" s="296"/>
      <c r="AA173" s="295" t="s">
        <v>26</v>
      </c>
      <c r="AB173" s="296"/>
      <c r="AC173" s="295" t="s">
        <v>27</v>
      </c>
      <c r="AD173" s="296"/>
      <c r="AE173" s="295" t="s">
        <v>28</v>
      </c>
      <c r="AF173" s="296"/>
      <c r="AG173" s="295" t="s">
        <v>29</v>
      </c>
      <c r="AH173" s="296"/>
      <c r="AI173" s="295" t="s">
        <v>30</v>
      </c>
      <c r="AJ173" s="296"/>
      <c r="AK173" s="297" t="s">
        <v>31</v>
      </c>
      <c r="AL173" s="298"/>
    </row>
    <row r="174" spans="1:38" ht="15" customHeight="1" x14ac:dyDescent="0.25">
      <c r="A174" s="286"/>
      <c r="B174" s="5" t="s">
        <v>32</v>
      </c>
      <c r="C174" s="6" t="s">
        <v>33</v>
      </c>
      <c r="D174" s="7" t="s">
        <v>34</v>
      </c>
      <c r="E174" s="5" t="s">
        <v>33</v>
      </c>
      <c r="F174" s="7" t="s">
        <v>34</v>
      </c>
      <c r="G174" s="5" t="s">
        <v>33</v>
      </c>
      <c r="H174" s="7" t="s">
        <v>34</v>
      </c>
      <c r="I174" s="5" t="s">
        <v>33</v>
      </c>
      <c r="J174" s="7" t="s">
        <v>34</v>
      </c>
      <c r="K174" s="5" t="s">
        <v>33</v>
      </c>
      <c r="L174" s="7" t="s">
        <v>34</v>
      </c>
      <c r="M174" s="5" t="s">
        <v>33</v>
      </c>
      <c r="N174" s="7" t="s">
        <v>34</v>
      </c>
      <c r="O174" s="5" t="s">
        <v>33</v>
      </c>
      <c r="P174" s="7" t="s">
        <v>34</v>
      </c>
      <c r="Q174" s="5" t="s">
        <v>33</v>
      </c>
      <c r="R174" s="7" t="s">
        <v>34</v>
      </c>
      <c r="S174" s="5" t="s">
        <v>33</v>
      </c>
      <c r="T174" s="7" t="s">
        <v>34</v>
      </c>
      <c r="U174" s="5" t="s">
        <v>33</v>
      </c>
      <c r="V174" s="7" t="s">
        <v>34</v>
      </c>
      <c r="W174" s="5" t="s">
        <v>33</v>
      </c>
      <c r="X174" s="7" t="s">
        <v>34</v>
      </c>
      <c r="Y174" s="5" t="s">
        <v>33</v>
      </c>
      <c r="Z174" s="7" t="s">
        <v>34</v>
      </c>
      <c r="AA174" s="5" t="s">
        <v>33</v>
      </c>
      <c r="AB174" s="7" t="s">
        <v>34</v>
      </c>
      <c r="AC174" s="5" t="s">
        <v>33</v>
      </c>
      <c r="AD174" s="7" t="s">
        <v>34</v>
      </c>
      <c r="AE174" s="5" t="s">
        <v>33</v>
      </c>
      <c r="AF174" s="7" t="s">
        <v>34</v>
      </c>
      <c r="AG174" s="5" t="s">
        <v>33</v>
      </c>
      <c r="AH174" s="7" t="s">
        <v>34</v>
      </c>
      <c r="AI174" s="5" t="s">
        <v>33</v>
      </c>
      <c r="AJ174" s="7" t="s">
        <v>34</v>
      </c>
      <c r="AK174" s="5" t="s">
        <v>33</v>
      </c>
      <c r="AL174" s="7" t="s">
        <v>34</v>
      </c>
    </row>
    <row r="175" spans="1:38" x14ac:dyDescent="0.25">
      <c r="A175" s="252" t="s">
        <v>159</v>
      </c>
      <c r="B175" s="11">
        <f>SUM(C175:D175)</f>
        <v>0</v>
      </c>
      <c r="C175" s="12">
        <f>+E175+G175+I175+K175+M175+O175+Q175+S175+U175+W175+Y175+AA175+AC175+AE175+AG175+AI175+AK175</f>
        <v>0</v>
      </c>
      <c r="D175" s="253">
        <f>+F175+H175+J175+L175+N175+P175+R175+T175+V175+X175+Z175+AB175+AD175+AF175+AH175+AJ175+AL175</f>
        <v>0</v>
      </c>
      <c r="E175" s="14"/>
      <c r="F175" s="15"/>
      <c r="G175" s="14"/>
      <c r="H175" s="15"/>
      <c r="I175" s="14"/>
      <c r="J175" s="16"/>
      <c r="K175" s="14"/>
      <c r="L175" s="16"/>
      <c r="M175" s="14"/>
      <c r="N175" s="16"/>
      <c r="O175" s="14"/>
      <c r="P175" s="16"/>
      <c r="Q175" s="14"/>
      <c r="R175" s="16"/>
      <c r="S175" s="14"/>
      <c r="T175" s="16"/>
      <c r="U175" s="14"/>
      <c r="V175" s="16"/>
      <c r="W175" s="14"/>
      <c r="X175" s="16"/>
      <c r="Y175" s="14"/>
      <c r="Z175" s="16"/>
      <c r="AA175" s="14"/>
      <c r="AB175" s="16"/>
      <c r="AC175" s="14"/>
      <c r="AD175" s="16"/>
      <c r="AE175" s="14"/>
      <c r="AF175" s="16"/>
      <c r="AG175" s="14"/>
      <c r="AH175" s="16"/>
      <c r="AI175" s="14"/>
      <c r="AJ175" s="16"/>
      <c r="AK175" s="17"/>
      <c r="AL175" s="16"/>
    </row>
    <row r="176" spans="1:38" x14ac:dyDescent="0.25">
      <c r="A176" s="254" t="s">
        <v>160</v>
      </c>
      <c r="B176" s="32">
        <f>SUM(C176:D176)</f>
        <v>0</v>
      </c>
      <c r="C176" s="33">
        <f t="shared" ref="C176:D179" si="65">+E176+G176+I176+K176+M176+O176+Q176+S176+U176+W176+Y176+AA176+AC176+AE176+AG176+AI176+AK176</f>
        <v>0</v>
      </c>
      <c r="D176" s="255">
        <f t="shared" si="65"/>
        <v>0</v>
      </c>
      <c r="E176" s="35"/>
      <c r="F176" s="36"/>
      <c r="G176" s="35"/>
      <c r="H176" s="36"/>
      <c r="I176" s="35"/>
      <c r="J176" s="37"/>
      <c r="K176" s="35"/>
      <c r="L176" s="37"/>
      <c r="M176" s="35"/>
      <c r="N176" s="37"/>
      <c r="O176" s="35"/>
      <c r="P176" s="37"/>
      <c r="Q176" s="35"/>
      <c r="R176" s="37"/>
      <c r="S176" s="35"/>
      <c r="T176" s="37"/>
      <c r="U176" s="35"/>
      <c r="V176" s="37"/>
      <c r="W176" s="35"/>
      <c r="X176" s="37"/>
      <c r="Y176" s="35"/>
      <c r="Z176" s="37"/>
      <c r="AA176" s="35"/>
      <c r="AB176" s="37"/>
      <c r="AC176" s="35"/>
      <c r="AD176" s="37"/>
      <c r="AE176" s="35"/>
      <c r="AF176" s="37"/>
      <c r="AG176" s="35"/>
      <c r="AH176" s="37"/>
      <c r="AI176" s="35"/>
      <c r="AJ176" s="37"/>
      <c r="AK176" s="38"/>
      <c r="AL176" s="37"/>
    </row>
    <row r="177" spans="1:38" ht="21" x14ac:dyDescent="0.25">
      <c r="A177" s="254" t="s">
        <v>161</v>
      </c>
      <c r="B177" s="32">
        <f>SUM(C177:D177)</f>
        <v>0</v>
      </c>
      <c r="C177" s="33">
        <f t="shared" si="65"/>
        <v>0</v>
      </c>
      <c r="D177" s="256">
        <f t="shared" si="65"/>
        <v>0</v>
      </c>
      <c r="E177" s="47"/>
      <c r="F177" s="48"/>
      <c r="G177" s="47"/>
      <c r="H177" s="48"/>
      <c r="I177" s="35"/>
      <c r="J177" s="49"/>
      <c r="K177" s="35"/>
      <c r="L177" s="37"/>
      <c r="M177" s="35"/>
      <c r="N177" s="37"/>
      <c r="O177" s="35"/>
      <c r="P177" s="37"/>
      <c r="Q177" s="35"/>
      <c r="R177" s="37"/>
      <c r="S177" s="35"/>
      <c r="T177" s="37"/>
      <c r="U177" s="35"/>
      <c r="V177" s="37"/>
      <c r="W177" s="35"/>
      <c r="X177" s="37"/>
      <c r="Y177" s="35"/>
      <c r="Z177" s="37"/>
      <c r="AA177" s="35"/>
      <c r="AB177" s="37"/>
      <c r="AC177" s="35"/>
      <c r="AD177" s="37"/>
      <c r="AE177" s="35"/>
      <c r="AF177" s="37"/>
      <c r="AG177" s="35"/>
      <c r="AH177" s="37"/>
      <c r="AI177" s="35"/>
      <c r="AJ177" s="37"/>
      <c r="AK177" s="38"/>
      <c r="AL177" s="37"/>
    </row>
    <row r="178" spans="1:38" ht="21" x14ac:dyDescent="0.25">
      <c r="A178" s="257" t="s">
        <v>162</v>
      </c>
      <c r="B178" s="91">
        <f>SUM(C178:D178)</f>
        <v>0</v>
      </c>
      <c r="C178" s="54">
        <f t="shared" si="65"/>
        <v>0</v>
      </c>
      <c r="D178" s="256">
        <f t="shared" si="65"/>
        <v>0</v>
      </c>
      <c r="E178" s="35"/>
      <c r="F178" s="37"/>
      <c r="G178" s="47"/>
      <c r="H178" s="37"/>
      <c r="I178" s="217"/>
      <c r="J178" s="37"/>
      <c r="K178" s="79"/>
      <c r="L178" s="81"/>
      <c r="M178" s="79"/>
      <c r="N178" s="81"/>
      <c r="O178" s="79"/>
      <c r="P178" s="37"/>
      <c r="Q178" s="35"/>
      <c r="R178" s="37"/>
      <c r="S178" s="35"/>
      <c r="T178" s="37"/>
      <c r="U178" s="35"/>
      <c r="V178" s="37"/>
      <c r="W178" s="35"/>
      <c r="X178" s="37"/>
      <c r="Y178" s="35"/>
      <c r="Z178" s="37"/>
      <c r="AA178" s="35"/>
      <c r="AB178" s="37"/>
      <c r="AC178" s="35"/>
      <c r="AD178" s="37"/>
      <c r="AE178" s="35"/>
      <c r="AF178" s="37"/>
      <c r="AG178" s="35"/>
      <c r="AH178" s="37"/>
      <c r="AI178" s="35"/>
      <c r="AJ178" s="37"/>
      <c r="AK178" s="38"/>
      <c r="AL178" s="37"/>
    </row>
    <row r="179" spans="1:38" ht="21" x14ac:dyDescent="0.25">
      <c r="A179" s="258" t="s">
        <v>163</v>
      </c>
      <c r="B179" s="58">
        <f>SUM(C179:D179)</f>
        <v>0</v>
      </c>
      <c r="C179" s="59">
        <f t="shared" si="65"/>
        <v>0</v>
      </c>
      <c r="D179" s="173">
        <f t="shared" si="65"/>
        <v>0</v>
      </c>
      <c r="E179" s="64"/>
      <c r="F179" s="62"/>
      <c r="G179" s="64"/>
      <c r="H179" s="62"/>
      <c r="I179" s="64"/>
      <c r="J179" s="63"/>
      <c r="K179" s="61"/>
      <c r="L179" s="63"/>
      <c r="M179" s="61"/>
      <c r="N179" s="63"/>
      <c r="O179" s="61"/>
      <c r="P179" s="63"/>
      <c r="Q179" s="61"/>
      <c r="R179" s="63"/>
      <c r="S179" s="61"/>
      <c r="T179" s="63"/>
      <c r="U179" s="61"/>
      <c r="V179" s="63"/>
      <c r="W179" s="61"/>
      <c r="X179" s="63"/>
      <c r="Y179" s="61"/>
      <c r="Z179" s="63"/>
      <c r="AA179" s="61"/>
      <c r="AB179" s="63"/>
      <c r="AC179" s="61"/>
      <c r="AD179" s="63"/>
      <c r="AE179" s="61"/>
      <c r="AF179" s="63"/>
      <c r="AG179" s="61"/>
      <c r="AH179" s="63"/>
      <c r="AI179" s="61"/>
      <c r="AJ179" s="63"/>
      <c r="AK179" s="84"/>
      <c r="AL179" s="63"/>
    </row>
    <row r="180" spans="1:38" x14ac:dyDescent="0.25">
      <c r="A180" s="259" t="s">
        <v>94</v>
      </c>
      <c r="B180" s="58">
        <f>SUM(B175:B179)</f>
        <v>0</v>
      </c>
      <c r="C180" s="260">
        <f t="shared" ref="C180:AL180" si="66">SUM(C175:C179)</f>
        <v>0</v>
      </c>
      <c r="D180" s="261">
        <f t="shared" si="66"/>
        <v>0</v>
      </c>
      <c r="E180" s="262">
        <f t="shared" si="66"/>
        <v>0</v>
      </c>
      <c r="F180" s="263">
        <f t="shared" si="66"/>
        <v>0</v>
      </c>
      <c r="G180" s="262">
        <f t="shared" si="66"/>
        <v>0</v>
      </c>
      <c r="H180" s="263">
        <f t="shared" si="66"/>
        <v>0</v>
      </c>
      <c r="I180" s="262">
        <f t="shared" si="66"/>
        <v>0</v>
      </c>
      <c r="J180" s="263">
        <f t="shared" si="66"/>
        <v>0</v>
      </c>
      <c r="K180" s="262">
        <f t="shared" si="66"/>
        <v>0</v>
      </c>
      <c r="L180" s="263">
        <f t="shared" si="66"/>
        <v>0</v>
      </c>
      <c r="M180" s="262">
        <f t="shared" si="66"/>
        <v>0</v>
      </c>
      <c r="N180" s="263">
        <f t="shared" si="66"/>
        <v>0</v>
      </c>
      <c r="O180" s="262">
        <f t="shared" si="66"/>
        <v>0</v>
      </c>
      <c r="P180" s="263">
        <f t="shared" si="66"/>
        <v>0</v>
      </c>
      <c r="Q180" s="262">
        <f t="shared" si="66"/>
        <v>0</v>
      </c>
      <c r="R180" s="263">
        <f t="shared" si="66"/>
        <v>0</v>
      </c>
      <c r="S180" s="262">
        <f t="shared" si="66"/>
        <v>0</v>
      </c>
      <c r="T180" s="263">
        <f t="shared" si="66"/>
        <v>0</v>
      </c>
      <c r="U180" s="262">
        <f t="shared" si="66"/>
        <v>0</v>
      </c>
      <c r="V180" s="263">
        <f t="shared" si="66"/>
        <v>0</v>
      </c>
      <c r="W180" s="262">
        <f t="shared" si="66"/>
        <v>0</v>
      </c>
      <c r="X180" s="263">
        <f t="shared" si="66"/>
        <v>0</v>
      </c>
      <c r="Y180" s="262">
        <f t="shared" si="66"/>
        <v>0</v>
      </c>
      <c r="Z180" s="263">
        <f t="shared" si="66"/>
        <v>0</v>
      </c>
      <c r="AA180" s="264">
        <f t="shared" si="66"/>
        <v>0</v>
      </c>
      <c r="AB180" s="173">
        <f t="shared" si="66"/>
        <v>0</v>
      </c>
      <c r="AC180" s="262">
        <f t="shared" si="66"/>
        <v>0</v>
      </c>
      <c r="AD180" s="263">
        <f t="shared" si="66"/>
        <v>0</v>
      </c>
      <c r="AE180" s="262">
        <f t="shared" si="66"/>
        <v>0</v>
      </c>
      <c r="AF180" s="263">
        <f t="shared" si="66"/>
        <v>0</v>
      </c>
      <c r="AG180" s="264">
        <f t="shared" si="66"/>
        <v>0</v>
      </c>
      <c r="AH180" s="173">
        <f t="shared" si="66"/>
        <v>0</v>
      </c>
      <c r="AI180" s="262">
        <f t="shared" si="66"/>
        <v>0</v>
      </c>
      <c r="AJ180" s="263">
        <f t="shared" si="66"/>
        <v>0</v>
      </c>
      <c r="AK180" s="262">
        <f t="shared" si="66"/>
        <v>0</v>
      </c>
      <c r="AL180" s="263">
        <f t="shared" si="66"/>
        <v>0</v>
      </c>
    </row>
    <row r="181" spans="1:38" ht="23.45" customHeight="1" x14ac:dyDescent="0.25">
      <c r="A181" s="265" t="s">
        <v>164</v>
      </c>
      <c r="B181" s="266"/>
      <c r="C181" s="266"/>
      <c r="D181" s="266"/>
    </row>
    <row r="182" spans="1:38" x14ac:dyDescent="0.25">
      <c r="A182" s="267" t="s">
        <v>165</v>
      </c>
      <c r="B182" s="268" t="s">
        <v>94</v>
      </c>
      <c r="C182" s="269" t="s">
        <v>166</v>
      </c>
      <c r="D182" s="150" t="s">
        <v>167</v>
      </c>
    </row>
    <row r="183" spans="1:38" x14ac:dyDescent="0.25">
      <c r="A183" s="270" t="s">
        <v>168</v>
      </c>
      <c r="B183" s="271">
        <f>SUM(C183:D183)</f>
        <v>0</v>
      </c>
      <c r="C183" s="135"/>
      <c r="D183" s="272"/>
    </row>
    <row r="184" spans="1:38" x14ac:dyDescent="0.25">
      <c r="A184" s="273" t="s">
        <v>169</v>
      </c>
      <c r="B184" s="274">
        <f>SUM(C184:D184)</f>
        <v>0</v>
      </c>
      <c r="C184" s="135"/>
      <c r="D184" s="272"/>
    </row>
    <row r="185" spans="1:38" ht="21" x14ac:dyDescent="0.25">
      <c r="A185" s="275" t="s">
        <v>170</v>
      </c>
      <c r="B185" s="276">
        <f>SUM(C185:D185)</f>
        <v>0</v>
      </c>
      <c r="C185" s="140"/>
      <c r="D185" s="277"/>
    </row>
    <row r="186" spans="1:38" x14ac:dyDescent="0.25">
      <c r="A186" s="278" t="s">
        <v>171</v>
      </c>
      <c r="B186" s="279">
        <f>SUM(C186:D186)</f>
        <v>0</v>
      </c>
      <c r="C186" s="146"/>
      <c r="D186" s="280"/>
    </row>
    <row r="201" spans="1:2" hidden="1" x14ac:dyDescent="0.25"/>
    <row r="202" spans="1:2" hidden="1" x14ac:dyDescent="0.25">
      <c r="A202" s="281">
        <f>SUM(C13:C89,C94:C105,C108:D117,C122:C124,C129:C148,B151:B155,B158:B164,B167:B170,C167:C170,B175:B179,B183:B186)</f>
        <v>2136</v>
      </c>
      <c r="B202" s="281">
        <f>SUM(CJ13:CQ148)</f>
        <v>0</v>
      </c>
    </row>
    <row r="203" spans="1:2" hidden="1" x14ac:dyDescent="0.25"/>
  </sheetData>
  <mergeCells count="128">
    <mergeCell ref="A6:T6"/>
    <mergeCell ref="A8:AM8"/>
    <mergeCell ref="A9:AM9"/>
    <mergeCell ref="A10:A12"/>
    <mergeCell ref="B10:B12"/>
    <mergeCell ref="C10:E11"/>
    <mergeCell ref="F10:AM10"/>
    <mergeCell ref="X11:Y11"/>
    <mergeCell ref="Z11:AA11"/>
    <mergeCell ref="AB11:AC11"/>
    <mergeCell ref="AJ11:AK11"/>
    <mergeCell ref="AL11:AM11"/>
    <mergeCell ref="AU10:AU12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AN10:AN12"/>
    <mergeCell ref="AO10:AP11"/>
    <mergeCell ref="AQ10:AQ12"/>
    <mergeCell ref="AR10:AR12"/>
    <mergeCell ref="AS10:AS12"/>
    <mergeCell ref="AT10:AT12"/>
    <mergeCell ref="A24:A34"/>
    <mergeCell ref="A35:A45"/>
    <mergeCell ref="A46:A56"/>
    <mergeCell ref="A57:A62"/>
    <mergeCell ref="A63:A66"/>
    <mergeCell ref="A67:A73"/>
    <mergeCell ref="AD11:AE11"/>
    <mergeCell ref="AF11:AG11"/>
    <mergeCell ref="AH11:AI11"/>
    <mergeCell ref="A13:A23"/>
    <mergeCell ref="A74:A78"/>
    <mergeCell ref="A79:A89"/>
    <mergeCell ref="A90:AM90"/>
    <mergeCell ref="A91:A93"/>
    <mergeCell ref="B91:B93"/>
    <mergeCell ref="C91:E92"/>
    <mergeCell ref="F91:AM91"/>
    <mergeCell ref="P92:Q92"/>
    <mergeCell ref="R92:S92"/>
    <mergeCell ref="T92:U92"/>
    <mergeCell ref="AN91:AO92"/>
    <mergeCell ref="AP91:AP93"/>
    <mergeCell ref="AQ91:AQ93"/>
    <mergeCell ref="AR91:AR93"/>
    <mergeCell ref="AS91:AS93"/>
    <mergeCell ref="F92:G92"/>
    <mergeCell ref="H92:I92"/>
    <mergeCell ref="J92:K92"/>
    <mergeCell ref="L92:M92"/>
    <mergeCell ref="N92:O92"/>
    <mergeCell ref="AH92:AI92"/>
    <mergeCell ref="AJ92:AK92"/>
    <mergeCell ref="AL92:AM92"/>
    <mergeCell ref="A94:A99"/>
    <mergeCell ref="A100:A105"/>
    <mergeCell ref="A106:D106"/>
    <mergeCell ref="V92:W92"/>
    <mergeCell ref="X92:Y92"/>
    <mergeCell ref="Z92:AA92"/>
    <mergeCell ref="AB92:AC92"/>
    <mergeCell ref="AD92:AE92"/>
    <mergeCell ref="AF92:AG92"/>
    <mergeCell ref="A107:A117"/>
    <mergeCell ref="A118:AK118"/>
    <mergeCell ref="A119:B121"/>
    <mergeCell ref="C119:E120"/>
    <mergeCell ref="F119:AI119"/>
    <mergeCell ref="AJ119:AK120"/>
    <mergeCell ref="X120:Y120"/>
    <mergeCell ref="Z120:AA120"/>
    <mergeCell ref="AB120:AC120"/>
    <mergeCell ref="AD120:AE120"/>
    <mergeCell ref="AL119:AL121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V120:W120"/>
    <mergeCell ref="O127:O128"/>
    <mergeCell ref="A129:A133"/>
    <mergeCell ref="A134:A138"/>
    <mergeCell ref="A139:A143"/>
    <mergeCell ref="A144:A148"/>
    <mergeCell ref="A149:H149"/>
    <mergeCell ref="AF120:AG120"/>
    <mergeCell ref="AH120:AI120"/>
    <mergeCell ref="A122:A124"/>
    <mergeCell ref="A125:J125"/>
    <mergeCell ref="A126:J126"/>
    <mergeCell ref="A127:A128"/>
    <mergeCell ref="B127:B128"/>
    <mergeCell ref="C127:C128"/>
    <mergeCell ref="D127:M127"/>
    <mergeCell ref="N127:N128"/>
    <mergeCell ref="A156:H156"/>
    <mergeCell ref="A171:J171"/>
    <mergeCell ref="A172:A174"/>
    <mergeCell ref="B172:D173"/>
    <mergeCell ref="E172:AL172"/>
    <mergeCell ref="E173:F173"/>
    <mergeCell ref="G173:H173"/>
    <mergeCell ref="I173:J173"/>
    <mergeCell ref="K173:L173"/>
    <mergeCell ref="M173:N173"/>
    <mergeCell ref="AA173:AB173"/>
    <mergeCell ref="AC173:AD173"/>
    <mergeCell ref="AE173:AF173"/>
    <mergeCell ref="AG173:AH173"/>
    <mergeCell ref="AI173:AJ173"/>
    <mergeCell ref="AK173:AL173"/>
    <mergeCell ref="O173:P173"/>
    <mergeCell ref="Q173:R173"/>
    <mergeCell ref="S173:T173"/>
    <mergeCell ref="U173:V173"/>
    <mergeCell ref="W173:X173"/>
    <mergeCell ref="Y173:Z173"/>
  </mergeCells>
  <dataValidations count="8">
    <dataValidation type="whole" allowBlank="1" showInputMessage="1" showErrorMessage="1" sqref="C183:D186" xr:uid="{7FDECD58-7083-4576-911E-B1D136CB3077}">
      <formula1>0</formula1>
      <formula2>9.99999999999999E+40</formula2>
    </dataValidation>
    <dataValidation type="whole" allowBlank="1" showInputMessage="1" showErrorMessage="1" sqref="F13:AU89" xr:uid="{1769886D-E710-4C73-A005-A69DCD3B52C2}">
      <formula1>0</formula1>
      <formula2>9.99999999999999E+35</formula2>
    </dataValidation>
    <dataValidation type="whole" allowBlank="1" showInputMessage="1" showErrorMessage="1" sqref="F94:AS105" xr:uid="{5EC1EFA3-6C04-4C45-9C24-835662A75967}">
      <formula1>0</formula1>
      <formula2>9.99999999999999E+36</formula2>
    </dataValidation>
    <dataValidation type="whole" allowBlank="1" showInputMessage="1" showErrorMessage="1" sqref="C108:D117" xr:uid="{4AF45EAB-FBF6-41A1-B3DD-DE24FD69D13B}">
      <formula1>0</formula1>
      <formula2>9.99999999999999E+34</formula2>
    </dataValidation>
    <dataValidation type="whole" operator="equal" allowBlank="1" showInputMessage="1" showErrorMessage="1" sqref="D74:D78" xr:uid="{BD9CD144-3948-487D-BDC1-A67419C74985}">
      <formula1>0</formula1>
    </dataValidation>
    <dataValidation allowBlank="1" showInputMessage="1" showErrorMessage="1" error="Valor no Permitido" sqref="A79:A89" xr:uid="{14D44781-634F-4C3A-8163-FEC35B60B59B}"/>
    <dataValidation type="whole" allowBlank="1" showInputMessage="1" showErrorMessage="1" error="Valor no Permitido" sqref="B122:E124 A118:A119 A122 C119:E120 B175:D179 B172:D173 C79:E89" xr:uid="{AA61A9B5-6E2B-4103-9863-DFC739EEE8A1}">
      <formula1>0</formula1>
      <formula2>1E+30</formula2>
    </dataValidation>
    <dataValidation type="whole" operator="greaterThanOrEqual" allowBlank="1" showInputMessage="1" showErrorMessage="1" sqref="D129:O148 E175:AL179 C167:J170 C158:H164 F122:AL124 C151:H155" xr:uid="{0EC11DEB-FAB1-42A6-BD3B-4196B0292D4E}">
      <formula1>0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G203"/>
  <sheetViews>
    <sheetView tabSelected="1" workbookViewId="0">
      <selection activeCell="A4" sqref="A4"/>
    </sheetView>
  </sheetViews>
  <sheetFormatPr baseColWidth="10" defaultColWidth="11.42578125" defaultRowHeight="15" x14ac:dyDescent="0.25"/>
  <cols>
    <col min="1" max="1" width="43.140625" customWidth="1"/>
    <col min="2" max="2" width="31.7109375" customWidth="1"/>
    <col min="3" max="3" width="18.85546875" bestFit="1" customWidth="1"/>
    <col min="4" max="4" width="17.140625" bestFit="1" customWidth="1"/>
    <col min="5" max="5" width="14" bestFit="1" customWidth="1"/>
    <col min="6" max="6" width="14.5703125" bestFit="1" customWidth="1"/>
    <col min="7" max="7" width="11.5703125" bestFit="1" customWidth="1"/>
    <col min="8" max="8" width="14" bestFit="1" customWidth="1"/>
    <col min="9" max="9" width="13.28515625" customWidth="1"/>
    <col min="10" max="10" width="15.42578125" customWidth="1"/>
    <col min="11" max="11" width="17" customWidth="1"/>
    <col min="12" max="12" width="14.85546875" customWidth="1"/>
    <col min="14" max="14" width="13.5703125" customWidth="1"/>
    <col min="38" max="38" width="13.7109375" customWidth="1"/>
    <col min="40" max="40" width="12.7109375" customWidth="1"/>
    <col min="41" max="41" width="13" customWidth="1"/>
    <col min="42" max="42" width="13.140625" customWidth="1"/>
    <col min="44" max="44" width="12.42578125" customWidth="1"/>
    <col min="75" max="76" width="11.7109375" customWidth="1"/>
    <col min="77" max="77" width="11.42578125" customWidth="1"/>
    <col min="78" max="96" width="11.42578125" hidden="1" customWidth="1"/>
    <col min="97" max="105" width="11.42578125" customWidth="1"/>
  </cols>
  <sheetData>
    <row r="1" spans="1:104" x14ac:dyDescent="0.25">
      <c r="A1" s="1" t="s">
        <v>0</v>
      </c>
    </row>
    <row r="2" spans="1:104" x14ac:dyDescent="0.25">
      <c r="A2" s="1" t="str">
        <f>CONCATENATE("COMUNA: ",[13]NOMBRE!B2, " (",[13]NOMBRE!C2,[13]NOMBRE!D2,[13]NOMBRE!E2,[13]NOMBRE!F2,[13]NOMBRE!G2,")")</f>
        <v>COMUNA: LINARES (07401)</v>
      </c>
    </row>
    <row r="3" spans="1:104" x14ac:dyDescent="0.25">
      <c r="A3" s="1" t="str">
        <f>CONCATENATE("ESTABLECIMIENTO/ESTRATEGIA: ", [13]NOMBRE!B3, " (",[13]NOMBRE!C3,[13]NOMBRE!D3,[13]NOMBRE!E3,[13]NOMBRE!F3,[13]NOMBRE!G3,[13]NOMBRE!H3,")")</f>
        <v>ESTABLECIMIENTO/ESTRATEGIA: HOSPITAL PRESIDENTE CARLOS IBAÑEZ DEL CAMPO (116108)</v>
      </c>
    </row>
    <row r="4" spans="1:104" x14ac:dyDescent="0.25">
      <c r="A4" s="1" t="str">
        <f>CONCATENATE("MES: ",[13]NOMBRE!B6, " (",[13]NOMBRE!C6,[13]NOMBRE!D6,")")</f>
        <v>MES: DICIEMBRE (12)</v>
      </c>
    </row>
    <row r="5" spans="1:104" x14ac:dyDescent="0.25">
      <c r="A5" s="1" t="str">
        <f>CONCATENATE("AÑO: ",[13]NOMBRE!B7)</f>
        <v>AÑO: 2025</v>
      </c>
    </row>
    <row r="6" spans="1:104" s="2" customFormat="1" ht="18" customHeight="1" x14ac:dyDescent="0.25">
      <c r="A6" s="330" t="s">
        <v>1</v>
      </c>
      <c r="B6" s="330"/>
      <c r="C6" s="330"/>
      <c r="D6" s="330"/>
      <c r="E6" s="330"/>
      <c r="F6" s="330"/>
      <c r="G6" s="330"/>
      <c r="H6" s="330"/>
      <c r="I6" s="330"/>
      <c r="J6" s="330"/>
      <c r="K6" s="330"/>
      <c r="L6" s="330"/>
      <c r="M6" s="330"/>
      <c r="N6" s="330"/>
      <c r="O6" s="330"/>
      <c r="P6" s="330"/>
      <c r="Q6" s="330"/>
      <c r="R6" s="330"/>
      <c r="S6" s="330"/>
      <c r="T6" s="330"/>
      <c r="BX6" s="3"/>
      <c r="BY6" s="3"/>
      <c r="BZ6" s="3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</row>
    <row r="8" spans="1:104" ht="18" customHeight="1" x14ac:dyDescent="0.25">
      <c r="A8" s="331" t="s">
        <v>2</v>
      </c>
      <c r="B8" s="331"/>
      <c r="C8" s="331"/>
      <c r="D8" s="331"/>
      <c r="E8" s="331"/>
      <c r="F8" s="331"/>
      <c r="G8" s="331"/>
      <c r="H8" s="331"/>
      <c r="I8" s="331"/>
      <c r="J8" s="331"/>
      <c r="K8" s="331"/>
      <c r="L8" s="331"/>
      <c r="M8" s="331"/>
      <c r="N8" s="331"/>
      <c r="O8" s="331"/>
      <c r="P8" s="331"/>
      <c r="Q8" s="331"/>
      <c r="R8" s="331"/>
      <c r="S8" s="331"/>
      <c r="T8" s="331"/>
      <c r="U8" s="331"/>
      <c r="V8" s="331"/>
      <c r="W8" s="331"/>
      <c r="X8" s="331"/>
      <c r="Y8" s="331"/>
      <c r="Z8" s="331"/>
      <c r="AA8" s="331"/>
      <c r="AB8" s="331"/>
      <c r="AC8" s="331"/>
      <c r="AD8" s="331"/>
      <c r="AE8" s="331"/>
      <c r="AF8" s="331"/>
      <c r="AG8" s="331"/>
      <c r="AH8" s="331"/>
      <c r="AI8" s="331"/>
      <c r="AJ8" s="331"/>
      <c r="AK8" s="331"/>
      <c r="AL8" s="331"/>
      <c r="AM8" s="331"/>
    </row>
    <row r="9" spans="1:104" ht="18" customHeight="1" x14ac:dyDescent="0.25">
      <c r="A9" s="303" t="s">
        <v>3</v>
      </c>
      <c r="B9" s="303"/>
      <c r="C9" s="303"/>
      <c r="D9" s="303"/>
      <c r="E9" s="303"/>
      <c r="F9" s="303"/>
      <c r="G9" s="303"/>
      <c r="H9" s="303"/>
      <c r="I9" s="303"/>
      <c r="J9" s="303"/>
      <c r="K9" s="303"/>
      <c r="L9" s="303"/>
      <c r="M9" s="303"/>
      <c r="N9" s="303"/>
      <c r="O9" s="303"/>
      <c r="P9" s="303"/>
      <c r="Q9" s="303"/>
      <c r="R9" s="303"/>
      <c r="S9" s="303"/>
      <c r="T9" s="303"/>
      <c r="U9" s="303"/>
      <c r="V9" s="303"/>
      <c r="W9" s="303"/>
      <c r="X9" s="303"/>
      <c r="Y9" s="303"/>
      <c r="Z9" s="303"/>
      <c r="AA9" s="303"/>
      <c r="AB9" s="303"/>
      <c r="AC9" s="303"/>
      <c r="AD9" s="303"/>
      <c r="AE9" s="303"/>
      <c r="AF9" s="303"/>
      <c r="AG9" s="303"/>
      <c r="AH9" s="303"/>
      <c r="AI9" s="303"/>
      <c r="AJ9" s="303"/>
      <c r="AK9" s="303"/>
      <c r="AL9" s="303"/>
      <c r="AM9" s="303"/>
    </row>
    <row r="10" spans="1:104" ht="18" customHeight="1" x14ac:dyDescent="0.25">
      <c r="A10" s="332" t="s">
        <v>4</v>
      </c>
      <c r="B10" s="327" t="s">
        <v>5</v>
      </c>
      <c r="C10" s="287" t="s">
        <v>6</v>
      </c>
      <c r="D10" s="288"/>
      <c r="E10" s="284"/>
      <c r="F10" s="333" t="s">
        <v>7</v>
      </c>
      <c r="G10" s="334"/>
      <c r="H10" s="334"/>
      <c r="I10" s="334"/>
      <c r="J10" s="334"/>
      <c r="K10" s="334"/>
      <c r="L10" s="334"/>
      <c r="M10" s="334"/>
      <c r="N10" s="334"/>
      <c r="O10" s="334"/>
      <c r="P10" s="334"/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4"/>
      <c r="AF10" s="334"/>
      <c r="AG10" s="334"/>
      <c r="AH10" s="334"/>
      <c r="AI10" s="334"/>
      <c r="AJ10" s="334"/>
      <c r="AK10" s="334"/>
      <c r="AL10" s="334"/>
      <c r="AM10" s="314"/>
      <c r="AN10" s="309" t="s">
        <v>8</v>
      </c>
      <c r="AO10" s="288" t="s">
        <v>9</v>
      </c>
      <c r="AP10" s="284"/>
      <c r="AQ10" s="324" t="s">
        <v>10</v>
      </c>
      <c r="AR10" s="324" t="s">
        <v>11</v>
      </c>
      <c r="AS10" s="324" t="s">
        <v>12</v>
      </c>
      <c r="AT10" s="324" t="s">
        <v>13</v>
      </c>
      <c r="AU10" s="324" t="s">
        <v>14</v>
      </c>
    </row>
    <row r="11" spans="1:104" ht="18" customHeight="1" x14ac:dyDescent="0.25">
      <c r="A11" s="332"/>
      <c r="B11" s="328"/>
      <c r="C11" s="289"/>
      <c r="D11" s="290"/>
      <c r="E11" s="286"/>
      <c r="F11" s="294" t="s">
        <v>15</v>
      </c>
      <c r="G11" s="294"/>
      <c r="H11" s="295" t="s">
        <v>16</v>
      </c>
      <c r="I11" s="296"/>
      <c r="J11" s="295" t="s">
        <v>17</v>
      </c>
      <c r="K11" s="296"/>
      <c r="L11" s="295" t="s">
        <v>18</v>
      </c>
      <c r="M11" s="296"/>
      <c r="N11" s="295" t="s">
        <v>19</v>
      </c>
      <c r="O11" s="296"/>
      <c r="P11" s="295" t="s">
        <v>20</v>
      </c>
      <c r="Q11" s="296"/>
      <c r="R11" s="295" t="s">
        <v>21</v>
      </c>
      <c r="S11" s="296"/>
      <c r="T11" s="295" t="s">
        <v>22</v>
      </c>
      <c r="U11" s="296"/>
      <c r="V11" s="295" t="s">
        <v>23</v>
      </c>
      <c r="W11" s="296"/>
      <c r="X11" s="295" t="s">
        <v>24</v>
      </c>
      <c r="Y11" s="296"/>
      <c r="Z11" s="295" t="s">
        <v>25</v>
      </c>
      <c r="AA11" s="296"/>
      <c r="AB11" s="295" t="s">
        <v>26</v>
      </c>
      <c r="AC11" s="296"/>
      <c r="AD11" s="295" t="s">
        <v>27</v>
      </c>
      <c r="AE11" s="296"/>
      <c r="AF11" s="295" t="s">
        <v>28</v>
      </c>
      <c r="AG11" s="296"/>
      <c r="AH11" s="295" t="s">
        <v>29</v>
      </c>
      <c r="AI11" s="296"/>
      <c r="AJ11" s="295" t="s">
        <v>30</v>
      </c>
      <c r="AK11" s="296"/>
      <c r="AL11" s="297" t="s">
        <v>31</v>
      </c>
      <c r="AM11" s="323"/>
      <c r="AN11" s="310"/>
      <c r="AO11" s="290"/>
      <c r="AP11" s="286"/>
      <c r="AQ11" s="325"/>
      <c r="AR11" s="325"/>
      <c r="AS11" s="325"/>
      <c r="AT11" s="325"/>
      <c r="AU11" s="325"/>
    </row>
    <row r="12" spans="1:104" ht="18" customHeight="1" x14ac:dyDescent="0.25">
      <c r="A12" s="332"/>
      <c r="B12" s="329"/>
      <c r="C12" s="5" t="s">
        <v>32</v>
      </c>
      <c r="D12" s="6" t="s">
        <v>33</v>
      </c>
      <c r="E12" s="7" t="s">
        <v>34</v>
      </c>
      <c r="F12" s="5" t="s">
        <v>33</v>
      </c>
      <c r="G12" s="7" t="s">
        <v>34</v>
      </c>
      <c r="H12" s="5" t="s">
        <v>33</v>
      </c>
      <c r="I12" s="7" t="s">
        <v>34</v>
      </c>
      <c r="J12" s="5" t="s">
        <v>33</v>
      </c>
      <c r="K12" s="7" t="s">
        <v>34</v>
      </c>
      <c r="L12" s="5" t="s">
        <v>33</v>
      </c>
      <c r="M12" s="7" t="s">
        <v>34</v>
      </c>
      <c r="N12" s="5" t="s">
        <v>33</v>
      </c>
      <c r="O12" s="7" t="s">
        <v>34</v>
      </c>
      <c r="P12" s="5" t="s">
        <v>33</v>
      </c>
      <c r="Q12" s="7" t="s">
        <v>34</v>
      </c>
      <c r="R12" s="5" t="s">
        <v>33</v>
      </c>
      <c r="S12" s="7" t="s">
        <v>34</v>
      </c>
      <c r="T12" s="5" t="s">
        <v>33</v>
      </c>
      <c r="U12" s="7" t="s">
        <v>34</v>
      </c>
      <c r="V12" s="5" t="s">
        <v>33</v>
      </c>
      <c r="W12" s="7" t="s">
        <v>34</v>
      </c>
      <c r="X12" s="5" t="s">
        <v>33</v>
      </c>
      <c r="Y12" s="7" t="s">
        <v>34</v>
      </c>
      <c r="Z12" s="5" t="s">
        <v>33</v>
      </c>
      <c r="AA12" s="7" t="s">
        <v>34</v>
      </c>
      <c r="AB12" s="5" t="s">
        <v>33</v>
      </c>
      <c r="AC12" s="7" t="s">
        <v>34</v>
      </c>
      <c r="AD12" s="5" t="s">
        <v>33</v>
      </c>
      <c r="AE12" s="7" t="s">
        <v>34</v>
      </c>
      <c r="AF12" s="5" t="s">
        <v>33</v>
      </c>
      <c r="AG12" s="7" t="s">
        <v>34</v>
      </c>
      <c r="AH12" s="5" t="s">
        <v>33</v>
      </c>
      <c r="AI12" s="7" t="s">
        <v>34</v>
      </c>
      <c r="AJ12" s="5" t="s">
        <v>33</v>
      </c>
      <c r="AK12" s="7" t="s">
        <v>34</v>
      </c>
      <c r="AL12" s="5" t="s">
        <v>33</v>
      </c>
      <c r="AM12" s="7" t="s">
        <v>34</v>
      </c>
      <c r="AN12" s="311"/>
      <c r="AO12" s="8" t="s">
        <v>35</v>
      </c>
      <c r="AP12" s="9" t="s">
        <v>36</v>
      </c>
      <c r="AQ12" s="326"/>
      <c r="AR12" s="326"/>
      <c r="AS12" s="326"/>
      <c r="AT12" s="326"/>
      <c r="AU12" s="326"/>
    </row>
    <row r="13" spans="1:104" x14ac:dyDescent="0.25">
      <c r="A13" s="299" t="s">
        <v>37</v>
      </c>
      <c r="B13" s="10" t="s">
        <v>38</v>
      </c>
      <c r="C13" s="11">
        <f t="shared" ref="C13:C75" si="0">SUM(D13+E13)</f>
        <v>50</v>
      </c>
      <c r="D13" s="12">
        <f>+F13+H13+J13+L13+N13+P13+R13+T13+V13+X13+Z13+AB13+AD13+AF13+AH13+AJ13+AL13</f>
        <v>36</v>
      </c>
      <c r="E13" s="13">
        <f>+G13+I13+K13+M13+O13+Q13+S13+U13+W13+Y13+AA13+AC13+AE13+AG13+AI13+AK13+AM13</f>
        <v>14</v>
      </c>
      <c r="F13" s="14"/>
      <c r="G13" s="15"/>
      <c r="H13" s="14"/>
      <c r="I13" s="15"/>
      <c r="J13" s="14"/>
      <c r="K13" s="16"/>
      <c r="L13" s="14"/>
      <c r="M13" s="16"/>
      <c r="N13" s="14">
        <v>1</v>
      </c>
      <c r="O13" s="16"/>
      <c r="P13" s="14">
        <v>3</v>
      </c>
      <c r="Q13" s="16"/>
      <c r="R13" s="14">
        <v>5</v>
      </c>
      <c r="S13" s="16">
        <v>1</v>
      </c>
      <c r="T13" s="14">
        <v>2</v>
      </c>
      <c r="U13" s="16">
        <v>3</v>
      </c>
      <c r="V13" s="14">
        <v>7</v>
      </c>
      <c r="W13" s="16">
        <v>1</v>
      </c>
      <c r="X13" s="14">
        <v>4</v>
      </c>
      <c r="Y13" s="16">
        <v>1</v>
      </c>
      <c r="Z13" s="14">
        <v>6</v>
      </c>
      <c r="AA13" s="16"/>
      <c r="AB13" s="14">
        <v>3</v>
      </c>
      <c r="AC13" s="16">
        <v>3</v>
      </c>
      <c r="AD13" s="14">
        <v>1</v>
      </c>
      <c r="AE13" s="16"/>
      <c r="AF13" s="14">
        <v>1</v>
      </c>
      <c r="AG13" s="16"/>
      <c r="AH13" s="14">
        <v>2</v>
      </c>
      <c r="AI13" s="16">
        <v>3</v>
      </c>
      <c r="AJ13" s="14"/>
      <c r="AK13" s="16">
        <v>2</v>
      </c>
      <c r="AL13" s="17">
        <v>1</v>
      </c>
      <c r="AM13" s="18"/>
      <c r="AN13" s="19">
        <v>0</v>
      </c>
      <c r="AO13" s="20">
        <v>0</v>
      </c>
      <c r="AP13" s="21">
        <v>0</v>
      </c>
      <c r="AQ13" s="22">
        <v>0</v>
      </c>
      <c r="AR13" s="22">
        <v>3</v>
      </c>
      <c r="AS13" s="23"/>
      <c r="AT13" s="24">
        <v>0</v>
      </c>
      <c r="AU13" s="24">
        <v>0</v>
      </c>
      <c r="AV13" s="25" t="str">
        <f>$CA13&amp;$CB13&amp;CC13&amp;CD13&amp;CE13&amp;CG13&amp;CH13</f>
        <v/>
      </c>
      <c r="CA13" s="26" t="str">
        <f>IF(AND($C13&lt;&gt;0,AN13=""),"* No olvide ingresar la columna Espacios Amigables /adolescentes (Digite CERO si no tiene). ",IF(AN13&gt;$C13,"* El Número de Espacios Amigables no puede superar el Total. ",""))</f>
        <v/>
      </c>
      <c r="CB13" s="26" t="str">
        <f>IF(AND(E13&gt;0,OR(AO13="")),"No olvide digitar los campos *TRANS Masculino (Digite CERO si no tiene).",IF(AO13&gt;E13,"* El Número de TRANS Masculino no puede superar el Total Mujeres. ",""))</f>
        <v/>
      </c>
      <c r="CC13" s="26" t="str">
        <f>IF(AND(D13&gt;0,OR(AP13="")),"No olvide digitar los campos *TRANS Femenino (Digite CERO si no tiene).",IF(AP13&gt;$D13,"* El Número de TRANS Femenino no puede superar el Total Hombres. ",""))</f>
        <v/>
      </c>
      <c r="CD13" s="26" t="str">
        <f>IF(AND($C13&lt;&gt;0,AQ13=""),"* No olvide ingresar la columna Pueblos Originarios (Digite CERO si no tiene).  ",IF(AQ13&gt;$C13,"* El Número de Pueblos Originarios no puede superar el Total. ",""))</f>
        <v/>
      </c>
      <c r="CE13" s="26" t="str">
        <f>IF(AND($C13&lt;&gt;0,AR13=""),"* No olvide ingresar la columna Migrantes (Digite CERO si no tiene).  ",IF(AR13&gt;$C13,"* El Número de Migrantes no puede superar el Total. ",""))</f>
        <v/>
      </c>
      <c r="CF13" s="27"/>
      <c r="CG13" s="26" t="str">
        <f>IF(AND($C13&lt;&gt;0,AT13=""),"* No olvide ingresar la columna Niños, Niñas, Adolescentes y Jóvenes SENAME (Digite CERO si no tiene).  ",IF(AT13&gt;$C13,"* El Número de Niños, Niñas, Adolescentes y Jóvenes SENAME no puede superar el Total. ",""))</f>
        <v/>
      </c>
      <c r="CH13" s="26" t="str">
        <f>IF(AND($C13&lt;&gt;0,AU13=""),"* No olvide ingresar la columna Niños, Niñas, Adolescentes y Jóvenes Mejor Niñez (Digite CERO si no tiene). ",IF(AU13&gt;$C13,"* El Número de Niños, Niñas, Adolescentes y Jóvenes Mejor Niñez no puede superar el Total. ",""))</f>
        <v/>
      </c>
      <c r="CI13" s="28"/>
      <c r="CJ13" s="29">
        <f>IF(AND($C13&lt;&gt;0,AN13=""),1,IF(AN13&gt;$C13,1,0))</f>
        <v>0</v>
      </c>
      <c r="CK13" s="29">
        <f>IF(AND(E13&gt;0,OR(AO13="")),1,IF(AO13&gt;E13,1,0))</f>
        <v>0</v>
      </c>
      <c r="CL13" s="29">
        <f>IF(AND(D13&gt;0,OR(AP13="")),1,IF(AP13&gt;D13,1,0))</f>
        <v>0</v>
      </c>
      <c r="CM13" s="29">
        <f>IF(AND($C13&lt;&gt;0,AQ13=""),1,IF(AQ13&gt;$C13,1,0))</f>
        <v>0</v>
      </c>
      <c r="CN13" s="29">
        <f>IF(AND($C13&lt;&gt;0,AR13=""),1,IF(AR13&gt;$C13,1,0))</f>
        <v>0</v>
      </c>
      <c r="CO13" s="30"/>
      <c r="CP13" s="29">
        <f>IF(AND($C13&lt;&gt;0,AT13=""),1,IF(AT13&gt;$C13,1,0))</f>
        <v>0</v>
      </c>
      <c r="CQ13" s="29">
        <f>IF(AND($C13&lt;&gt;0,AU13=""),1,IF(AU13&gt;$C13,1,0))</f>
        <v>0</v>
      </c>
      <c r="CR13" s="28"/>
      <c r="CS13" s="28"/>
      <c r="CT13" s="28"/>
      <c r="CU13" s="28"/>
    </row>
    <row r="14" spans="1:104" x14ac:dyDescent="0.25">
      <c r="A14" s="300"/>
      <c r="B14" s="31" t="s">
        <v>39</v>
      </c>
      <c r="C14" s="32">
        <f t="shared" si="0"/>
        <v>0</v>
      </c>
      <c r="D14" s="33">
        <f t="shared" ref="D14:E23" si="1">+F14+H14+J14+L14+N14+P14+R14+T14+V14+X14+Z14+AB14+AD14+AF14+AH14+AJ14+AL14</f>
        <v>0</v>
      </c>
      <c r="E14" s="34">
        <f>+G14+I14+K14+M14+O14+Q14+S14+U14+W14+Y14+AA14+AC14+AE14+AG14+AI14+AK14+AM14</f>
        <v>0</v>
      </c>
      <c r="F14" s="35"/>
      <c r="G14" s="36"/>
      <c r="H14" s="35"/>
      <c r="I14" s="36"/>
      <c r="J14" s="35"/>
      <c r="K14" s="37"/>
      <c r="L14" s="35"/>
      <c r="M14" s="37"/>
      <c r="N14" s="35"/>
      <c r="O14" s="37"/>
      <c r="P14" s="35"/>
      <c r="Q14" s="37"/>
      <c r="R14" s="35"/>
      <c r="S14" s="37"/>
      <c r="T14" s="35"/>
      <c r="U14" s="37"/>
      <c r="V14" s="35"/>
      <c r="W14" s="37"/>
      <c r="X14" s="35"/>
      <c r="Y14" s="37"/>
      <c r="Z14" s="35"/>
      <c r="AA14" s="37"/>
      <c r="AB14" s="35"/>
      <c r="AC14" s="37"/>
      <c r="AD14" s="35"/>
      <c r="AE14" s="37"/>
      <c r="AF14" s="35"/>
      <c r="AG14" s="37"/>
      <c r="AH14" s="35"/>
      <c r="AI14" s="37"/>
      <c r="AJ14" s="35"/>
      <c r="AK14" s="37"/>
      <c r="AL14" s="38"/>
      <c r="AM14" s="39"/>
      <c r="AN14" s="40"/>
      <c r="AO14" s="41"/>
      <c r="AP14" s="36"/>
      <c r="AQ14" s="24"/>
      <c r="AR14" s="24"/>
      <c r="AS14" s="42"/>
      <c r="AT14" s="24"/>
      <c r="AU14" s="24"/>
      <c r="AV14" s="25" t="str">
        <f t="shared" ref="AV14:AV56" si="2">$CA14&amp;$CB14&amp;CC14&amp;CD14&amp;CE14&amp;CG14&amp;CH14</f>
        <v/>
      </c>
      <c r="CA14" s="26" t="str">
        <f t="shared" ref="CA14:CA89" si="3">IF(AND($C14&lt;&gt;0,AN14=""),"* No olvide ingresar la columna Espacios Amigables /adolescentes (Digite CERO si no tiene). ",IF(AN14&gt;$C14,"* El Número de Espacios Amigables no puede superar el Total. ",""))</f>
        <v/>
      </c>
      <c r="CB14" s="26" t="str">
        <f t="shared" ref="CB14:CB89" si="4">IF(AND(E14&gt;0,OR(AO14="")),"No olvide digitar los campos *TRANS Masculino (Digite CERO si no tiene).",IF(AO14&gt;E14,"* El Número de TRANS Masculino no puede superar el Total Mujeres. ",""))</f>
        <v/>
      </c>
      <c r="CC14" s="26" t="str">
        <f t="shared" ref="CC14:CC89" si="5">IF(AND(D14&gt;0,OR(AP14="")),"No olvide digitar los campos *TRANS Femenino (Digite CERO si no tiene).",IF(AP14&gt;$D14,"* El Número de TRANS Femenino no puede superar el Total Hombres. ",""))</f>
        <v/>
      </c>
      <c r="CD14" s="26" t="str">
        <f t="shared" ref="CD14:CD89" si="6">IF(AND($C14&lt;&gt;0,AQ14=""),"* No olvide ingresar la columna Pueblos Originarios (Digite CERO si no tiene).  ",IF(AQ14&gt;$C14,"* El Número de Pueblos Originarios no puede superar el Total. ",""))</f>
        <v/>
      </c>
      <c r="CE14" s="26" t="str">
        <f t="shared" ref="CE14:CE89" si="7">IF(AND($C14&lt;&gt;0,AR14=""),"* No olvide ingresar la columna Migrantes (Digite CERO si no tiene).  ",IF(AR14&gt;$C14,"* El Número de Migrantes no puede superar el Total. ",""))</f>
        <v/>
      </c>
      <c r="CF14" s="27"/>
      <c r="CG14" s="26" t="str">
        <f t="shared" ref="CG14:CG89" si="8">IF(AND($C14&lt;&gt;0,AT14=""),"* No olvide ingresar la columna Niños, Niñas, Adolescentes y Jóvenes SENAME (Digite CERO si no tiene).  ",IF(AT14&gt;$C14,"* El Número de Niños, Niñas, Adolescentes y Jóvenes SENAME no puede superar el Total. ",""))</f>
        <v/>
      </c>
      <c r="CH14" s="26" t="str">
        <f t="shared" ref="CH14:CH89" si="9">IF(AND($C14&lt;&gt;0,AU14=""),"* No olvide ingresar la columna Niños, Niñas, Adolescentes y Jóvenes Mejor Niñez (Digite CERO si no tiene). ",IF(AU14&gt;$C14,"* El Número de Niños, Niñas, Adolescentes y Jóvenes Mejor Niñez no puede superar el Total. ",""))</f>
        <v/>
      </c>
      <c r="CI14" s="28"/>
      <c r="CJ14" s="29">
        <f t="shared" ref="CJ14:CJ89" si="10">IF(AND($C14&lt;&gt;0,AN14=""),1,IF(AN14&gt;$C14,1,0))</f>
        <v>0</v>
      </c>
      <c r="CK14" s="29">
        <f t="shared" ref="CK14:CK89" si="11">IF(AND(E14&gt;0,OR(AO14="")),1,IF(AO14&gt;E14,1,0))</f>
        <v>0</v>
      </c>
      <c r="CL14" s="29">
        <f t="shared" ref="CL14:CL89" si="12">IF(AND(D14&gt;0,OR(AP14="")),1,IF(AP14&gt;D14,1,0))</f>
        <v>0</v>
      </c>
      <c r="CM14" s="29">
        <f t="shared" ref="CM14:CN89" si="13">IF(AND($C14&lt;&gt;0,AQ14=""),1,IF(AQ14&gt;$C14,1,0))</f>
        <v>0</v>
      </c>
      <c r="CN14" s="29">
        <f t="shared" si="13"/>
        <v>0</v>
      </c>
      <c r="CO14" s="30"/>
      <c r="CP14" s="29">
        <f t="shared" ref="CP14:CQ89" si="14">IF(AND($C14&lt;&gt;0,AT14=""),1,IF(AT14&gt;$C14,1,0))</f>
        <v>0</v>
      </c>
      <c r="CQ14" s="29">
        <f t="shared" si="14"/>
        <v>0</v>
      </c>
    </row>
    <row r="15" spans="1:104" x14ac:dyDescent="0.25">
      <c r="A15" s="300"/>
      <c r="B15" s="31" t="s">
        <v>40</v>
      </c>
      <c r="C15" s="32">
        <f t="shared" si="0"/>
        <v>95</v>
      </c>
      <c r="D15" s="33">
        <f t="shared" si="1"/>
        <v>74</v>
      </c>
      <c r="E15" s="34">
        <f t="shared" si="1"/>
        <v>21</v>
      </c>
      <c r="F15" s="35"/>
      <c r="G15" s="36"/>
      <c r="H15" s="35"/>
      <c r="I15" s="36"/>
      <c r="J15" s="35"/>
      <c r="K15" s="37"/>
      <c r="L15" s="35"/>
      <c r="M15" s="37"/>
      <c r="N15" s="35">
        <v>4</v>
      </c>
      <c r="O15" s="37"/>
      <c r="P15" s="35">
        <v>10</v>
      </c>
      <c r="Q15" s="37">
        <v>3</v>
      </c>
      <c r="R15" s="35">
        <v>6</v>
      </c>
      <c r="S15" s="37">
        <v>1</v>
      </c>
      <c r="T15" s="35">
        <v>13</v>
      </c>
      <c r="U15" s="37">
        <v>5</v>
      </c>
      <c r="V15" s="35">
        <v>13</v>
      </c>
      <c r="W15" s="37">
        <v>5</v>
      </c>
      <c r="X15" s="35">
        <v>7</v>
      </c>
      <c r="Y15" s="37">
        <v>2</v>
      </c>
      <c r="Z15" s="35">
        <v>10</v>
      </c>
      <c r="AA15" s="37">
        <v>1</v>
      </c>
      <c r="AB15" s="35">
        <v>7</v>
      </c>
      <c r="AC15" s="37">
        <v>3</v>
      </c>
      <c r="AD15" s="35">
        <v>1</v>
      </c>
      <c r="AE15" s="37"/>
      <c r="AF15" s="35">
        <v>2</v>
      </c>
      <c r="AG15" s="37">
        <v>1</v>
      </c>
      <c r="AH15" s="35"/>
      <c r="AI15" s="37"/>
      <c r="AJ15" s="35"/>
      <c r="AK15" s="37"/>
      <c r="AL15" s="38">
        <v>1</v>
      </c>
      <c r="AM15" s="39"/>
      <c r="AN15" s="40">
        <v>0</v>
      </c>
      <c r="AO15" s="41">
        <v>0</v>
      </c>
      <c r="AP15" s="36">
        <v>0</v>
      </c>
      <c r="AQ15" s="24">
        <v>0</v>
      </c>
      <c r="AR15" s="24">
        <v>7</v>
      </c>
      <c r="AS15" s="42"/>
      <c r="AT15" s="24">
        <v>0</v>
      </c>
      <c r="AU15" s="24">
        <v>0</v>
      </c>
      <c r="AV15" s="25" t="str">
        <f t="shared" si="2"/>
        <v/>
      </c>
      <c r="CA15" s="26" t="str">
        <f t="shared" si="3"/>
        <v/>
      </c>
      <c r="CB15" s="26" t="str">
        <f t="shared" si="4"/>
        <v/>
      </c>
      <c r="CC15" s="26" t="str">
        <f t="shared" si="5"/>
        <v/>
      </c>
      <c r="CD15" s="26" t="str">
        <f t="shared" si="6"/>
        <v/>
      </c>
      <c r="CE15" s="26" t="str">
        <f t="shared" si="7"/>
        <v/>
      </c>
      <c r="CF15" s="27"/>
      <c r="CG15" s="26" t="str">
        <f t="shared" si="8"/>
        <v/>
      </c>
      <c r="CH15" s="26" t="str">
        <f t="shared" si="9"/>
        <v/>
      </c>
      <c r="CI15" s="28"/>
      <c r="CJ15" s="29">
        <f t="shared" si="10"/>
        <v>0</v>
      </c>
      <c r="CK15" s="29">
        <f t="shared" si="11"/>
        <v>0</v>
      </c>
      <c r="CL15" s="29">
        <f t="shared" si="12"/>
        <v>0</v>
      </c>
      <c r="CM15" s="29">
        <f t="shared" si="13"/>
        <v>0</v>
      </c>
      <c r="CN15" s="29">
        <f t="shared" si="13"/>
        <v>0</v>
      </c>
      <c r="CO15" s="30"/>
      <c r="CP15" s="29">
        <f t="shared" si="14"/>
        <v>0</v>
      </c>
      <c r="CQ15" s="29">
        <f t="shared" si="14"/>
        <v>0</v>
      </c>
    </row>
    <row r="16" spans="1:104" x14ac:dyDescent="0.25">
      <c r="A16" s="300"/>
      <c r="B16" s="31" t="s">
        <v>41</v>
      </c>
      <c r="C16" s="32">
        <f t="shared" si="0"/>
        <v>0</v>
      </c>
      <c r="D16" s="33">
        <f t="shared" si="1"/>
        <v>0</v>
      </c>
      <c r="E16" s="34">
        <f t="shared" si="1"/>
        <v>0</v>
      </c>
      <c r="F16" s="35"/>
      <c r="G16" s="36"/>
      <c r="H16" s="35"/>
      <c r="I16" s="36"/>
      <c r="J16" s="35"/>
      <c r="K16" s="37"/>
      <c r="L16" s="35"/>
      <c r="M16" s="37"/>
      <c r="N16" s="35"/>
      <c r="O16" s="37"/>
      <c r="P16" s="35"/>
      <c r="Q16" s="37"/>
      <c r="R16" s="35"/>
      <c r="S16" s="37"/>
      <c r="T16" s="35"/>
      <c r="U16" s="37"/>
      <c r="V16" s="35"/>
      <c r="W16" s="37"/>
      <c r="X16" s="35"/>
      <c r="Y16" s="37"/>
      <c r="Z16" s="35"/>
      <c r="AA16" s="37"/>
      <c r="AB16" s="35"/>
      <c r="AC16" s="37"/>
      <c r="AD16" s="35"/>
      <c r="AE16" s="37"/>
      <c r="AF16" s="35"/>
      <c r="AG16" s="37"/>
      <c r="AH16" s="35"/>
      <c r="AI16" s="37"/>
      <c r="AJ16" s="35"/>
      <c r="AK16" s="37"/>
      <c r="AL16" s="38"/>
      <c r="AM16" s="39"/>
      <c r="AN16" s="40"/>
      <c r="AO16" s="41"/>
      <c r="AP16" s="36"/>
      <c r="AQ16" s="24"/>
      <c r="AR16" s="24"/>
      <c r="AS16" s="42"/>
      <c r="AT16" s="24"/>
      <c r="AU16" s="24"/>
      <c r="AV16" s="25" t="str">
        <f t="shared" si="2"/>
        <v/>
      </c>
      <c r="CA16" s="26" t="str">
        <f t="shared" si="3"/>
        <v/>
      </c>
      <c r="CB16" s="26" t="str">
        <f t="shared" si="4"/>
        <v/>
      </c>
      <c r="CC16" s="26" t="str">
        <f t="shared" si="5"/>
        <v/>
      </c>
      <c r="CD16" s="26" t="str">
        <f t="shared" si="6"/>
        <v/>
      </c>
      <c r="CE16" s="26" t="str">
        <f t="shared" si="7"/>
        <v/>
      </c>
      <c r="CF16" s="27"/>
      <c r="CG16" s="26" t="str">
        <f t="shared" si="8"/>
        <v/>
      </c>
      <c r="CH16" s="26" t="str">
        <f t="shared" si="9"/>
        <v/>
      </c>
      <c r="CI16" s="28"/>
      <c r="CJ16" s="29">
        <f t="shared" si="10"/>
        <v>0</v>
      </c>
      <c r="CK16" s="29">
        <f t="shared" si="11"/>
        <v>0</v>
      </c>
      <c r="CL16" s="29">
        <f t="shared" si="12"/>
        <v>0</v>
      </c>
      <c r="CM16" s="29">
        <f t="shared" si="13"/>
        <v>0</v>
      </c>
      <c r="CN16" s="29">
        <f t="shared" si="13"/>
        <v>0</v>
      </c>
      <c r="CO16" s="30"/>
      <c r="CP16" s="29">
        <f t="shared" si="14"/>
        <v>0</v>
      </c>
      <c r="CQ16" s="29">
        <f t="shared" si="14"/>
        <v>0</v>
      </c>
    </row>
    <row r="17" spans="1:99" x14ac:dyDescent="0.25">
      <c r="A17" s="300"/>
      <c r="B17" s="31" t="s">
        <v>42</v>
      </c>
      <c r="C17" s="32">
        <f t="shared" si="0"/>
        <v>0</v>
      </c>
      <c r="D17" s="33">
        <f t="shared" si="1"/>
        <v>0</v>
      </c>
      <c r="E17" s="34">
        <f t="shared" si="1"/>
        <v>0</v>
      </c>
      <c r="F17" s="35"/>
      <c r="G17" s="36"/>
      <c r="H17" s="35"/>
      <c r="I17" s="36"/>
      <c r="J17" s="35"/>
      <c r="K17" s="37"/>
      <c r="L17" s="35"/>
      <c r="M17" s="37"/>
      <c r="N17" s="35"/>
      <c r="O17" s="37"/>
      <c r="P17" s="35"/>
      <c r="Q17" s="37"/>
      <c r="R17" s="35"/>
      <c r="S17" s="37"/>
      <c r="T17" s="35"/>
      <c r="U17" s="37"/>
      <c r="V17" s="35"/>
      <c r="W17" s="37"/>
      <c r="X17" s="35"/>
      <c r="Y17" s="37"/>
      <c r="Z17" s="35"/>
      <c r="AA17" s="37"/>
      <c r="AB17" s="35"/>
      <c r="AC17" s="37"/>
      <c r="AD17" s="35"/>
      <c r="AE17" s="37"/>
      <c r="AF17" s="35"/>
      <c r="AG17" s="37"/>
      <c r="AH17" s="35"/>
      <c r="AI17" s="37"/>
      <c r="AJ17" s="35"/>
      <c r="AK17" s="37"/>
      <c r="AL17" s="38"/>
      <c r="AM17" s="39"/>
      <c r="AN17" s="40"/>
      <c r="AO17" s="41"/>
      <c r="AP17" s="36"/>
      <c r="AQ17" s="24"/>
      <c r="AR17" s="24"/>
      <c r="AS17" s="42"/>
      <c r="AT17" s="24"/>
      <c r="AU17" s="24"/>
      <c r="AV17" s="25" t="str">
        <f t="shared" si="2"/>
        <v/>
      </c>
      <c r="CA17" s="26" t="str">
        <f t="shared" si="3"/>
        <v/>
      </c>
      <c r="CB17" s="26" t="str">
        <f t="shared" si="4"/>
        <v/>
      </c>
      <c r="CC17" s="26" t="str">
        <f t="shared" si="5"/>
        <v/>
      </c>
      <c r="CD17" s="26" t="str">
        <f t="shared" si="6"/>
        <v/>
      </c>
      <c r="CE17" s="26" t="str">
        <f t="shared" si="7"/>
        <v/>
      </c>
      <c r="CF17" s="27"/>
      <c r="CG17" s="26" t="str">
        <f t="shared" si="8"/>
        <v/>
      </c>
      <c r="CH17" s="26" t="str">
        <f t="shared" si="9"/>
        <v/>
      </c>
      <c r="CI17" s="28"/>
      <c r="CJ17" s="29">
        <f t="shared" si="10"/>
        <v>0</v>
      </c>
      <c r="CK17" s="29">
        <f t="shared" si="11"/>
        <v>0</v>
      </c>
      <c r="CL17" s="29">
        <f t="shared" si="12"/>
        <v>0</v>
      </c>
      <c r="CM17" s="29">
        <f t="shared" si="13"/>
        <v>0</v>
      </c>
      <c r="CN17" s="29">
        <f t="shared" si="13"/>
        <v>0</v>
      </c>
      <c r="CO17" s="30"/>
      <c r="CP17" s="29">
        <f t="shared" si="14"/>
        <v>0</v>
      </c>
      <c r="CQ17" s="29">
        <f t="shared" si="14"/>
        <v>0</v>
      </c>
    </row>
    <row r="18" spans="1:99" x14ac:dyDescent="0.25">
      <c r="A18" s="300"/>
      <c r="B18" s="31" t="s">
        <v>43</v>
      </c>
      <c r="C18" s="32">
        <f t="shared" si="0"/>
        <v>0</v>
      </c>
      <c r="D18" s="33">
        <f t="shared" si="1"/>
        <v>0</v>
      </c>
      <c r="E18" s="34">
        <f t="shared" si="1"/>
        <v>0</v>
      </c>
      <c r="F18" s="35"/>
      <c r="G18" s="36"/>
      <c r="H18" s="35"/>
      <c r="I18" s="36"/>
      <c r="J18" s="35"/>
      <c r="K18" s="37"/>
      <c r="L18" s="35"/>
      <c r="M18" s="37"/>
      <c r="N18" s="35"/>
      <c r="O18" s="37"/>
      <c r="P18" s="35"/>
      <c r="Q18" s="37"/>
      <c r="R18" s="35"/>
      <c r="S18" s="37"/>
      <c r="T18" s="35"/>
      <c r="U18" s="37"/>
      <c r="V18" s="35"/>
      <c r="W18" s="37"/>
      <c r="X18" s="35"/>
      <c r="Y18" s="37"/>
      <c r="Z18" s="35"/>
      <c r="AA18" s="37"/>
      <c r="AB18" s="35"/>
      <c r="AC18" s="37"/>
      <c r="AD18" s="35"/>
      <c r="AE18" s="37"/>
      <c r="AF18" s="35"/>
      <c r="AG18" s="37"/>
      <c r="AH18" s="35"/>
      <c r="AI18" s="37"/>
      <c r="AJ18" s="35"/>
      <c r="AK18" s="37"/>
      <c r="AL18" s="38"/>
      <c r="AM18" s="39"/>
      <c r="AN18" s="40"/>
      <c r="AO18" s="41"/>
      <c r="AP18" s="36"/>
      <c r="AQ18" s="24"/>
      <c r="AR18" s="24"/>
      <c r="AS18" s="42"/>
      <c r="AT18" s="24"/>
      <c r="AU18" s="24"/>
      <c r="AV18" s="25" t="str">
        <f t="shared" si="2"/>
        <v/>
      </c>
      <c r="CA18" s="26" t="str">
        <f t="shared" si="3"/>
        <v/>
      </c>
      <c r="CB18" s="26" t="str">
        <f t="shared" si="4"/>
        <v/>
      </c>
      <c r="CC18" s="26" t="str">
        <f t="shared" si="5"/>
        <v/>
      </c>
      <c r="CD18" s="26" t="str">
        <f t="shared" si="6"/>
        <v/>
      </c>
      <c r="CE18" s="26" t="str">
        <f t="shared" si="7"/>
        <v/>
      </c>
      <c r="CF18" s="27"/>
      <c r="CG18" s="26" t="str">
        <f t="shared" si="8"/>
        <v/>
      </c>
      <c r="CH18" s="26" t="str">
        <f t="shared" si="9"/>
        <v/>
      </c>
      <c r="CI18" s="28"/>
      <c r="CJ18" s="29">
        <f t="shared" si="10"/>
        <v>0</v>
      </c>
      <c r="CK18" s="29">
        <f t="shared" si="11"/>
        <v>0</v>
      </c>
      <c r="CL18" s="29">
        <f t="shared" si="12"/>
        <v>0</v>
      </c>
      <c r="CM18" s="29">
        <f t="shared" si="13"/>
        <v>0</v>
      </c>
      <c r="CN18" s="29">
        <f t="shared" si="13"/>
        <v>0</v>
      </c>
      <c r="CO18" s="30"/>
      <c r="CP18" s="29">
        <f t="shared" si="14"/>
        <v>0</v>
      </c>
      <c r="CQ18" s="29">
        <f t="shared" si="14"/>
        <v>0</v>
      </c>
    </row>
    <row r="19" spans="1:99" x14ac:dyDescent="0.25">
      <c r="A19" s="300"/>
      <c r="B19" s="31" t="s">
        <v>44</v>
      </c>
      <c r="C19" s="32">
        <f t="shared" si="0"/>
        <v>0</v>
      </c>
      <c r="D19" s="33">
        <f t="shared" si="1"/>
        <v>0</v>
      </c>
      <c r="E19" s="34">
        <f t="shared" si="1"/>
        <v>0</v>
      </c>
      <c r="F19" s="35"/>
      <c r="G19" s="36"/>
      <c r="H19" s="35"/>
      <c r="I19" s="36"/>
      <c r="J19" s="35"/>
      <c r="K19" s="37"/>
      <c r="L19" s="35"/>
      <c r="M19" s="37"/>
      <c r="N19" s="35"/>
      <c r="O19" s="37"/>
      <c r="P19" s="35"/>
      <c r="Q19" s="37"/>
      <c r="R19" s="35"/>
      <c r="S19" s="37"/>
      <c r="T19" s="35"/>
      <c r="U19" s="37"/>
      <c r="V19" s="35"/>
      <c r="W19" s="37"/>
      <c r="X19" s="35"/>
      <c r="Y19" s="37"/>
      <c r="Z19" s="35"/>
      <c r="AA19" s="37"/>
      <c r="AB19" s="35"/>
      <c r="AC19" s="37"/>
      <c r="AD19" s="35"/>
      <c r="AE19" s="37"/>
      <c r="AF19" s="35"/>
      <c r="AG19" s="37"/>
      <c r="AH19" s="35"/>
      <c r="AI19" s="37"/>
      <c r="AJ19" s="35"/>
      <c r="AK19" s="37"/>
      <c r="AL19" s="38"/>
      <c r="AM19" s="39"/>
      <c r="AN19" s="40"/>
      <c r="AO19" s="41"/>
      <c r="AP19" s="36"/>
      <c r="AQ19" s="24"/>
      <c r="AR19" s="24"/>
      <c r="AS19" s="42"/>
      <c r="AT19" s="24"/>
      <c r="AU19" s="24"/>
      <c r="AV19" s="25" t="str">
        <f t="shared" si="2"/>
        <v/>
      </c>
      <c r="CA19" s="26" t="str">
        <f t="shared" si="3"/>
        <v/>
      </c>
      <c r="CB19" s="26" t="str">
        <f t="shared" si="4"/>
        <v/>
      </c>
      <c r="CC19" s="26" t="str">
        <f t="shared" si="5"/>
        <v/>
      </c>
      <c r="CD19" s="26" t="str">
        <f t="shared" si="6"/>
        <v/>
      </c>
      <c r="CE19" s="26" t="str">
        <f t="shared" si="7"/>
        <v/>
      </c>
      <c r="CF19" s="27"/>
      <c r="CG19" s="26" t="str">
        <f t="shared" si="8"/>
        <v/>
      </c>
      <c r="CH19" s="26" t="str">
        <f t="shared" si="9"/>
        <v/>
      </c>
      <c r="CI19" s="28"/>
      <c r="CJ19" s="29">
        <f t="shared" si="10"/>
        <v>0</v>
      </c>
      <c r="CK19" s="29">
        <f t="shared" si="11"/>
        <v>0</v>
      </c>
      <c r="CL19" s="29">
        <f t="shared" si="12"/>
        <v>0</v>
      </c>
      <c r="CM19" s="29">
        <f t="shared" si="13"/>
        <v>0</v>
      </c>
      <c r="CN19" s="29">
        <f t="shared" si="13"/>
        <v>0</v>
      </c>
      <c r="CO19" s="30"/>
      <c r="CP19" s="29">
        <f t="shared" si="14"/>
        <v>0</v>
      </c>
      <c r="CQ19" s="29">
        <f t="shared" si="14"/>
        <v>0</v>
      </c>
    </row>
    <row r="20" spans="1:99" x14ac:dyDescent="0.25">
      <c r="A20" s="300"/>
      <c r="B20" s="43" t="s">
        <v>45</v>
      </c>
      <c r="C20" s="44">
        <f t="shared" si="0"/>
        <v>0</v>
      </c>
      <c r="D20" s="45">
        <f t="shared" si="1"/>
        <v>0</v>
      </c>
      <c r="E20" s="46">
        <f t="shared" si="1"/>
        <v>0</v>
      </c>
      <c r="F20" s="47"/>
      <c r="G20" s="48"/>
      <c r="H20" s="47"/>
      <c r="I20" s="48"/>
      <c r="J20" s="47"/>
      <c r="K20" s="49"/>
      <c r="L20" s="47"/>
      <c r="M20" s="49"/>
      <c r="N20" s="47"/>
      <c r="O20" s="49"/>
      <c r="P20" s="47"/>
      <c r="Q20" s="49"/>
      <c r="R20" s="47"/>
      <c r="S20" s="49"/>
      <c r="T20" s="47"/>
      <c r="U20" s="49"/>
      <c r="V20" s="47"/>
      <c r="W20" s="49"/>
      <c r="X20" s="47"/>
      <c r="Y20" s="49"/>
      <c r="Z20" s="47"/>
      <c r="AA20" s="49"/>
      <c r="AB20" s="47"/>
      <c r="AC20" s="49"/>
      <c r="AD20" s="47"/>
      <c r="AE20" s="49"/>
      <c r="AF20" s="47"/>
      <c r="AG20" s="49"/>
      <c r="AH20" s="47"/>
      <c r="AI20" s="49"/>
      <c r="AJ20" s="47"/>
      <c r="AK20" s="49"/>
      <c r="AL20" s="50"/>
      <c r="AM20" s="51"/>
      <c r="AN20" s="40"/>
      <c r="AO20" s="52"/>
      <c r="AP20" s="36"/>
      <c r="AQ20" s="24"/>
      <c r="AR20" s="24"/>
      <c r="AS20" s="42"/>
      <c r="AT20" s="24"/>
      <c r="AU20" s="24"/>
      <c r="AV20" s="25" t="str">
        <f t="shared" si="2"/>
        <v/>
      </c>
      <c r="CA20" s="26" t="str">
        <f t="shared" si="3"/>
        <v/>
      </c>
      <c r="CB20" s="26" t="str">
        <f t="shared" si="4"/>
        <v/>
      </c>
      <c r="CC20" s="26" t="str">
        <f t="shared" si="5"/>
        <v/>
      </c>
      <c r="CD20" s="26" t="str">
        <f t="shared" si="6"/>
        <v/>
      </c>
      <c r="CE20" s="26" t="str">
        <f t="shared" si="7"/>
        <v/>
      </c>
      <c r="CF20" s="27"/>
      <c r="CG20" s="26" t="str">
        <f t="shared" si="8"/>
        <v/>
      </c>
      <c r="CH20" s="26" t="str">
        <f t="shared" si="9"/>
        <v/>
      </c>
      <c r="CI20" s="28"/>
      <c r="CJ20" s="29">
        <f t="shared" si="10"/>
        <v>0</v>
      </c>
      <c r="CK20" s="29">
        <f t="shared" si="11"/>
        <v>0</v>
      </c>
      <c r="CL20" s="29">
        <f t="shared" si="12"/>
        <v>0</v>
      </c>
      <c r="CM20" s="29">
        <f t="shared" si="13"/>
        <v>0</v>
      </c>
      <c r="CN20" s="29">
        <f t="shared" si="13"/>
        <v>0</v>
      </c>
      <c r="CO20" s="30"/>
      <c r="CP20" s="29">
        <f t="shared" si="14"/>
        <v>0</v>
      </c>
      <c r="CQ20" s="29">
        <f t="shared" si="14"/>
        <v>0</v>
      </c>
    </row>
    <row r="21" spans="1:99" x14ac:dyDescent="0.25">
      <c r="A21" s="300"/>
      <c r="B21" s="31" t="s">
        <v>46</v>
      </c>
      <c r="C21" s="32">
        <f t="shared" si="0"/>
        <v>0</v>
      </c>
      <c r="D21" s="33">
        <f t="shared" si="1"/>
        <v>0</v>
      </c>
      <c r="E21" s="34">
        <f t="shared" si="1"/>
        <v>0</v>
      </c>
      <c r="F21" s="35"/>
      <c r="G21" s="36"/>
      <c r="H21" s="35"/>
      <c r="I21" s="36"/>
      <c r="J21" s="35"/>
      <c r="K21" s="37"/>
      <c r="L21" s="35"/>
      <c r="M21" s="37"/>
      <c r="N21" s="35"/>
      <c r="O21" s="37"/>
      <c r="P21" s="35"/>
      <c r="Q21" s="37"/>
      <c r="R21" s="35"/>
      <c r="S21" s="37"/>
      <c r="T21" s="35"/>
      <c r="U21" s="37"/>
      <c r="V21" s="35"/>
      <c r="W21" s="37"/>
      <c r="X21" s="35"/>
      <c r="Y21" s="37"/>
      <c r="Z21" s="35"/>
      <c r="AA21" s="37"/>
      <c r="AB21" s="35"/>
      <c r="AC21" s="37"/>
      <c r="AD21" s="35"/>
      <c r="AE21" s="37"/>
      <c r="AF21" s="35"/>
      <c r="AG21" s="37"/>
      <c r="AH21" s="35"/>
      <c r="AI21" s="37"/>
      <c r="AJ21" s="35"/>
      <c r="AK21" s="37"/>
      <c r="AL21" s="38"/>
      <c r="AM21" s="39"/>
      <c r="AN21" s="40"/>
      <c r="AO21" s="41"/>
      <c r="AP21" s="36"/>
      <c r="AQ21" s="24"/>
      <c r="AR21" s="24"/>
      <c r="AS21" s="42"/>
      <c r="AT21" s="24"/>
      <c r="AU21" s="24"/>
      <c r="AV21" s="25" t="str">
        <f t="shared" si="2"/>
        <v/>
      </c>
      <c r="CA21" s="26" t="str">
        <f t="shared" si="3"/>
        <v/>
      </c>
      <c r="CB21" s="26" t="str">
        <f t="shared" si="4"/>
        <v/>
      </c>
      <c r="CC21" s="26" t="str">
        <f t="shared" si="5"/>
        <v/>
      </c>
      <c r="CD21" s="26" t="str">
        <f t="shared" si="6"/>
        <v/>
      </c>
      <c r="CE21" s="26" t="str">
        <f t="shared" si="7"/>
        <v/>
      </c>
      <c r="CF21" s="27"/>
      <c r="CG21" s="26" t="str">
        <f t="shared" si="8"/>
        <v/>
      </c>
      <c r="CH21" s="26" t="str">
        <f t="shared" si="9"/>
        <v/>
      </c>
      <c r="CI21" s="28"/>
      <c r="CJ21" s="29">
        <f t="shared" si="10"/>
        <v>0</v>
      </c>
      <c r="CK21" s="29">
        <f t="shared" si="11"/>
        <v>0</v>
      </c>
      <c r="CL21" s="29">
        <f t="shared" si="12"/>
        <v>0</v>
      </c>
      <c r="CM21" s="29">
        <f t="shared" si="13"/>
        <v>0</v>
      </c>
      <c r="CN21" s="29">
        <f t="shared" si="13"/>
        <v>0</v>
      </c>
      <c r="CO21" s="30"/>
      <c r="CP21" s="29">
        <f t="shared" si="14"/>
        <v>0</v>
      </c>
      <c r="CQ21" s="29">
        <f t="shared" si="14"/>
        <v>0</v>
      </c>
    </row>
    <row r="22" spans="1:99" x14ac:dyDescent="0.25">
      <c r="A22" s="300"/>
      <c r="B22" s="53" t="s">
        <v>47</v>
      </c>
      <c r="C22" s="32">
        <f t="shared" si="0"/>
        <v>0</v>
      </c>
      <c r="D22" s="54">
        <f t="shared" si="1"/>
        <v>0</v>
      </c>
      <c r="E22" s="55">
        <f t="shared" si="1"/>
        <v>0</v>
      </c>
      <c r="F22" s="35"/>
      <c r="G22" s="36"/>
      <c r="H22" s="35"/>
      <c r="I22" s="36"/>
      <c r="J22" s="35"/>
      <c r="K22" s="37"/>
      <c r="L22" s="35"/>
      <c r="M22" s="37"/>
      <c r="N22" s="35"/>
      <c r="O22" s="37"/>
      <c r="P22" s="35"/>
      <c r="Q22" s="37"/>
      <c r="R22" s="35"/>
      <c r="S22" s="37"/>
      <c r="T22" s="35"/>
      <c r="U22" s="37"/>
      <c r="V22" s="35"/>
      <c r="W22" s="37"/>
      <c r="X22" s="35"/>
      <c r="Y22" s="37"/>
      <c r="Z22" s="35"/>
      <c r="AA22" s="37"/>
      <c r="AB22" s="35"/>
      <c r="AC22" s="37"/>
      <c r="AD22" s="35"/>
      <c r="AE22" s="37"/>
      <c r="AF22" s="35"/>
      <c r="AG22" s="37"/>
      <c r="AH22" s="35"/>
      <c r="AI22" s="37"/>
      <c r="AJ22" s="35"/>
      <c r="AK22" s="37"/>
      <c r="AL22" s="56"/>
      <c r="AM22" s="39"/>
      <c r="AN22" s="40"/>
      <c r="AO22" s="41"/>
      <c r="AP22" s="36"/>
      <c r="AQ22" s="24"/>
      <c r="AR22" s="24"/>
      <c r="AS22" s="42"/>
      <c r="AT22" s="24"/>
      <c r="AU22" s="24"/>
      <c r="AV22" s="25" t="str">
        <f t="shared" si="2"/>
        <v/>
      </c>
      <c r="CA22" s="26" t="str">
        <f t="shared" si="3"/>
        <v/>
      </c>
      <c r="CB22" s="26" t="str">
        <f t="shared" si="4"/>
        <v/>
      </c>
      <c r="CC22" s="26" t="str">
        <f t="shared" si="5"/>
        <v/>
      </c>
      <c r="CD22" s="26" t="str">
        <f t="shared" si="6"/>
        <v/>
      </c>
      <c r="CE22" s="26" t="str">
        <f t="shared" si="7"/>
        <v/>
      </c>
      <c r="CF22" s="27"/>
      <c r="CG22" s="26" t="str">
        <f t="shared" si="8"/>
        <v/>
      </c>
      <c r="CH22" s="26" t="str">
        <f t="shared" si="9"/>
        <v/>
      </c>
      <c r="CI22" s="28"/>
      <c r="CJ22" s="29">
        <f t="shared" si="10"/>
        <v>0</v>
      </c>
      <c r="CK22" s="29">
        <f t="shared" si="11"/>
        <v>0</v>
      </c>
      <c r="CL22" s="29">
        <f t="shared" si="12"/>
        <v>0</v>
      </c>
      <c r="CM22" s="29">
        <f t="shared" si="13"/>
        <v>0</v>
      </c>
      <c r="CN22" s="29">
        <f t="shared" si="13"/>
        <v>0</v>
      </c>
      <c r="CO22" s="30"/>
      <c r="CP22" s="29">
        <f t="shared" si="14"/>
        <v>0</v>
      </c>
      <c r="CQ22" s="29">
        <f t="shared" si="14"/>
        <v>0</v>
      </c>
    </row>
    <row r="23" spans="1:99" x14ac:dyDescent="0.25">
      <c r="A23" s="301"/>
      <c r="B23" s="57" t="s">
        <v>48</v>
      </c>
      <c r="C23" s="58">
        <f t="shared" si="0"/>
        <v>0</v>
      </c>
      <c r="D23" s="59">
        <f t="shared" si="1"/>
        <v>0</v>
      </c>
      <c r="E23" s="60">
        <f t="shared" si="1"/>
        <v>0</v>
      </c>
      <c r="F23" s="61"/>
      <c r="G23" s="62"/>
      <c r="H23" s="61"/>
      <c r="I23" s="62"/>
      <c r="J23" s="61"/>
      <c r="K23" s="63"/>
      <c r="L23" s="61"/>
      <c r="M23" s="63"/>
      <c r="N23" s="61"/>
      <c r="O23" s="63"/>
      <c r="P23" s="61"/>
      <c r="Q23" s="63"/>
      <c r="R23" s="61"/>
      <c r="S23" s="63"/>
      <c r="T23" s="61"/>
      <c r="U23" s="63"/>
      <c r="V23" s="61"/>
      <c r="W23" s="63"/>
      <c r="X23" s="61"/>
      <c r="Y23" s="63"/>
      <c r="Z23" s="61"/>
      <c r="AA23" s="63"/>
      <c r="AB23" s="61"/>
      <c r="AC23" s="63"/>
      <c r="AD23" s="61"/>
      <c r="AE23" s="63"/>
      <c r="AF23" s="61"/>
      <c r="AG23" s="63"/>
      <c r="AH23" s="61"/>
      <c r="AI23" s="63"/>
      <c r="AJ23" s="61"/>
      <c r="AK23" s="63"/>
      <c r="AL23" s="64"/>
      <c r="AM23" s="65"/>
      <c r="AN23" s="66"/>
      <c r="AO23" s="67"/>
      <c r="AP23" s="68"/>
      <c r="AQ23" s="69"/>
      <c r="AR23" s="69"/>
      <c r="AS23" s="70"/>
      <c r="AT23" s="69"/>
      <c r="AU23" s="69"/>
      <c r="AV23" s="25" t="str">
        <f t="shared" si="2"/>
        <v/>
      </c>
      <c r="CA23" s="26" t="str">
        <f t="shared" si="3"/>
        <v/>
      </c>
      <c r="CB23" s="26" t="str">
        <f t="shared" si="4"/>
        <v/>
      </c>
      <c r="CC23" s="26" t="str">
        <f t="shared" si="5"/>
        <v/>
      </c>
      <c r="CD23" s="26" t="str">
        <f t="shared" si="6"/>
        <v/>
      </c>
      <c r="CE23" s="26" t="str">
        <f t="shared" si="7"/>
        <v/>
      </c>
      <c r="CF23" s="27"/>
      <c r="CG23" s="26" t="str">
        <f t="shared" si="8"/>
        <v/>
      </c>
      <c r="CH23" s="26" t="str">
        <f t="shared" si="9"/>
        <v/>
      </c>
      <c r="CI23" s="28"/>
      <c r="CJ23" s="29">
        <f t="shared" si="10"/>
        <v>0</v>
      </c>
      <c r="CK23" s="29">
        <f t="shared" si="11"/>
        <v>0</v>
      </c>
      <c r="CL23" s="29">
        <f t="shared" si="12"/>
        <v>0</v>
      </c>
      <c r="CM23" s="29">
        <f t="shared" si="13"/>
        <v>0</v>
      </c>
      <c r="CN23" s="29">
        <f t="shared" si="13"/>
        <v>0</v>
      </c>
      <c r="CO23" s="30"/>
      <c r="CP23" s="29">
        <f t="shared" si="14"/>
        <v>0</v>
      </c>
      <c r="CQ23" s="29">
        <f t="shared" si="14"/>
        <v>0</v>
      </c>
    </row>
    <row r="24" spans="1:99" x14ac:dyDescent="0.25">
      <c r="A24" s="299" t="s">
        <v>49</v>
      </c>
      <c r="B24" s="10" t="s">
        <v>38</v>
      </c>
      <c r="C24" s="11">
        <f t="shared" ref="C24:C34" si="15">SUM(D24+E24)</f>
        <v>50</v>
      </c>
      <c r="D24" s="12">
        <f>+F24+H24+J24+L24+N24+P24+R24+T24+V24+X24+Z24+AB24+AD24+AF24+AH24+AJ24+AL24</f>
        <v>36</v>
      </c>
      <c r="E24" s="13">
        <f>+G24+I24+K24+M24+O24+Q24+S24+U24+W24+Y24+AA24+AC24+AE24+AG24+AI24+AK24+AM24</f>
        <v>14</v>
      </c>
      <c r="F24" s="14"/>
      <c r="G24" s="15"/>
      <c r="H24" s="14"/>
      <c r="I24" s="15"/>
      <c r="J24" s="14"/>
      <c r="K24" s="16"/>
      <c r="L24" s="14"/>
      <c r="M24" s="16"/>
      <c r="N24" s="14">
        <v>1</v>
      </c>
      <c r="O24" s="16"/>
      <c r="P24" s="14">
        <v>3</v>
      </c>
      <c r="Q24" s="16"/>
      <c r="R24" s="14">
        <v>5</v>
      </c>
      <c r="S24" s="16">
        <v>1</v>
      </c>
      <c r="T24" s="14">
        <v>2</v>
      </c>
      <c r="U24" s="16">
        <v>3</v>
      </c>
      <c r="V24" s="14">
        <v>7</v>
      </c>
      <c r="W24" s="16">
        <v>1</v>
      </c>
      <c r="X24" s="14">
        <v>4</v>
      </c>
      <c r="Y24" s="16">
        <v>1</v>
      </c>
      <c r="Z24" s="14">
        <v>6</v>
      </c>
      <c r="AA24" s="16"/>
      <c r="AB24" s="14">
        <v>3</v>
      </c>
      <c r="AC24" s="16">
        <v>3</v>
      </c>
      <c r="AD24" s="14">
        <v>1</v>
      </c>
      <c r="AE24" s="16"/>
      <c r="AF24" s="14">
        <v>1</v>
      </c>
      <c r="AG24" s="16"/>
      <c r="AH24" s="14">
        <v>2</v>
      </c>
      <c r="AI24" s="16">
        <v>3</v>
      </c>
      <c r="AJ24" s="14"/>
      <c r="AK24" s="16">
        <v>2</v>
      </c>
      <c r="AL24" s="17">
        <v>1</v>
      </c>
      <c r="AM24" s="18"/>
      <c r="AN24" s="19">
        <v>0</v>
      </c>
      <c r="AO24" s="20">
        <v>0</v>
      </c>
      <c r="AP24" s="21">
        <v>0</v>
      </c>
      <c r="AQ24" s="22">
        <v>0</v>
      </c>
      <c r="AR24" s="22">
        <v>3</v>
      </c>
      <c r="AS24" s="23"/>
      <c r="AT24" s="24">
        <v>0</v>
      </c>
      <c r="AU24" s="24">
        <v>0</v>
      </c>
      <c r="AV24" s="25" t="str">
        <f>$CA24&amp;$CB24&amp;CC24&amp;CD24&amp;CE24&amp;CG24&amp;CH24</f>
        <v/>
      </c>
      <c r="CA24" s="26" t="str">
        <f>IF(AND($C24&lt;&gt;0,AN24=""),"* No olvide ingresar la columna Espacios Amigables /adolescentes (Digite CERO si no tiene). ",IF(AN24&gt;$C24,"* El Número de Espacios Amigables no puede superar el Total. ",""))</f>
        <v/>
      </c>
      <c r="CB24" s="26" t="str">
        <f>IF(AND(E24&gt;0,OR(AO24="")),"No olvide digitar los campos *TRANS Masculino (Digite CERO si no tiene).",IF(AO24&gt;E24,"* El Número de TRANS Masculino no puede superar el Total Mujeres. ",""))</f>
        <v/>
      </c>
      <c r="CC24" s="26" t="str">
        <f>IF(AND(D24&gt;0,OR(AP24="")),"No olvide digitar los campos *TRANS Femenino (Digite CERO si no tiene).",IF(AP24&gt;$D24,"* El Número de TRANS Femenino no puede superar el Total Hombres. ",""))</f>
        <v/>
      </c>
      <c r="CD24" s="26" t="str">
        <f>IF(AND($C24&lt;&gt;0,AQ24=""),"* No olvide ingresar la columna Pueblos Originarios (Digite CERO si no tiene).  ",IF(AQ24&gt;$C24,"* El Número de Pueblos Originarios no puede superar el Total. ",""))</f>
        <v/>
      </c>
      <c r="CE24" s="26" t="str">
        <f>IF(AND($C24&lt;&gt;0,AR24=""),"* No olvide ingresar la columna Migrantes (Digite CERO si no tiene).  ",IF(AR24&gt;$C24,"* El Número de Migrantes no puede superar el Total. ",""))</f>
        <v/>
      </c>
      <c r="CF24" s="27"/>
      <c r="CG24" s="26" t="str">
        <f>IF(AND($C24&lt;&gt;0,AT24=""),"* No olvide ingresar la columna Niños, Niñas, Adolescentes y Jóvenes SENAME (Digite CERO si no tiene).  ",IF(AT24&gt;$C24,"* El Número de Niños, Niñas, Adolescentes y Jóvenes SENAME no puede superar el Total. ",""))</f>
        <v/>
      </c>
      <c r="CH24" s="26" t="str">
        <f>IF(AND($C24&lt;&gt;0,AU24=""),"* No olvide ingresar la columna Niños, Niñas, Adolescentes y Jóvenes Mejor Niñez (Digite CERO si no tiene). ",IF(AU24&gt;$C24,"* El Número de Niños, Niñas, Adolescentes y Jóvenes Mejor Niñez no puede superar el Total. ",""))</f>
        <v/>
      </c>
      <c r="CI24" s="28"/>
      <c r="CJ24" s="29">
        <f>IF(AND($C24&lt;&gt;0,AN24=""),1,IF(AN24&gt;$C24,1,0))</f>
        <v>0</v>
      </c>
      <c r="CK24" s="29">
        <f>IF(AND(E24&gt;0,OR(AO24="")),1,IF(AO24&gt;E24,1,0))</f>
        <v>0</v>
      </c>
      <c r="CL24" s="29">
        <f>IF(AND(D24&gt;0,OR(AP24="")),1,IF(AP24&gt;D24,1,0))</f>
        <v>0</v>
      </c>
      <c r="CM24" s="29">
        <f>IF(AND($C24&lt;&gt;0,AQ24=""),1,IF(AQ24&gt;$C24,1,0))</f>
        <v>0</v>
      </c>
      <c r="CN24" s="29">
        <f>IF(AND($C24&lt;&gt;0,AR24=""),1,IF(AR24&gt;$C24,1,0))</f>
        <v>0</v>
      </c>
      <c r="CO24" s="30"/>
      <c r="CP24" s="29">
        <f>IF(AND($C24&lt;&gt;0,AT24=""),1,IF(AT24&gt;$C24,1,0))</f>
        <v>0</v>
      </c>
      <c r="CQ24" s="29">
        <f>IF(AND($C24&lt;&gt;0,AU24=""),1,IF(AU24&gt;$C24,1,0))</f>
        <v>0</v>
      </c>
      <c r="CR24" s="28"/>
      <c r="CS24" s="28"/>
      <c r="CT24" s="28"/>
      <c r="CU24" s="28"/>
    </row>
    <row r="25" spans="1:99" x14ac:dyDescent="0.25">
      <c r="A25" s="300"/>
      <c r="B25" s="31" t="s">
        <v>39</v>
      </c>
      <c r="C25" s="32">
        <f t="shared" si="15"/>
        <v>0</v>
      </c>
      <c r="D25" s="33">
        <f t="shared" ref="D25:E34" si="16">+F25+H25+J25+L25+N25+P25+R25+T25+V25+X25+Z25+AB25+AD25+AF25+AH25+AJ25+AL25</f>
        <v>0</v>
      </c>
      <c r="E25" s="34">
        <f>+G25+I25+K25+M25+O25+Q25+S25+U25+W25+Y25+AA25+AC25+AE25+AG25+AI25+AK25+AM25</f>
        <v>0</v>
      </c>
      <c r="F25" s="35"/>
      <c r="G25" s="36"/>
      <c r="H25" s="35"/>
      <c r="I25" s="36"/>
      <c r="J25" s="35"/>
      <c r="K25" s="37"/>
      <c r="L25" s="35"/>
      <c r="M25" s="37"/>
      <c r="N25" s="35"/>
      <c r="O25" s="37"/>
      <c r="P25" s="35"/>
      <c r="Q25" s="37"/>
      <c r="R25" s="35"/>
      <c r="S25" s="37"/>
      <c r="T25" s="35"/>
      <c r="U25" s="37"/>
      <c r="V25" s="35"/>
      <c r="W25" s="37"/>
      <c r="X25" s="35"/>
      <c r="Y25" s="37"/>
      <c r="Z25" s="35"/>
      <c r="AA25" s="37"/>
      <c r="AB25" s="35"/>
      <c r="AC25" s="37"/>
      <c r="AD25" s="35"/>
      <c r="AE25" s="37"/>
      <c r="AF25" s="35"/>
      <c r="AG25" s="37"/>
      <c r="AH25" s="35"/>
      <c r="AI25" s="37"/>
      <c r="AJ25" s="35"/>
      <c r="AK25" s="37"/>
      <c r="AL25" s="38"/>
      <c r="AM25" s="39"/>
      <c r="AN25" s="40"/>
      <c r="AO25" s="41"/>
      <c r="AP25" s="36"/>
      <c r="AQ25" s="24"/>
      <c r="AR25" s="24"/>
      <c r="AS25" s="42"/>
      <c r="AT25" s="24"/>
      <c r="AU25" s="24"/>
      <c r="AV25" s="25" t="str">
        <f t="shared" ref="AV25:AV34" si="17">$CA25&amp;$CB25&amp;CC25&amp;CD25&amp;CE25&amp;CG25&amp;CH25</f>
        <v/>
      </c>
      <c r="CA25" s="26" t="str">
        <f t="shared" ref="CA25:CA34" si="18">IF(AND($C25&lt;&gt;0,AN25=""),"* No olvide ingresar la columna Espacios Amigables /adolescentes (Digite CERO si no tiene). ",IF(AN25&gt;$C25,"* El Número de Espacios Amigables no puede superar el Total. ",""))</f>
        <v/>
      </c>
      <c r="CB25" s="26" t="str">
        <f t="shared" ref="CB25:CB34" si="19">IF(AND(E25&gt;0,OR(AO25="")),"No olvide digitar los campos *TRANS Masculino (Digite CERO si no tiene).",IF(AO25&gt;E25,"* El Número de TRANS Masculino no puede superar el Total Mujeres. ",""))</f>
        <v/>
      </c>
      <c r="CC25" s="26" t="str">
        <f t="shared" ref="CC25:CC34" si="20">IF(AND(D25&gt;0,OR(AP25="")),"No olvide digitar los campos *TRANS Femenino (Digite CERO si no tiene).",IF(AP25&gt;$D25,"* El Número de TRANS Femenino no puede superar el Total Hombres. ",""))</f>
        <v/>
      </c>
      <c r="CD25" s="26" t="str">
        <f t="shared" ref="CD25:CD34" si="21">IF(AND($C25&lt;&gt;0,AQ25=""),"* No olvide ingresar la columna Pueblos Originarios (Digite CERO si no tiene).  ",IF(AQ25&gt;$C25,"* El Número de Pueblos Originarios no puede superar el Total. ",""))</f>
        <v/>
      </c>
      <c r="CE25" s="26" t="str">
        <f t="shared" ref="CE25:CE34" si="22">IF(AND($C25&lt;&gt;0,AR25=""),"* No olvide ingresar la columna Migrantes (Digite CERO si no tiene).  ",IF(AR25&gt;$C25,"* El Número de Migrantes no puede superar el Total. ",""))</f>
        <v/>
      </c>
      <c r="CF25" s="27"/>
      <c r="CG25" s="26" t="str">
        <f t="shared" ref="CG25:CG34" si="23">IF(AND($C25&lt;&gt;0,AT25=""),"* No olvide ingresar la columna Niños, Niñas, Adolescentes y Jóvenes SENAME (Digite CERO si no tiene).  ",IF(AT25&gt;$C25,"* El Número de Niños, Niñas, Adolescentes y Jóvenes SENAME no puede superar el Total. ",""))</f>
        <v/>
      </c>
      <c r="CH25" s="26" t="str">
        <f t="shared" ref="CH25:CH34" si="24">IF(AND($C25&lt;&gt;0,AU25=""),"* No olvide ingresar la columna Niños, Niñas, Adolescentes y Jóvenes Mejor Niñez (Digite CERO si no tiene). ",IF(AU25&gt;$C25,"* El Número de Niños, Niñas, Adolescentes y Jóvenes Mejor Niñez no puede superar el Total. ",""))</f>
        <v/>
      </c>
      <c r="CI25" s="28"/>
      <c r="CJ25" s="29">
        <f t="shared" ref="CJ25:CJ34" si="25">IF(AND($C25&lt;&gt;0,AN25=""),1,IF(AN25&gt;$C25,1,0))</f>
        <v>0</v>
      </c>
      <c r="CK25" s="29">
        <f t="shared" ref="CK25:CK34" si="26">IF(AND(E25&gt;0,OR(AO25="")),1,IF(AO25&gt;E25,1,0))</f>
        <v>0</v>
      </c>
      <c r="CL25" s="29">
        <f t="shared" ref="CL25:CL34" si="27">IF(AND(D25&gt;0,OR(AP25="")),1,IF(AP25&gt;D25,1,0))</f>
        <v>0</v>
      </c>
      <c r="CM25" s="29">
        <f t="shared" ref="CM25:CN34" si="28">IF(AND($C25&lt;&gt;0,AQ25=""),1,IF(AQ25&gt;$C25,1,0))</f>
        <v>0</v>
      </c>
      <c r="CN25" s="29">
        <f t="shared" si="28"/>
        <v>0</v>
      </c>
      <c r="CO25" s="30"/>
      <c r="CP25" s="29">
        <f t="shared" ref="CP25:CQ34" si="29">IF(AND($C25&lt;&gt;0,AT25=""),1,IF(AT25&gt;$C25,1,0))</f>
        <v>0</v>
      </c>
      <c r="CQ25" s="29">
        <f t="shared" si="29"/>
        <v>0</v>
      </c>
    </row>
    <row r="26" spans="1:99" x14ac:dyDescent="0.25">
      <c r="A26" s="300"/>
      <c r="B26" s="31" t="s">
        <v>40</v>
      </c>
      <c r="C26" s="32">
        <f t="shared" si="15"/>
        <v>95</v>
      </c>
      <c r="D26" s="33">
        <f t="shared" si="16"/>
        <v>74</v>
      </c>
      <c r="E26" s="34">
        <f t="shared" si="16"/>
        <v>21</v>
      </c>
      <c r="F26" s="35"/>
      <c r="G26" s="36"/>
      <c r="H26" s="35"/>
      <c r="I26" s="36"/>
      <c r="J26" s="35"/>
      <c r="K26" s="37"/>
      <c r="L26" s="35"/>
      <c r="M26" s="37"/>
      <c r="N26" s="35">
        <v>4</v>
      </c>
      <c r="O26" s="37"/>
      <c r="P26" s="35">
        <v>10</v>
      </c>
      <c r="Q26" s="37">
        <v>3</v>
      </c>
      <c r="R26" s="35">
        <v>6</v>
      </c>
      <c r="S26" s="37">
        <v>1</v>
      </c>
      <c r="T26" s="35">
        <v>13</v>
      </c>
      <c r="U26" s="37">
        <v>5</v>
      </c>
      <c r="V26" s="35">
        <v>13</v>
      </c>
      <c r="W26" s="37">
        <v>5</v>
      </c>
      <c r="X26" s="35">
        <v>7</v>
      </c>
      <c r="Y26" s="37">
        <v>2</v>
      </c>
      <c r="Z26" s="35">
        <v>10</v>
      </c>
      <c r="AA26" s="37">
        <v>1</v>
      </c>
      <c r="AB26" s="35">
        <v>7</v>
      </c>
      <c r="AC26" s="37">
        <v>3</v>
      </c>
      <c r="AD26" s="35">
        <v>1</v>
      </c>
      <c r="AE26" s="37"/>
      <c r="AF26" s="35">
        <v>2</v>
      </c>
      <c r="AG26" s="37">
        <v>1</v>
      </c>
      <c r="AH26" s="35"/>
      <c r="AI26" s="37"/>
      <c r="AJ26" s="35"/>
      <c r="AK26" s="37"/>
      <c r="AL26" s="38">
        <v>1</v>
      </c>
      <c r="AM26" s="39"/>
      <c r="AN26" s="40">
        <v>0</v>
      </c>
      <c r="AO26" s="41">
        <v>0</v>
      </c>
      <c r="AP26" s="36">
        <v>0</v>
      </c>
      <c r="AQ26" s="24">
        <v>0</v>
      </c>
      <c r="AR26" s="24">
        <v>7</v>
      </c>
      <c r="AS26" s="42"/>
      <c r="AT26" s="24">
        <v>0</v>
      </c>
      <c r="AU26" s="24">
        <v>0</v>
      </c>
      <c r="AV26" s="25" t="str">
        <f t="shared" si="17"/>
        <v/>
      </c>
      <c r="CA26" s="26" t="str">
        <f t="shared" si="18"/>
        <v/>
      </c>
      <c r="CB26" s="26" t="str">
        <f t="shared" si="19"/>
        <v/>
      </c>
      <c r="CC26" s="26" t="str">
        <f t="shared" si="20"/>
        <v/>
      </c>
      <c r="CD26" s="26" t="str">
        <f t="shared" si="21"/>
        <v/>
      </c>
      <c r="CE26" s="26" t="str">
        <f t="shared" si="22"/>
        <v/>
      </c>
      <c r="CF26" s="27"/>
      <c r="CG26" s="26" t="str">
        <f t="shared" si="23"/>
        <v/>
      </c>
      <c r="CH26" s="26" t="str">
        <f t="shared" si="24"/>
        <v/>
      </c>
      <c r="CI26" s="28"/>
      <c r="CJ26" s="29">
        <f t="shared" si="25"/>
        <v>0</v>
      </c>
      <c r="CK26" s="29">
        <f t="shared" si="26"/>
        <v>0</v>
      </c>
      <c r="CL26" s="29">
        <f t="shared" si="27"/>
        <v>0</v>
      </c>
      <c r="CM26" s="29">
        <f t="shared" si="28"/>
        <v>0</v>
      </c>
      <c r="CN26" s="29">
        <f t="shared" si="28"/>
        <v>0</v>
      </c>
      <c r="CO26" s="30"/>
      <c r="CP26" s="29">
        <f t="shared" si="29"/>
        <v>0</v>
      </c>
      <c r="CQ26" s="29">
        <f t="shared" si="29"/>
        <v>0</v>
      </c>
    </row>
    <row r="27" spans="1:99" x14ac:dyDescent="0.25">
      <c r="A27" s="300"/>
      <c r="B27" s="31" t="s">
        <v>41</v>
      </c>
      <c r="C27" s="32">
        <f t="shared" si="15"/>
        <v>0</v>
      </c>
      <c r="D27" s="33">
        <f t="shared" si="16"/>
        <v>0</v>
      </c>
      <c r="E27" s="34">
        <f t="shared" si="16"/>
        <v>0</v>
      </c>
      <c r="F27" s="35"/>
      <c r="G27" s="36"/>
      <c r="H27" s="35"/>
      <c r="I27" s="36"/>
      <c r="J27" s="35"/>
      <c r="K27" s="37"/>
      <c r="L27" s="35"/>
      <c r="M27" s="37"/>
      <c r="N27" s="35"/>
      <c r="O27" s="37"/>
      <c r="P27" s="35"/>
      <c r="Q27" s="37"/>
      <c r="R27" s="35"/>
      <c r="S27" s="37"/>
      <c r="T27" s="35"/>
      <c r="U27" s="37"/>
      <c r="V27" s="35"/>
      <c r="W27" s="37"/>
      <c r="X27" s="35"/>
      <c r="Y27" s="37"/>
      <c r="Z27" s="35"/>
      <c r="AA27" s="37"/>
      <c r="AB27" s="35"/>
      <c r="AC27" s="37"/>
      <c r="AD27" s="35"/>
      <c r="AE27" s="37"/>
      <c r="AF27" s="35"/>
      <c r="AG27" s="37"/>
      <c r="AH27" s="35"/>
      <c r="AI27" s="37"/>
      <c r="AJ27" s="35"/>
      <c r="AK27" s="37"/>
      <c r="AL27" s="38"/>
      <c r="AM27" s="39"/>
      <c r="AN27" s="40"/>
      <c r="AO27" s="41"/>
      <c r="AP27" s="36"/>
      <c r="AQ27" s="24"/>
      <c r="AR27" s="24"/>
      <c r="AS27" s="42"/>
      <c r="AT27" s="24"/>
      <c r="AU27" s="24"/>
      <c r="AV27" s="25" t="str">
        <f t="shared" si="17"/>
        <v/>
      </c>
      <c r="CA27" s="26" t="str">
        <f t="shared" si="18"/>
        <v/>
      </c>
      <c r="CB27" s="26" t="str">
        <f t="shared" si="19"/>
        <v/>
      </c>
      <c r="CC27" s="26" t="str">
        <f t="shared" si="20"/>
        <v/>
      </c>
      <c r="CD27" s="26" t="str">
        <f t="shared" si="21"/>
        <v/>
      </c>
      <c r="CE27" s="26" t="str">
        <f t="shared" si="22"/>
        <v/>
      </c>
      <c r="CF27" s="27"/>
      <c r="CG27" s="26" t="str">
        <f t="shared" si="23"/>
        <v/>
      </c>
      <c r="CH27" s="26" t="str">
        <f t="shared" si="24"/>
        <v/>
      </c>
      <c r="CI27" s="28"/>
      <c r="CJ27" s="29">
        <f t="shared" si="25"/>
        <v>0</v>
      </c>
      <c r="CK27" s="29">
        <f t="shared" si="26"/>
        <v>0</v>
      </c>
      <c r="CL27" s="29">
        <f t="shared" si="27"/>
        <v>0</v>
      </c>
      <c r="CM27" s="29">
        <f t="shared" si="28"/>
        <v>0</v>
      </c>
      <c r="CN27" s="29">
        <f t="shared" si="28"/>
        <v>0</v>
      </c>
      <c r="CO27" s="30"/>
      <c r="CP27" s="29">
        <f t="shared" si="29"/>
        <v>0</v>
      </c>
      <c r="CQ27" s="29">
        <f t="shared" si="29"/>
        <v>0</v>
      </c>
    </row>
    <row r="28" spans="1:99" x14ac:dyDescent="0.25">
      <c r="A28" s="300"/>
      <c r="B28" s="31" t="s">
        <v>42</v>
      </c>
      <c r="C28" s="32">
        <f t="shared" si="15"/>
        <v>0</v>
      </c>
      <c r="D28" s="33">
        <f t="shared" si="16"/>
        <v>0</v>
      </c>
      <c r="E28" s="34">
        <f t="shared" si="16"/>
        <v>0</v>
      </c>
      <c r="F28" s="35"/>
      <c r="G28" s="36"/>
      <c r="H28" s="35"/>
      <c r="I28" s="36"/>
      <c r="J28" s="35"/>
      <c r="K28" s="37"/>
      <c r="L28" s="35"/>
      <c r="M28" s="37"/>
      <c r="N28" s="35"/>
      <c r="O28" s="37"/>
      <c r="P28" s="35"/>
      <c r="Q28" s="37"/>
      <c r="R28" s="35"/>
      <c r="S28" s="37"/>
      <c r="T28" s="35"/>
      <c r="U28" s="37"/>
      <c r="V28" s="35"/>
      <c r="W28" s="37"/>
      <c r="X28" s="35"/>
      <c r="Y28" s="37"/>
      <c r="Z28" s="35"/>
      <c r="AA28" s="37"/>
      <c r="AB28" s="35"/>
      <c r="AC28" s="37"/>
      <c r="AD28" s="35"/>
      <c r="AE28" s="37"/>
      <c r="AF28" s="35"/>
      <c r="AG28" s="37"/>
      <c r="AH28" s="35"/>
      <c r="AI28" s="37"/>
      <c r="AJ28" s="35"/>
      <c r="AK28" s="37"/>
      <c r="AL28" s="38"/>
      <c r="AM28" s="39"/>
      <c r="AN28" s="40"/>
      <c r="AO28" s="41"/>
      <c r="AP28" s="36"/>
      <c r="AQ28" s="24"/>
      <c r="AR28" s="24"/>
      <c r="AS28" s="42"/>
      <c r="AT28" s="24"/>
      <c r="AU28" s="24"/>
      <c r="AV28" s="25" t="str">
        <f t="shared" si="17"/>
        <v/>
      </c>
      <c r="CA28" s="26" t="str">
        <f t="shared" si="18"/>
        <v/>
      </c>
      <c r="CB28" s="26" t="str">
        <f t="shared" si="19"/>
        <v/>
      </c>
      <c r="CC28" s="26" t="str">
        <f t="shared" si="20"/>
        <v/>
      </c>
      <c r="CD28" s="26" t="str">
        <f t="shared" si="21"/>
        <v/>
      </c>
      <c r="CE28" s="26" t="str">
        <f t="shared" si="22"/>
        <v/>
      </c>
      <c r="CF28" s="27"/>
      <c r="CG28" s="26" t="str">
        <f t="shared" si="23"/>
        <v/>
      </c>
      <c r="CH28" s="26" t="str">
        <f t="shared" si="24"/>
        <v/>
      </c>
      <c r="CI28" s="28"/>
      <c r="CJ28" s="29">
        <f t="shared" si="25"/>
        <v>0</v>
      </c>
      <c r="CK28" s="29">
        <f t="shared" si="26"/>
        <v>0</v>
      </c>
      <c r="CL28" s="29">
        <f t="shared" si="27"/>
        <v>0</v>
      </c>
      <c r="CM28" s="29">
        <f t="shared" si="28"/>
        <v>0</v>
      </c>
      <c r="CN28" s="29">
        <f t="shared" si="28"/>
        <v>0</v>
      </c>
      <c r="CO28" s="30"/>
      <c r="CP28" s="29">
        <f t="shared" si="29"/>
        <v>0</v>
      </c>
      <c r="CQ28" s="29">
        <f t="shared" si="29"/>
        <v>0</v>
      </c>
    </row>
    <row r="29" spans="1:99" x14ac:dyDescent="0.25">
      <c r="A29" s="300"/>
      <c r="B29" s="31" t="s">
        <v>43</v>
      </c>
      <c r="C29" s="32">
        <f t="shared" si="15"/>
        <v>0</v>
      </c>
      <c r="D29" s="33">
        <f t="shared" si="16"/>
        <v>0</v>
      </c>
      <c r="E29" s="34">
        <f t="shared" si="16"/>
        <v>0</v>
      </c>
      <c r="F29" s="35"/>
      <c r="G29" s="36"/>
      <c r="H29" s="35"/>
      <c r="I29" s="36"/>
      <c r="J29" s="35"/>
      <c r="K29" s="37"/>
      <c r="L29" s="35"/>
      <c r="M29" s="37"/>
      <c r="N29" s="35"/>
      <c r="O29" s="37"/>
      <c r="P29" s="35"/>
      <c r="Q29" s="37"/>
      <c r="R29" s="35"/>
      <c r="S29" s="37"/>
      <c r="T29" s="35"/>
      <c r="U29" s="37"/>
      <c r="V29" s="35"/>
      <c r="W29" s="37"/>
      <c r="X29" s="35"/>
      <c r="Y29" s="37"/>
      <c r="Z29" s="35"/>
      <c r="AA29" s="37"/>
      <c r="AB29" s="35"/>
      <c r="AC29" s="37"/>
      <c r="AD29" s="35"/>
      <c r="AE29" s="37"/>
      <c r="AF29" s="35"/>
      <c r="AG29" s="37"/>
      <c r="AH29" s="35"/>
      <c r="AI29" s="37"/>
      <c r="AJ29" s="35"/>
      <c r="AK29" s="37"/>
      <c r="AL29" s="38"/>
      <c r="AM29" s="39"/>
      <c r="AN29" s="40"/>
      <c r="AO29" s="41"/>
      <c r="AP29" s="36"/>
      <c r="AQ29" s="24"/>
      <c r="AR29" s="24"/>
      <c r="AS29" s="42"/>
      <c r="AT29" s="24"/>
      <c r="AU29" s="24"/>
      <c r="AV29" s="25" t="str">
        <f t="shared" si="17"/>
        <v/>
      </c>
      <c r="CA29" s="26" t="str">
        <f t="shared" si="18"/>
        <v/>
      </c>
      <c r="CB29" s="26" t="str">
        <f t="shared" si="19"/>
        <v/>
      </c>
      <c r="CC29" s="26" t="str">
        <f t="shared" si="20"/>
        <v/>
      </c>
      <c r="CD29" s="26" t="str">
        <f t="shared" si="21"/>
        <v/>
      </c>
      <c r="CE29" s="26" t="str">
        <f t="shared" si="22"/>
        <v/>
      </c>
      <c r="CF29" s="27"/>
      <c r="CG29" s="26" t="str">
        <f t="shared" si="23"/>
        <v/>
      </c>
      <c r="CH29" s="26" t="str">
        <f t="shared" si="24"/>
        <v/>
      </c>
      <c r="CI29" s="28"/>
      <c r="CJ29" s="29">
        <f t="shared" si="25"/>
        <v>0</v>
      </c>
      <c r="CK29" s="29">
        <f t="shared" si="26"/>
        <v>0</v>
      </c>
      <c r="CL29" s="29">
        <f t="shared" si="27"/>
        <v>0</v>
      </c>
      <c r="CM29" s="29">
        <f t="shared" si="28"/>
        <v>0</v>
      </c>
      <c r="CN29" s="29">
        <f t="shared" si="28"/>
        <v>0</v>
      </c>
      <c r="CO29" s="30"/>
      <c r="CP29" s="29">
        <f t="shared" si="29"/>
        <v>0</v>
      </c>
      <c r="CQ29" s="29">
        <f t="shared" si="29"/>
        <v>0</v>
      </c>
    </row>
    <row r="30" spans="1:99" x14ac:dyDescent="0.25">
      <c r="A30" s="300"/>
      <c r="B30" s="31" t="s">
        <v>44</v>
      </c>
      <c r="C30" s="32">
        <f t="shared" si="15"/>
        <v>0</v>
      </c>
      <c r="D30" s="33">
        <f t="shared" si="16"/>
        <v>0</v>
      </c>
      <c r="E30" s="34">
        <f t="shared" si="16"/>
        <v>0</v>
      </c>
      <c r="F30" s="35"/>
      <c r="G30" s="36"/>
      <c r="H30" s="35"/>
      <c r="I30" s="36"/>
      <c r="J30" s="35"/>
      <c r="K30" s="37"/>
      <c r="L30" s="35"/>
      <c r="M30" s="37"/>
      <c r="N30" s="35"/>
      <c r="O30" s="37"/>
      <c r="P30" s="35"/>
      <c r="Q30" s="37"/>
      <c r="R30" s="35"/>
      <c r="S30" s="37"/>
      <c r="T30" s="35"/>
      <c r="U30" s="37"/>
      <c r="V30" s="35"/>
      <c r="W30" s="37"/>
      <c r="X30" s="35"/>
      <c r="Y30" s="37"/>
      <c r="Z30" s="35"/>
      <c r="AA30" s="37"/>
      <c r="AB30" s="35"/>
      <c r="AC30" s="37"/>
      <c r="AD30" s="35"/>
      <c r="AE30" s="37"/>
      <c r="AF30" s="35"/>
      <c r="AG30" s="37"/>
      <c r="AH30" s="35"/>
      <c r="AI30" s="37"/>
      <c r="AJ30" s="35"/>
      <c r="AK30" s="37"/>
      <c r="AL30" s="38"/>
      <c r="AM30" s="39"/>
      <c r="AN30" s="40"/>
      <c r="AO30" s="41"/>
      <c r="AP30" s="36"/>
      <c r="AQ30" s="24"/>
      <c r="AR30" s="24"/>
      <c r="AS30" s="42"/>
      <c r="AT30" s="24"/>
      <c r="AU30" s="24"/>
      <c r="AV30" s="25" t="str">
        <f t="shared" si="17"/>
        <v/>
      </c>
      <c r="CA30" s="26" t="str">
        <f t="shared" si="18"/>
        <v/>
      </c>
      <c r="CB30" s="26" t="str">
        <f t="shared" si="19"/>
        <v/>
      </c>
      <c r="CC30" s="26" t="str">
        <f t="shared" si="20"/>
        <v/>
      </c>
      <c r="CD30" s="26" t="str">
        <f t="shared" si="21"/>
        <v/>
      </c>
      <c r="CE30" s="26" t="str">
        <f t="shared" si="22"/>
        <v/>
      </c>
      <c r="CF30" s="27"/>
      <c r="CG30" s="26" t="str">
        <f t="shared" si="23"/>
        <v/>
      </c>
      <c r="CH30" s="26" t="str">
        <f t="shared" si="24"/>
        <v/>
      </c>
      <c r="CI30" s="28"/>
      <c r="CJ30" s="29">
        <f t="shared" si="25"/>
        <v>0</v>
      </c>
      <c r="CK30" s="29">
        <f t="shared" si="26"/>
        <v>0</v>
      </c>
      <c r="CL30" s="29">
        <f t="shared" si="27"/>
        <v>0</v>
      </c>
      <c r="CM30" s="29">
        <f t="shared" si="28"/>
        <v>0</v>
      </c>
      <c r="CN30" s="29">
        <f t="shared" si="28"/>
        <v>0</v>
      </c>
      <c r="CO30" s="30"/>
      <c r="CP30" s="29">
        <f t="shared" si="29"/>
        <v>0</v>
      </c>
      <c r="CQ30" s="29">
        <f t="shared" si="29"/>
        <v>0</v>
      </c>
    </row>
    <row r="31" spans="1:99" x14ac:dyDescent="0.25">
      <c r="A31" s="300"/>
      <c r="B31" s="43" t="s">
        <v>45</v>
      </c>
      <c r="C31" s="44">
        <f t="shared" si="15"/>
        <v>0</v>
      </c>
      <c r="D31" s="45">
        <f t="shared" si="16"/>
        <v>0</v>
      </c>
      <c r="E31" s="46">
        <f t="shared" si="16"/>
        <v>0</v>
      </c>
      <c r="F31" s="47"/>
      <c r="G31" s="48"/>
      <c r="H31" s="47"/>
      <c r="I31" s="48"/>
      <c r="J31" s="47"/>
      <c r="K31" s="49"/>
      <c r="L31" s="47"/>
      <c r="M31" s="49"/>
      <c r="N31" s="47"/>
      <c r="O31" s="49"/>
      <c r="P31" s="47"/>
      <c r="Q31" s="49"/>
      <c r="R31" s="47"/>
      <c r="S31" s="49"/>
      <c r="T31" s="47"/>
      <c r="U31" s="49"/>
      <c r="V31" s="47"/>
      <c r="W31" s="49"/>
      <c r="X31" s="47"/>
      <c r="Y31" s="49"/>
      <c r="Z31" s="47"/>
      <c r="AA31" s="49"/>
      <c r="AB31" s="47"/>
      <c r="AC31" s="49"/>
      <c r="AD31" s="47"/>
      <c r="AE31" s="49"/>
      <c r="AF31" s="47"/>
      <c r="AG31" s="49"/>
      <c r="AH31" s="47"/>
      <c r="AI31" s="49"/>
      <c r="AJ31" s="47"/>
      <c r="AK31" s="49"/>
      <c r="AL31" s="50"/>
      <c r="AM31" s="51"/>
      <c r="AN31" s="40"/>
      <c r="AO31" s="52"/>
      <c r="AP31" s="36"/>
      <c r="AQ31" s="24"/>
      <c r="AR31" s="24"/>
      <c r="AS31" s="42"/>
      <c r="AT31" s="24"/>
      <c r="AU31" s="24"/>
      <c r="AV31" s="25" t="str">
        <f t="shared" si="17"/>
        <v/>
      </c>
      <c r="CA31" s="26" t="str">
        <f t="shared" si="18"/>
        <v/>
      </c>
      <c r="CB31" s="26" t="str">
        <f t="shared" si="19"/>
        <v/>
      </c>
      <c r="CC31" s="26" t="str">
        <f t="shared" si="20"/>
        <v/>
      </c>
      <c r="CD31" s="26" t="str">
        <f t="shared" si="21"/>
        <v/>
      </c>
      <c r="CE31" s="26" t="str">
        <f t="shared" si="22"/>
        <v/>
      </c>
      <c r="CF31" s="27"/>
      <c r="CG31" s="26" t="str">
        <f t="shared" si="23"/>
        <v/>
      </c>
      <c r="CH31" s="26" t="str">
        <f t="shared" si="24"/>
        <v/>
      </c>
      <c r="CI31" s="28"/>
      <c r="CJ31" s="29">
        <f t="shared" si="25"/>
        <v>0</v>
      </c>
      <c r="CK31" s="29">
        <f t="shared" si="26"/>
        <v>0</v>
      </c>
      <c r="CL31" s="29">
        <f t="shared" si="27"/>
        <v>0</v>
      </c>
      <c r="CM31" s="29">
        <f t="shared" si="28"/>
        <v>0</v>
      </c>
      <c r="CN31" s="29">
        <f t="shared" si="28"/>
        <v>0</v>
      </c>
      <c r="CO31" s="30"/>
      <c r="CP31" s="29">
        <f t="shared" si="29"/>
        <v>0</v>
      </c>
      <c r="CQ31" s="29">
        <f t="shared" si="29"/>
        <v>0</v>
      </c>
    </row>
    <row r="32" spans="1:99" x14ac:dyDescent="0.25">
      <c r="A32" s="300"/>
      <c r="B32" s="31" t="s">
        <v>46</v>
      </c>
      <c r="C32" s="32">
        <f t="shared" si="15"/>
        <v>0</v>
      </c>
      <c r="D32" s="33">
        <f t="shared" si="16"/>
        <v>0</v>
      </c>
      <c r="E32" s="34">
        <f t="shared" si="16"/>
        <v>0</v>
      </c>
      <c r="F32" s="35"/>
      <c r="G32" s="36"/>
      <c r="H32" s="35"/>
      <c r="I32" s="36"/>
      <c r="J32" s="35"/>
      <c r="K32" s="37"/>
      <c r="L32" s="35"/>
      <c r="M32" s="37"/>
      <c r="N32" s="35"/>
      <c r="O32" s="37"/>
      <c r="P32" s="35"/>
      <c r="Q32" s="37"/>
      <c r="R32" s="35"/>
      <c r="S32" s="37"/>
      <c r="T32" s="35"/>
      <c r="U32" s="37"/>
      <c r="V32" s="35"/>
      <c r="W32" s="37"/>
      <c r="X32" s="35"/>
      <c r="Y32" s="37"/>
      <c r="Z32" s="35"/>
      <c r="AA32" s="37"/>
      <c r="AB32" s="35"/>
      <c r="AC32" s="37"/>
      <c r="AD32" s="35"/>
      <c r="AE32" s="37"/>
      <c r="AF32" s="35"/>
      <c r="AG32" s="37"/>
      <c r="AH32" s="35"/>
      <c r="AI32" s="37"/>
      <c r="AJ32" s="35"/>
      <c r="AK32" s="37"/>
      <c r="AL32" s="38"/>
      <c r="AM32" s="39"/>
      <c r="AN32" s="40"/>
      <c r="AO32" s="41"/>
      <c r="AP32" s="36"/>
      <c r="AQ32" s="24"/>
      <c r="AR32" s="24"/>
      <c r="AS32" s="42"/>
      <c r="AT32" s="24"/>
      <c r="AU32" s="24"/>
      <c r="AV32" s="25" t="str">
        <f t="shared" si="17"/>
        <v/>
      </c>
      <c r="CA32" s="26" t="str">
        <f t="shared" si="18"/>
        <v/>
      </c>
      <c r="CB32" s="26" t="str">
        <f t="shared" si="19"/>
        <v/>
      </c>
      <c r="CC32" s="26" t="str">
        <f t="shared" si="20"/>
        <v/>
      </c>
      <c r="CD32" s="26" t="str">
        <f t="shared" si="21"/>
        <v/>
      </c>
      <c r="CE32" s="26" t="str">
        <f t="shared" si="22"/>
        <v/>
      </c>
      <c r="CF32" s="27"/>
      <c r="CG32" s="26" t="str">
        <f t="shared" si="23"/>
        <v/>
      </c>
      <c r="CH32" s="26" t="str">
        <f t="shared" si="24"/>
        <v/>
      </c>
      <c r="CI32" s="28"/>
      <c r="CJ32" s="29">
        <f t="shared" si="25"/>
        <v>0</v>
      </c>
      <c r="CK32" s="29">
        <f t="shared" si="26"/>
        <v>0</v>
      </c>
      <c r="CL32" s="29">
        <f t="shared" si="27"/>
        <v>0</v>
      </c>
      <c r="CM32" s="29">
        <f t="shared" si="28"/>
        <v>0</v>
      </c>
      <c r="CN32" s="29">
        <f t="shared" si="28"/>
        <v>0</v>
      </c>
      <c r="CO32" s="30"/>
      <c r="CP32" s="29">
        <f t="shared" si="29"/>
        <v>0</v>
      </c>
      <c r="CQ32" s="29">
        <f t="shared" si="29"/>
        <v>0</v>
      </c>
    </row>
    <row r="33" spans="1:95" x14ac:dyDescent="0.25">
      <c r="A33" s="300"/>
      <c r="B33" s="53" t="s">
        <v>47</v>
      </c>
      <c r="C33" s="32">
        <f t="shared" si="15"/>
        <v>0</v>
      </c>
      <c r="D33" s="54">
        <f t="shared" si="16"/>
        <v>0</v>
      </c>
      <c r="E33" s="55">
        <f t="shared" si="16"/>
        <v>0</v>
      </c>
      <c r="F33" s="35"/>
      <c r="G33" s="36"/>
      <c r="H33" s="35"/>
      <c r="I33" s="36"/>
      <c r="J33" s="35"/>
      <c r="K33" s="37"/>
      <c r="L33" s="35"/>
      <c r="M33" s="37"/>
      <c r="N33" s="35"/>
      <c r="O33" s="37"/>
      <c r="P33" s="35"/>
      <c r="Q33" s="37"/>
      <c r="R33" s="35"/>
      <c r="S33" s="37"/>
      <c r="T33" s="35"/>
      <c r="U33" s="37"/>
      <c r="V33" s="35"/>
      <c r="W33" s="37"/>
      <c r="X33" s="35"/>
      <c r="Y33" s="37"/>
      <c r="Z33" s="35"/>
      <c r="AA33" s="37"/>
      <c r="AB33" s="35"/>
      <c r="AC33" s="37"/>
      <c r="AD33" s="35"/>
      <c r="AE33" s="37"/>
      <c r="AF33" s="35"/>
      <c r="AG33" s="37"/>
      <c r="AH33" s="35"/>
      <c r="AI33" s="37"/>
      <c r="AJ33" s="35"/>
      <c r="AK33" s="37"/>
      <c r="AL33" s="56"/>
      <c r="AM33" s="39"/>
      <c r="AN33" s="40"/>
      <c r="AO33" s="41"/>
      <c r="AP33" s="36"/>
      <c r="AQ33" s="24"/>
      <c r="AR33" s="24"/>
      <c r="AS33" s="42"/>
      <c r="AT33" s="24"/>
      <c r="AU33" s="24"/>
      <c r="AV33" s="25" t="str">
        <f t="shared" si="17"/>
        <v/>
      </c>
      <c r="CA33" s="26" t="str">
        <f t="shared" si="18"/>
        <v/>
      </c>
      <c r="CB33" s="26" t="str">
        <f t="shared" si="19"/>
        <v/>
      </c>
      <c r="CC33" s="26" t="str">
        <f t="shared" si="20"/>
        <v/>
      </c>
      <c r="CD33" s="26" t="str">
        <f t="shared" si="21"/>
        <v/>
      </c>
      <c r="CE33" s="26" t="str">
        <f t="shared" si="22"/>
        <v/>
      </c>
      <c r="CF33" s="27"/>
      <c r="CG33" s="26" t="str">
        <f t="shared" si="23"/>
        <v/>
      </c>
      <c r="CH33" s="26" t="str">
        <f t="shared" si="24"/>
        <v/>
      </c>
      <c r="CI33" s="28"/>
      <c r="CJ33" s="29">
        <f t="shared" si="25"/>
        <v>0</v>
      </c>
      <c r="CK33" s="29">
        <f t="shared" si="26"/>
        <v>0</v>
      </c>
      <c r="CL33" s="29">
        <f t="shared" si="27"/>
        <v>0</v>
      </c>
      <c r="CM33" s="29">
        <f t="shared" si="28"/>
        <v>0</v>
      </c>
      <c r="CN33" s="29">
        <f t="shared" si="28"/>
        <v>0</v>
      </c>
      <c r="CO33" s="30"/>
      <c r="CP33" s="29">
        <f t="shared" si="29"/>
        <v>0</v>
      </c>
      <c r="CQ33" s="29">
        <f t="shared" si="29"/>
        <v>0</v>
      </c>
    </row>
    <row r="34" spans="1:95" x14ac:dyDescent="0.25">
      <c r="A34" s="301"/>
      <c r="B34" s="57" t="s">
        <v>48</v>
      </c>
      <c r="C34" s="58">
        <f t="shared" si="15"/>
        <v>0</v>
      </c>
      <c r="D34" s="59">
        <f t="shared" si="16"/>
        <v>0</v>
      </c>
      <c r="E34" s="60">
        <f t="shared" si="16"/>
        <v>0</v>
      </c>
      <c r="F34" s="61"/>
      <c r="G34" s="62"/>
      <c r="H34" s="61"/>
      <c r="I34" s="62"/>
      <c r="J34" s="61"/>
      <c r="K34" s="63"/>
      <c r="L34" s="61"/>
      <c r="M34" s="63"/>
      <c r="N34" s="61"/>
      <c r="O34" s="63"/>
      <c r="P34" s="61"/>
      <c r="Q34" s="63"/>
      <c r="R34" s="61"/>
      <c r="S34" s="63"/>
      <c r="T34" s="61"/>
      <c r="U34" s="63"/>
      <c r="V34" s="61"/>
      <c r="W34" s="63"/>
      <c r="X34" s="61"/>
      <c r="Y34" s="63"/>
      <c r="Z34" s="61"/>
      <c r="AA34" s="63"/>
      <c r="AB34" s="61"/>
      <c r="AC34" s="63"/>
      <c r="AD34" s="61"/>
      <c r="AE34" s="63"/>
      <c r="AF34" s="61"/>
      <c r="AG34" s="63"/>
      <c r="AH34" s="61"/>
      <c r="AI34" s="63"/>
      <c r="AJ34" s="61"/>
      <c r="AK34" s="63"/>
      <c r="AL34" s="64"/>
      <c r="AM34" s="65"/>
      <c r="AN34" s="66"/>
      <c r="AO34" s="67"/>
      <c r="AP34" s="68"/>
      <c r="AQ34" s="69"/>
      <c r="AR34" s="69"/>
      <c r="AS34" s="70"/>
      <c r="AT34" s="69"/>
      <c r="AU34" s="69"/>
      <c r="AV34" s="25" t="str">
        <f t="shared" si="17"/>
        <v/>
      </c>
      <c r="CA34" s="26" t="str">
        <f t="shared" si="18"/>
        <v/>
      </c>
      <c r="CB34" s="26" t="str">
        <f t="shared" si="19"/>
        <v/>
      </c>
      <c r="CC34" s="26" t="str">
        <f t="shared" si="20"/>
        <v/>
      </c>
      <c r="CD34" s="26" t="str">
        <f t="shared" si="21"/>
        <v/>
      </c>
      <c r="CE34" s="26" t="str">
        <f t="shared" si="22"/>
        <v/>
      </c>
      <c r="CF34" s="27"/>
      <c r="CG34" s="26" t="str">
        <f t="shared" si="23"/>
        <v/>
      </c>
      <c r="CH34" s="26" t="str">
        <f t="shared" si="24"/>
        <v/>
      </c>
      <c r="CI34" s="28"/>
      <c r="CJ34" s="29">
        <f t="shared" si="25"/>
        <v>0</v>
      </c>
      <c r="CK34" s="29">
        <f t="shared" si="26"/>
        <v>0</v>
      </c>
      <c r="CL34" s="29">
        <f t="shared" si="27"/>
        <v>0</v>
      </c>
      <c r="CM34" s="29">
        <f t="shared" si="28"/>
        <v>0</v>
      </c>
      <c r="CN34" s="29">
        <f t="shared" si="28"/>
        <v>0</v>
      </c>
      <c r="CO34" s="30"/>
      <c r="CP34" s="29">
        <f t="shared" si="29"/>
        <v>0</v>
      </c>
      <c r="CQ34" s="29">
        <f t="shared" si="29"/>
        <v>0</v>
      </c>
    </row>
    <row r="35" spans="1:95" x14ac:dyDescent="0.25">
      <c r="A35" s="299" t="s">
        <v>50</v>
      </c>
      <c r="B35" s="10" t="s">
        <v>38</v>
      </c>
      <c r="C35" s="11">
        <f t="shared" si="0"/>
        <v>50</v>
      </c>
      <c r="D35" s="12">
        <f>SUM(H35+J35+L35+N35+P35+R35+T35+V35+X35+Z35+AB35+AD35+AF35+AH35+AJ35+AL35)</f>
        <v>36</v>
      </c>
      <c r="E35" s="13">
        <f>SUM(I35+K35+M35+O35+Q35+S35+U35+W35+Y35+AA35+AC35+AE35+AG35+AI35+AK35+AM35)</f>
        <v>14</v>
      </c>
      <c r="F35" s="71"/>
      <c r="G35" s="72"/>
      <c r="H35" s="14"/>
      <c r="I35" s="15"/>
      <c r="J35" s="14"/>
      <c r="K35" s="16"/>
      <c r="L35" s="14"/>
      <c r="M35" s="16"/>
      <c r="N35" s="14">
        <v>1</v>
      </c>
      <c r="O35" s="16"/>
      <c r="P35" s="14">
        <v>3</v>
      </c>
      <c r="Q35" s="16"/>
      <c r="R35" s="14">
        <v>5</v>
      </c>
      <c r="S35" s="16">
        <v>1</v>
      </c>
      <c r="T35" s="14">
        <v>2</v>
      </c>
      <c r="U35" s="16">
        <v>3</v>
      </c>
      <c r="V35" s="14">
        <v>7</v>
      </c>
      <c r="W35" s="16">
        <v>1</v>
      </c>
      <c r="X35" s="14">
        <v>4</v>
      </c>
      <c r="Y35" s="16">
        <v>1</v>
      </c>
      <c r="Z35" s="14">
        <v>6</v>
      </c>
      <c r="AA35" s="16"/>
      <c r="AB35" s="14">
        <v>3</v>
      </c>
      <c r="AC35" s="16">
        <v>3</v>
      </c>
      <c r="AD35" s="14">
        <v>1</v>
      </c>
      <c r="AE35" s="16"/>
      <c r="AF35" s="14">
        <v>1</v>
      </c>
      <c r="AG35" s="16"/>
      <c r="AH35" s="14">
        <v>2</v>
      </c>
      <c r="AI35" s="16">
        <v>3</v>
      </c>
      <c r="AJ35" s="14"/>
      <c r="AK35" s="16">
        <v>2</v>
      </c>
      <c r="AL35" s="17">
        <v>1</v>
      </c>
      <c r="AM35" s="18"/>
      <c r="AN35" s="73">
        <v>0</v>
      </c>
      <c r="AO35" s="20">
        <v>0</v>
      </c>
      <c r="AP35" s="21">
        <v>0</v>
      </c>
      <c r="AQ35" s="22">
        <v>0</v>
      </c>
      <c r="AR35" s="22">
        <v>3</v>
      </c>
      <c r="AS35" s="23"/>
      <c r="AT35" s="74">
        <v>0</v>
      </c>
      <c r="AU35" s="74">
        <v>0</v>
      </c>
      <c r="AV35" s="25" t="str">
        <f t="shared" si="2"/>
        <v/>
      </c>
      <c r="CA35" s="26" t="str">
        <f t="shared" si="3"/>
        <v/>
      </c>
      <c r="CB35" s="26" t="str">
        <f t="shared" si="4"/>
        <v/>
      </c>
      <c r="CC35" s="26" t="str">
        <f t="shared" si="5"/>
        <v/>
      </c>
      <c r="CD35" s="26" t="str">
        <f t="shared" si="6"/>
        <v/>
      </c>
      <c r="CE35" s="26" t="str">
        <f t="shared" si="7"/>
        <v/>
      </c>
      <c r="CF35" s="27"/>
      <c r="CG35" s="26" t="str">
        <f t="shared" si="8"/>
        <v/>
      </c>
      <c r="CH35" s="26" t="str">
        <f t="shared" si="9"/>
        <v/>
      </c>
      <c r="CI35" s="28"/>
      <c r="CJ35" s="29">
        <f t="shared" si="10"/>
        <v>0</v>
      </c>
      <c r="CK35" s="29">
        <f t="shared" si="11"/>
        <v>0</v>
      </c>
      <c r="CL35" s="29">
        <f t="shared" si="12"/>
        <v>0</v>
      </c>
      <c r="CM35" s="29">
        <f t="shared" si="13"/>
        <v>0</v>
      </c>
      <c r="CN35" s="29">
        <f t="shared" si="13"/>
        <v>0</v>
      </c>
      <c r="CO35" s="30"/>
      <c r="CP35" s="29">
        <f t="shared" si="14"/>
        <v>0</v>
      </c>
      <c r="CQ35" s="29">
        <f t="shared" si="14"/>
        <v>0</v>
      </c>
    </row>
    <row r="36" spans="1:95" x14ac:dyDescent="0.25">
      <c r="A36" s="300"/>
      <c r="B36" s="31" t="s">
        <v>51</v>
      </c>
      <c r="C36" s="32">
        <f t="shared" si="0"/>
        <v>0</v>
      </c>
      <c r="D36" s="33">
        <f t="shared" ref="D36:E51" si="30">SUM(H36+J36+L36+N36+P36+R36+T36+V36+X36+Z36+AB36+AD36+AF36+AH36+AJ36+AL36)</f>
        <v>0</v>
      </c>
      <c r="E36" s="34">
        <f t="shared" si="30"/>
        <v>0</v>
      </c>
      <c r="F36" s="75"/>
      <c r="G36" s="76"/>
      <c r="H36" s="35"/>
      <c r="I36" s="36"/>
      <c r="J36" s="35"/>
      <c r="K36" s="37"/>
      <c r="L36" s="35"/>
      <c r="M36" s="37"/>
      <c r="N36" s="35"/>
      <c r="O36" s="37"/>
      <c r="P36" s="35"/>
      <c r="Q36" s="37"/>
      <c r="R36" s="35"/>
      <c r="S36" s="37"/>
      <c r="T36" s="35"/>
      <c r="U36" s="37"/>
      <c r="V36" s="35"/>
      <c r="W36" s="37"/>
      <c r="X36" s="35"/>
      <c r="Y36" s="37"/>
      <c r="Z36" s="35"/>
      <c r="AA36" s="37"/>
      <c r="AB36" s="35"/>
      <c r="AC36" s="37"/>
      <c r="AD36" s="35"/>
      <c r="AE36" s="37"/>
      <c r="AF36" s="35"/>
      <c r="AG36" s="37"/>
      <c r="AH36" s="35"/>
      <c r="AI36" s="37"/>
      <c r="AJ36" s="35"/>
      <c r="AK36" s="37"/>
      <c r="AL36" s="38"/>
      <c r="AM36" s="39"/>
      <c r="AN36" s="40"/>
      <c r="AO36" s="41"/>
      <c r="AP36" s="36"/>
      <c r="AQ36" s="24"/>
      <c r="AR36" s="24"/>
      <c r="AS36" s="42"/>
      <c r="AT36" s="24"/>
      <c r="AU36" s="24"/>
      <c r="AV36" s="25" t="str">
        <f t="shared" si="2"/>
        <v/>
      </c>
      <c r="CA36" s="26" t="str">
        <f t="shared" si="3"/>
        <v/>
      </c>
      <c r="CB36" s="26" t="str">
        <f t="shared" si="4"/>
        <v/>
      </c>
      <c r="CC36" s="26" t="str">
        <f t="shared" si="5"/>
        <v/>
      </c>
      <c r="CD36" s="26" t="str">
        <f t="shared" si="6"/>
        <v/>
      </c>
      <c r="CE36" s="26" t="str">
        <f t="shared" si="7"/>
        <v/>
      </c>
      <c r="CF36" s="27"/>
      <c r="CG36" s="26" t="str">
        <f t="shared" si="8"/>
        <v/>
      </c>
      <c r="CH36" s="26" t="str">
        <f t="shared" si="9"/>
        <v/>
      </c>
      <c r="CI36" s="28"/>
      <c r="CJ36" s="29">
        <f t="shared" si="10"/>
        <v>0</v>
      </c>
      <c r="CK36" s="29">
        <f t="shared" si="11"/>
        <v>0</v>
      </c>
      <c r="CL36" s="29">
        <f t="shared" si="12"/>
        <v>0</v>
      </c>
      <c r="CM36" s="29">
        <f t="shared" si="13"/>
        <v>0</v>
      </c>
      <c r="CN36" s="29">
        <f t="shared" si="13"/>
        <v>0</v>
      </c>
      <c r="CO36" s="30"/>
      <c r="CP36" s="29">
        <f t="shared" si="14"/>
        <v>0</v>
      </c>
      <c r="CQ36" s="29">
        <f t="shared" si="14"/>
        <v>0</v>
      </c>
    </row>
    <row r="37" spans="1:95" x14ac:dyDescent="0.25">
      <c r="A37" s="300"/>
      <c r="B37" s="31" t="s">
        <v>40</v>
      </c>
      <c r="C37" s="32">
        <f t="shared" si="0"/>
        <v>95</v>
      </c>
      <c r="D37" s="33">
        <f t="shared" si="30"/>
        <v>74</v>
      </c>
      <c r="E37" s="34">
        <f t="shared" si="30"/>
        <v>21</v>
      </c>
      <c r="F37" s="75"/>
      <c r="G37" s="76"/>
      <c r="H37" s="35"/>
      <c r="I37" s="36"/>
      <c r="J37" s="35"/>
      <c r="K37" s="37"/>
      <c r="L37" s="35"/>
      <c r="M37" s="37"/>
      <c r="N37" s="35">
        <v>4</v>
      </c>
      <c r="O37" s="37"/>
      <c r="P37" s="35">
        <v>10</v>
      </c>
      <c r="Q37" s="37">
        <v>3</v>
      </c>
      <c r="R37" s="35">
        <v>6</v>
      </c>
      <c r="S37" s="37">
        <v>1</v>
      </c>
      <c r="T37" s="35">
        <v>13</v>
      </c>
      <c r="U37" s="37">
        <v>5</v>
      </c>
      <c r="V37" s="35">
        <v>13</v>
      </c>
      <c r="W37" s="37">
        <v>5</v>
      </c>
      <c r="X37" s="35">
        <v>7</v>
      </c>
      <c r="Y37" s="37">
        <v>2</v>
      </c>
      <c r="Z37" s="35">
        <v>10</v>
      </c>
      <c r="AA37" s="37">
        <v>1</v>
      </c>
      <c r="AB37" s="35">
        <v>7</v>
      </c>
      <c r="AC37" s="37">
        <v>3</v>
      </c>
      <c r="AD37" s="35">
        <v>1</v>
      </c>
      <c r="AE37" s="37"/>
      <c r="AF37" s="35">
        <v>2</v>
      </c>
      <c r="AG37" s="37">
        <v>1</v>
      </c>
      <c r="AH37" s="35"/>
      <c r="AI37" s="37"/>
      <c r="AJ37" s="35"/>
      <c r="AK37" s="37"/>
      <c r="AL37" s="38">
        <v>1</v>
      </c>
      <c r="AM37" s="39"/>
      <c r="AN37" s="40">
        <v>0</v>
      </c>
      <c r="AO37" s="41">
        <v>0</v>
      </c>
      <c r="AP37" s="36">
        <v>0</v>
      </c>
      <c r="AQ37" s="24">
        <v>0</v>
      </c>
      <c r="AR37" s="24">
        <v>7</v>
      </c>
      <c r="AS37" s="42"/>
      <c r="AT37" s="24">
        <v>0</v>
      </c>
      <c r="AU37" s="24">
        <v>0</v>
      </c>
      <c r="AV37" s="25" t="str">
        <f t="shared" si="2"/>
        <v/>
      </c>
      <c r="CA37" s="26" t="str">
        <f t="shared" si="3"/>
        <v/>
      </c>
      <c r="CB37" s="26" t="str">
        <f t="shared" si="4"/>
        <v/>
      </c>
      <c r="CC37" s="26" t="str">
        <f t="shared" si="5"/>
        <v/>
      </c>
      <c r="CD37" s="26" t="str">
        <f t="shared" si="6"/>
        <v/>
      </c>
      <c r="CE37" s="26" t="str">
        <f t="shared" si="7"/>
        <v/>
      </c>
      <c r="CF37" s="27"/>
      <c r="CG37" s="26" t="str">
        <f t="shared" si="8"/>
        <v/>
      </c>
      <c r="CH37" s="26" t="str">
        <f t="shared" si="9"/>
        <v/>
      </c>
      <c r="CI37" s="28"/>
      <c r="CJ37" s="29">
        <f t="shared" si="10"/>
        <v>0</v>
      </c>
      <c r="CK37" s="29">
        <f t="shared" si="11"/>
        <v>0</v>
      </c>
      <c r="CL37" s="29">
        <f t="shared" si="12"/>
        <v>0</v>
      </c>
      <c r="CM37" s="29">
        <f t="shared" si="13"/>
        <v>0</v>
      </c>
      <c r="CN37" s="29">
        <f t="shared" si="13"/>
        <v>0</v>
      </c>
      <c r="CO37" s="30"/>
      <c r="CP37" s="29">
        <f t="shared" si="14"/>
        <v>0</v>
      </c>
      <c r="CQ37" s="29">
        <f t="shared" si="14"/>
        <v>0</v>
      </c>
    </row>
    <row r="38" spans="1:95" x14ac:dyDescent="0.25">
      <c r="A38" s="300"/>
      <c r="B38" s="31" t="s">
        <v>41</v>
      </c>
      <c r="C38" s="32">
        <f t="shared" si="0"/>
        <v>0</v>
      </c>
      <c r="D38" s="33">
        <f t="shared" si="30"/>
        <v>0</v>
      </c>
      <c r="E38" s="34">
        <f t="shared" si="30"/>
        <v>0</v>
      </c>
      <c r="F38" s="75"/>
      <c r="G38" s="76"/>
      <c r="H38" s="35"/>
      <c r="I38" s="36"/>
      <c r="J38" s="35"/>
      <c r="K38" s="37"/>
      <c r="L38" s="35"/>
      <c r="M38" s="37"/>
      <c r="N38" s="35"/>
      <c r="O38" s="37"/>
      <c r="P38" s="35"/>
      <c r="Q38" s="37"/>
      <c r="R38" s="35"/>
      <c r="S38" s="37"/>
      <c r="T38" s="35"/>
      <c r="U38" s="37"/>
      <c r="V38" s="35"/>
      <c r="W38" s="37"/>
      <c r="X38" s="35"/>
      <c r="Y38" s="37"/>
      <c r="Z38" s="35"/>
      <c r="AA38" s="37"/>
      <c r="AB38" s="35"/>
      <c r="AC38" s="37"/>
      <c r="AD38" s="35"/>
      <c r="AE38" s="37"/>
      <c r="AF38" s="35"/>
      <c r="AG38" s="37"/>
      <c r="AH38" s="35"/>
      <c r="AI38" s="37"/>
      <c r="AJ38" s="35"/>
      <c r="AK38" s="37"/>
      <c r="AL38" s="38"/>
      <c r="AM38" s="39"/>
      <c r="AN38" s="40"/>
      <c r="AO38" s="41"/>
      <c r="AP38" s="36"/>
      <c r="AQ38" s="24"/>
      <c r="AR38" s="24"/>
      <c r="AS38" s="42"/>
      <c r="AT38" s="24"/>
      <c r="AU38" s="24"/>
      <c r="AV38" s="25" t="str">
        <f t="shared" si="2"/>
        <v/>
      </c>
      <c r="CA38" s="26" t="str">
        <f t="shared" si="3"/>
        <v/>
      </c>
      <c r="CB38" s="26" t="str">
        <f t="shared" si="4"/>
        <v/>
      </c>
      <c r="CC38" s="26" t="str">
        <f t="shared" si="5"/>
        <v/>
      </c>
      <c r="CD38" s="26" t="str">
        <f t="shared" si="6"/>
        <v/>
      </c>
      <c r="CE38" s="26" t="str">
        <f t="shared" si="7"/>
        <v/>
      </c>
      <c r="CF38" s="27"/>
      <c r="CG38" s="26" t="str">
        <f t="shared" si="8"/>
        <v/>
      </c>
      <c r="CH38" s="26" t="str">
        <f t="shared" si="9"/>
        <v/>
      </c>
      <c r="CI38" s="28"/>
      <c r="CJ38" s="29">
        <f t="shared" si="10"/>
        <v>0</v>
      </c>
      <c r="CK38" s="29">
        <f t="shared" si="11"/>
        <v>0</v>
      </c>
      <c r="CL38" s="29">
        <f t="shared" si="12"/>
        <v>0</v>
      </c>
      <c r="CM38" s="29">
        <f t="shared" si="13"/>
        <v>0</v>
      </c>
      <c r="CN38" s="29">
        <f t="shared" si="13"/>
        <v>0</v>
      </c>
      <c r="CO38" s="30"/>
      <c r="CP38" s="29">
        <f t="shared" si="14"/>
        <v>0</v>
      </c>
      <c r="CQ38" s="29">
        <f t="shared" si="14"/>
        <v>0</v>
      </c>
    </row>
    <row r="39" spans="1:95" x14ac:dyDescent="0.25">
      <c r="A39" s="300"/>
      <c r="B39" s="31" t="s">
        <v>52</v>
      </c>
      <c r="C39" s="32">
        <f t="shared" si="0"/>
        <v>0</v>
      </c>
      <c r="D39" s="33">
        <f t="shared" si="30"/>
        <v>0</v>
      </c>
      <c r="E39" s="34">
        <f t="shared" si="30"/>
        <v>0</v>
      </c>
      <c r="F39" s="75"/>
      <c r="G39" s="76"/>
      <c r="H39" s="35"/>
      <c r="I39" s="36"/>
      <c r="J39" s="35"/>
      <c r="K39" s="37"/>
      <c r="L39" s="35"/>
      <c r="M39" s="37"/>
      <c r="N39" s="35"/>
      <c r="O39" s="37"/>
      <c r="P39" s="35"/>
      <c r="Q39" s="37"/>
      <c r="R39" s="35"/>
      <c r="S39" s="37"/>
      <c r="T39" s="35"/>
      <c r="U39" s="37"/>
      <c r="V39" s="35"/>
      <c r="W39" s="37"/>
      <c r="X39" s="35"/>
      <c r="Y39" s="37"/>
      <c r="Z39" s="35"/>
      <c r="AA39" s="37"/>
      <c r="AB39" s="35"/>
      <c r="AC39" s="37"/>
      <c r="AD39" s="35"/>
      <c r="AE39" s="37"/>
      <c r="AF39" s="35"/>
      <c r="AG39" s="37"/>
      <c r="AH39" s="35"/>
      <c r="AI39" s="37"/>
      <c r="AJ39" s="35"/>
      <c r="AK39" s="37"/>
      <c r="AL39" s="38"/>
      <c r="AM39" s="39"/>
      <c r="AN39" s="40"/>
      <c r="AO39" s="41"/>
      <c r="AP39" s="36"/>
      <c r="AQ39" s="24"/>
      <c r="AR39" s="24"/>
      <c r="AS39" s="42"/>
      <c r="AT39" s="24"/>
      <c r="AU39" s="24"/>
      <c r="AV39" s="25" t="str">
        <f t="shared" si="2"/>
        <v/>
      </c>
      <c r="CA39" s="26" t="str">
        <f t="shared" si="3"/>
        <v/>
      </c>
      <c r="CB39" s="26" t="str">
        <f t="shared" si="4"/>
        <v/>
      </c>
      <c r="CC39" s="26" t="str">
        <f t="shared" si="5"/>
        <v/>
      </c>
      <c r="CD39" s="26" t="str">
        <f t="shared" si="6"/>
        <v/>
      </c>
      <c r="CE39" s="26" t="str">
        <f t="shared" si="7"/>
        <v/>
      </c>
      <c r="CF39" s="27"/>
      <c r="CG39" s="26" t="str">
        <f t="shared" si="8"/>
        <v/>
      </c>
      <c r="CH39" s="26" t="str">
        <f t="shared" si="9"/>
        <v/>
      </c>
      <c r="CI39" s="28"/>
      <c r="CJ39" s="29">
        <f t="shared" si="10"/>
        <v>0</v>
      </c>
      <c r="CK39" s="29">
        <f t="shared" si="11"/>
        <v>0</v>
      </c>
      <c r="CL39" s="29">
        <f t="shared" si="12"/>
        <v>0</v>
      </c>
      <c r="CM39" s="29">
        <f t="shared" si="13"/>
        <v>0</v>
      </c>
      <c r="CN39" s="29">
        <f t="shared" si="13"/>
        <v>0</v>
      </c>
      <c r="CO39" s="30"/>
      <c r="CP39" s="29">
        <f t="shared" si="14"/>
        <v>0</v>
      </c>
      <c r="CQ39" s="29">
        <f t="shared" si="14"/>
        <v>0</v>
      </c>
    </row>
    <row r="40" spans="1:95" x14ac:dyDescent="0.25">
      <c r="A40" s="300"/>
      <c r="B40" s="31" t="s">
        <v>53</v>
      </c>
      <c r="C40" s="32">
        <f t="shared" si="0"/>
        <v>0</v>
      </c>
      <c r="D40" s="33">
        <f t="shared" si="30"/>
        <v>0</v>
      </c>
      <c r="E40" s="34">
        <f t="shared" si="30"/>
        <v>0</v>
      </c>
      <c r="F40" s="75"/>
      <c r="G40" s="76"/>
      <c r="H40" s="35"/>
      <c r="I40" s="36"/>
      <c r="J40" s="35"/>
      <c r="K40" s="37"/>
      <c r="L40" s="35"/>
      <c r="M40" s="37"/>
      <c r="N40" s="35"/>
      <c r="O40" s="37"/>
      <c r="P40" s="35"/>
      <c r="Q40" s="37"/>
      <c r="R40" s="35"/>
      <c r="S40" s="37"/>
      <c r="T40" s="35"/>
      <c r="U40" s="37"/>
      <c r="V40" s="35"/>
      <c r="W40" s="37"/>
      <c r="X40" s="35"/>
      <c r="Y40" s="37"/>
      <c r="Z40" s="35"/>
      <c r="AA40" s="37"/>
      <c r="AB40" s="35"/>
      <c r="AC40" s="37"/>
      <c r="AD40" s="35"/>
      <c r="AE40" s="37"/>
      <c r="AF40" s="35"/>
      <c r="AG40" s="37"/>
      <c r="AH40" s="35"/>
      <c r="AI40" s="37"/>
      <c r="AJ40" s="35"/>
      <c r="AK40" s="37"/>
      <c r="AL40" s="38"/>
      <c r="AM40" s="39"/>
      <c r="AN40" s="40"/>
      <c r="AO40" s="41"/>
      <c r="AP40" s="36"/>
      <c r="AQ40" s="24"/>
      <c r="AR40" s="24"/>
      <c r="AS40" s="42"/>
      <c r="AT40" s="24"/>
      <c r="AU40" s="24"/>
      <c r="AV40" s="25" t="str">
        <f t="shared" si="2"/>
        <v/>
      </c>
      <c r="CA40" s="26" t="str">
        <f t="shared" si="3"/>
        <v/>
      </c>
      <c r="CB40" s="26" t="str">
        <f t="shared" si="4"/>
        <v/>
      </c>
      <c r="CC40" s="26" t="str">
        <f t="shared" si="5"/>
        <v/>
      </c>
      <c r="CD40" s="26" t="str">
        <f t="shared" si="6"/>
        <v/>
      </c>
      <c r="CE40" s="26" t="str">
        <f t="shared" si="7"/>
        <v/>
      </c>
      <c r="CF40" s="27"/>
      <c r="CG40" s="26" t="str">
        <f t="shared" si="8"/>
        <v/>
      </c>
      <c r="CH40" s="26" t="str">
        <f t="shared" si="9"/>
        <v/>
      </c>
      <c r="CI40" s="28"/>
      <c r="CJ40" s="29">
        <f t="shared" si="10"/>
        <v>0</v>
      </c>
      <c r="CK40" s="29">
        <f t="shared" si="11"/>
        <v>0</v>
      </c>
      <c r="CL40" s="29">
        <f t="shared" si="12"/>
        <v>0</v>
      </c>
      <c r="CM40" s="29">
        <f t="shared" si="13"/>
        <v>0</v>
      </c>
      <c r="CN40" s="29">
        <f t="shared" si="13"/>
        <v>0</v>
      </c>
      <c r="CO40" s="30"/>
      <c r="CP40" s="29">
        <f t="shared" si="14"/>
        <v>0</v>
      </c>
      <c r="CQ40" s="29">
        <f t="shared" si="14"/>
        <v>0</v>
      </c>
    </row>
    <row r="41" spans="1:95" x14ac:dyDescent="0.25">
      <c r="A41" s="300"/>
      <c r="B41" s="31" t="s">
        <v>44</v>
      </c>
      <c r="C41" s="32">
        <f t="shared" si="0"/>
        <v>0</v>
      </c>
      <c r="D41" s="33">
        <f t="shared" si="30"/>
        <v>0</v>
      </c>
      <c r="E41" s="34">
        <f t="shared" si="30"/>
        <v>0</v>
      </c>
      <c r="F41" s="75"/>
      <c r="G41" s="76"/>
      <c r="H41" s="35"/>
      <c r="I41" s="36"/>
      <c r="J41" s="35"/>
      <c r="K41" s="37"/>
      <c r="L41" s="35"/>
      <c r="M41" s="37"/>
      <c r="N41" s="35"/>
      <c r="O41" s="37"/>
      <c r="P41" s="35"/>
      <c r="Q41" s="37"/>
      <c r="R41" s="35"/>
      <c r="S41" s="37"/>
      <c r="T41" s="35"/>
      <c r="U41" s="37"/>
      <c r="V41" s="35"/>
      <c r="W41" s="37"/>
      <c r="X41" s="35"/>
      <c r="Y41" s="37"/>
      <c r="Z41" s="35"/>
      <c r="AA41" s="37"/>
      <c r="AB41" s="35"/>
      <c r="AC41" s="37"/>
      <c r="AD41" s="35"/>
      <c r="AE41" s="37"/>
      <c r="AF41" s="35"/>
      <c r="AG41" s="37"/>
      <c r="AH41" s="35"/>
      <c r="AI41" s="37"/>
      <c r="AJ41" s="35"/>
      <c r="AK41" s="37"/>
      <c r="AL41" s="38"/>
      <c r="AM41" s="39"/>
      <c r="AN41" s="40"/>
      <c r="AO41" s="41"/>
      <c r="AP41" s="36"/>
      <c r="AQ41" s="24"/>
      <c r="AR41" s="24"/>
      <c r="AS41" s="42"/>
      <c r="AT41" s="24"/>
      <c r="AU41" s="24"/>
      <c r="AV41" s="25" t="str">
        <f t="shared" si="2"/>
        <v/>
      </c>
      <c r="CA41" s="26" t="str">
        <f t="shared" si="3"/>
        <v/>
      </c>
      <c r="CB41" s="26" t="str">
        <f t="shared" si="4"/>
        <v/>
      </c>
      <c r="CC41" s="26" t="str">
        <f t="shared" si="5"/>
        <v/>
      </c>
      <c r="CD41" s="26" t="str">
        <f t="shared" si="6"/>
        <v/>
      </c>
      <c r="CE41" s="26" t="str">
        <f t="shared" si="7"/>
        <v/>
      </c>
      <c r="CF41" s="27"/>
      <c r="CG41" s="26" t="str">
        <f t="shared" si="8"/>
        <v/>
      </c>
      <c r="CH41" s="26" t="str">
        <f t="shared" si="9"/>
        <v/>
      </c>
      <c r="CI41" s="28"/>
      <c r="CJ41" s="29">
        <f t="shared" si="10"/>
        <v>0</v>
      </c>
      <c r="CK41" s="29">
        <f t="shared" si="11"/>
        <v>0</v>
      </c>
      <c r="CL41" s="29">
        <f t="shared" si="12"/>
        <v>0</v>
      </c>
      <c r="CM41" s="29">
        <f t="shared" si="13"/>
        <v>0</v>
      </c>
      <c r="CN41" s="29">
        <f t="shared" si="13"/>
        <v>0</v>
      </c>
      <c r="CO41" s="30"/>
      <c r="CP41" s="29">
        <f t="shared" si="14"/>
        <v>0</v>
      </c>
      <c r="CQ41" s="29">
        <f t="shared" si="14"/>
        <v>0</v>
      </c>
    </row>
    <row r="42" spans="1:95" x14ac:dyDescent="0.25">
      <c r="A42" s="300"/>
      <c r="B42" s="43" t="s">
        <v>45</v>
      </c>
      <c r="C42" s="44">
        <f t="shared" si="0"/>
        <v>0</v>
      </c>
      <c r="D42" s="45">
        <f t="shared" si="30"/>
        <v>0</v>
      </c>
      <c r="E42" s="46">
        <f t="shared" si="30"/>
        <v>0</v>
      </c>
      <c r="F42" s="75"/>
      <c r="G42" s="76"/>
      <c r="H42" s="47"/>
      <c r="I42" s="48"/>
      <c r="J42" s="47"/>
      <c r="K42" s="49"/>
      <c r="L42" s="47"/>
      <c r="M42" s="49"/>
      <c r="N42" s="47"/>
      <c r="O42" s="49"/>
      <c r="P42" s="47"/>
      <c r="Q42" s="49"/>
      <c r="R42" s="47"/>
      <c r="S42" s="49"/>
      <c r="T42" s="47"/>
      <c r="U42" s="49"/>
      <c r="V42" s="47"/>
      <c r="W42" s="49"/>
      <c r="X42" s="47"/>
      <c r="Y42" s="49"/>
      <c r="Z42" s="47"/>
      <c r="AA42" s="49"/>
      <c r="AB42" s="47"/>
      <c r="AC42" s="49"/>
      <c r="AD42" s="47"/>
      <c r="AE42" s="49"/>
      <c r="AF42" s="47"/>
      <c r="AG42" s="49"/>
      <c r="AH42" s="47"/>
      <c r="AI42" s="49"/>
      <c r="AJ42" s="47"/>
      <c r="AK42" s="49"/>
      <c r="AL42" s="50"/>
      <c r="AM42" s="51"/>
      <c r="AN42" s="40"/>
      <c r="AO42" s="52"/>
      <c r="AP42" s="36"/>
      <c r="AQ42" s="24"/>
      <c r="AR42" s="24"/>
      <c r="AS42" s="42"/>
      <c r="AT42" s="24"/>
      <c r="AU42" s="24"/>
      <c r="AV42" s="25" t="str">
        <f t="shared" si="2"/>
        <v/>
      </c>
      <c r="CA42" s="26" t="str">
        <f t="shared" si="3"/>
        <v/>
      </c>
      <c r="CB42" s="26" t="str">
        <f t="shared" si="4"/>
        <v/>
      </c>
      <c r="CC42" s="26" t="str">
        <f t="shared" si="5"/>
        <v/>
      </c>
      <c r="CD42" s="26" t="str">
        <f t="shared" si="6"/>
        <v/>
      </c>
      <c r="CE42" s="26" t="str">
        <f t="shared" si="7"/>
        <v/>
      </c>
      <c r="CF42" s="27"/>
      <c r="CG42" s="26" t="str">
        <f t="shared" si="8"/>
        <v/>
      </c>
      <c r="CH42" s="26" t="str">
        <f t="shared" si="9"/>
        <v/>
      </c>
      <c r="CI42" s="28"/>
      <c r="CJ42" s="29">
        <f t="shared" si="10"/>
        <v>0</v>
      </c>
      <c r="CK42" s="29">
        <f t="shared" si="11"/>
        <v>0</v>
      </c>
      <c r="CL42" s="29">
        <f t="shared" si="12"/>
        <v>0</v>
      </c>
      <c r="CM42" s="29">
        <f t="shared" si="13"/>
        <v>0</v>
      </c>
      <c r="CN42" s="29">
        <f t="shared" si="13"/>
        <v>0</v>
      </c>
      <c r="CO42" s="30"/>
      <c r="CP42" s="29">
        <f t="shared" si="14"/>
        <v>0</v>
      </c>
      <c r="CQ42" s="29">
        <f t="shared" si="14"/>
        <v>0</v>
      </c>
    </row>
    <row r="43" spans="1:95" x14ac:dyDescent="0.25">
      <c r="A43" s="300"/>
      <c r="B43" s="31" t="s">
        <v>46</v>
      </c>
      <c r="C43" s="32">
        <f t="shared" si="0"/>
        <v>0</v>
      </c>
      <c r="D43" s="33">
        <f t="shared" si="30"/>
        <v>0</v>
      </c>
      <c r="E43" s="34">
        <f t="shared" si="30"/>
        <v>0</v>
      </c>
      <c r="F43" s="75"/>
      <c r="G43" s="77"/>
      <c r="H43" s="35"/>
      <c r="I43" s="36"/>
      <c r="J43" s="35"/>
      <c r="K43" s="37"/>
      <c r="L43" s="35"/>
      <c r="M43" s="37"/>
      <c r="N43" s="35"/>
      <c r="O43" s="37"/>
      <c r="P43" s="35"/>
      <c r="Q43" s="37"/>
      <c r="R43" s="35"/>
      <c r="S43" s="37"/>
      <c r="T43" s="35"/>
      <c r="U43" s="37"/>
      <c r="V43" s="35"/>
      <c r="W43" s="37"/>
      <c r="X43" s="35"/>
      <c r="Y43" s="37"/>
      <c r="Z43" s="35"/>
      <c r="AA43" s="37"/>
      <c r="AB43" s="35"/>
      <c r="AC43" s="37"/>
      <c r="AD43" s="35"/>
      <c r="AE43" s="37"/>
      <c r="AF43" s="35"/>
      <c r="AG43" s="37"/>
      <c r="AH43" s="35"/>
      <c r="AI43" s="37"/>
      <c r="AJ43" s="35"/>
      <c r="AK43" s="37"/>
      <c r="AL43" s="38"/>
      <c r="AM43" s="39"/>
      <c r="AN43" s="40"/>
      <c r="AO43" s="41"/>
      <c r="AP43" s="36"/>
      <c r="AQ43" s="24"/>
      <c r="AR43" s="24"/>
      <c r="AS43" s="42"/>
      <c r="AT43" s="24"/>
      <c r="AU43" s="24"/>
      <c r="AV43" s="25" t="str">
        <f t="shared" si="2"/>
        <v/>
      </c>
      <c r="CA43" s="26" t="str">
        <f t="shared" si="3"/>
        <v/>
      </c>
      <c r="CB43" s="26" t="str">
        <f t="shared" si="4"/>
        <v/>
      </c>
      <c r="CC43" s="26" t="str">
        <f t="shared" si="5"/>
        <v/>
      </c>
      <c r="CD43" s="26" t="str">
        <f t="shared" si="6"/>
        <v/>
      </c>
      <c r="CE43" s="26" t="str">
        <f t="shared" si="7"/>
        <v/>
      </c>
      <c r="CF43" s="27"/>
      <c r="CG43" s="26" t="str">
        <f t="shared" si="8"/>
        <v/>
      </c>
      <c r="CH43" s="26" t="str">
        <f t="shared" si="9"/>
        <v/>
      </c>
      <c r="CI43" s="28"/>
      <c r="CJ43" s="29">
        <f t="shared" si="10"/>
        <v>0</v>
      </c>
      <c r="CK43" s="29">
        <f t="shared" si="11"/>
        <v>0</v>
      </c>
      <c r="CL43" s="29">
        <f t="shared" si="12"/>
        <v>0</v>
      </c>
      <c r="CM43" s="29">
        <f t="shared" si="13"/>
        <v>0</v>
      </c>
      <c r="CN43" s="29">
        <f t="shared" si="13"/>
        <v>0</v>
      </c>
      <c r="CO43" s="30"/>
      <c r="CP43" s="29">
        <f t="shared" si="14"/>
        <v>0</v>
      </c>
      <c r="CQ43" s="29">
        <f t="shared" si="14"/>
        <v>0</v>
      </c>
    </row>
    <row r="44" spans="1:95" x14ac:dyDescent="0.25">
      <c r="A44" s="300"/>
      <c r="B44" s="53" t="s">
        <v>47</v>
      </c>
      <c r="C44" s="32">
        <f t="shared" si="0"/>
        <v>0</v>
      </c>
      <c r="D44" s="33">
        <f t="shared" si="30"/>
        <v>0</v>
      </c>
      <c r="E44" s="55">
        <f t="shared" si="30"/>
        <v>0</v>
      </c>
      <c r="F44" s="75"/>
      <c r="G44" s="78"/>
      <c r="H44" s="79"/>
      <c r="I44" s="80"/>
      <c r="J44" s="79"/>
      <c r="K44" s="81"/>
      <c r="L44" s="79"/>
      <c r="M44" s="81"/>
      <c r="N44" s="79"/>
      <c r="O44" s="81"/>
      <c r="P44" s="79"/>
      <c r="Q44" s="81"/>
      <c r="R44" s="35"/>
      <c r="S44" s="37"/>
      <c r="T44" s="35"/>
      <c r="U44" s="37"/>
      <c r="V44" s="35"/>
      <c r="W44" s="37"/>
      <c r="X44" s="35"/>
      <c r="Y44" s="37"/>
      <c r="Z44" s="35"/>
      <c r="AA44" s="37"/>
      <c r="AB44" s="35"/>
      <c r="AC44" s="37"/>
      <c r="AD44" s="35"/>
      <c r="AE44" s="37"/>
      <c r="AF44" s="35"/>
      <c r="AG44" s="37"/>
      <c r="AH44" s="35"/>
      <c r="AI44" s="37"/>
      <c r="AJ44" s="35"/>
      <c r="AK44" s="37"/>
      <c r="AL44" s="38"/>
      <c r="AM44" s="39"/>
      <c r="AN44" s="40"/>
      <c r="AO44" s="41"/>
      <c r="AP44" s="36"/>
      <c r="AQ44" s="24"/>
      <c r="AR44" s="24"/>
      <c r="AS44" s="42"/>
      <c r="AT44" s="24"/>
      <c r="AU44" s="24"/>
      <c r="AV44" s="25" t="str">
        <f t="shared" si="2"/>
        <v/>
      </c>
      <c r="CA44" s="26" t="str">
        <f t="shared" si="3"/>
        <v/>
      </c>
      <c r="CB44" s="26" t="str">
        <f t="shared" si="4"/>
        <v/>
      </c>
      <c r="CC44" s="26" t="str">
        <f t="shared" si="5"/>
        <v/>
      </c>
      <c r="CD44" s="26" t="str">
        <f t="shared" si="6"/>
        <v/>
      </c>
      <c r="CE44" s="26" t="str">
        <f t="shared" si="7"/>
        <v/>
      </c>
      <c r="CF44" s="27"/>
      <c r="CG44" s="26" t="str">
        <f t="shared" si="8"/>
        <v/>
      </c>
      <c r="CH44" s="26" t="str">
        <f t="shared" si="9"/>
        <v/>
      </c>
      <c r="CI44" s="28"/>
      <c r="CJ44" s="29">
        <f t="shared" si="10"/>
        <v>0</v>
      </c>
      <c r="CK44" s="29">
        <f t="shared" si="11"/>
        <v>0</v>
      </c>
      <c r="CL44" s="29">
        <f t="shared" si="12"/>
        <v>0</v>
      </c>
      <c r="CM44" s="29">
        <f t="shared" si="13"/>
        <v>0</v>
      </c>
      <c r="CN44" s="29">
        <f t="shared" si="13"/>
        <v>0</v>
      </c>
      <c r="CO44" s="30"/>
      <c r="CP44" s="29">
        <f t="shared" si="14"/>
        <v>0</v>
      </c>
      <c r="CQ44" s="29">
        <f t="shared" si="14"/>
        <v>0</v>
      </c>
    </row>
    <row r="45" spans="1:95" x14ac:dyDescent="0.25">
      <c r="A45" s="301"/>
      <c r="B45" s="57" t="s">
        <v>48</v>
      </c>
      <c r="C45" s="58">
        <f t="shared" si="0"/>
        <v>0</v>
      </c>
      <c r="D45" s="59">
        <f t="shared" si="30"/>
        <v>0</v>
      </c>
      <c r="E45" s="60">
        <f t="shared" si="30"/>
        <v>0</v>
      </c>
      <c r="F45" s="82"/>
      <c r="G45" s="83"/>
      <c r="H45" s="61"/>
      <c r="I45" s="62"/>
      <c r="J45" s="61"/>
      <c r="K45" s="63"/>
      <c r="L45" s="61"/>
      <c r="M45" s="63"/>
      <c r="N45" s="61"/>
      <c r="O45" s="63"/>
      <c r="P45" s="61"/>
      <c r="Q45" s="63"/>
      <c r="R45" s="61"/>
      <c r="S45" s="63"/>
      <c r="T45" s="61"/>
      <c r="U45" s="63"/>
      <c r="V45" s="61"/>
      <c r="W45" s="63"/>
      <c r="X45" s="61"/>
      <c r="Y45" s="63"/>
      <c r="Z45" s="61"/>
      <c r="AA45" s="63"/>
      <c r="AB45" s="61"/>
      <c r="AC45" s="63"/>
      <c r="AD45" s="61"/>
      <c r="AE45" s="63"/>
      <c r="AF45" s="61"/>
      <c r="AG45" s="63"/>
      <c r="AH45" s="61"/>
      <c r="AI45" s="63"/>
      <c r="AJ45" s="61"/>
      <c r="AK45" s="63"/>
      <c r="AL45" s="84"/>
      <c r="AM45" s="65"/>
      <c r="AN45" s="66"/>
      <c r="AO45" s="67"/>
      <c r="AP45" s="68"/>
      <c r="AQ45" s="69"/>
      <c r="AR45" s="69"/>
      <c r="AS45" s="70"/>
      <c r="AT45" s="69"/>
      <c r="AU45" s="69"/>
      <c r="AV45" s="25" t="str">
        <f t="shared" si="2"/>
        <v/>
      </c>
      <c r="CA45" s="26" t="str">
        <f t="shared" si="3"/>
        <v/>
      </c>
      <c r="CB45" s="26" t="str">
        <f t="shared" si="4"/>
        <v/>
      </c>
      <c r="CC45" s="26" t="str">
        <f t="shared" si="5"/>
        <v/>
      </c>
      <c r="CD45" s="26" t="str">
        <f t="shared" si="6"/>
        <v/>
      </c>
      <c r="CE45" s="26" t="str">
        <f t="shared" si="7"/>
        <v/>
      </c>
      <c r="CF45" s="27"/>
      <c r="CG45" s="26" t="str">
        <f t="shared" si="8"/>
        <v/>
      </c>
      <c r="CH45" s="26" t="str">
        <f t="shared" si="9"/>
        <v/>
      </c>
      <c r="CI45" s="28"/>
      <c r="CJ45" s="29">
        <f t="shared" si="10"/>
        <v>0</v>
      </c>
      <c r="CK45" s="29">
        <f t="shared" si="11"/>
        <v>0</v>
      </c>
      <c r="CL45" s="29">
        <f t="shared" si="12"/>
        <v>0</v>
      </c>
      <c r="CM45" s="29">
        <f t="shared" si="13"/>
        <v>0</v>
      </c>
      <c r="CN45" s="29">
        <f t="shared" si="13"/>
        <v>0</v>
      </c>
      <c r="CO45" s="30"/>
      <c r="CP45" s="29">
        <f t="shared" si="14"/>
        <v>0</v>
      </c>
      <c r="CQ45" s="29">
        <f t="shared" si="14"/>
        <v>0</v>
      </c>
    </row>
    <row r="46" spans="1:95" x14ac:dyDescent="0.25">
      <c r="A46" s="299" t="s">
        <v>54</v>
      </c>
      <c r="B46" s="10" t="s">
        <v>38</v>
      </c>
      <c r="C46" s="11">
        <f t="shared" si="0"/>
        <v>50</v>
      </c>
      <c r="D46" s="12">
        <f t="shared" si="30"/>
        <v>36</v>
      </c>
      <c r="E46" s="13">
        <f t="shared" si="30"/>
        <v>14</v>
      </c>
      <c r="F46" s="71"/>
      <c r="G46" s="72"/>
      <c r="H46" s="14"/>
      <c r="I46" s="15"/>
      <c r="J46" s="14"/>
      <c r="K46" s="16"/>
      <c r="L46" s="14"/>
      <c r="M46" s="16"/>
      <c r="N46" s="14">
        <v>1</v>
      </c>
      <c r="O46" s="16"/>
      <c r="P46" s="14">
        <v>3</v>
      </c>
      <c r="Q46" s="16"/>
      <c r="R46" s="14">
        <v>5</v>
      </c>
      <c r="S46" s="16">
        <v>1</v>
      </c>
      <c r="T46" s="14">
        <v>2</v>
      </c>
      <c r="U46" s="16">
        <v>3</v>
      </c>
      <c r="V46" s="14">
        <v>7</v>
      </c>
      <c r="W46" s="16">
        <v>1</v>
      </c>
      <c r="X46" s="14">
        <v>4</v>
      </c>
      <c r="Y46" s="16">
        <v>1</v>
      </c>
      <c r="Z46" s="14">
        <v>6</v>
      </c>
      <c r="AA46" s="16"/>
      <c r="AB46" s="14">
        <v>3</v>
      </c>
      <c r="AC46" s="16">
        <v>3</v>
      </c>
      <c r="AD46" s="14">
        <v>1</v>
      </c>
      <c r="AE46" s="16"/>
      <c r="AF46" s="14">
        <v>1</v>
      </c>
      <c r="AG46" s="16"/>
      <c r="AH46" s="14">
        <v>2</v>
      </c>
      <c r="AI46" s="16">
        <v>3</v>
      </c>
      <c r="AJ46" s="14"/>
      <c r="AK46" s="16">
        <v>2</v>
      </c>
      <c r="AL46" s="17">
        <v>1</v>
      </c>
      <c r="AM46" s="18"/>
      <c r="AN46" s="73">
        <v>0</v>
      </c>
      <c r="AO46" s="20">
        <v>0</v>
      </c>
      <c r="AP46" s="21">
        <v>0</v>
      </c>
      <c r="AQ46" s="74">
        <v>0</v>
      </c>
      <c r="AR46" s="74">
        <v>0</v>
      </c>
      <c r="AS46" s="85"/>
      <c r="AT46" s="74">
        <v>0</v>
      </c>
      <c r="AU46" s="74">
        <v>0</v>
      </c>
      <c r="AV46" s="25" t="str">
        <f t="shared" si="2"/>
        <v/>
      </c>
      <c r="CA46" s="26" t="str">
        <f t="shared" si="3"/>
        <v/>
      </c>
      <c r="CB46" s="26" t="str">
        <f t="shared" si="4"/>
        <v/>
      </c>
      <c r="CC46" s="26" t="str">
        <f t="shared" si="5"/>
        <v/>
      </c>
      <c r="CD46" s="26" t="str">
        <f t="shared" si="6"/>
        <v/>
      </c>
      <c r="CE46" s="26" t="str">
        <f t="shared" si="7"/>
        <v/>
      </c>
      <c r="CF46" s="27"/>
      <c r="CG46" s="26" t="str">
        <f t="shared" si="8"/>
        <v/>
      </c>
      <c r="CH46" s="26" t="str">
        <f t="shared" si="9"/>
        <v/>
      </c>
      <c r="CI46" s="28"/>
      <c r="CJ46" s="29">
        <f t="shared" si="10"/>
        <v>0</v>
      </c>
      <c r="CK46" s="29">
        <f t="shared" si="11"/>
        <v>0</v>
      </c>
      <c r="CL46" s="29">
        <f t="shared" si="12"/>
        <v>0</v>
      </c>
      <c r="CM46" s="29">
        <f t="shared" si="13"/>
        <v>0</v>
      </c>
      <c r="CN46" s="29">
        <f t="shared" si="13"/>
        <v>0</v>
      </c>
      <c r="CO46" s="30"/>
      <c r="CP46" s="29">
        <f t="shared" si="14"/>
        <v>0</v>
      </c>
      <c r="CQ46" s="29">
        <f t="shared" si="14"/>
        <v>0</v>
      </c>
    </row>
    <row r="47" spans="1:95" x14ac:dyDescent="0.25">
      <c r="A47" s="300"/>
      <c r="B47" s="31" t="s">
        <v>39</v>
      </c>
      <c r="C47" s="32">
        <f t="shared" si="0"/>
        <v>0</v>
      </c>
      <c r="D47" s="33">
        <f>SUM(H47+J47+L47+N47+P47+R47+T47+V47+X47+Z47+AB47+AD47+AF47+AH47+AJ47+AL47)</f>
        <v>0</v>
      </c>
      <c r="E47" s="34">
        <f t="shared" si="30"/>
        <v>0</v>
      </c>
      <c r="F47" s="75"/>
      <c r="G47" s="76"/>
      <c r="H47" s="35"/>
      <c r="I47" s="36"/>
      <c r="J47" s="35"/>
      <c r="K47" s="37"/>
      <c r="L47" s="35"/>
      <c r="M47" s="37"/>
      <c r="N47" s="35"/>
      <c r="O47" s="37"/>
      <c r="P47" s="35"/>
      <c r="Q47" s="37"/>
      <c r="R47" s="35"/>
      <c r="S47" s="37"/>
      <c r="T47" s="35"/>
      <c r="U47" s="37"/>
      <c r="V47" s="35"/>
      <c r="W47" s="37"/>
      <c r="X47" s="35"/>
      <c r="Y47" s="37"/>
      <c r="Z47" s="35"/>
      <c r="AA47" s="37"/>
      <c r="AB47" s="35"/>
      <c r="AC47" s="37"/>
      <c r="AD47" s="35"/>
      <c r="AE47" s="37"/>
      <c r="AF47" s="35"/>
      <c r="AG47" s="37"/>
      <c r="AH47" s="35"/>
      <c r="AI47" s="37"/>
      <c r="AJ47" s="35"/>
      <c r="AK47" s="37"/>
      <c r="AL47" s="38"/>
      <c r="AM47" s="39"/>
      <c r="AN47" s="40"/>
      <c r="AO47" s="41"/>
      <c r="AP47" s="36"/>
      <c r="AQ47" s="24"/>
      <c r="AR47" s="24"/>
      <c r="AS47" s="42"/>
      <c r="AT47" s="24"/>
      <c r="AU47" s="24"/>
      <c r="AV47" s="25" t="str">
        <f t="shared" si="2"/>
        <v/>
      </c>
      <c r="CA47" s="26" t="str">
        <f t="shared" si="3"/>
        <v/>
      </c>
      <c r="CB47" s="26" t="str">
        <f t="shared" si="4"/>
        <v/>
      </c>
      <c r="CC47" s="26" t="str">
        <f t="shared" si="5"/>
        <v/>
      </c>
      <c r="CD47" s="26" t="str">
        <f t="shared" si="6"/>
        <v/>
      </c>
      <c r="CE47" s="26" t="str">
        <f t="shared" si="7"/>
        <v/>
      </c>
      <c r="CF47" s="27"/>
      <c r="CG47" s="26" t="str">
        <f t="shared" si="8"/>
        <v/>
      </c>
      <c r="CH47" s="26" t="str">
        <f t="shared" si="9"/>
        <v/>
      </c>
      <c r="CI47" s="28"/>
      <c r="CJ47" s="29">
        <f t="shared" si="10"/>
        <v>0</v>
      </c>
      <c r="CK47" s="29">
        <f t="shared" si="11"/>
        <v>0</v>
      </c>
      <c r="CL47" s="29">
        <f t="shared" si="12"/>
        <v>0</v>
      </c>
      <c r="CM47" s="29">
        <f t="shared" si="13"/>
        <v>0</v>
      </c>
      <c r="CN47" s="29">
        <f t="shared" si="13"/>
        <v>0</v>
      </c>
      <c r="CO47" s="30"/>
      <c r="CP47" s="29">
        <f t="shared" si="14"/>
        <v>0</v>
      </c>
      <c r="CQ47" s="29">
        <f t="shared" si="14"/>
        <v>0</v>
      </c>
    </row>
    <row r="48" spans="1:95" x14ac:dyDescent="0.25">
      <c r="A48" s="300"/>
      <c r="B48" s="31" t="s">
        <v>40</v>
      </c>
      <c r="C48" s="32">
        <f t="shared" si="0"/>
        <v>95</v>
      </c>
      <c r="D48" s="33">
        <f t="shared" si="30"/>
        <v>74</v>
      </c>
      <c r="E48" s="34">
        <f t="shared" si="30"/>
        <v>21</v>
      </c>
      <c r="F48" s="75"/>
      <c r="G48" s="76"/>
      <c r="H48" s="35"/>
      <c r="I48" s="36"/>
      <c r="J48" s="35"/>
      <c r="K48" s="37"/>
      <c r="L48" s="35"/>
      <c r="M48" s="37"/>
      <c r="N48" s="35">
        <v>4</v>
      </c>
      <c r="O48" s="37"/>
      <c r="P48" s="35">
        <v>10</v>
      </c>
      <c r="Q48" s="37">
        <v>3</v>
      </c>
      <c r="R48" s="35">
        <v>6</v>
      </c>
      <c r="S48" s="37">
        <v>1</v>
      </c>
      <c r="T48" s="35">
        <v>13</v>
      </c>
      <c r="U48" s="37">
        <v>5</v>
      </c>
      <c r="V48" s="35">
        <v>13</v>
      </c>
      <c r="W48" s="37">
        <v>5</v>
      </c>
      <c r="X48" s="35">
        <v>7</v>
      </c>
      <c r="Y48" s="37">
        <v>2</v>
      </c>
      <c r="Z48" s="35">
        <v>10</v>
      </c>
      <c r="AA48" s="37">
        <v>1</v>
      </c>
      <c r="AB48" s="35">
        <v>7</v>
      </c>
      <c r="AC48" s="37">
        <v>3</v>
      </c>
      <c r="AD48" s="35">
        <v>1</v>
      </c>
      <c r="AE48" s="37"/>
      <c r="AF48" s="35">
        <v>2</v>
      </c>
      <c r="AG48" s="37">
        <v>1</v>
      </c>
      <c r="AH48" s="35"/>
      <c r="AI48" s="37"/>
      <c r="AJ48" s="35"/>
      <c r="AK48" s="37"/>
      <c r="AL48" s="38">
        <v>1</v>
      </c>
      <c r="AM48" s="39"/>
      <c r="AN48" s="40">
        <v>0</v>
      </c>
      <c r="AO48" s="41">
        <v>0</v>
      </c>
      <c r="AP48" s="36">
        <v>0</v>
      </c>
      <c r="AQ48" s="24">
        <v>0</v>
      </c>
      <c r="AR48" s="24">
        <v>0</v>
      </c>
      <c r="AS48" s="42"/>
      <c r="AT48" s="24">
        <v>0</v>
      </c>
      <c r="AU48" s="24">
        <v>0</v>
      </c>
      <c r="AV48" s="25" t="str">
        <f t="shared" si="2"/>
        <v/>
      </c>
      <c r="CA48" s="26" t="str">
        <f t="shared" si="3"/>
        <v/>
      </c>
      <c r="CB48" s="26" t="str">
        <f t="shared" si="4"/>
        <v/>
      </c>
      <c r="CC48" s="26" t="str">
        <f t="shared" si="5"/>
        <v/>
      </c>
      <c r="CD48" s="26" t="str">
        <f t="shared" si="6"/>
        <v/>
      </c>
      <c r="CE48" s="26" t="str">
        <f t="shared" si="7"/>
        <v/>
      </c>
      <c r="CF48" s="27"/>
      <c r="CG48" s="26" t="str">
        <f t="shared" si="8"/>
        <v/>
      </c>
      <c r="CH48" s="26" t="str">
        <f t="shared" si="9"/>
        <v/>
      </c>
      <c r="CI48" s="28"/>
      <c r="CJ48" s="29">
        <f t="shared" si="10"/>
        <v>0</v>
      </c>
      <c r="CK48" s="29">
        <f t="shared" si="11"/>
        <v>0</v>
      </c>
      <c r="CL48" s="29">
        <f t="shared" si="12"/>
        <v>0</v>
      </c>
      <c r="CM48" s="29">
        <f t="shared" si="13"/>
        <v>0</v>
      </c>
      <c r="CN48" s="29">
        <f t="shared" si="13"/>
        <v>0</v>
      </c>
      <c r="CO48" s="30"/>
      <c r="CP48" s="29">
        <f t="shared" si="14"/>
        <v>0</v>
      </c>
      <c r="CQ48" s="29">
        <f t="shared" si="14"/>
        <v>0</v>
      </c>
    </row>
    <row r="49" spans="1:95" x14ac:dyDescent="0.25">
      <c r="A49" s="300"/>
      <c r="B49" s="31" t="s">
        <v>41</v>
      </c>
      <c r="C49" s="32">
        <f t="shared" si="0"/>
        <v>0</v>
      </c>
      <c r="D49" s="33">
        <f t="shared" si="30"/>
        <v>0</v>
      </c>
      <c r="E49" s="34">
        <f t="shared" si="30"/>
        <v>0</v>
      </c>
      <c r="F49" s="75"/>
      <c r="G49" s="76"/>
      <c r="H49" s="35"/>
      <c r="I49" s="36"/>
      <c r="J49" s="35"/>
      <c r="K49" s="37"/>
      <c r="L49" s="35"/>
      <c r="M49" s="37"/>
      <c r="N49" s="35"/>
      <c r="O49" s="37"/>
      <c r="P49" s="35"/>
      <c r="Q49" s="37"/>
      <c r="R49" s="35"/>
      <c r="S49" s="37"/>
      <c r="T49" s="35"/>
      <c r="U49" s="37"/>
      <c r="V49" s="35"/>
      <c r="W49" s="37"/>
      <c r="X49" s="35"/>
      <c r="Y49" s="37"/>
      <c r="Z49" s="35"/>
      <c r="AA49" s="37"/>
      <c r="AB49" s="35"/>
      <c r="AC49" s="37"/>
      <c r="AD49" s="35"/>
      <c r="AE49" s="37"/>
      <c r="AF49" s="35"/>
      <c r="AG49" s="37"/>
      <c r="AH49" s="35"/>
      <c r="AI49" s="37"/>
      <c r="AJ49" s="35"/>
      <c r="AK49" s="37"/>
      <c r="AL49" s="38"/>
      <c r="AM49" s="39"/>
      <c r="AN49" s="40"/>
      <c r="AO49" s="41"/>
      <c r="AP49" s="36"/>
      <c r="AQ49" s="24"/>
      <c r="AR49" s="24"/>
      <c r="AS49" s="42"/>
      <c r="AT49" s="24"/>
      <c r="AU49" s="24"/>
      <c r="AV49" s="25" t="str">
        <f t="shared" si="2"/>
        <v/>
      </c>
      <c r="CA49" s="26" t="str">
        <f t="shared" si="3"/>
        <v/>
      </c>
      <c r="CB49" s="26" t="str">
        <f t="shared" si="4"/>
        <v/>
      </c>
      <c r="CC49" s="26" t="str">
        <f t="shared" si="5"/>
        <v/>
      </c>
      <c r="CD49" s="26" t="str">
        <f t="shared" si="6"/>
        <v/>
      </c>
      <c r="CE49" s="26" t="str">
        <f t="shared" si="7"/>
        <v/>
      </c>
      <c r="CF49" s="27"/>
      <c r="CG49" s="26" t="str">
        <f t="shared" si="8"/>
        <v/>
      </c>
      <c r="CH49" s="26" t="str">
        <f t="shared" si="9"/>
        <v/>
      </c>
      <c r="CI49" s="28"/>
      <c r="CJ49" s="29">
        <f t="shared" si="10"/>
        <v>0</v>
      </c>
      <c r="CK49" s="29">
        <f t="shared" si="11"/>
        <v>0</v>
      </c>
      <c r="CL49" s="29">
        <f t="shared" si="12"/>
        <v>0</v>
      </c>
      <c r="CM49" s="29">
        <f t="shared" si="13"/>
        <v>0</v>
      </c>
      <c r="CN49" s="29">
        <f t="shared" si="13"/>
        <v>0</v>
      </c>
      <c r="CO49" s="30"/>
      <c r="CP49" s="29">
        <f t="shared" si="14"/>
        <v>0</v>
      </c>
      <c r="CQ49" s="29">
        <f t="shared" si="14"/>
        <v>0</v>
      </c>
    </row>
    <row r="50" spans="1:95" x14ac:dyDescent="0.25">
      <c r="A50" s="300"/>
      <c r="B50" s="31" t="s">
        <v>52</v>
      </c>
      <c r="C50" s="32">
        <f t="shared" si="0"/>
        <v>0</v>
      </c>
      <c r="D50" s="33">
        <f>SUM(H50+J50+L50+N50+P50+R50+T50+V50+X50+Z50+AB50+AD50+AF50+AH50+AJ50+AL50)</f>
        <v>0</v>
      </c>
      <c r="E50" s="34">
        <f t="shared" si="30"/>
        <v>0</v>
      </c>
      <c r="F50" s="75"/>
      <c r="G50" s="76"/>
      <c r="H50" s="35"/>
      <c r="I50" s="36"/>
      <c r="J50" s="35"/>
      <c r="K50" s="37"/>
      <c r="L50" s="35"/>
      <c r="M50" s="37"/>
      <c r="N50" s="35"/>
      <c r="O50" s="37"/>
      <c r="P50" s="35"/>
      <c r="Q50" s="37"/>
      <c r="R50" s="35"/>
      <c r="S50" s="37"/>
      <c r="T50" s="35"/>
      <c r="U50" s="37"/>
      <c r="V50" s="35"/>
      <c r="W50" s="37"/>
      <c r="X50" s="35"/>
      <c r="Y50" s="37"/>
      <c r="Z50" s="35"/>
      <c r="AA50" s="37"/>
      <c r="AB50" s="35"/>
      <c r="AC50" s="37"/>
      <c r="AD50" s="35"/>
      <c r="AE50" s="37"/>
      <c r="AF50" s="35"/>
      <c r="AG50" s="37"/>
      <c r="AH50" s="35"/>
      <c r="AI50" s="37"/>
      <c r="AJ50" s="35"/>
      <c r="AK50" s="37"/>
      <c r="AL50" s="38"/>
      <c r="AM50" s="39"/>
      <c r="AN50" s="40"/>
      <c r="AO50" s="41"/>
      <c r="AP50" s="36"/>
      <c r="AQ50" s="24"/>
      <c r="AR50" s="24"/>
      <c r="AS50" s="42"/>
      <c r="AT50" s="24"/>
      <c r="AU50" s="24"/>
      <c r="AV50" s="25" t="str">
        <f t="shared" si="2"/>
        <v/>
      </c>
      <c r="CA50" s="26" t="str">
        <f t="shared" si="3"/>
        <v/>
      </c>
      <c r="CB50" s="26" t="str">
        <f t="shared" si="4"/>
        <v/>
      </c>
      <c r="CC50" s="26" t="str">
        <f t="shared" si="5"/>
        <v/>
      </c>
      <c r="CD50" s="26" t="str">
        <f t="shared" si="6"/>
        <v/>
      </c>
      <c r="CE50" s="26" t="str">
        <f t="shared" si="7"/>
        <v/>
      </c>
      <c r="CF50" s="27"/>
      <c r="CG50" s="26" t="str">
        <f t="shared" si="8"/>
        <v/>
      </c>
      <c r="CH50" s="26" t="str">
        <f t="shared" si="9"/>
        <v/>
      </c>
      <c r="CI50" s="28"/>
      <c r="CJ50" s="29">
        <f t="shared" si="10"/>
        <v>0</v>
      </c>
      <c r="CK50" s="29">
        <f t="shared" si="11"/>
        <v>0</v>
      </c>
      <c r="CL50" s="29">
        <f t="shared" si="12"/>
        <v>0</v>
      </c>
      <c r="CM50" s="29">
        <f t="shared" si="13"/>
        <v>0</v>
      </c>
      <c r="CN50" s="29">
        <f t="shared" si="13"/>
        <v>0</v>
      </c>
      <c r="CO50" s="30"/>
      <c r="CP50" s="29">
        <f t="shared" si="14"/>
        <v>0</v>
      </c>
      <c r="CQ50" s="29">
        <f t="shared" si="14"/>
        <v>0</v>
      </c>
    </row>
    <row r="51" spans="1:95" x14ac:dyDescent="0.25">
      <c r="A51" s="300"/>
      <c r="B51" s="31" t="s">
        <v>43</v>
      </c>
      <c r="C51" s="32">
        <f t="shared" si="0"/>
        <v>0</v>
      </c>
      <c r="D51" s="33">
        <f t="shared" si="30"/>
        <v>0</v>
      </c>
      <c r="E51" s="34">
        <f t="shared" si="30"/>
        <v>0</v>
      </c>
      <c r="F51" s="75"/>
      <c r="G51" s="76"/>
      <c r="H51" s="35"/>
      <c r="I51" s="36"/>
      <c r="J51" s="35"/>
      <c r="K51" s="37"/>
      <c r="L51" s="35"/>
      <c r="M51" s="37"/>
      <c r="N51" s="35"/>
      <c r="O51" s="37"/>
      <c r="P51" s="35"/>
      <c r="Q51" s="37"/>
      <c r="R51" s="35"/>
      <c r="S51" s="37"/>
      <c r="T51" s="35"/>
      <c r="U51" s="37"/>
      <c r="V51" s="35"/>
      <c r="W51" s="37"/>
      <c r="X51" s="35"/>
      <c r="Y51" s="37"/>
      <c r="Z51" s="35"/>
      <c r="AA51" s="37"/>
      <c r="AB51" s="35"/>
      <c r="AC51" s="37"/>
      <c r="AD51" s="35"/>
      <c r="AE51" s="37"/>
      <c r="AF51" s="35"/>
      <c r="AG51" s="37"/>
      <c r="AH51" s="35"/>
      <c r="AI51" s="37"/>
      <c r="AJ51" s="35"/>
      <c r="AK51" s="37"/>
      <c r="AL51" s="38"/>
      <c r="AM51" s="39"/>
      <c r="AN51" s="40"/>
      <c r="AO51" s="41"/>
      <c r="AP51" s="36"/>
      <c r="AQ51" s="24"/>
      <c r="AR51" s="24"/>
      <c r="AS51" s="42"/>
      <c r="AT51" s="24"/>
      <c r="AU51" s="24"/>
      <c r="AV51" s="25" t="str">
        <f t="shared" si="2"/>
        <v/>
      </c>
      <c r="CA51" s="26" t="str">
        <f t="shared" si="3"/>
        <v/>
      </c>
      <c r="CB51" s="26" t="str">
        <f t="shared" si="4"/>
        <v/>
      </c>
      <c r="CC51" s="26" t="str">
        <f t="shared" si="5"/>
        <v/>
      </c>
      <c r="CD51" s="26" t="str">
        <f t="shared" si="6"/>
        <v/>
      </c>
      <c r="CE51" s="26" t="str">
        <f t="shared" si="7"/>
        <v/>
      </c>
      <c r="CF51" s="27"/>
      <c r="CG51" s="26" t="str">
        <f t="shared" si="8"/>
        <v/>
      </c>
      <c r="CH51" s="26" t="str">
        <f t="shared" si="9"/>
        <v/>
      </c>
      <c r="CI51" s="28"/>
      <c r="CJ51" s="29">
        <f t="shared" si="10"/>
        <v>0</v>
      </c>
      <c r="CK51" s="29">
        <f t="shared" si="11"/>
        <v>0</v>
      </c>
      <c r="CL51" s="29">
        <f t="shared" si="12"/>
        <v>0</v>
      </c>
      <c r="CM51" s="29">
        <f t="shared" si="13"/>
        <v>0</v>
      </c>
      <c r="CN51" s="29">
        <f t="shared" si="13"/>
        <v>0</v>
      </c>
      <c r="CO51" s="30"/>
      <c r="CP51" s="29">
        <f t="shared" si="14"/>
        <v>0</v>
      </c>
      <c r="CQ51" s="29">
        <f t="shared" si="14"/>
        <v>0</v>
      </c>
    </row>
    <row r="52" spans="1:95" x14ac:dyDescent="0.25">
      <c r="A52" s="300"/>
      <c r="B52" s="31" t="s">
        <v>44</v>
      </c>
      <c r="C52" s="32">
        <f t="shared" si="0"/>
        <v>0</v>
      </c>
      <c r="D52" s="33">
        <f t="shared" ref="D52:E56" si="31">SUM(H52+J52+L52+N52+P52+R52+T52+V52+X52+Z52+AB52+AD52+AF52+AH52+AJ52+AL52)</f>
        <v>0</v>
      </c>
      <c r="E52" s="34">
        <f t="shared" si="31"/>
        <v>0</v>
      </c>
      <c r="F52" s="75"/>
      <c r="G52" s="76"/>
      <c r="H52" s="35"/>
      <c r="I52" s="36"/>
      <c r="J52" s="35"/>
      <c r="K52" s="37"/>
      <c r="L52" s="35"/>
      <c r="M52" s="37"/>
      <c r="N52" s="35"/>
      <c r="O52" s="37"/>
      <c r="P52" s="35"/>
      <c r="Q52" s="37"/>
      <c r="R52" s="35"/>
      <c r="S52" s="37"/>
      <c r="T52" s="35"/>
      <c r="U52" s="37"/>
      <c r="V52" s="35"/>
      <c r="W52" s="37"/>
      <c r="X52" s="35"/>
      <c r="Y52" s="37"/>
      <c r="Z52" s="35"/>
      <c r="AA52" s="37"/>
      <c r="AB52" s="35"/>
      <c r="AC52" s="37"/>
      <c r="AD52" s="35"/>
      <c r="AE52" s="37"/>
      <c r="AF52" s="35"/>
      <c r="AG52" s="37"/>
      <c r="AH52" s="35"/>
      <c r="AI52" s="37"/>
      <c r="AJ52" s="35"/>
      <c r="AK52" s="37"/>
      <c r="AL52" s="38"/>
      <c r="AM52" s="39"/>
      <c r="AN52" s="40"/>
      <c r="AO52" s="41"/>
      <c r="AP52" s="36"/>
      <c r="AQ52" s="24"/>
      <c r="AR52" s="24"/>
      <c r="AS52" s="42"/>
      <c r="AT52" s="24"/>
      <c r="AU52" s="24"/>
      <c r="AV52" s="25" t="str">
        <f t="shared" si="2"/>
        <v/>
      </c>
      <c r="CA52" s="26" t="str">
        <f t="shared" si="3"/>
        <v/>
      </c>
      <c r="CB52" s="26" t="str">
        <f t="shared" si="4"/>
        <v/>
      </c>
      <c r="CC52" s="26" t="str">
        <f t="shared" si="5"/>
        <v/>
      </c>
      <c r="CD52" s="26" t="str">
        <f t="shared" si="6"/>
        <v/>
      </c>
      <c r="CE52" s="26" t="str">
        <f t="shared" si="7"/>
        <v/>
      </c>
      <c r="CF52" s="27"/>
      <c r="CG52" s="26" t="str">
        <f t="shared" si="8"/>
        <v/>
      </c>
      <c r="CH52" s="26" t="str">
        <f t="shared" si="9"/>
        <v/>
      </c>
      <c r="CI52" s="28"/>
      <c r="CJ52" s="29">
        <f t="shared" si="10"/>
        <v>0</v>
      </c>
      <c r="CK52" s="29">
        <f t="shared" si="11"/>
        <v>0</v>
      </c>
      <c r="CL52" s="29">
        <f t="shared" si="12"/>
        <v>0</v>
      </c>
      <c r="CM52" s="29">
        <f t="shared" si="13"/>
        <v>0</v>
      </c>
      <c r="CN52" s="29">
        <f t="shared" si="13"/>
        <v>0</v>
      </c>
      <c r="CO52" s="30"/>
      <c r="CP52" s="29">
        <f t="shared" si="14"/>
        <v>0</v>
      </c>
      <c r="CQ52" s="29">
        <f t="shared" si="14"/>
        <v>0</v>
      </c>
    </row>
    <row r="53" spans="1:95" x14ac:dyDescent="0.25">
      <c r="A53" s="300"/>
      <c r="B53" s="43" t="s">
        <v>45</v>
      </c>
      <c r="C53" s="44">
        <f t="shared" si="0"/>
        <v>0</v>
      </c>
      <c r="D53" s="45">
        <f t="shared" si="31"/>
        <v>0</v>
      </c>
      <c r="E53" s="46">
        <f t="shared" si="31"/>
        <v>0</v>
      </c>
      <c r="F53" s="75"/>
      <c r="G53" s="76"/>
      <c r="H53" s="47"/>
      <c r="I53" s="48"/>
      <c r="J53" s="47"/>
      <c r="K53" s="49"/>
      <c r="L53" s="47"/>
      <c r="M53" s="49"/>
      <c r="N53" s="47"/>
      <c r="O53" s="49"/>
      <c r="P53" s="47"/>
      <c r="Q53" s="49"/>
      <c r="R53" s="47"/>
      <c r="S53" s="49"/>
      <c r="T53" s="47"/>
      <c r="U53" s="49"/>
      <c r="V53" s="47"/>
      <c r="W53" s="49"/>
      <c r="X53" s="47"/>
      <c r="Y53" s="49"/>
      <c r="Z53" s="47"/>
      <c r="AA53" s="49"/>
      <c r="AB53" s="47"/>
      <c r="AC53" s="49"/>
      <c r="AD53" s="47"/>
      <c r="AE53" s="49"/>
      <c r="AF53" s="47"/>
      <c r="AG53" s="49"/>
      <c r="AH53" s="47"/>
      <c r="AI53" s="49"/>
      <c r="AJ53" s="47"/>
      <c r="AK53" s="49"/>
      <c r="AL53" s="50"/>
      <c r="AM53" s="51"/>
      <c r="AN53" s="40"/>
      <c r="AO53" s="52"/>
      <c r="AP53" s="36"/>
      <c r="AQ53" s="24"/>
      <c r="AR53" s="24"/>
      <c r="AS53" s="42"/>
      <c r="AT53" s="24"/>
      <c r="AU53" s="24"/>
      <c r="AV53" s="25" t="str">
        <f t="shared" si="2"/>
        <v/>
      </c>
      <c r="CA53" s="26" t="str">
        <f t="shared" si="3"/>
        <v/>
      </c>
      <c r="CB53" s="26" t="str">
        <f t="shared" si="4"/>
        <v/>
      </c>
      <c r="CC53" s="26" t="str">
        <f t="shared" si="5"/>
        <v/>
      </c>
      <c r="CD53" s="26" t="str">
        <f t="shared" si="6"/>
        <v/>
      </c>
      <c r="CE53" s="26" t="str">
        <f t="shared" si="7"/>
        <v/>
      </c>
      <c r="CF53" s="27"/>
      <c r="CG53" s="26" t="str">
        <f t="shared" si="8"/>
        <v/>
      </c>
      <c r="CH53" s="26" t="str">
        <f t="shared" si="9"/>
        <v/>
      </c>
      <c r="CI53" s="28"/>
      <c r="CJ53" s="29">
        <f t="shared" si="10"/>
        <v>0</v>
      </c>
      <c r="CK53" s="29">
        <f t="shared" si="11"/>
        <v>0</v>
      </c>
      <c r="CL53" s="29">
        <f t="shared" si="12"/>
        <v>0</v>
      </c>
      <c r="CM53" s="29">
        <f t="shared" si="13"/>
        <v>0</v>
      </c>
      <c r="CN53" s="29">
        <f t="shared" si="13"/>
        <v>0</v>
      </c>
      <c r="CO53" s="30"/>
      <c r="CP53" s="29">
        <f t="shared" si="14"/>
        <v>0</v>
      </c>
      <c r="CQ53" s="29">
        <f t="shared" si="14"/>
        <v>0</v>
      </c>
    </row>
    <row r="54" spans="1:95" x14ac:dyDescent="0.25">
      <c r="A54" s="300"/>
      <c r="B54" s="31" t="s">
        <v>46</v>
      </c>
      <c r="C54" s="32">
        <f t="shared" si="0"/>
        <v>0</v>
      </c>
      <c r="D54" s="33">
        <f t="shared" si="31"/>
        <v>0</v>
      </c>
      <c r="E54" s="34">
        <f t="shared" si="31"/>
        <v>0</v>
      </c>
      <c r="F54" s="75"/>
      <c r="G54" s="77"/>
      <c r="H54" s="35"/>
      <c r="I54" s="36"/>
      <c r="J54" s="35"/>
      <c r="K54" s="37"/>
      <c r="L54" s="35"/>
      <c r="M54" s="37"/>
      <c r="N54" s="35"/>
      <c r="O54" s="37"/>
      <c r="P54" s="35"/>
      <c r="Q54" s="37"/>
      <c r="R54" s="35"/>
      <c r="S54" s="37"/>
      <c r="T54" s="35"/>
      <c r="U54" s="37"/>
      <c r="V54" s="35"/>
      <c r="W54" s="37"/>
      <c r="X54" s="35"/>
      <c r="Y54" s="37"/>
      <c r="Z54" s="35"/>
      <c r="AA54" s="37"/>
      <c r="AB54" s="35"/>
      <c r="AC54" s="37"/>
      <c r="AD54" s="35"/>
      <c r="AE54" s="37"/>
      <c r="AF54" s="35"/>
      <c r="AG54" s="37"/>
      <c r="AH54" s="35"/>
      <c r="AI54" s="37"/>
      <c r="AJ54" s="35"/>
      <c r="AK54" s="37"/>
      <c r="AL54" s="38"/>
      <c r="AM54" s="39"/>
      <c r="AN54" s="40"/>
      <c r="AO54" s="41"/>
      <c r="AP54" s="36"/>
      <c r="AQ54" s="24"/>
      <c r="AR54" s="24"/>
      <c r="AS54" s="42"/>
      <c r="AT54" s="24"/>
      <c r="AU54" s="24"/>
      <c r="AV54" s="25" t="str">
        <f t="shared" si="2"/>
        <v/>
      </c>
      <c r="CA54" s="26" t="str">
        <f t="shared" si="3"/>
        <v/>
      </c>
      <c r="CB54" s="26" t="str">
        <f t="shared" si="4"/>
        <v/>
      </c>
      <c r="CC54" s="26" t="str">
        <f t="shared" si="5"/>
        <v/>
      </c>
      <c r="CD54" s="26" t="str">
        <f t="shared" si="6"/>
        <v/>
      </c>
      <c r="CE54" s="26" t="str">
        <f t="shared" si="7"/>
        <v/>
      </c>
      <c r="CF54" s="27"/>
      <c r="CG54" s="26" t="str">
        <f t="shared" si="8"/>
        <v/>
      </c>
      <c r="CH54" s="26" t="str">
        <f t="shared" si="9"/>
        <v/>
      </c>
      <c r="CI54" s="28"/>
      <c r="CJ54" s="29">
        <f t="shared" si="10"/>
        <v>0</v>
      </c>
      <c r="CK54" s="29">
        <f t="shared" si="11"/>
        <v>0</v>
      </c>
      <c r="CL54" s="29">
        <f t="shared" si="12"/>
        <v>0</v>
      </c>
      <c r="CM54" s="29">
        <f t="shared" si="13"/>
        <v>0</v>
      </c>
      <c r="CN54" s="29">
        <f t="shared" si="13"/>
        <v>0</v>
      </c>
      <c r="CO54" s="30"/>
      <c r="CP54" s="29">
        <f t="shared" si="14"/>
        <v>0</v>
      </c>
      <c r="CQ54" s="29">
        <f t="shared" si="14"/>
        <v>0</v>
      </c>
    </row>
    <row r="55" spans="1:95" x14ac:dyDescent="0.25">
      <c r="A55" s="300"/>
      <c r="B55" s="53" t="s">
        <v>47</v>
      </c>
      <c r="C55" s="32">
        <f t="shared" si="0"/>
        <v>0</v>
      </c>
      <c r="D55" s="33">
        <f t="shared" si="31"/>
        <v>0</v>
      </c>
      <c r="E55" s="55">
        <f t="shared" si="31"/>
        <v>0</v>
      </c>
      <c r="F55" s="75"/>
      <c r="G55" s="78"/>
      <c r="H55" s="35"/>
      <c r="I55" s="36"/>
      <c r="J55" s="35"/>
      <c r="K55" s="37"/>
      <c r="L55" s="35"/>
      <c r="M55" s="37"/>
      <c r="N55" s="35"/>
      <c r="O55" s="37"/>
      <c r="P55" s="35"/>
      <c r="Q55" s="37"/>
      <c r="R55" s="35"/>
      <c r="S55" s="37"/>
      <c r="T55" s="35"/>
      <c r="U55" s="37"/>
      <c r="V55" s="35"/>
      <c r="W55" s="37"/>
      <c r="X55" s="35"/>
      <c r="Y55" s="37"/>
      <c r="Z55" s="35"/>
      <c r="AA55" s="37"/>
      <c r="AB55" s="35"/>
      <c r="AC55" s="37"/>
      <c r="AD55" s="35"/>
      <c r="AE55" s="37"/>
      <c r="AF55" s="35"/>
      <c r="AG55" s="86"/>
      <c r="AH55" s="35"/>
      <c r="AI55" s="37"/>
      <c r="AJ55" s="35"/>
      <c r="AK55" s="37"/>
      <c r="AL55" s="38"/>
      <c r="AM55" s="39"/>
      <c r="AN55" s="40"/>
      <c r="AO55" s="41"/>
      <c r="AP55" s="36"/>
      <c r="AQ55" s="24"/>
      <c r="AR55" s="24"/>
      <c r="AS55" s="42"/>
      <c r="AT55" s="24"/>
      <c r="AU55" s="24"/>
      <c r="AV55" s="25" t="str">
        <f t="shared" si="2"/>
        <v/>
      </c>
      <c r="CA55" s="26" t="str">
        <f t="shared" si="3"/>
        <v/>
      </c>
      <c r="CB55" s="26" t="str">
        <f t="shared" si="4"/>
        <v/>
      </c>
      <c r="CC55" s="26" t="str">
        <f t="shared" si="5"/>
        <v/>
      </c>
      <c r="CD55" s="26" t="str">
        <f t="shared" si="6"/>
        <v/>
      </c>
      <c r="CE55" s="26" t="str">
        <f t="shared" si="7"/>
        <v/>
      </c>
      <c r="CF55" s="27"/>
      <c r="CG55" s="26" t="str">
        <f t="shared" si="8"/>
        <v/>
      </c>
      <c r="CH55" s="26" t="str">
        <f t="shared" si="9"/>
        <v/>
      </c>
      <c r="CI55" s="28"/>
      <c r="CJ55" s="29">
        <f t="shared" si="10"/>
        <v>0</v>
      </c>
      <c r="CK55" s="29">
        <f t="shared" si="11"/>
        <v>0</v>
      </c>
      <c r="CL55" s="29">
        <f t="shared" si="12"/>
        <v>0</v>
      </c>
      <c r="CM55" s="29">
        <f t="shared" si="13"/>
        <v>0</v>
      </c>
      <c r="CN55" s="29">
        <f t="shared" si="13"/>
        <v>0</v>
      </c>
      <c r="CO55" s="30"/>
      <c r="CP55" s="29">
        <f t="shared" si="14"/>
        <v>0</v>
      </c>
      <c r="CQ55" s="29">
        <f t="shared" si="14"/>
        <v>0</v>
      </c>
    </row>
    <row r="56" spans="1:95" x14ac:dyDescent="0.25">
      <c r="A56" s="301"/>
      <c r="B56" s="57" t="s">
        <v>48</v>
      </c>
      <c r="C56" s="58">
        <f t="shared" si="0"/>
        <v>0</v>
      </c>
      <c r="D56" s="59">
        <f t="shared" si="31"/>
        <v>0</v>
      </c>
      <c r="E56" s="60">
        <f t="shared" si="31"/>
        <v>0</v>
      </c>
      <c r="F56" s="82"/>
      <c r="G56" s="83"/>
      <c r="H56" s="61"/>
      <c r="I56" s="62"/>
      <c r="J56" s="61"/>
      <c r="K56" s="63"/>
      <c r="L56" s="61"/>
      <c r="M56" s="63"/>
      <c r="N56" s="61"/>
      <c r="O56" s="63"/>
      <c r="P56" s="61"/>
      <c r="Q56" s="63"/>
      <c r="R56" s="61"/>
      <c r="S56" s="63"/>
      <c r="T56" s="61"/>
      <c r="U56" s="63"/>
      <c r="V56" s="61"/>
      <c r="W56" s="63"/>
      <c r="X56" s="61"/>
      <c r="Y56" s="63"/>
      <c r="Z56" s="61"/>
      <c r="AA56" s="63"/>
      <c r="AB56" s="61"/>
      <c r="AC56" s="63"/>
      <c r="AD56" s="61"/>
      <c r="AE56" s="63"/>
      <c r="AF56" s="61"/>
      <c r="AG56" s="63"/>
      <c r="AH56" s="61"/>
      <c r="AI56" s="63"/>
      <c r="AJ56" s="61"/>
      <c r="AK56" s="63"/>
      <c r="AL56" s="84"/>
      <c r="AM56" s="65"/>
      <c r="AN56" s="66"/>
      <c r="AO56" s="67"/>
      <c r="AP56" s="68"/>
      <c r="AQ56" s="69"/>
      <c r="AR56" s="69"/>
      <c r="AS56" s="42"/>
      <c r="AT56" s="24"/>
      <c r="AU56" s="24"/>
      <c r="AV56" s="25" t="str">
        <f t="shared" si="2"/>
        <v/>
      </c>
      <c r="CA56" s="26" t="str">
        <f t="shared" si="3"/>
        <v/>
      </c>
      <c r="CB56" s="26" t="str">
        <f t="shared" si="4"/>
        <v/>
      </c>
      <c r="CC56" s="26" t="str">
        <f t="shared" si="5"/>
        <v/>
      </c>
      <c r="CD56" s="26" t="str">
        <f t="shared" si="6"/>
        <v/>
      </c>
      <c r="CE56" s="26" t="str">
        <f t="shared" si="7"/>
        <v/>
      </c>
      <c r="CF56" s="27"/>
      <c r="CG56" s="26" t="str">
        <f t="shared" si="8"/>
        <v/>
      </c>
      <c r="CH56" s="26" t="str">
        <f t="shared" si="9"/>
        <v/>
      </c>
      <c r="CI56" s="28"/>
      <c r="CJ56" s="29">
        <f t="shared" si="10"/>
        <v>0</v>
      </c>
      <c r="CK56" s="29">
        <f t="shared" si="11"/>
        <v>0</v>
      </c>
      <c r="CL56" s="29">
        <f t="shared" si="12"/>
        <v>0</v>
      </c>
      <c r="CM56" s="29">
        <f t="shared" si="13"/>
        <v>0</v>
      </c>
      <c r="CN56" s="29">
        <f t="shared" si="13"/>
        <v>0</v>
      </c>
      <c r="CO56" s="30"/>
      <c r="CP56" s="29">
        <f t="shared" si="14"/>
        <v>0</v>
      </c>
      <c r="CQ56" s="29">
        <f t="shared" si="14"/>
        <v>0</v>
      </c>
    </row>
    <row r="57" spans="1:95" x14ac:dyDescent="0.25">
      <c r="A57" s="299" t="s">
        <v>55</v>
      </c>
      <c r="B57" s="10" t="s">
        <v>38</v>
      </c>
      <c r="C57" s="11">
        <f t="shared" si="0"/>
        <v>50</v>
      </c>
      <c r="D57" s="12">
        <f>SUM(J57+L57+N57+P57+R57+T57+V57+X57+Z57+AB57+AD57+AF57+AH57+AJ57+AL57)</f>
        <v>36</v>
      </c>
      <c r="E57" s="13">
        <f>SUM(K57+M57+O57+Q57+S57+U57+W57+Y57+AA57+AC57+AE57+AG57+AI57+AK57+AM57)</f>
        <v>14</v>
      </c>
      <c r="F57" s="71"/>
      <c r="G57" s="72"/>
      <c r="H57" s="71"/>
      <c r="I57" s="72"/>
      <c r="J57" s="14"/>
      <c r="K57" s="16"/>
      <c r="L57" s="14"/>
      <c r="M57" s="16"/>
      <c r="N57" s="14">
        <v>1</v>
      </c>
      <c r="O57" s="16"/>
      <c r="P57" s="14">
        <v>3</v>
      </c>
      <c r="Q57" s="16"/>
      <c r="R57" s="14">
        <v>5</v>
      </c>
      <c r="S57" s="16">
        <v>1</v>
      </c>
      <c r="T57" s="14">
        <v>2</v>
      </c>
      <c r="U57" s="16">
        <v>3</v>
      </c>
      <c r="V57" s="14">
        <v>7</v>
      </c>
      <c r="W57" s="16">
        <v>1</v>
      </c>
      <c r="X57" s="14">
        <v>4</v>
      </c>
      <c r="Y57" s="16">
        <v>1</v>
      </c>
      <c r="Z57" s="14">
        <v>6</v>
      </c>
      <c r="AA57" s="16"/>
      <c r="AB57" s="14">
        <v>3</v>
      </c>
      <c r="AC57" s="16">
        <v>3</v>
      </c>
      <c r="AD57" s="14">
        <v>1</v>
      </c>
      <c r="AE57" s="16"/>
      <c r="AF57" s="14">
        <v>1</v>
      </c>
      <c r="AG57" s="16"/>
      <c r="AH57" s="14">
        <v>2</v>
      </c>
      <c r="AI57" s="16">
        <v>3</v>
      </c>
      <c r="AJ57" s="14"/>
      <c r="AK57" s="16">
        <v>2</v>
      </c>
      <c r="AL57" s="17">
        <v>1</v>
      </c>
      <c r="AM57" s="18"/>
      <c r="AN57" s="73">
        <v>0</v>
      </c>
      <c r="AO57" s="20">
        <v>0</v>
      </c>
      <c r="AP57" s="15">
        <v>0</v>
      </c>
      <c r="AQ57" s="87">
        <v>0</v>
      </c>
      <c r="AR57" s="87">
        <v>0</v>
      </c>
      <c r="AS57" s="87">
        <v>0</v>
      </c>
      <c r="AT57" s="87">
        <v>0</v>
      </c>
      <c r="AU57" s="87">
        <v>0</v>
      </c>
      <c r="AV57" s="25" t="str">
        <f>$CA57&amp;$CB57&amp;CC57&amp;CD57&amp;CE57&amp;CF57&amp;CG57&amp;CH57</f>
        <v/>
      </c>
      <c r="CA57" s="26" t="str">
        <f t="shared" si="3"/>
        <v/>
      </c>
      <c r="CB57" s="26" t="str">
        <f t="shared" si="4"/>
        <v/>
      </c>
      <c r="CC57" s="26" t="str">
        <f t="shared" si="5"/>
        <v/>
      </c>
      <c r="CD57" s="26" t="str">
        <f t="shared" si="6"/>
        <v/>
      </c>
      <c r="CE57" s="26" t="str">
        <f>IF(AND($C57&lt;&gt;0,AR57=""),"* No olvide ingresar la columna Migrantes (Digite CERO si no tiene).  ",IF(AR57&gt;$C57,"* El Número de Migrantes no puede superar el Total. ",""))</f>
        <v/>
      </c>
      <c r="CF57" s="88" t="str">
        <f>IF(AND(SUM(J57:M57)&gt;0,AS57=""),"* No olvide digitar la variable 14-18 años. Si no tiene digite Cero.",IF(AS57&gt;SUM(J57:M57),"* La variable 14-18 años no puede ser mayor al total por grupo edad de 10 a 19 años. ",""))</f>
        <v/>
      </c>
      <c r="CG57" s="26" t="str">
        <f t="shared" si="8"/>
        <v/>
      </c>
      <c r="CH57" s="26" t="str">
        <f t="shared" si="9"/>
        <v/>
      </c>
      <c r="CI57" s="28"/>
      <c r="CJ57" s="29">
        <f t="shared" si="10"/>
        <v>0</v>
      </c>
      <c r="CK57" s="29">
        <f t="shared" si="11"/>
        <v>0</v>
      </c>
      <c r="CL57" s="29">
        <f t="shared" si="12"/>
        <v>0</v>
      </c>
      <c r="CM57" s="29">
        <f t="shared" si="13"/>
        <v>0</v>
      </c>
      <c r="CN57" s="29">
        <f t="shared" si="13"/>
        <v>0</v>
      </c>
      <c r="CO57" s="89">
        <f>IF(AND(SUM(J57:M57)&gt;0,AS57=""),1,IF(AS57&gt;SUM(J57:M57),1,0))</f>
        <v>0</v>
      </c>
      <c r="CP57" s="29">
        <f t="shared" si="14"/>
        <v>0</v>
      </c>
      <c r="CQ57" s="29">
        <f t="shared" si="14"/>
        <v>0</v>
      </c>
    </row>
    <row r="58" spans="1:95" x14ac:dyDescent="0.25">
      <c r="A58" s="300"/>
      <c r="B58" s="31" t="s">
        <v>39</v>
      </c>
      <c r="C58" s="32">
        <f t="shared" si="0"/>
        <v>0</v>
      </c>
      <c r="D58" s="33">
        <f t="shared" ref="D58:E62" si="32">SUM(J58+L58+N58+P58+R58+T58+V58+X58+Z58+AB58+AD58+AF58+AH58+AJ58+AL58)</f>
        <v>0</v>
      </c>
      <c r="E58" s="34">
        <f>SUM(K58+M58+O58+Q58+S58+U58+W58+Y58+AA58+AC58+AE58+AG58+AI58+AK58+AM58)</f>
        <v>0</v>
      </c>
      <c r="F58" s="75"/>
      <c r="G58" s="76"/>
      <c r="H58" s="75"/>
      <c r="I58" s="76"/>
      <c r="J58" s="35"/>
      <c r="K58" s="37"/>
      <c r="L58" s="35"/>
      <c r="M58" s="37"/>
      <c r="N58" s="35"/>
      <c r="O58" s="37"/>
      <c r="P58" s="35"/>
      <c r="Q58" s="37"/>
      <c r="R58" s="35"/>
      <c r="S58" s="37"/>
      <c r="T58" s="35"/>
      <c r="U58" s="37"/>
      <c r="V58" s="35"/>
      <c r="W58" s="37"/>
      <c r="X58" s="35"/>
      <c r="Y58" s="37"/>
      <c r="Z58" s="35"/>
      <c r="AA58" s="37"/>
      <c r="AB58" s="35"/>
      <c r="AC58" s="37"/>
      <c r="AD58" s="35"/>
      <c r="AE58" s="37"/>
      <c r="AF58" s="35"/>
      <c r="AG58" s="37"/>
      <c r="AH58" s="35"/>
      <c r="AI58" s="37"/>
      <c r="AJ58" s="35"/>
      <c r="AK58" s="37"/>
      <c r="AL58" s="38"/>
      <c r="AM58" s="39"/>
      <c r="AN58" s="40"/>
      <c r="AO58" s="41"/>
      <c r="AP58" s="36"/>
      <c r="AQ58" s="24"/>
      <c r="AR58" s="24"/>
      <c r="AS58" s="24"/>
      <c r="AT58" s="24"/>
      <c r="AU58" s="24"/>
      <c r="AV58" s="25" t="str">
        <f t="shared" ref="AV58:AV89" si="33">$CA58&amp;$CB58&amp;CC58&amp;CD58&amp;CE58&amp;CF58&amp;CG58&amp;CH58</f>
        <v/>
      </c>
      <c r="CA58" s="26" t="str">
        <f t="shared" si="3"/>
        <v/>
      </c>
      <c r="CB58" s="26" t="str">
        <f t="shared" si="4"/>
        <v/>
      </c>
      <c r="CC58" s="26" t="str">
        <f t="shared" si="5"/>
        <v/>
      </c>
      <c r="CD58" s="26" t="str">
        <f t="shared" si="6"/>
        <v/>
      </c>
      <c r="CE58" s="26" t="str">
        <f t="shared" si="7"/>
        <v/>
      </c>
      <c r="CF58" s="88" t="str">
        <f t="shared" ref="CF58:CF89" si="34">IF(AND(SUM(J58:M58)&gt;0,AS58=""),"* No olvide digitar la variable 14-18 años. Si no tiene digite Cero.",IF(AS58&gt;SUM(J58:M58),"* La variable 14-18 años no puede ser mayor al total por grupo edad de 10 a 19 años. ",""))</f>
        <v/>
      </c>
      <c r="CG58" s="26" t="str">
        <f t="shared" si="8"/>
        <v/>
      </c>
      <c r="CH58" s="26" t="str">
        <f t="shared" si="9"/>
        <v/>
      </c>
      <c r="CI58" s="28"/>
      <c r="CJ58" s="29">
        <f t="shared" si="10"/>
        <v>0</v>
      </c>
      <c r="CK58" s="29">
        <f t="shared" si="11"/>
        <v>0</v>
      </c>
      <c r="CL58" s="29">
        <f t="shared" si="12"/>
        <v>0</v>
      </c>
      <c r="CM58" s="29">
        <f t="shared" si="13"/>
        <v>0</v>
      </c>
      <c r="CN58" s="29">
        <f t="shared" si="13"/>
        <v>0</v>
      </c>
      <c r="CO58" s="89">
        <f t="shared" ref="CO58:CO89" si="35">IF(AND(SUM(J58:M58)&gt;0,AS58=""),1,IF(AS58&gt;SUM(J58:M58),1,0))</f>
        <v>0</v>
      </c>
      <c r="CP58" s="29">
        <f t="shared" si="14"/>
        <v>0</v>
      </c>
      <c r="CQ58" s="29">
        <f t="shared" si="14"/>
        <v>0</v>
      </c>
    </row>
    <row r="59" spans="1:95" x14ac:dyDescent="0.25">
      <c r="A59" s="300"/>
      <c r="B59" s="31" t="s">
        <v>40</v>
      </c>
      <c r="C59" s="32">
        <f t="shared" si="0"/>
        <v>95</v>
      </c>
      <c r="D59" s="33">
        <f>SUM(J59+L59+N59+P59+R59+T59+V59+X59+Z59+AB59+AD59+AF59+AH59+AJ59+AL59)</f>
        <v>74</v>
      </c>
      <c r="E59" s="34">
        <f>SUM(K59+M59+O59+Q59+S59+U59+W59+Y59+AA59+AC59+AE59+AG59+AI59+AK59+AM59)</f>
        <v>21</v>
      </c>
      <c r="F59" s="75"/>
      <c r="G59" s="76"/>
      <c r="H59" s="75"/>
      <c r="I59" s="76"/>
      <c r="J59" s="35"/>
      <c r="K59" s="37"/>
      <c r="L59" s="35"/>
      <c r="M59" s="37"/>
      <c r="N59" s="35">
        <v>4</v>
      </c>
      <c r="O59" s="37"/>
      <c r="P59" s="35">
        <v>10</v>
      </c>
      <c r="Q59" s="37">
        <v>3</v>
      </c>
      <c r="R59" s="35">
        <v>6</v>
      </c>
      <c r="S59" s="37">
        <v>1</v>
      </c>
      <c r="T59" s="35">
        <v>13</v>
      </c>
      <c r="U59" s="37">
        <v>5</v>
      </c>
      <c r="V59" s="35">
        <v>13</v>
      </c>
      <c r="W59" s="37">
        <v>5</v>
      </c>
      <c r="X59" s="35">
        <v>7</v>
      </c>
      <c r="Y59" s="37">
        <v>2</v>
      </c>
      <c r="Z59" s="35">
        <v>10</v>
      </c>
      <c r="AA59" s="37">
        <v>1</v>
      </c>
      <c r="AB59" s="35">
        <v>7</v>
      </c>
      <c r="AC59" s="37">
        <v>3</v>
      </c>
      <c r="AD59" s="35">
        <v>1</v>
      </c>
      <c r="AE59" s="37"/>
      <c r="AF59" s="35">
        <v>2</v>
      </c>
      <c r="AG59" s="37">
        <v>1</v>
      </c>
      <c r="AH59" s="35"/>
      <c r="AI59" s="37"/>
      <c r="AJ59" s="35"/>
      <c r="AK59" s="37"/>
      <c r="AL59" s="38">
        <v>1</v>
      </c>
      <c r="AM59" s="39"/>
      <c r="AN59" s="40">
        <v>0</v>
      </c>
      <c r="AO59" s="41">
        <v>0</v>
      </c>
      <c r="AP59" s="36">
        <v>0</v>
      </c>
      <c r="AQ59" s="24">
        <v>0</v>
      </c>
      <c r="AR59" s="24">
        <v>0</v>
      </c>
      <c r="AS59" s="24">
        <v>0</v>
      </c>
      <c r="AT59" s="24">
        <v>0</v>
      </c>
      <c r="AU59" s="24">
        <v>0</v>
      </c>
      <c r="AV59" s="25" t="str">
        <f t="shared" si="33"/>
        <v/>
      </c>
      <c r="CA59" s="26" t="str">
        <f t="shared" si="3"/>
        <v/>
      </c>
      <c r="CB59" s="26" t="str">
        <f t="shared" si="4"/>
        <v/>
      </c>
      <c r="CC59" s="26" t="str">
        <f t="shared" si="5"/>
        <v/>
      </c>
      <c r="CD59" s="26" t="str">
        <f t="shared" si="6"/>
        <v/>
      </c>
      <c r="CE59" s="26" t="str">
        <f t="shared" si="7"/>
        <v/>
      </c>
      <c r="CF59" s="88" t="str">
        <f t="shared" si="34"/>
        <v/>
      </c>
      <c r="CG59" s="26" t="str">
        <f t="shared" si="8"/>
        <v/>
      </c>
      <c r="CH59" s="26" t="str">
        <f t="shared" si="9"/>
        <v/>
      </c>
      <c r="CI59" s="28"/>
      <c r="CJ59" s="29">
        <f t="shared" si="10"/>
        <v>0</v>
      </c>
      <c r="CK59" s="29">
        <f t="shared" si="11"/>
        <v>0</v>
      </c>
      <c r="CL59" s="29">
        <f t="shared" si="12"/>
        <v>0</v>
      </c>
      <c r="CM59" s="29">
        <f t="shared" si="13"/>
        <v>0</v>
      </c>
      <c r="CN59" s="29">
        <f t="shared" si="13"/>
        <v>0</v>
      </c>
      <c r="CO59" s="89">
        <f t="shared" si="35"/>
        <v>0</v>
      </c>
      <c r="CP59" s="29">
        <f t="shared" si="14"/>
        <v>0</v>
      </c>
      <c r="CQ59" s="29">
        <f t="shared" si="14"/>
        <v>0</v>
      </c>
    </row>
    <row r="60" spans="1:95" x14ac:dyDescent="0.25">
      <c r="A60" s="300"/>
      <c r="B60" s="31" t="s">
        <v>43</v>
      </c>
      <c r="C60" s="32">
        <f t="shared" si="0"/>
        <v>0</v>
      </c>
      <c r="D60" s="33">
        <f t="shared" si="32"/>
        <v>0</v>
      </c>
      <c r="E60" s="34">
        <f t="shared" si="32"/>
        <v>0</v>
      </c>
      <c r="F60" s="75"/>
      <c r="G60" s="76"/>
      <c r="H60" s="75"/>
      <c r="I60" s="76"/>
      <c r="J60" s="35"/>
      <c r="K60" s="37"/>
      <c r="L60" s="35"/>
      <c r="M60" s="37"/>
      <c r="N60" s="35"/>
      <c r="O60" s="37"/>
      <c r="P60" s="35"/>
      <c r="Q60" s="37"/>
      <c r="R60" s="35"/>
      <c r="S60" s="37"/>
      <c r="T60" s="35"/>
      <c r="U60" s="37"/>
      <c r="V60" s="35"/>
      <c r="W60" s="37"/>
      <c r="X60" s="35"/>
      <c r="Y60" s="37"/>
      <c r="Z60" s="35"/>
      <c r="AA60" s="37"/>
      <c r="AB60" s="35"/>
      <c r="AC60" s="37"/>
      <c r="AD60" s="35"/>
      <c r="AE60" s="37"/>
      <c r="AF60" s="35"/>
      <c r="AG60" s="37"/>
      <c r="AH60" s="35"/>
      <c r="AI60" s="37"/>
      <c r="AJ60" s="35"/>
      <c r="AK60" s="37"/>
      <c r="AL60" s="38"/>
      <c r="AM60" s="39"/>
      <c r="AN60" s="40"/>
      <c r="AO60" s="41"/>
      <c r="AP60" s="36"/>
      <c r="AQ60" s="24"/>
      <c r="AR60" s="24"/>
      <c r="AS60" s="24"/>
      <c r="AT60" s="24"/>
      <c r="AU60" s="24"/>
      <c r="AV60" s="25" t="str">
        <f t="shared" si="33"/>
        <v/>
      </c>
      <c r="CA60" s="26" t="str">
        <f t="shared" si="3"/>
        <v/>
      </c>
      <c r="CB60" s="26" t="str">
        <f t="shared" si="4"/>
        <v/>
      </c>
      <c r="CC60" s="26" t="str">
        <f t="shared" si="5"/>
        <v/>
      </c>
      <c r="CD60" s="26" t="str">
        <f t="shared" si="6"/>
        <v/>
      </c>
      <c r="CE60" s="26" t="str">
        <f t="shared" si="7"/>
        <v/>
      </c>
      <c r="CF60" s="88" t="str">
        <f t="shared" si="34"/>
        <v/>
      </c>
      <c r="CG60" s="26" t="str">
        <f t="shared" si="8"/>
        <v/>
      </c>
      <c r="CH60" s="26" t="str">
        <f t="shared" si="9"/>
        <v/>
      </c>
      <c r="CI60" s="28"/>
      <c r="CJ60" s="29">
        <f t="shared" si="10"/>
        <v>0</v>
      </c>
      <c r="CK60" s="29">
        <f t="shared" si="11"/>
        <v>0</v>
      </c>
      <c r="CL60" s="29">
        <f t="shared" si="12"/>
        <v>0</v>
      </c>
      <c r="CM60" s="29">
        <f t="shared" si="13"/>
        <v>0</v>
      </c>
      <c r="CN60" s="29">
        <f t="shared" si="13"/>
        <v>0</v>
      </c>
      <c r="CO60" s="89">
        <f t="shared" si="35"/>
        <v>0</v>
      </c>
      <c r="CP60" s="29">
        <f t="shared" si="14"/>
        <v>0</v>
      </c>
      <c r="CQ60" s="29">
        <f t="shared" si="14"/>
        <v>0</v>
      </c>
    </row>
    <row r="61" spans="1:95" x14ac:dyDescent="0.25">
      <c r="A61" s="300"/>
      <c r="B61" s="90" t="s">
        <v>47</v>
      </c>
      <c r="C61" s="91">
        <f t="shared" si="0"/>
        <v>0</v>
      </c>
      <c r="D61" s="33">
        <f>SUM(J61+L61+N61+P61+R61+T61+V61+X61+Z61+AB61+AD61+AF61+AH61+AJ61+AL61)</f>
        <v>0</v>
      </c>
      <c r="E61" s="55">
        <f>SUM(K61+M61+O61+Q61+S61+U61+W61+Y61+AA61+AC61+AE61+AG61+AI61+AK61+AM61)</f>
        <v>0</v>
      </c>
      <c r="F61" s="75"/>
      <c r="G61" s="76"/>
      <c r="H61" s="75"/>
      <c r="I61" s="76"/>
      <c r="J61" s="47"/>
      <c r="K61" s="49"/>
      <c r="L61" s="47"/>
      <c r="M61" s="49"/>
      <c r="N61" s="47"/>
      <c r="O61" s="49"/>
      <c r="P61" s="47"/>
      <c r="Q61" s="49"/>
      <c r="R61" s="47"/>
      <c r="S61" s="49"/>
      <c r="T61" s="47"/>
      <c r="U61" s="49"/>
      <c r="V61" s="47"/>
      <c r="W61" s="49"/>
      <c r="X61" s="47"/>
      <c r="Y61" s="49"/>
      <c r="Z61" s="47"/>
      <c r="AA61" s="49"/>
      <c r="AB61" s="47"/>
      <c r="AC61" s="49"/>
      <c r="AD61" s="47"/>
      <c r="AE61" s="49"/>
      <c r="AF61" s="47"/>
      <c r="AG61" s="49"/>
      <c r="AH61" s="47"/>
      <c r="AI61" s="49"/>
      <c r="AJ61" s="47"/>
      <c r="AK61" s="49"/>
      <c r="AL61" s="50"/>
      <c r="AM61" s="51"/>
      <c r="AN61" s="40"/>
      <c r="AO61" s="52"/>
      <c r="AP61" s="48"/>
      <c r="AQ61" s="92"/>
      <c r="AR61" s="92"/>
      <c r="AS61" s="92"/>
      <c r="AT61" s="92"/>
      <c r="AU61" s="92"/>
      <c r="AV61" s="25" t="str">
        <f t="shared" si="33"/>
        <v/>
      </c>
      <c r="CA61" s="26" t="str">
        <f t="shared" si="3"/>
        <v/>
      </c>
      <c r="CB61" s="26" t="str">
        <f t="shared" si="4"/>
        <v/>
      </c>
      <c r="CC61" s="26" t="str">
        <f t="shared" si="5"/>
        <v/>
      </c>
      <c r="CD61" s="26" t="str">
        <f t="shared" si="6"/>
        <v/>
      </c>
      <c r="CE61" s="26" t="str">
        <f t="shared" si="7"/>
        <v/>
      </c>
      <c r="CF61" s="88" t="str">
        <f t="shared" si="34"/>
        <v/>
      </c>
      <c r="CG61" s="26" t="str">
        <f t="shared" si="8"/>
        <v/>
      </c>
      <c r="CH61" s="26" t="str">
        <f t="shared" si="9"/>
        <v/>
      </c>
      <c r="CI61" s="28"/>
      <c r="CJ61" s="29">
        <f t="shared" si="10"/>
        <v>0</v>
      </c>
      <c r="CK61" s="29">
        <f t="shared" si="11"/>
        <v>0</v>
      </c>
      <c r="CL61" s="29">
        <f t="shared" si="12"/>
        <v>0</v>
      </c>
      <c r="CM61" s="29">
        <f t="shared" si="13"/>
        <v>0</v>
      </c>
      <c r="CN61" s="29">
        <f t="shared" si="13"/>
        <v>0</v>
      </c>
      <c r="CO61" s="89">
        <f t="shared" si="35"/>
        <v>0</v>
      </c>
      <c r="CP61" s="29">
        <f t="shared" si="14"/>
        <v>0</v>
      </c>
      <c r="CQ61" s="29">
        <f t="shared" si="14"/>
        <v>0</v>
      </c>
    </row>
    <row r="62" spans="1:95" x14ac:dyDescent="0.25">
      <c r="A62" s="301"/>
      <c r="B62" s="57" t="s">
        <v>46</v>
      </c>
      <c r="C62" s="58">
        <f t="shared" si="0"/>
        <v>0</v>
      </c>
      <c r="D62" s="59">
        <f t="shared" si="32"/>
        <v>0</v>
      </c>
      <c r="E62" s="60">
        <f t="shared" si="32"/>
        <v>0</v>
      </c>
      <c r="F62" s="82"/>
      <c r="G62" s="93"/>
      <c r="H62" s="82"/>
      <c r="I62" s="93"/>
      <c r="J62" s="64"/>
      <c r="K62" s="94"/>
      <c r="L62" s="64"/>
      <c r="M62" s="94"/>
      <c r="N62" s="64"/>
      <c r="O62" s="94"/>
      <c r="P62" s="64"/>
      <c r="Q62" s="94"/>
      <c r="R62" s="64"/>
      <c r="S62" s="94"/>
      <c r="T62" s="64"/>
      <c r="U62" s="94"/>
      <c r="V62" s="64"/>
      <c r="W62" s="94"/>
      <c r="X62" s="64"/>
      <c r="Y62" s="94"/>
      <c r="Z62" s="64"/>
      <c r="AA62" s="94"/>
      <c r="AB62" s="64"/>
      <c r="AC62" s="94"/>
      <c r="AD62" s="64"/>
      <c r="AE62" s="94"/>
      <c r="AF62" s="64"/>
      <c r="AG62" s="94"/>
      <c r="AH62" s="64"/>
      <c r="AI62" s="94"/>
      <c r="AJ62" s="64"/>
      <c r="AK62" s="94"/>
      <c r="AL62" s="95"/>
      <c r="AM62" s="96"/>
      <c r="AN62" s="66"/>
      <c r="AO62" s="97"/>
      <c r="AP62" s="68"/>
      <c r="AQ62" s="69"/>
      <c r="AR62" s="69"/>
      <c r="AS62" s="69"/>
      <c r="AT62" s="69"/>
      <c r="AU62" s="69"/>
      <c r="AV62" s="25" t="str">
        <f t="shared" si="33"/>
        <v/>
      </c>
      <c r="CA62" s="26" t="str">
        <f t="shared" si="3"/>
        <v/>
      </c>
      <c r="CB62" s="26" t="str">
        <f t="shared" si="4"/>
        <v/>
      </c>
      <c r="CC62" s="26" t="str">
        <f t="shared" si="5"/>
        <v/>
      </c>
      <c r="CD62" s="26" t="str">
        <f t="shared" si="6"/>
        <v/>
      </c>
      <c r="CE62" s="26" t="str">
        <f t="shared" si="7"/>
        <v/>
      </c>
      <c r="CF62" s="88" t="str">
        <f t="shared" si="34"/>
        <v/>
      </c>
      <c r="CG62" s="26" t="str">
        <f t="shared" si="8"/>
        <v/>
      </c>
      <c r="CH62" s="26" t="str">
        <f t="shared" si="9"/>
        <v/>
      </c>
      <c r="CI62" s="28"/>
      <c r="CJ62" s="29">
        <f t="shared" si="10"/>
        <v>0</v>
      </c>
      <c r="CK62" s="29">
        <f t="shared" si="11"/>
        <v>0</v>
      </c>
      <c r="CL62" s="29">
        <f t="shared" si="12"/>
        <v>0</v>
      </c>
      <c r="CM62" s="29">
        <f t="shared" si="13"/>
        <v>0</v>
      </c>
      <c r="CN62" s="29">
        <f t="shared" si="13"/>
        <v>0</v>
      </c>
      <c r="CO62" s="89">
        <f t="shared" si="35"/>
        <v>0</v>
      </c>
      <c r="CP62" s="29">
        <f t="shared" si="14"/>
        <v>0</v>
      </c>
      <c r="CQ62" s="29">
        <f t="shared" si="14"/>
        <v>0</v>
      </c>
    </row>
    <row r="63" spans="1:95" x14ac:dyDescent="0.25">
      <c r="A63" s="299" t="s">
        <v>56</v>
      </c>
      <c r="B63" s="10" t="s">
        <v>38</v>
      </c>
      <c r="C63" s="11">
        <f t="shared" si="0"/>
        <v>40</v>
      </c>
      <c r="D63" s="12">
        <f t="shared" ref="D63:E66" si="36">SUM(J63+L63+N63+P63+R63+T63+V63+X63+Z63+AB63)</f>
        <v>31</v>
      </c>
      <c r="E63" s="13">
        <f t="shared" si="36"/>
        <v>9</v>
      </c>
      <c r="F63" s="71"/>
      <c r="G63" s="72"/>
      <c r="H63" s="71"/>
      <c r="I63" s="72"/>
      <c r="J63" s="14"/>
      <c r="K63" s="16"/>
      <c r="L63" s="14"/>
      <c r="M63" s="16"/>
      <c r="N63" s="14">
        <v>1</v>
      </c>
      <c r="O63" s="16"/>
      <c r="P63" s="14">
        <v>3</v>
      </c>
      <c r="Q63" s="16"/>
      <c r="R63" s="14">
        <v>5</v>
      </c>
      <c r="S63" s="16">
        <v>1</v>
      </c>
      <c r="T63" s="14">
        <v>2</v>
      </c>
      <c r="U63" s="16">
        <v>3</v>
      </c>
      <c r="V63" s="14">
        <v>7</v>
      </c>
      <c r="W63" s="16">
        <v>1</v>
      </c>
      <c r="X63" s="14">
        <v>4</v>
      </c>
      <c r="Y63" s="16">
        <v>1</v>
      </c>
      <c r="Z63" s="14">
        <v>6</v>
      </c>
      <c r="AA63" s="16"/>
      <c r="AB63" s="35">
        <v>3</v>
      </c>
      <c r="AC63" s="37">
        <v>3</v>
      </c>
      <c r="AD63" s="98"/>
      <c r="AE63" s="99"/>
      <c r="AF63" s="100"/>
      <c r="AG63" s="101"/>
      <c r="AH63" s="100"/>
      <c r="AI63" s="101"/>
      <c r="AJ63" s="100"/>
      <c r="AK63" s="101"/>
      <c r="AL63" s="102"/>
      <c r="AM63" s="103"/>
      <c r="AN63" s="73">
        <v>0</v>
      </c>
      <c r="AO63" s="104">
        <v>0</v>
      </c>
      <c r="AP63" s="21">
        <v>0</v>
      </c>
      <c r="AQ63" s="22">
        <v>0</v>
      </c>
      <c r="AR63" s="22">
        <v>3</v>
      </c>
      <c r="AS63" s="22">
        <v>0</v>
      </c>
      <c r="AT63" s="22">
        <v>0</v>
      </c>
      <c r="AU63" s="22">
        <v>0</v>
      </c>
      <c r="AV63" s="25" t="str">
        <f t="shared" si="33"/>
        <v/>
      </c>
      <c r="CA63" s="26" t="str">
        <f t="shared" si="3"/>
        <v/>
      </c>
      <c r="CB63" s="26" t="str">
        <f t="shared" si="4"/>
        <v/>
      </c>
      <c r="CC63" s="26" t="str">
        <f t="shared" si="5"/>
        <v/>
      </c>
      <c r="CD63" s="26" t="str">
        <f t="shared" si="6"/>
        <v/>
      </c>
      <c r="CE63" s="26" t="str">
        <f t="shared" si="7"/>
        <v/>
      </c>
      <c r="CF63" s="88" t="str">
        <f t="shared" si="34"/>
        <v/>
      </c>
      <c r="CG63" s="26" t="str">
        <f t="shared" si="8"/>
        <v/>
      </c>
      <c r="CH63" s="26" t="str">
        <f t="shared" si="9"/>
        <v/>
      </c>
      <c r="CI63" s="28"/>
      <c r="CJ63" s="29">
        <f t="shared" si="10"/>
        <v>0</v>
      </c>
      <c r="CK63" s="29">
        <f t="shared" si="11"/>
        <v>0</v>
      </c>
      <c r="CL63" s="29">
        <f t="shared" si="12"/>
        <v>0</v>
      </c>
      <c r="CM63" s="29">
        <f t="shared" si="13"/>
        <v>0</v>
      </c>
      <c r="CN63" s="29">
        <f t="shared" si="13"/>
        <v>0</v>
      </c>
      <c r="CO63" s="89">
        <f t="shared" si="35"/>
        <v>0</v>
      </c>
      <c r="CP63" s="29">
        <f t="shared" si="14"/>
        <v>0</v>
      </c>
      <c r="CQ63" s="29">
        <f t="shared" si="14"/>
        <v>0</v>
      </c>
    </row>
    <row r="64" spans="1:95" x14ac:dyDescent="0.25">
      <c r="A64" s="300"/>
      <c r="B64" s="31" t="s">
        <v>40</v>
      </c>
      <c r="C64" s="32">
        <f t="shared" si="0"/>
        <v>90</v>
      </c>
      <c r="D64" s="33">
        <f t="shared" si="36"/>
        <v>70</v>
      </c>
      <c r="E64" s="34">
        <f t="shared" si="36"/>
        <v>20</v>
      </c>
      <c r="F64" s="75"/>
      <c r="G64" s="76"/>
      <c r="H64" s="75"/>
      <c r="I64" s="76"/>
      <c r="J64" s="35"/>
      <c r="K64" s="37"/>
      <c r="L64" s="35"/>
      <c r="M64" s="37"/>
      <c r="N64" s="35">
        <v>4</v>
      </c>
      <c r="O64" s="37"/>
      <c r="P64" s="35">
        <v>10</v>
      </c>
      <c r="Q64" s="37">
        <v>3</v>
      </c>
      <c r="R64" s="35">
        <v>6</v>
      </c>
      <c r="S64" s="37">
        <v>1</v>
      </c>
      <c r="T64" s="35">
        <v>13</v>
      </c>
      <c r="U64" s="37">
        <v>5</v>
      </c>
      <c r="V64" s="35">
        <v>13</v>
      </c>
      <c r="W64" s="37">
        <v>5</v>
      </c>
      <c r="X64" s="35">
        <v>7</v>
      </c>
      <c r="Y64" s="37">
        <v>2</v>
      </c>
      <c r="Z64" s="35">
        <v>10</v>
      </c>
      <c r="AA64" s="37">
        <v>1</v>
      </c>
      <c r="AB64" s="35">
        <v>7</v>
      </c>
      <c r="AC64" s="37">
        <v>3</v>
      </c>
      <c r="AD64" s="98"/>
      <c r="AE64" s="99"/>
      <c r="AF64" s="105"/>
      <c r="AG64" s="77"/>
      <c r="AH64" s="105"/>
      <c r="AI64" s="77"/>
      <c r="AJ64" s="105"/>
      <c r="AK64" s="77"/>
      <c r="AL64" s="106"/>
      <c r="AM64" s="107"/>
      <c r="AN64" s="40">
        <v>0</v>
      </c>
      <c r="AO64" s="41">
        <v>0</v>
      </c>
      <c r="AP64" s="36">
        <v>0</v>
      </c>
      <c r="AQ64" s="24">
        <v>0</v>
      </c>
      <c r="AR64" s="24">
        <v>7</v>
      </c>
      <c r="AS64" s="24">
        <v>0</v>
      </c>
      <c r="AT64" s="24">
        <v>0</v>
      </c>
      <c r="AU64" s="24">
        <v>0</v>
      </c>
      <c r="AV64" s="25" t="str">
        <f t="shared" si="33"/>
        <v/>
      </c>
      <c r="CA64" s="26" t="str">
        <f t="shared" si="3"/>
        <v/>
      </c>
      <c r="CB64" s="26" t="str">
        <f t="shared" si="4"/>
        <v/>
      </c>
      <c r="CC64" s="26" t="str">
        <f t="shared" si="5"/>
        <v/>
      </c>
      <c r="CD64" s="26" t="str">
        <f t="shared" si="6"/>
        <v/>
      </c>
      <c r="CE64" s="26" t="str">
        <f t="shared" si="7"/>
        <v/>
      </c>
      <c r="CF64" s="88" t="str">
        <f t="shared" si="34"/>
        <v/>
      </c>
      <c r="CG64" s="26" t="str">
        <f t="shared" si="8"/>
        <v/>
      </c>
      <c r="CH64" s="26" t="str">
        <f t="shared" si="9"/>
        <v/>
      </c>
      <c r="CI64" s="28"/>
      <c r="CJ64" s="29">
        <f t="shared" si="10"/>
        <v>0</v>
      </c>
      <c r="CK64" s="29">
        <f t="shared" si="11"/>
        <v>0</v>
      </c>
      <c r="CL64" s="29">
        <f t="shared" si="12"/>
        <v>0</v>
      </c>
      <c r="CM64" s="29">
        <f t="shared" si="13"/>
        <v>0</v>
      </c>
      <c r="CN64" s="29">
        <f t="shared" si="13"/>
        <v>0</v>
      </c>
      <c r="CO64" s="89">
        <f t="shared" si="35"/>
        <v>0</v>
      </c>
      <c r="CP64" s="29">
        <f t="shared" si="14"/>
        <v>0</v>
      </c>
      <c r="CQ64" s="29">
        <f t="shared" si="14"/>
        <v>0</v>
      </c>
    </row>
    <row r="65" spans="1:95" x14ac:dyDescent="0.25">
      <c r="A65" s="300"/>
      <c r="B65" s="53" t="s">
        <v>47</v>
      </c>
      <c r="C65" s="32">
        <f t="shared" si="0"/>
        <v>0</v>
      </c>
      <c r="D65" s="33">
        <f t="shared" si="36"/>
        <v>0</v>
      </c>
      <c r="E65" s="55">
        <f t="shared" si="36"/>
        <v>0</v>
      </c>
      <c r="F65" s="75"/>
      <c r="G65" s="76"/>
      <c r="H65" s="75"/>
      <c r="I65" s="76"/>
      <c r="J65" s="47"/>
      <c r="K65" s="49"/>
      <c r="L65" s="47"/>
      <c r="M65" s="49"/>
      <c r="N65" s="47"/>
      <c r="O65" s="49"/>
      <c r="P65" s="47"/>
      <c r="Q65" s="49"/>
      <c r="R65" s="47"/>
      <c r="S65" s="49"/>
      <c r="T65" s="47"/>
      <c r="U65" s="49"/>
      <c r="V65" s="47"/>
      <c r="W65" s="49"/>
      <c r="X65" s="47"/>
      <c r="Y65" s="49"/>
      <c r="Z65" s="47"/>
      <c r="AA65" s="49"/>
      <c r="AB65" s="35"/>
      <c r="AC65" s="37"/>
      <c r="AD65" s="98"/>
      <c r="AE65" s="99"/>
      <c r="AF65" s="75"/>
      <c r="AG65" s="108"/>
      <c r="AH65" s="75"/>
      <c r="AI65" s="108"/>
      <c r="AJ65" s="75"/>
      <c r="AK65" s="108"/>
      <c r="AL65" s="109"/>
      <c r="AM65" s="110"/>
      <c r="AN65" s="40"/>
      <c r="AO65" s="52"/>
      <c r="AP65" s="48"/>
      <c r="AQ65" s="92"/>
      <c r="AR65" s="92"/>
      <c r="AS65" s="92"/>
      <c r="AT65" s="92"/>
      <c r="AU65" s="92"/>
      <c r="AV65" s="25" t="str">
        <f t="shared" si="33"/>
        <v/>
      </c>
      <c r="CA65" s="26" t="str">
        <f t="shared" si="3"/>
        <v/>
      </c>
      <c r="CB65" s="26" t="str">
        <f t="shared" si="4"/>
        <v/>
      </c>
      <c r="CC65" s="26" t="str">
        <f t="shared" si="5"/>
        <v/>
      </c>
      <c r="CD65" s="26" t="str">
        <f t="shared" si="6"/>
        <v/>
      </c>
      <c r="CE65" s="26" t="str">
        <f t="shared" si="7"/>
        <v/>
      </c>
      <c r="CF65" s="88" t="str">
        <f t="shared" si="34"/>
        <v/>
      </c>
      <c r="CG65" s="26" t="str">
        <f t="shared" si="8"/>
        <v/>
      </c>
      <c r="CH65" s="26" t="str">
        <f t="shared" si="9"/>
        <v/>
      </c>
      <c r="CI65" s="28"/>
      <c r="CJ65" s="29">
        <f t="shared" si="10"/>
        <v>0</v>
      </c>
      <c r="CK65" s="29">
        <f t="shared" si="11"/>
        <v>0</v>
      </c>
      <c r="CL65" s="29">
        <f t="shared" si="12"/>
        <v>0</v>
      </c>
      <c r="CM65" s="29">
        <f t="shared" si="13"/>
        <v>0</v>
      </c>
      <c r="CN65" s="29">
        <f t="shared" si="13"/>
        <v>0</v>
      </c>
      <c r="CO65" s="89">
        <f t="shared" si="35"/>
        <v>0</v>
      </c>
      <c r="CP65" s="29">
        <f t="shared" si="14"/>
        <v>0</v>
      </c>
      <c r="CQ65" s="29">
        <f t="shared" si="14"/>
        <v>0</v>
      </c>
    </row>
    <row r="66" spans="1:95" x14ac:dyDescent="0.25">
      <c r="A66" s="301"/>
      <c r="B66" s="57" t="s">
        <v>46</v>
      </c>
      <c r="C66" s="58">
        <f t="shared" si="0"/>
        <v>0</v>
      </c>
      <c r="D66" s="59">
        <f t="shared" si="36"/>
        <v>0</v>
      </c>
      <c r="E66" s="60">
        <f t="shared" si="36"/>
        <v>0</v>
      </c>
      <c r="F66" s="82"/>
      <c r="G66" s="93"/>
      <c r="H66" s="82"/>
      <c r="I66" s="93"/>
      <c r="J66" s="64"/>
      <c r="K66" s="94"/>
      <c r="L66" s="64"/>
      <c r="M66" s="94"/>
      <c r="N66" s="64"/>
      <c r="O66" s="94"/>
      <c r="P66" s="64"/>
      <c r="Q66" s="94"/>
      <c r="R66" s="64"/>
      <c r="S66" s="94"/>
      <c r="T66" s="64"/>
      <c r="U66" s="94"/>
      <c r="V66" s="64"/>
      <c r="W66" s="94"/>
      <c r="X66" s="64"/>
      <c r="Y66" s="94"/>
      <c r="Z66" s="64"/>
      <c r="AA66" s="94"/>
      <c r="AB66" s="35"/>
      <c r="AC66" s="37"/>
      <c r="AD66" s="98"/>
      <c r="AE66" s="99"/>
      <c r="AF66" s="82"/>
      <c r="AG66" s="111"/>
      <c r="AH66" s="82"/>
      <c r="AI66" s="111"/>
      <c r="AJ66" s="82"/>
      <c r="AK66" s="111"/>
      <c r="AL66" s="112"/>
      <c r="AM66" s="113"/>
      <c r="AN66" s="66"/>
      <c r="AO66" s="97"/>
      <c r="AP66" s="68"/>
      <c r="AQ66" s="69"/>
      <c r="AR66" s="69"/>
      <c r="AS66" s="69"/>
      <c r="AT66" s="69"/>
      <c r="AU66" s="69"/>
      <c r="AV66" s="25" t="str">
        <f t="shared" si="33"/>
        <v/>
      </c>
      <c r="CA66" s="26" t="str">
        <f t="shared" si="3"/>
        <v/>
      </c>
      <c r="CB66" s="26" t="str">
        <f t="shared" si="4"/>
        <v/>
      </c>
      <c r="CC66" s="26" t="str">
        <f t="shared" si="5"/>
        <v/>
      </c>
      <c r="CD66" s="26" t="str">
        <f t="shared" si="6"/>
        <v/>
      </c>
      <c r="CE66" s="26" t="str">
        <f t="shared" si="7"/>
        <v/>
      </c>
      <c r="CF66" s="88" t="str">
        <f t="shared" si="34"/>
        <v/>
      </c>
      <c r="CG66" s="26" t="str">
        <f t="shared" si="8"/>
        <v/>
      </c>
      <c r="CH66" s="26" t="str">
        <f t="shared" si="9"/>
        <v/>
      </c>
      <c r="CI66" s="28"/>
      <c r="CJ66" s="29">
        <f t="shared" si="10"/>
        <v>0</v>
      </c>
      <c r="CK66" s="29">
        <f t="shared" si="11"/>
        <v>0</v>
      </c>
      <c r="CL66" s="29">
        <f t="shared" si="12"/>
        <v>0</v>
      </c>
      <c r="CM66" s="29">
        <f t="shared" si="13"/>
        <v>0</v>
      </c>
      <c r="CN66" s="29">
        <f t="shared" si="13"/>
        <v>0</v>
      </c>
      <c r="CO66" s="89">
        <f t="shared" si="35"/>
        <v>0</v>
      </c>
      <c r="CP66" s="29">
        <f t="shared" si="14"/>
        <v>0</v>
      </c>
      <c r="CQ66" s="29">
        <f t="shared" si="14"/>
        <v>0</v>
      </c>
    </row>
    <row r="67" spans="1:95" x14ac:dyDescent="0.25">
      <c r="A67" s="299" t="s">
        <v>57</v>
      </c>
      <c r="B67" s="10" t="s">
        <v>38</v>
      </c>
      <c r="C67" s="11">
        <f t="shared" si="0"/>
        <v>50</v>
      </c>
      <c r="D67" s="12">
        <f>SUM(J67+L67+N67+P67+R67+T67+V67+X67+Z67+AB67+AD67+AF67+AH67+AJ67+AL67)</f>
        <v>36</v>
      </c>
      <c r="E67" s="13">
        <f>SUM(K67+M67+O67+Q67+S67+U67+W67+Y67+AA67+AC67+AE67+AG67+AI67+AK67+AM67)</f>
        <v>14</v>
      </c>
      <c r="F67" s="71"/>
      <c r="G67" s="72"/>
      <c r="H67" s="71"/>
      <c r="I67" s="72"/>
      <c r="J67" s="14"/>
      <c r="K67" s="16"/>
      <c r="L67" s="14"/>
      <c r="M67" s="16"/>
      <c r="N67" s="14">
        <v>1</v>
      </c>
      <c r="O67" s="16"/>
      <c r="P67" s="14">
        <v>3</v>
      </c>
      <c r="Q67" s="16"/>
      <c r="R67" s="14">
        <v>5</v>
      </c>
      <c r="S67" s="16">
        <v>1</v>
      </c>
      <c r="T67" s="14">
        <v>2</v>
      </c>
      <c r="U67" s="16">
        <v>3</v>
      </c>
      <c r="V67" s="14">
        <v>7</v>
      </c>
      <c r="W67" s="16">
        <v>1</v>
      </c>
      <c r="X67" s="14">
        <v>4</v>
      </c>
      <c r="Y67" s="16">
        <v>1</v>
      </c>
      <c r="Z67" s="14">
        <v>6</v>
      </c>
      <c r="AA67" s="16"/>
      <c r="AB67" s="14">
        <v>3</v>
      </c>
      <c r="AC67" s="16">
        <v>3</v>
      </c>
      <c r="AD67" s="14">
        <v>1</v>
      </c>
      <c r="AE67" s="16"/>
      <c r="AF67" s="14">
        <v>1</v>
      </c>
      <c r="AG67" s="16"/>
      <c r="AH67" s="14">
        <v>2</v>
      </c>
      <c r="AI67" s="16">
        <v>3</v>
      </c>
      <c r="AJ67" s="14"/>
      <c r="AK67" s="16">
        <v>2</v>
      </c>
      <c r="AL67" s="17">
        <v>1</v>
      </c>
      <c r="AM67" s="18"/>
      <c r="AN67" s="73">
        <v>0</v>
      </c>
      <c r="AO67" s="104">
        <v>0</v>
      </c>
      <c r="AP67" s="21">
        <v>0</v>
      </c>
      <c r="AQ67" s="22">
        <v>0</v>
      </c>
      <c r="AR67" s="22">
        <v>3</v>
      </c>
      <c r="AS67" s="22">
        <v>0</v>
      </c>
      <c r="AT67" s="22">
        <v>0</v>
      </c>
      <c r="AU67" s="22">
        <v>0</v>
      </c>
      <c r="AV67" s="25" t="str">
        <f t="shared" si="33"/>
        <v/>
      </c>
      <c r="CA67" s="26" t="str">
        <f t="shared" si="3"/>
        <v/>
      </c>
      <c r="CB67" s="26" t="str">
        <f t="shared" si="4"/>
        <v/>
      </c>
      <c r="CC67" s="26" t="str">
        <f t="shared" si="5"/>
        <v/>
      </c>
      <c r="CD67" s="26" t="str">
        <f t="shared" si="6"/>
        <v/>
      </c>
      <c r="CE67" s="26" t="str">
        <f t="shared" si="7"/>
        <v/>
      </c>
      <c r="CF67" s="88" t="str">
        <f t="shared" si="34"/>
        <v/>
      </c>
      <c r="CG67" s="26" t="str">
        <f t="shared" si="8"/>
        <v/>
      </c>
      <c r="CH67" s="26" t="str">
        <f t="shared" si="9"/>
        <v/>
      </c>
      <c r="CI67" s="28"/>
      <c r="CJ67" s="29">
        <f t="shared" si="10"/>
        <v>0</v>
      </c>
      <c r="CK67" s="29">
        <f t="shared" si="11"/>
        <v>0</v>
      </c>
      <c r="CL67" s="29">
        <f t="shared" si="12"/>
        <v>0</v>
      </c>
      <c r="CM67" s="29">
        <f t="shared" si="13"/>
        <v>0</v>
      </c>
      <c r="CN67" s="29">
        <f t="shared" si="13"/>
        <v>0</v>
      </c>
      <c r="CO67" s="89">
        <f t="shared" si="35"/>
        <v>0</v>
      </c>
      <c r="CP67" s="29">
        <f t="shared" si="14"/>
        <v>0</v>
      </c>
      <c r="CQ67" s="29">
        <f t="shared" si="14"/>
        <v>0</v>
      </c>
    </row>
    <row r="68" spans="1:95" x14ac:dyDescent="0.25">
      <c r="A68" s="300"/>
      <c r="B68" s="31" t="s">
        <v>51</v>
      </c>
      <c r="C68" s="32">
        <f t="shared" si="0"/>
        <v>0</v>
      </c>
      <c r="D68" s="33">
        <f t="shared" ref="D68:E73" si="37">SUM(J68+L68+N68+P68+R68+T68+V68+X68+Z68+AB68+AD68+AF68+AH68+AJ68+AL68)</f>
        <v>0</v>
      </c>
      <c r="E68" s="34">
        <f t="shared" si="37"/>
        <v>0</v>
      </c>
      <c r="F68" s="75"/>
      <c r="G68" s="76"/>
      <c r="H68" s="75"/>
      <c r="I68" s="76"/>
      <c r="J68" s="35"/>
      <c r="K68" s="37"/>
      <c r="L68" s="35"/>
      <c r="M68" s="37"/>
      <c r="N68" s="35"/>
      <c r="O68" s="37"/>
      <c r="P68" s="35"/>
      <c r="Q68" s="37"/>
      <c r="R68" s="35"/>
      <c r="S68" s="37"/>
      <c r="T68" s="35"/>
      <c r="U68" s="37"/>
      <c r="V68" s="35"/>
      <c r="W68" s="37"/>
      <c r="X68" s="35"/>
      <c r="Y68" s="37"/>
      <c r="Z68" s="35"/>
      <c r="AA68" s="37"/>
      <c r="AB68" s="35"/>
      <c r="AC68" s="37"/>
      <c r="AD68" s="35"/>
      <c r="AE68" s="37"/>
      <c r="AF68" s="35"/>
      <c r="AG68" s="37"/>
      <c r="AH68" s="35"/>
      <c r="AI68" s="37"/>
      <c r="AJ68" s="35"/>
      <c r="AK68" s="37"/>
      <c r="AL68" s="38"/>
      <c r="AM68" s="39"/>
      <c r="AN68" s="40"/>
      <c r="AO68" s="114"/>
      <c r="AP68" s="115"/>
      <c r="AQ68" s="116"/>
      <c r="AR68" s="116"/>
      <c r="AS68" s="116"/>
      <c r="AT68" s="116"/>
      <c r="AU68" s="116"/>
      <c r="AV68" s="25" t="str">
        <f t="shared" si="33"/>
        <v/>
      </c>
      <c r="CA68" s="26" t="str">
        <f t="shared" si="3"/>
        <v/>
      </c>
      <c r="CB68" s="26" t="str">
        <f t="shared" si="4"/>
        <v/>
      </c>
      <c r="CC68" s="26" t="str">
        <f t="shared" si="5"/>
        <v/>
      </c>
      <c r="CD68" s="26" t="str">
        <f t="shared" si="6"/>
        <v/>
      </c>
      <c r="CE68" s="26" t="str">
        <f t="shared" si="7"/>
        <v/>
      </c>
      <c r="CF68" s="88" t="str">
        <f t="shared" si="34"/>
        <v/>
      </c>
      <c r="CG68" s="26" t="str">
        <f t="shared" si="8"/>
        <v/>
      </c>
      <c r="CH68" s="26" t="str">
        <f t="shared" si="9"/>
        <v/>
      </c>
      <c r="CI68" s="28"/>
      <c r="CJ68" s="29">
        <f t="shared" si="10"/>
        <v>0</v>
      </c>
      <c r="CK68" s="29">
        <f t="shared" si="11"/>
        <v>0</v>
      </c>
      <c r="CL68" s="29">
        <f t="shared" si="12"/>
        <v>0</v>
      </c>
      <c r="CM68" s="29">
        <f t="shared" si="13"/>
        <v>0</v>
      </c>
      <c r="CN68" s="29">
        <f t="shared" si="13"/>
        <v>0</v>
      </c>
      <c r="CO68" s="89">
        <f t="shared" si="35"/>
        <v>0</v>
      </c>
      <c r="CP68" s="29">
        <f t="shared" si="14"/>
        <v>0</v>
      </c>
      <c r="CQ68" s="29">
        <f t="shared" si="14"/>
        <v>0</v>
      </c>
    </row>
    <row r="69" spans="1:95" x14ac:dyDescent="0.25">
      <c r="A69" s="300"/>
      <c r="B69" s="31" t="s">
        <v>40</v>
      </c>
      <c r="C69" s="32">
        <f t="shared" si="0"/>
        <v>106</v>
      </c>
      <c r="D69" s="33">
        <f t="shared" si="37"/>
        <v>74</v>
      </c>
      <c r="E69" s="34">
        <f t="shared" si="37"/>
        <v>32</v>
      </c>
      <c r="F69" s="75"/>
      <c r="G69" s="76"/>
      <c r="H69" s="75"/>
      <c r="I69" s="76"/>
      <c r="J69" s="35"/>
      <c r="K69" s="37"/>
      <c r="L69" s="35"/>
      <c r="M69" s="37"/>
      <c r="N69" s="35">
        <v>4</v>
      </c>
      <c r="O69" s="37">
        <v>3</v>
      </c>
      <c r="P69" s="35">
        <v>10</v>
      </c>
      <c r="Q69" s="37">
        <v>4</v>
      </c>
      <c r="R69" s="35">
        <v>6</v>
      </c>
      <c r="S69" s="37">
        <v>5</v>
      </c>
      <c r="T69" s="35">
        <v>13</v>
      </c>
      <c r="U69" s="37">
        <v>7</v>
      </c>
      <c r="V69" s="35">
        <v>13</v>
      </c>
      <c r="W69" s="37">
        <v>6</v>
      </c>
      <c r="X69" s="35">
        <v>7</v>
      </c>
      <c r="Y69" s="37">
        <v>2</v>
      </c>
      <c r="Z69" s="35">
        <v>10</v>
      </c>
      <c r="AA69" s="37">
        <v>1</v>
      </c>
      <c r="AB69" s="35">
        <v>7</v>
      </c>
      <c r="AC69" s="37">
        <v>3</v>
      </c>
      <c r="AD69" s="35">
        <v>1</v>
      </c>
      <c r="AE69" s="37"/>
      <c r="AF69" s="35">
        <v>2</v>
      </c>
      <c r="AG69" s="37">
        <v>1</v>
      </c>
      <c r="AH69" s="35"/>
      <c r="AI69" s="37"/>
      <c r="AJ69" s="35"/>
      <c r="AK69" s="37"/>
      <c r="AL69" s="38">
        <v>1</v>
      </c>
      <c r="AM69" s="39"/>
      <c r="AN69" s="40">
        <v>0</v>
      </c>
      <c r="AO69" s="41">
        <v>0</v>
      </c>
      <c r="AP69" s="36">
        <v>0</v>
      </c>
      <c r="AQ69" s="24">
        <v>0</v>
      </c>
      <c r="AR69" s="24">
        <v>7</v>
      </c>
      <c r="AS69" s="24">
        <v>0</v>
      </c>
      <c r="AT69" s="24">
        <v>0</v>
      </c>
      <c r="AU69" s="24">
        <v>0</v>
      </c>
      <c r="AV69" s="25" t="str">
        <f t="shared" si="33"/>
        <v/>
      </c>
      <c r="CA69" s="26" t="str">
        <f t="shared" si="3"/>
        <v/>
      </c>
      <c r="CB69" s="26" t="str">
        <f t="shared" si="4"/>
        <v/>
      </c>
      <c r="CC69" s="26" t="str">
        <f t="shared" si="5"/>
        <v/>
      </c>
      <c r="CD69" s="26" t="str">
        <f t="shared" si="6"/>
        <v/>
      </c>
      <c r="CE69" s="26" t="str">
        <f t="shared" si="7"/>
        <v/>
      </c>
      <c r="CF69" s="88" t="str">
        <f t="shared" si="34"/>
        <v/>
      </c>
      <c r="CG69" s="26" t="str">
        <f t="shared" si="8"/>
        <v/>
      </c>
      <c r="CH69" s="26" t="str">
        <f t="shared" si="9"/>
        <v/>
      </c>
      <c r="CI69" s="28"/>
      <c r="CJ69" s="29">
        <f t="shared" si="10"/>
        <v>0</v>
      </c>
      <c r="CK69" s="29">
        <f t="shared" si="11"/>
        <v>0</v>
      </c>
      <c r="CL69" s="29">
        <f t="shared" si="12"/>
        <v>0</v>
      </c>
      <c r="CM69" s="29">
        <f t="shared" si="13"/>
        <v>0</v>
      </c>
      <c r="CN69" s="29">
        <f t="shared" si="13"/>
        <v>0</v>
      </c>
      <c r="CO69" s="89">
        <f t="shared" si="35"/>
        <v>0</v>
      </c>
      <c r="CP69" s="29">
        <f t="shared" si="14"/>
        <v>0</v>
      </c>
      <c r="CQ69" s="29">
        <f t="shared" si="14"/>
        <v>0</v>
      </c>
    </row>
    <row r="70" spans="1:95" x14ac:dyDescent="0.25">
      <c r="A70" s="300"/>
      <c r="B70" s="31" t="s">
        <v>52</v>
      </c>
      <c r="C70" s="32">
        <f t="shared" si="0"/>
        <v>0</v>
      </c>
      <c r="D70" s="33">
        <f t="shared" si="37"/>
        <v>0</v>
      </c>
      <c r="E70" s="34">
        <f t="shared" si="37"/>
        <v>0</v>
      </c>
      <c r="F70" s="75"/>
      <c r="G70" s="76"/>
      <c r="H70" s="75"/>
      <c r="I70" s="76"/>
      <c r="J70" s="35"/>
      <c r="K70" s="37"/>
      <c r="L70" s="35"/>
      <c r="M70" s="37"/>
      <c r="N70" s="35"/>
      <c r="O70" s="37"/>
      <c r="P70" s="35"/>
      <c r="Q70" s="37"/>
      <c r="R70" s="35"/>
      <c r="S70" s="37"/>
      <c r="T70" s="35"/>
      <c r="U70" s="37"/>
      <c r="V70" s="35"/>
      <c r="W70" s="37"/>
      <c r="X70" s="35"/>
      <c r="Y70" s="37"/>
      <c r="Z70" s="35"/>
      <c r="AA70" s="37"/>
      <c r="AB70" s="35"/>
      <c r="AC70" s="37"/>
      <c r="AD70" s="35"/>
      <c r="AE70" s="37"/>
      <c r="AF70" s="35"/>
      <c r="AG70" s="37"/>
      <c r="AH70" s="35"/>
      <c r="AI70" s="37"/>
      <c r="AJ70" s="35"/>
      <c r="AK70" s="37"/>
      <c r="AL70" s="38"/>
      <c r="AM70" s="39"/>
      <c r="AN70" s="40"/>
      <c r="AO70" s="41"/>
      <c r="AP70" s="36"/>
      <c r="AQ70" s="24"/>
      <c r="AR70" s="24"/>
      <c r="AS70" s="24"/>
      <c r="AT70" s="24"/>
      <c r="AU70" s="24"/>
      <c r="AV70" s="25" t="str">
        <f t="shared" si="33"/>
        <v/>
      </c>
      <c r="CA70" s="26" t="str">
        <f t="shared" si="3"/>
        <v/>
      </c>
      <c r="CB70" s="26" t="str">
        <f t="shared" si="4"/>
        <v/>
      </c>
      <c r="CC70" s="26" t="str">
        <f t="shared" si="5"/>
        <v/>
      </c>
      <c r="CD70" s="26" t="str">
        <f t="shared" si="6"/>
        <v/>
      </c>
      <c r="CE70" s="26" t="str">
        <f t="shared" si="7"/>
        <v/>
      </c>
      <c r="CF70" s="88" t="str">
        <f t="shared" si="34"/>
        <v/>
      </c>
      <c r="CG70" s="26" t="str">
        <f t="shared" si="8"/>
        <v/>
      </c>
      <c r="CH70" s="26" t="str">
        <f t="shared" si="9"/>
        <v/>
      </c>
      <c r="CI70" s="28"/>
      <c r="CJ70" s="29">
        <f t="shared" si="10"/>
        <v>0</v>
      </c>
      <c r="CK70" s="29">
        <f t="shared" si="11"/>
        <v>0</v>
      </c>
      <c r="CL70" s="29">
        <f t="shared" si="12"/>
        <v>0</v>
      </c>
      <c r="CM70" s="29">
        <f t="shared" si="13"/>
        <v>0</v>
      </c>
      <c r="CN70" s="29">
        <f t="shared" si="13"/>
        <v>0</v>
      </c>
      <c r="CO70" s="89">
        <f t="shared" si="35"/>
        <v>0</v>
      </c>
      <c r="CP70" s="29">
        <f t="shared" si="14"/>
        <v>0</v>
      </c>
      <c r="CQ70" s="29">
        <f t="shared" si="14"/>
        <v>0</v>
      </c>
    </row>
    <row r="71" spans="1:95" x14ac:dyDescent="0.25">
      <c r="A71" s="300"/>
      <c r="B71" s="31" t="s">
        <v>58</v>
      </c>
      <c r="C71" s="32">
        <f t="shared" si="0"/>
        <v>0</v>
      </c>
      <c r="D71" s="33">
        <f t="shared" si="37"/>
        <v>0</v>
      </c>
      <c r="E71" s="34">
        <f t="shared" si="37"/>
        <v>0</v>
      </c>
      <c r="F71" s="75"/>
      <c r="G71" s="76"/>
      <c r="H71" s="75"/>
      <c r="I71" s="76"/>
      <c r="J71" s="35"/>
      <c r="K71" s="37"/>
      <c r="L71" s="35"/>
      <c r="M71" s="37"/>
      <c r="N71" s="35"/>
      <c r="O71" s="37"/>
      <c r="P71" s="35"/>
      <c r="Q71" s="37"/>
      <c r="R71" s="35"/>
      <c r="S71" s="37"/>
      <c r="T71" s="35"/>
      <c r="U71" s="37"/>
      <c r="V71" s="35"/>
      <c r="W71" s="37"/>
      <c r="X71" s="35"/>
      <c r="Y71" s="37"/>
      <c r="Z71" s="35"/>
      <c r="AA71" s="37"/>
      <c r="AB71" s="35"/>
      <c r="AC71" s="37"/>
      <c r="AD71" s="35"/>
      <c r="AE71" s="37"/>
      <c r="AF71" s="35"/>
      <c r="AG71" s="37"/>
      <c r="AH71" s="35"/>
      <c r="AI71" s="37"/>
      <c r="AJ71" s="35"/>
      <c r="AK71" s="37"/>
      <c r="AL71" s="38"/>
      <c r="AM71" s="39"/>
      <c r="AN71" s="40"/>
      <c r="AO71" s="41"/>
      <c r="AP71" s="36"/>
      <c r="AQ71" s="24"/>
      <c r="AR71" s="24"/>
      <c r="AS71" s="24"/>
      <c r="AT71" s="24"/>
      <c r="AU71" s="24"/>
      <c r="AV71" s="25" t="str">
        <f t="shared" si="33"/>
        <v/>
      </c>
      <c r="CA71" s="26" t="str">
        <f t="shared" si="3"/>
        <v/>
      </c>
      <c r="CB71" s="26" t="str">
        <f t="shared" si="4"/>
        <v/>
      </c>
      <c r="CC71" s="26" t="str">
        <f t="shared" si="5"/>
        <v/>
      </c>
      <c r="CD71" s="26" t="str">
        <f t="shared" si="6"/>
        <v/>
      </c>
      <c r="CE71" s="26" t="str">
        <f t="shared" si="7"/>
        <v/>
      </c>
      <c r="CF71" s="88" t="str">
        <f t="shared" si="34"/>
        <v/>
      </c>
      <c r="CG71" s="26" t="str">
        <f t="shared" si="8"/>
        <v/>
      </c>
      <c r="CH71" s="26" t="str">
        <f t="shared" si="9"/>
        <v/>
      </c>
      <c r="CI71" s="28"/>
      <c r="CJ71" s="29">
        <f t="shared" si="10"/>
        <v>0</v>
      </c>
      <c r="CK71" s="29">
        <f t="shared" si="11"/>
        <v>0</v>
      </c>
      <c r="CL71" s="29">
        <f t="shared" si="12"/>
        <v>0</v>
      </c>
      <c r="CM71" s="29">
        <f t="shared" si="13"/>
        <v>0</v>
      </c>
      <c r="CN71" s="29">
        <f t="shared" si="13"/>
        <v>0</v>
      </c>
      <c r="CO71" s="89">
        <f t="shared" si="35"/>
        <v>0</v>
      </c>
      <c r="CP71" s="29">
        <f t="shared" si="14"/>
        <v>0</v>
      </c>
      <c r="CQ71" s="29">
        <f t="shared" si="14"/>
        <v>0</v>
      </c>
    </row>
    <row r="72" spans="1:95" x14ac:dyDescent="0.25">
      <c r="A72" s="300"/>
      <c r="B72" s="90" t="s">
        <v>47</v>
      </c>
      <c r="C72" s="91">
        <f t="shared" si="0"/>
        <v>0</v>
      </c>
      <c r="D72" s="33">
        <f t="shared" si="37"/>
        <v>0</v>
      </c>
      <c r="E72" s="55">
        <f t="shared" si="37"/>
        <v>0</v>
      </c>
      <c r="F72" s="75"/>
      <c r="G72" s="76"/>
      <c r="H72" s="75"/>
      <c r="I72" s="76"/>
      <c r="J72" s="47"/>
      <c r="K72" s="49"/>
      <c r="L72" s="47"/>
      <c r="M72" s="49"/>
      <c r="N72" s="47"/>
      <c r="O72" s="49"/>
      <c r="P72" s="47"/>
      <c r="Q72" s="49"/>
      <c r="R72" s="47"/>
      <c r="S72" s="49"/>
      <c r="T72" s="47"/>
      <c r="U72" s="49"/>
      <c r="V72" s="47"/>
      <c r="W72" s="49"/>
      <c r="X72" s="47"/>
      <c r="Y72" s="49"/>
      <c r="Z72" s="47"/>
      <c r="AA72" s="49"/>
      <c r="AB72" s="47"/>
      <c r="AC72" s="49"/>
      <c r="AD72" s="47"/>
      <c r="AE72" s="49"/>
      <c r="AF72" s="47"/>
      <c r="AG72" s="49"/>
      <c r="AH72" s="47"/>
      <c r="AI72" s="49"/>
      <c r="AJ72" s="47"/>
      <c r="AK72" s="49"/>
      <c r="AL72" s="50"/>
      <c r="AM72" s="51"/>
      <c r="AN72" s="40"/>
      <c r="AO72" s="52"/>
      <c r="AP72" s="48"/>
      <c r="AQ72" s="92"/>
      <c r="AR72" s="92"/>
      <c r="AS72" s="92"/>
      <c r="AT72" s="92"/>
      <c r="AU72" s="92"/>
      <c r="AV72" s="25" t="str">
        <f t="shared" si="33"/>
        <v/>
      </c>
      <c r="CA72" s="26" t="str">
        <f t="shared" si="3"/>
        <v/>
      </c>
      <c r="CB72" s="26" t="str">
        <f t="shared" si="4"/>
        <v/>
      </c>
      <c r="CC72" s="26" t="str">
        <f t="shared" si="5"/>
        <v/>
      </c>
      <c r="CD72" s="26" t="str">
        <f t="shared" si="6"/>
        <v/>
      </c>
      <c r="CE72" s="26" t="str">
        <f t="shared" si="7"/>
        <v/>
      </c>
      <c r="CF72" s="88" t="str">
        <f t="shared" si="34"/>
        <v/>
      </c>
      <c r="CG72" s="26" t="str">
        <f t="shared" si="8"/>
        <v/>
      </c>
      <c r="CH72" s="26" t="str">
        <f t="shared" si="9"/>
        <v/>
      </c>
      <c r="CI72" s="28"/>
      <c r="CJ72" s="29">
        <f t="shared" si="10"/>
        <v>0</v>
      </c>
      <c r="CK72" s="29">
        <f t="shared" si="11"/>
        <v>0</v>
      </c>
      <c r="CL72" s="29">
        <f t="shared" si="12"/>
        <v>0</v>
      </c>
      <c r="CM72" s="29">
        <f t="shared" si="13"/>
        <v>0</v>
      </c>
      <c r="CN72" s="29">
        <f t="shared" si="13"/>
        <v>0</v>
      </c>
      <c r="CO72" s="89">
        <f t="shared" si="35"/>
        <v>0</v>
      </c>
      <c r="CP72" s="29">
        <f t="shared" si="14"/>
        <v>0</v>
      </c>
      <c r="CQ72" s="29">
        <f t="shared" si="14"/>
        <v>0</v>
      </c>
    </row>
    <row r="73" spans="1:95" x14ac:dyDescent="0.25">
      <c r="A73" s="301"/>
      <c r="B73" s="57" t="s">
        <v>46</v>
      </c>
      <c r="C73" s="58">
        <f t="shared" si="0"/>
        <v>0</v>
      </c>
      <c r="D73" s="59">
        <f t="shared" si="37"/>
        <v>0</v>
      </c>
      <c r="E73" s="60">
        <f t="shared" si="37"/>
        <v>0</v>
      </c>
      <c r="F73" s="82"/>
      <c r="G73" s="93"/>
      <c r="H73" s="82"/>
      <c r="I73" s="93"/>
      <c r="J73" s="64"/>
      <c r="K73" s="94"/>
      <c r="L73" s="64"/>
      <c r="M73" s="94"/>
      <c r="N73" s="64"/>
      <c r="O73" s="94"/>
      <c r="P73" s="64"/>
      <c r="Q73" s="94"/>
      <c r="R73" s="64"/>
      <c r="S73" s="94"/>
      <c r="T73" s="64"/>
      <c r="U73" s="94"/>
      <c r="V73" s="64"/>
      <c r="W73" s="94"/>
      <c r="X73" s="64"/>
      <c r="Y73" s="94"/>
      <c r="Z73" s="64"/>
      <c r="AA73" s="94"/>
      <c r="AB73" s="64"/>
      <c r="AC73" s="94"/>
      <c r="AD73" s="64"/>
      <c r="AE73" s="94"/>
      <c r="AF73" s="64"/>
      <c r="AG73" s="94"/>
      <c r="AH73" s="64"/>
      <c r="AI73" s="94"/>
      <c r="AJ73" s="64"/>
      <c r="AK73" s="94"/>
      <c r="AL73" s="95"/>
      <c r="AM73" s="96"/>
      <c r="AN73" s="66"/>
      <c r="AO73" s="97"/>
      <c r="AP73" s="68"/>
      <c r="AQ73" s="69"/>
      <c r="AR73" s="69"/>
      <c r="AS73" s="69"/>
      <c r="AT73" s="69"/>
      <c r="AU73" s="69"/>
      <c r="AV73" s="25" t="str">
        <f t="shared" si="33"/>
        <v/>
      </c>
      <c r="CA73" s="26" t="str">
        <f t="shared" si="3"/>
        <v/>
      </c>
      <c r="CB73" s="26" t="str">
        <f t="shared" si="4"/>
        <v/>
      </c>
      <c r="CC73" s="26" t="str">
        <f t="shared" si="5"/>
        <v/>
      </c>
      <c r="CD73" s="26" t="str">
        <f t="shared" si="6"/>
        <v/>
      </c>
      <c r="CE73" s="26" t="str">
        <f t="shared" si="7"/>
        <v/>
      </c>
      <c r="CF73" s="88" t="str">
        <f t="shared" si="34"/>
        <v/>
      </c>
      <c r="CG73" s="26" t="str">
        <f t="shared" si="8"/>
        <v/>
      </c>
      <c r="CH73" s="26" t="str">
        <f t="shared" si="9"/>
        <v/>
      </c>
      <c r="CI73" s="28"/>
      <c r="CJ73" s="29">
        <f t="shared" si="10"/>
        <v>0</v>
      </c>
      <c r="CK73" s="29">
        <f t="shared" si="11"/>
        <v>0</v>
      </c>
      <c r="CL73" s="29">
        <f t="shared" si="12"/>
        <v>0</v>
      </c>
      <c r="CM73" s="29">
        <f t="shared" si="13"/>
        <v>0</v>
      </c>
      <c r="CN73" s="29">
        <f t="shared" si="13"/>
        <v>0</v>
      </c>
      <c r="CO73" s="89">
        <f t="shared" si="35"/>
        <v>0</v>
      </c>
      <c r="CP73" s="29">
        <f t="shared" si="14"/>
        <v>0</v>
      </c>
      <c r="CQ73" s="29">
        <f t="shared" si="14"/>
        <v>0</v>
      </c>
    </row>
    <row r="74" spans="1:95" x14ac:dyDescent="0.25">
      <c r="A74" s="299" t="s">
        <v>59</v>
      </c>
      <c r="B74" s="10" t="s">
        <v>60</v>
      </c>
      <c r="C74" s="11">
        <f>SUM(D74+E74)</f>
        <v>0</v>
      </c>
      <c r="D74" s="117"/>
      <c r="E74" s="13">
        <f>SUM(K74+M74+O74+Q74+S74+U74+W74+Y74+AA74+AC74)</f>
        <v>0</v>
      </c>
      <c r="F74" s="71"/>
      <c r="G74" s="72"/>
      <c r="H74" s="71"/>
      <c r="I74" s="72"/>
      <c r="J74" s="71"/>
      <c r="K74" s="16"/>
      <c r="L74" s="71"/>
      <c r="M74" s="16"/>
      <c r="N74" s="71"/>
      <c r="O74" s="16"/>
      <c r="P74" s="71"/>
      <c r="Q74" s="16"/>
      <c r="R74" s="71"/>
      <c r="S74" s="16"/>
      <c r="T74" s="71"/>
      <c r="U74" s="16"/>
      <c r="V74" s="71"/>
      <c r="W74" s="16"/>
      <c r="X74" s="71"/>
      <c r="Y74" s="16"/>
      <c r="Z74" s="71"/>
      <c r="AA74" s="16"/>
      <c r="AB74" s="71"/>
      <c r="AC74" s="49"/>
      <c r="AD74" s="118"/>
      <c r="AE74" s="119"/>
      <c r="AF74" s="100"/>
      <c r="AG74" s="101"/>
      <c r="AH74" s="100"/>
      <c r="AI74" s="101"/>
      <c r="AJ74" s="100"/>
      <c r="AK74" s="101"/>
      <c r="AL74" s="102"/>
      <c r="AM74" s="103"/>
      <c r="AN74" s="73"/>
      <c r="AO74" s="104"/>
      <c r="AP74" s="21"/>
      <c r="AQ74" s="22"/>
      <c r="AR74" s="22"/>
      <c r="AS74" s="22"/>
      <c r="AT74" s="22"/>
      <c r="AU74" s="22"/>
      <c r="AV74" s="25" t="str">
        <f t="shared" si="33"/>
        <v/>
      </c>
      <c r="CA74" s="26" t="str">
        <f t="shared" si="3"/>
        <v/>
      </c>
      <c r="CB74" s="26" t="str">
        <f t="shared" si="4"/>
        <v/>
      </c>
      <c r="CC74" s="120"/>
      <c r="CD74" s="26" t="str">
        <f t="shared" si="6"/>
        <v/>
      </c>
      <c r="CE74" s="26" t="str">
        <f t="shared" si="7"/>
        <v/>
      </c>
      <c r="CF74" s="88" t="str">
        <f t="shared" si="34"/>
        <v/>
      </c>
      <c r="CG74" s="26" t="str">
        <f t="shared" si="8"/>
        <v/>
      </c>
      <c r="CH74" s="26" t="str">
        <f t="shared" si="9"/>
        <v/>
      </c>
      <c r="CI74" s="28"/>
      <c r="CJ74" s="29">
        <f t="shared" si="10"/>
        <v>0</v>
      </c>
      <c r="CK74" s="29">
        <f t="shared" si="11"/>
        <v>0</v>
      </c>
      <c r="CL74" s="121"/>
      <c r="CM74" s="29">
        <f t="shared" si="13"/>
        <v>0</v>
      </c>
      <c r="CN74" s="29">
        <f t="shared" si="13"/>
        <v>0</v>
      </c>
      <c r="CO74" s="89">
        <f t="shared" si="35"/>
        <v>0</v>
      </c>
      <c r="CP74" s="29">
        <f t="shared" si="14"/>
        <v>0</v>
      </c>
      <c r="CQ74" s="29">
        <f t="shared" si="14"/>
        <v>0</v>
      </c>
    </row>
    <row r="75" spans="1:95" x14ac:dyDescent="0.25">
      <c r="A75" s="300"/>
      <c r="B75" s="31" t="s">
        <v>61</v>
      </c>
      <c r="C75" s="122">
        <f t="shared" si="0"/>
        <v>6</v>
      </c>
      <c r="D75" s="123"/>
      <c r="E75" s="55">
        <f>SUM(K75+M75+O75+Q75+S75+U75+W75+Y75+AA75+AC75)</f>
        <v>6</v>
      </c>
      <c r="F75" s="75"/>
      <c r="G75" s="76"/>
      <c r="H75" s="75"/>
      <c r="I75" s="76"/>
      <c r="J75" s="75"/>
      <c r="K75" s="37"/>
      <c r="L75" s="75"/>
      <c r="M75" s="37">
        <v>2</v>
      </c>
      <c r="N75" s="75"/>
      <c r="O75" s="37"/>
      <c r="P75" s="75"/>
      <c r="Q75" s="37">
        <v>2</v>
      </c>
      <c r="R75" s="75"/>
      <c r="S75" s="37">
        <v>2</v>
      </c>
      <c r="T75" s="75"/>
      <c r="U75" s="37"/>
      <c r="V75" s="75"/>
      <c r="W75" s="37"/>
      <c r="X75" s="75"/>
      <c r="Y75" s="37"/>
      <c r="Z75" s="75"/>
      <c r="AA75" s="37"/>
      <c r="AB75" s="75"/>
      <c r="AC75" s="49"/>
      <c r="AD75" s="118"/>
      <c r="AE75" s="119"/>
      <c r="AF75" s="105"/>
      <c r="AG75" s="77"/>
      <c r="AH75" s="105"/>
      <c r="AI75" s="77"/>
      <c r="AJ75" s="105"/>
      <c r="AK75" s="77"/>
      <c r="AL75" s="106"/>
      <c r="AM75" s="107"/>
      <c r="AN75" s="40">
        <v>0</v>
      </c>
      <c r="AO75" s="41">
        <v>0</v>
      </c>
      <c r="AP75" s="36">
        <v>0</v>
      </c>
      <c r="AQ75" s="24">
        <v>0</v>
      </c>
      <c r="AR75" s="24">
        <v>0</v>
      </c>
      <c r="AS75" s="24">
        <v>0</v>
      </c>
      <c r="AT75" s="24">
        <v>0</v>
      </c>
      <c r="AU75" s="24">
        <v>0</v>
      </c>
      <c r="AV75" s="25" t="str">
        <f t="shared" si="33"/>
        <v/>
      </c>
      <c r="CA75" s="26" t="str">
        <f t="shared" si="3"/>
        <v/>
      </c>
      <c r="CB75" s="26" t="str">
        <f t="shared" si="4"/>
        <v/>
      </c>
      <c r="CC75" s="120"/>
      <c r="CD75" s="26" t="str">
        <f t="shared" si="6"/>
        <v/>
      </c>
      <c r="CE75" s="26" t="str">
        <f t="shared" si="7"/>
        <v/>
      </c>
      <c r="CF75" s="88" t="str">
        <f t="shared" si="34"/>
        <v/>
      </c>
      <c r="CG75" s="26" t="str">
        <f t="shared" si="8"/>
        <v/>
      </c>
      <c r="CH75" s="26" t="str">
        <f t="shared" si="9"/>
        <v/>
      </c>
      <c r="CI75" s="28"/>
      <c r="CJ75" s="29">
        <f t="shared" si="10"/>
        <v>0</v>
      </c>
      <c r="CK75" s="29">
        <f t="shared" si="11"/>
        <v>0</v>
      </c>
      <c r="CL75" s="121"/>
      <c r="CM75" s="29">
        <f t="shared" si="13"/>
        <v>0</v>
      </c>
      <c r="CN75" s="29">
        <f t="shared" si="13"/>
        <v>0</v>
      </c>
      <c r="CO75" s="89">
        <f t="shared" si="35"/>
        <v>0</v>
      </c>
      <c r="CP75" s="29">
        <f t="shared" si="14"/>
        <v>0</v>
      </c>
      <c r="CQ75" s="29">
        <f t="shared" si="14"/>
        <v>0</v>
      </c>
    </row>
    <row r="76" spans="1:95" x14ac:dyDescent="0.25">
      <c r="A76" s="300"/>
      <c r="B76" s="124" t="s">
        <v>62</v>
      </c>
      <c r="C76" s="122">
        <f>SUM(D76+E76)</f>
        <v>0</v>
      </c>
      <c r="D76" s="125"/>
      <c r="E76" s="55">
        <f>SUM(K76+M76+O76+Q76+S76+U76+W76+Y76+AA76+AC76)</f>
        <v>0</v>
      </c>
      <c r="F76" s="105"/>
      <c r="G76" s="126"/>
      <c r="H76" s="105"/>
      <c r="I76" s="126"/>
      <c r="J76" s="105"/>
      <c r="K76" s="37"/>
      <c r="L76" s="105"/>
      <c r="M76" s="37"/>
      <c r="N76" s="105"/>
      <c r="O76" s="37"/>
      <c r="P76" s="105"/>
      <c r="Q76" s="37"/>
      <c r="R76" s="105"/>
      <c r="S76" s="37"/>
      <c r="T76" s="105"/>
      <c r="U76" s="37"/>
      <c r="V76" s="105"/>
      <c r="W76" s="37"/>
      <c r="X76" s="105"/>
      <c r="Y76" s="37"/>
      <c r="Z76" s="105"/>
      <c r="AA76" s="37"/>
      <c r="AB76" s="105"/>
      <c r="AC76" s="49"/>
      <c r="AD76" s="118"/>
      <c r="AE76" s="119"/>
      <c r="AF76" s="105"/>
      <c r="AG76" s="77"/>
      <c r="AH76" s="105"/>
      <c r="AI76" s="77"/>
      <c r="AJ76" s="105"/>
      <c r="AK76" s="77"/>
      <c r="AL76" s="106"/>
      <c r="AM76" s="107"/>
      <c r="AN76" s="40"/>
      <c r="AO76" s="52"/>
      <c r="AP76" s="48"/>
      <c r="AQ76" s="92"/>
      <c r="AR76" s="92"/>
      <c r="AS76" s="92"/>
      <c r="AT76" s="92"/>
      <c r="AU76" s="92"/>
      <c r="AV76" s="25" t="str">
        <f t="shared" si="33"/>
        <v/>
      </c>
      <c r="CA76" s="26" t="str">
        <f t="shared" si="3"/>
        <v/>
      </c>
      <c r="CB76" s="26" t="str">
        <f t="shared" si="4"/>
        <v/>
      </c>
      <c r="CC76" s="120"/>
      <c r="CD76" s="26" t="str">
        <f t="shared" si="6"/>
        <v/>
      </c>
      <c r="CE76" s="26" t="str">
        <f t="shared" si="7"/>
        <v/>
      </c>
      <c r="CF76" s="88" t="str">
        <f t="shared" si="34"/>
        <v/>
      </c>
      <c r="CG76" s="26" t="str">
        <f t="shared" si="8"/>
        <v/>
      </c>
      <c r="CH76" s="26" t="str">
        <f t="shared" si="9"/>
        <v/>
      </c>
      <c r="CI76" s="28"/>
      <c r="CJ76" s="29">
        <f t="shared" si="10"/>
        <v>0</v>
      </c>
      <c r="CK76" s="29">
        <f t="shared" si="11"/>
        <v>0</v>
      </c>
      <c r="CL76" s="121"/>
      <c r="CM76" s="29">
        <f t="shared" si="13"/>
        <v>0</v>
      </c>
      <c r="CN76" s="29">
        <f t="shared" si="13"/>
        <v>0</v>
      </c>
      <c r="CO76" s="89">
        <f t="shared" si="35"/>
        <v>0</v>
      </c>
      <c r="CP76" s="29">
        <f t="shared" si="14"/>
        <v>0</v>
      </c>
      <c r="CQ76" s="29">
        <f t="shared" si="14"/>
        <v>0</v>
      </c>
    </row>
    <row r="77" spans="1:95" x14ac:dyDescent="0.25">
      <c r="A77" s="300"/>
      <c r="B77" s="90" t="s">
        <v>63</v>
      </c>
      <c r="C77" s="32">
        <f>SUM(D77+E77)</f>
        <v>0</v>
      </c>
      <c r="D77" s="123"/>
      <c r="E77" s="55">
        <f>SUM(K77+M77+O77+Q77+S77+U77+W77+Y77+AA77+AC77)</f>
        <v>0</v>
      </c>
      <c r="F77" s="75"/>
      <c r="G77" s="76"/>
      <c r="H77" s="75"/>
      <c r="I77" s="76"/>
      <c r="J77" s="75"/>
      <c r="K77" s="49"/>
      <c r="L77" s="75"/>
      <c r="M77" s="49"/>
      <c r="N77" s="75"/>
      <c r="O77" s="49"/>
      <c r="P77" s="75"/>
      <c r="Q77" s="49"/>
      <c r="R77" s="75"/>
      <c r="S77" s="49"/>
      <c r="T77" s="75"/>
      <c r="U77" s="49"/>
      <c r="V77" s="75"/>
      <c r="W77" s="49"/>
      <c r="X77" s="75"/>
      <c r="Y77" s="49"/>
      <c r="Z77" s="75"/>
      <c r="AA77" s="49"/>
      <c r="AB77" s="75"/>
      <c r="AC77" s="49"/>
      <c r="AD77" s="118"/>
      <c r="AE77" s="119"/>
      <c r="AF77" s="105"/>
      <c r="AG77" s="77"/>
      <c r="AH77" s="105"/>
      <c r="AI77" s="77"/>
      <c r="AJ77" s="105"/>
      <c r="AK77" s="77"/>
      <c r="AL77" s="106"/>
      <c r="AM77" s="107"/>
      <c r="AN77" s="40"/>
      <c r="AO77" s="52"/>
      <c r="AP77" s="48"/>
      <c r="AQ77" s="92"/>
      <c r="AR77" s="92"/>
      <c r="AS77" s="92"/>
      <c r="AT77" s="92"/>
      <c r="AU77" s="92"/>
      <c r="AV77" s="25" t="str">
        <f t="shared" si="33"/>
        <v/>
      </c>
      <c r="CA77" s="26" t="str">
        <f t="shared" si="3"/>
        <v/>
      </c>
      <c r="CB77" s="26" t="str">
        <f t="shared" si="4"/>
        <v/>
      </c>
      <c r="CC77" s="120"/>
      <c r="CD77" s="26" t="str">
        <f t="shared" si="6"/>
        <v/>
      </c>
      <c r="CE77" s="26" t="str">
        <f t="shared" si="7"/>
        <v/>
      </c>
      <c r="CF77" s="88" t="str">
        <f t="shared" si="34"/>
        <v/>
      </c>
      <c r="CG77" s="26" t="str">
        <f t="shared" si="8"/>
        <v/>
      </c>
      <c r="CH77" s="26" t="str">
        <f t="shared" si="9"/>
        <v/>
      </c>
      <c r="CI77" s="28"/>
      <c r="CJ77" s="29">
        <f t="shared" si="10"/>
        <v>0</v>
      </c>
      <c r="CK77" s="29">
        <f t="shared" si="11"/>
        <v>0</v>
      </c>
      <c r="CL77" s="121"/>
      <c r="CM77" s="29">
        <f t="shared" si="13"/>
        <v>0</v>
      </c>
      <c r="CN77" s="29">
        <f t="shared" si="13"/>
        <v>0</v>
      </c>
      <c r="CO77" s="89">
        <f t="shared" si="35"/>
        <v>0</v>
      </c>
      <c r="CP77" s="29">
        <f t="shared" si="14"/>
        <v>0</v>
      </c>
      <c r="CQ77" s="29">
        <f t="shared" si="14"/>
        <v>0</v>
      </c>
    </row>
    <row r="78" spans="1:95" x14ac:dyDescent="0.25">
      <c r="A78" s="301"/>
      <c r="B78" s="127" t="s">
        <v>47</v>
      </c>
      <c r="C78" s="128">
        <f>SUM(D78+E78)</f>
        <v>0</v>
      </c>
      <c r="D78" s="129"/>
      <c r="E78" s="60">
        <f>SUM(K78+M78+O78+Q78+S78+U78+W78+Y78+AA78+AC78)</f>
        <v>0</v>
      </c>
      <c r="F78" s="82"/>
      <c r="G78" s="93"/>
      <c r="H78" s="82"/>
      <c r="I78" s="93"/>
      <c r="J78" s="82"/>
      <c r="K78" s="94"/>
      <c r="L78" s="82"/>
      <c r="M78" s="94"/>
      <c r="N78" s="82"/>
      <c r="O78" s="94"/>
      <c r="P78" s="82"/>
      <c r="Q78" s="94"/>
      <c r="R78" s="82"/>
      <c r="S78" s="94"/>
      <c r="T78" s="82"/>
      <c r="U78" s="94"/>
      <c r="V78" s="82"/>
      <c r="W78" s="94"/>
      <c r="X78" s="82"/>
      <c r="Y78" s="94"/>
      <c r="Z78" s="82"/>
      <c r="AA78" s="94"/>
      <c r="AB78" s="82"/>
      <c r="AC78" s="94"/>
      <c r="AD78" s="130"/>
      <c r="AE78" s="131"/>
      <c r="AF78" s="82"/>
      <c r="AG78" s="111"/>
      <c r="AH78" s="82"/>
      <c r="AI78" s="111"/>
      <c r="AJ78" s="82"/>
      <c r="AK78" s="111"/>
      <c r="AL78" s="112"/>
      <c r="AM78" s="113"/>
      <c r="AN78" s="66"/>
      <c r="AO78" s="97"/>
      <c r="AP78" s="68"/>
      <c r="AQ78" s="69"/>
      <c r="AR78" s="69"/>
      <c r="AS78" s="69"/>
      <c r="AT78" s="69"/>
      <c r="AU78" s="69"/>
      <c r="AV78" s="25" t="str">
        <f t="shared" si="33"/>
        <v/>
      </c>
      <c r="CA78" s="26" t="str">
        <f t="shared" si="3"/>
        <v/>
      </c>
      <c r="CB78" s="26" t="str">
        <f t="shared" si="4"/>
        <v/>
      </c>
      <c r="CC78" s="120"/>
      <c r="CD78" s="26" t="str">
        <f t="shared" si="6"/>
        <v/>
      </c>
      <c r="CE78" s="26" t="str">
        <f t="shared" si="7"/>
        <v/>
      </c>
      <c r="CF78" s="88" t="str">
        <f t="shared" si="34"/>
        <v/>
      </c>
      <c r="CG78" s="26" t="str">
        <f t="shared" si="8"/>
        <v/>
      </c>
      <c r="CH78" s="26" t="str">
        <f t="shared" si="9"/>
        <v/>
      </c>
      <c r="CI78" s="28"/>
      <c r="CJ78" s="29">
        <f t="shared" si="10"/>
        <v>0</v>
      </c>
      <c r="CK78" s="29">
        <f t="shared" si="11"/>
        <v>0</v>
      </c>
      <c r="CL78" s="121"/>
      <c r="CM78" s="29">
        <f t="shared" si="13"/>
        <v>0</v>
      </c>
      <c r="CN78" s="29">
        <f t="shared" si="13"/>
        <v>0</v>
      </c>
      <c r="CO78" s="89">
        <f t="shared" si="35"/>
        <v>0</v>
      </c>
      <c r="CP78" s="29">
        <f t="shared" si="14"/>
        <v>0</v>
      </c>
      <c r="CQ78" s="29">
        <f t="shared" si="14"/>
        <v>0</v>
      </c>
    </row>
    <row r="79" spans="1:95" x14ac:dyDescent="0.25">
      <c r="A79" s="300" t="s">
        <v>64</v>
      </c>
      <c r="B79" s="10" t="s">
        <v>38</v>
      </c>
      <c r="C79" s="132">
        <f t="shared" ref="C79:C89" si="38">SUM(D79+E79)</f>
        <v>0</v>
      </c>
      <c r="D79" s="133">
        <f>+F79+H79+J79+L79+N79+P79+R79+T79+V79+X79+Z79+AB79+AD79+AF79+AH79+AJ79+AL79</f>
        <v>0</v>
      </c>
      <c r="E79" s="134">
        <f>+G79+I79+K79+M79+O79+Q79+S79+U79+W79+Y79+AA79+AC79+AE79+AG79+AI79+AK79+AM79</f>
        <v>0</v>
      </c>
      <c r="F79" s="135"/>
      <c r="G79" s="136"/>
      <c r="H79" s="135"/>
      <c r="I79" s="136"/>
      <c r="J79" s="135"/>
      <c r="K79" s="136"/>
      <c r="L79" s="135"/>
      <c r="M79" s="136"/>
      <c r="N79" s="135"/>
      <c r="O79" s="136"/>
      <c r="P79" s="135"/>
      <c r="Q79" s="136"/>
      <c r="R79" s="135"/>
      <c r="S79" s="136"/>
      <c r="T79" s="135"/>
      <c r="U79" s="136"/>
      <c r="V79" s="135"/>
      <c r="W79" s="136"/>
      <c r="X79" s="135"/>
      <c r="Y79" s="136"/>
      <c r="Z79" s="135"/>
      <c r="AA79" s="136"/>
      <c r="AB79" s="135"/>
      <c r="AC79" s="136"/>
      <c r="AD79" s="135"/>
      <c r="AE79" s="136"/>
      <c r="AF79" s="135"/>
      <c r="AG79" s="136"/>
      <c r="AH79" s="135"/>
      <c r="AI79" s="136"/>
      <c r="AJ79" s="135"/>
      <c r="AK79" s="136"/>
      <c r="AL79" s="135"/>
      <c r="AM79" s="136"/>
      <c r="AN79" s="40"/>
      <c r="AO79" s="52"/>
      <c r="AP79" s="48"/>
      <c r="AQ79" s="92"/>
      <c r="AR79" s="92"/>
      <c r="AS79" s="92"/>
      <c r="AT79" s="92"/>
      <c r="AU79" s="92"/>
      <c r="AV79" s="25" t="str">
        <f t="shared" si="33"/>
        <v/>
      </c>
      <c r="CA79" s="26" t="str">
        <f>IF(AND($C79&lt;&gt;0,AN79=""),"* No olvide ingresar la columna Espacios Amigables /adolescentes (Digite CERO si no tiene). ",IF(AN79&gt;$C79,"* El Número de Espacios Amigables no puede superar el Total. ",""))</f>
        <v/>
      </c>
      <c r="CB79" s="26" t="str">
        <f t="shared" si="4"/>
        <v/>
      </c>
      <c r="CC79" s="26" t="str">
        <f t="shared" si="5"/>
        <v/>
      </c>
      <c r="CD79" s="26" t="str">
        <f t="shared" si="6"/>
        <v/>
      </c>
      <c r="CE79" s="26" t="str">
        <f t="shared" si="7"/>
        <v/>
      </c>
      <c r="CF79" s="88" t="str">
        <f t="shared" si="34"/>
        <v/>
      </c>
      <c r="CG79" s="26" t="str">
        <f t="shared" si="8"/>
        <v/>
      </c>
      <c r="CH79" s="26" t="str">
        <f t="shared" si="9"/>
        <v/>
      </c>
      <c r="CI79" s="28"/>
      <c r="CJ79" s="29">
        <f t="shared" si="10"/>
        <v>0</v>
      </c>
      <c r="CK79" s="29">
        <f t="shared" si="11"/>
        <v>0</v>
      </c>
      <c r="CL79" s="29">
        <f t="shared" si="12"/>
        <v>0</v>
      </c>
      <c r="CM79" s="29">
        <f t="shared" si="13"/>
        <v>0</v>
      </c>
      <c r="CN79" s="29">
        <f t="shared" si="13"/>
        <v>0</v>
      </c>
      <c r="CO79" s="89">
        <f t="shared" si="35"/>
        <v>0</v>
      </c>
      <c r="CP79" s="29">
        <f t="shared" si="14"/>
        <v>0</v>
      </c>
      <c r="CQ79" s="29">
        <f t="shared" si="14"/>
        <v>0</v>
      </c>
    </row>
    <row r="80" spans="1:95" x14ac:dyDescent="0.25">
      <c r="A80" s="300"/>
      <c r="B80" s="31" t="s">
        <v>39</v>
      </c>
      <c r="C80" s="137">
        <f t="shared" si="38"/>
        <v>0</v>
      </c>
      <c r="D80" s="138">
        <f t="shared" ref="D80:E89" si="39">+F80+H80+J80+L80+N80+P80+R80+T80+V80+X80+Z80+AB80+AD80+AF80+AH80+AJ80+AL80</f>
        <v>0</v>
      </c>
      <c r="E80" s="139">
        <f t="shared" si="39"/>
        <v>0</v>
      </c>
      <c r="F80" s="140"/>
      <c r="G80" s="141"/>
      <c r="H80" s="140"/>
      <c r="I80" s="141"/>
      <c r="J80" s="140"/>
      <c r="K80" s="141"/>
      <c r="L80" s="140"/>
      <c r="M80" s="141"/>
      <c r="N80" s="140"/>
      <c r="O80" s="141"/>
      <c r="P80" s="140"/>
      <c r="Q80" s="141"/>
      <c r="R80" s="140"/>
      <c r="S80" s="141"/>
      <c r="T80" s="140"/>
      <c r="U80" s="141"/>
      <c r="V80" s="140"/>
      <c r="W80" s="141"/>
      <c r="X80" s="140"/>
      <c r="Y80" s="141"/>
      <c r="Z80" s="140"/>
      <c r="AA80" s="141"/>
      <c r="AB80" s="140"/>
      <c r="AC80" s="141"/>
      <c r="AD80" s="140"/>
      <c r="AE80" s="141"/>
      <c r="AF80" s="140"/>
      <c r="AG80" s="141"/>
      <c r="AH80" s="140"/>
      <c r="AI80" s="141"/>
      <c r="AJ80" s="140"/>
      <c r="AK80" s="141"/>
      <c r="AL80" s="140"/>
      <c r="AM80" s="141"/>
      <c r="AN80" s="40"/>
      <c r="AO80" s="52"/>
      <c r="AP80" s="48"/>
      <c r="AQ80" s="92"/>
      <c r="AR80" s="92"/>
      <c r="AS80" s="92"/>
      <c r="AT80" s="92"/>
      <c r="AU80" s="92"/>
      <c r="AV80" s="25" t="str">
        <f t="shared" si="33"/>
        <v/>
      </c>
      <c r="CA80" s="26" t="str">
        <f t="shared" si="3"/>
        <v/>
      </c>
      <c r="CB80" s="26" t="str">
        <f t="shared" si="4"/>
        <v/>
      </c>
      <c r="CC80" s="26" t="str">
        <f t="shared" si="5"/>
        <v/>
      </c>
      <c r="CD80" s="26" t="str">
        <f t="shared" si="6"/>
        <v/>
      </c>
      <c r="CE80" s="26" t="str">
        <f t="shared" si="7"/>
        <v/>
      </c>
      <c r="CF80" s="88" t="str">
        <f t="shared" si="34"/>
        <v/>
      </c>
      <c r="CG80" s="26" t="str">
        <f t="shared" si="8"/>
        <v/>
      </c>
      <c r="CH80" s="26" t="str">
        <f t="shared" si="9"/>
        <v/>
      </c>
      <c r="CI80" s="28"/>
      <c r="CJ80" s="29">
        <f t="shared" si="10"/>
        <v>0</v>
      </c>
      <c r="CK80" s="29">
        <f t="shared" si="11"/>
        <v>0</v>
      </c>
      <c r="CL80" s="29">
        <f t="shared" si="12"/>
        <v>0</v>
      </c>
      <c r="CM80" s="29">
        <f t="shared" si="13"/>
        <v>0</v>
      </c>
      <c r="CN80" s="29">
        <f t="shared" si="13"/>
        <v>0</v>
      </c>
      <c r="CO80" s="89">
        <f t="shared" si="35"/>
        <v>0</v>
      </c>
      <c r="CP80" s="29">
        <f t="shared" si="14"/>
        <v>0</v>
      </c>
      <c r="CQ80" s="29">
        <f t="shared" si="14"/>
        <v>0</v>
      </c>
    </row>
    <row r="81" spans="1:95" x14ac:dyDescent="0.25">
      <c r="A81" s="300"/>
      <c r="B81" s="31" t="s">
        <v>40</v>
      </c>
      <c r="C81" s="137">
        <f t="shared" si="38"/>
        <v>0</v>
      </c>
      <c r="D81" s="138">
        <f t="shared" si="39"/>
        <v>0</v>
      </c>
      <c r="E81" s="139">
        <f t="shared" si="39"/>
        <v>0</v>
      </c>
      <c r="F81" s="140"/>
      <c r="G81" s="141"/>
      <c r="H81" s="140"/>
      <c r="I81" s="141"/>
      <c r="J81" s="140"/>
      <c r="K81" s="141"/>
      <c r="L81" s="140"/>
      <c r="M81" s="141"/>
      <c r="N81" s="140"/>
      <c r="O81" s="141"/>
      <c r="P81" s="140"/>
      <c r="Q81" s="141"/>
      <c r="R81" s="140"/>
      <c r="S81" s="141"/>
      <c r="T81" s="140"/>
      <c r="U81" s="141"/>
      <c r="V81" s="140"/>
      <c r="W81" s="141"/>
      <c r="X81" s="140"/>
      <c r="Y81" s="141"/>
      <c r="Z81" s="140"/>
      <c r="AA81" s="141"/>
      <c r="AB81" s="140"/>
      <c r="AC81" s="141"/>
      <c r="AD81" s="140"/>
      <c r="AE81" s="141"/>
      <c r="AF81" s="140"/>
      <c r="AG81" s="141"/>
      <c r="AH81" s="140"/>
      <c r="AI81" s="141"/>
      <c r="AJ81" s="140"/>
      <c r="AK81" s="141"/>
      <c r="AL81" s="140"/>
      <c r="AM81" s="141"/>
      <c r="AN81" s="40"/>
      <c r="AO81" s="52"/>
      <c r="AP81" s="48"/>
      <c r="AQ81" s="92"/>
      <c r="AR81" s="92"/>
      <c r="AS81" s="92"/>
      <c r="AT81" s="92"/>
      <c r="AU81" s="92"/>
      <c r="AV81" s="25" t="str">
        <f t="shared" si="33"/>
        <v/>
      </c>
      <c r="CA81" s="26" t="str">
        <f t="shared" si="3"/>
        <v/>
      </c>
      <c r="CB81" s="26" t="str">
        <f t="shared" si="4"/>
        <v/>
      </c>
      <c r="CC81" s="26" t="str">
        <f t="shared" si="5"/>
        <v/>
      </c>
      <c r="CD81" s="26" t="str">
        <f t="shared" si="6"/>
        <v/>
      </c>
      <c r="CE81" s="26" t="str">
        <f t="shared" si="7"/>
        <v/>
      </c>
      <c r="CF81" s="88" t="str">
        <f t="shared" si="34"/>
        <v/>
      </c>
      <c r="CG81" s="26" t="str">
        <f t="shared" si="8"/>
        <v/>
      </c>
      <c r="CH81" s="26" t="str">
        <f t="shared" si="9"/>
        <v/>
      </c>
      <c r="CI81" s="28"/>
      <c r="CJ81" s="29">
        <f t="shared" si="10"/>
        <v>0</v>
      </c>
      <c r="CK81" s="29">
        <f t="shared" si="11"/>
        <v>0</v>
      </c>
      <c r="CL81" s="29">
        <f t="shared" si="12"/>
        <v>0</v>
      </c>
      <c r="CM81" s="29">
        <f t="shared" si="13"/>
        <v>0</v>
      </c>
      <c r="CN81" s="29">
        <f t="shared" si="13"/>
        <v>0</v>
      </c>
      <c r="CO81" s="89">
        <f t="shared" si="35"/>
        <v>0</v>
      </c>
      <c r="CP81" s="29">
        <f t="shared" si="14"/>
        <v>0</v>
      </c>
      <c r="CQ81" s="29">
        <f t="shared" si="14"/>
        <v>0</v>
      </c>
    </row>
    <row r="82" spans="1:95" x14ac:dyDescent="0.25">
      <c r="A82" s="300"/>
      <c r="B82" s="31" t="s">
        <v>41</v>
      </c>
      <c r="C82" s="137">
        <f t="shared" si="38"/>
        <v>0</v>
      </c>
      <c r="D82" s="138">
        <f t="shared" si="39"/>
        <v>0</v>
      </c>
      <c r="E82" s="139">
        <f t="shared" si="39"/>
        <v>0</v>
      </c>
      <c r="F82" s="140"/>
      <c r="G82" s="141"/>
      <c r="H82" s="140"/>
      <c r="I82" s="141"/>
      <c r="J82" s="140"/>
      <c r="K82" s="141"/>
      <c r="L82" s="140"/>
      <c r="M82" s="141"/>
      <c r="N82" s="140"/>
      <c r="O82" s="141"/>
      <c r="P82" s="140"/>
      <c r="Q82" s="141"/>
      <c r="R82" s="140"/>
      <c r="S82" s="141"/>
      <c r="T82" s="140"/>
      <c r="U82" s="141"/>
      <c r="V82" s="140"/>
      <c r="W82" s="141"/>
      <c r="X82" s="140"/>
      <c r="Y82" s="141"/>
      <c r="Z82" s="140"/>
      <c r="AA82" s="141"/>
      <c r="AB82" s="140"/>
      <c r="AC82" s="141"/>
      <c r="AD82" s="140"/>
      <c r="AE82" s="141"/>
      <c r="AF82" s="140"/>
      <c r="AG82" s="141"/>
      <c r="AH82" s="140"/>
      <c r="AI82" s="141"/>
      <c r="AJ82" s="140"/>
      <c r="AK82" s="141"/>
      <c r="AL82" s="140"/>
      <c r="AM82" s="141"/>
      <c r="AN82" s="40"/>
      <c r="AO82" s="52"/>
      <c r="AP82" s="48"/>
      <c r="AQ82" s="92"/>
      <c r="AR82" s="92"/>
      <c r="AS82" s="92"/>
      <c r="AT82" s="92"/>
      <c r="AU82" s="92"/>
      <c r="AV82" s="25" t="str">
        <f t="shared" si="33"/>
        <v/>
      </c>
      <c r="CA82" s="26" t="str">
        <f t="shared" si="3"/>
        <v/>
      </c>
      <c r="CB82" s="26" t="str">
        <f t="shared" si="4"/>
        <v/>
      </c>
      <c r="CC82" s="26" t="str">
        <f t="shared" si="5"/>
        <v/>
      </c>
      <c r="CD82" s="26" t="str">
        <f t="shared" si="6"/>
        <v/>
      </c>
      <c r="CE82" s="26" t="str">
        <f t="shared" si="7"/>
        <v/>
      </c>
      <c r="CF82" s="88" t="str">
        <f t="shared" si="34"/>
        <v/>
      </c>
      <c r="CG82" s="26" t="str">
        <f t="shared" si="8"/>
        <v/>
      </c>
      <c r="CH82" s="26" t="str">
        <f t="shared" si="9"/>
        <v/>
      </c>
      <c r="CI82" s="28"/>
      <c r="CJ82" s="29">
        <f t="shared" si="10"/>
        <v>0</v>
      </c>
      <c r="CK82" s="29">
        <f t="shared" si="11"/>
        <v>0</v>
      </c>
      <c r="CL82" s="29">
        <f t="shared" si="12"/>
        <v>0</v>
      </c>
      <c r="CM82" s="29">
        <f t="shared" si="13"/>
        <v>0</v>
      </c>
      <c r="CN82" s="29">
        <f t="shared" si="13"/>
        <v>0</v>
      </c>
      <c r="CO82" s="89">
        <f t="shared" ref="CO82:CO84" si="40">IF(AND(SUM(J82:M82)&gt;0,AS82=""),1,IF(AS82&gt;SUM(J82:M82),1,0))</f>
        <v>0</v>
      </c>
      <c r="CP82" s="29">
        <f t="shared" si="14"/>
        <v>0</v>
      </c>
      <c r="CQ82" s="29">
        <f t="shared" si="14"/>
        <v>0</v>
      </c>
    </row>
    <row r="83" spans="1:95" x14ac:dyDescent="0.25">
      <c r="A83" s="300"/>
      <c r="B83" s="31" t="s">
        <v>42</v>
      </c>
      <c r="C83" s="137">
        <f t="shared" si="38"/>
        <v>0</v>
      </c>
      <c r="D83" s="138">
        <f t="shared" si="39"/>
        <v>0</v>
      </c>
      <c r="E83" s="139">
        <f t="shared" si="39"/>
        <v>0</v>
      </c>
      <c r="F83" s="140"/>
      <c r="G83" s="141"/>
      <c r="H83" s="140"/>
      <c r="I83" s="141"/>
      <c r="J83" s="140"/>
      <c r="K83" s="141"/>
      <c r="L83" s="140"/>
      <c r="M83" s="141"/>
      <c r="N83" s="140"/>
      <c r="O83" s="141"/>
      <c r="P83" s="140"/>
      <c r="Q83" s="141"/>
      <c r="R83" s="140"/>
      <c r="S83" s="141"/>
      <c r="T83" s="140"/>
      <c r="U83" s="141"/>
      <c r="V83" s="140"/>
      <c r="W83" s="141"/>
      <c r="X83" s="140"/>
      <c r="Y83" s="141"/>
      <c r="Z83" s="140"/>
      <c r="AA83" s="141"/>
      <c r="AB83" s="140"/>
      <c r="AC83" s="141"/>
      <c r="AD83" s="140"/>
      <c r="AE83" s="141"/>
      <c r="AF83" s="140"/>
      <c r="AG83" s="141"/>
      <c r="AH83" s="140"/>
      <c r="AI83" s="141"/>
      <c r="AJ83" s="140"/>
      <c r="AK83" s="141"/>
      <c r="AL83" s="140"/>
      <c r="AM83" s="141"/>
      <c r="AN83" s="40"/>
      <c r="AO83" s="52"/>
      <c r="AP83" s="48"/>
      <c r="AQ83" s="92"/>
      <c r="AR83" s="92"/>
      <c r="AS83" s="92"/>
      <c r="AT83" s="92"/>
      <c r="AU83" s="92"/>
      <c r="AV83" s="25" t="str">
        <f t="shared" si="33"/>
        <v/>
      </c>
      <c r="CA83" s="26" t="str">
        <f t="shared" si="3"/>
        <v/>
      </c>
      <c r="CB83" s="26" t="str">
        <f t="shared" si="4"/>
        <v/>
      </c>
      <c r="CC83" s="26" t="str">
        <f t="shared" si="5"/>
        <v/>
      </c>
      <c r="CD83" s="26" t="str">
        <f t="shared" si="6"/>
        <v/>
      </c>
      <c r="CE83" s="26" t="str">
        <f t="shared" si="7"/>
        <v/>
      </c>
      <c r="CF83" s="88" t="str">
        <f t="shared" si="34"/>
        <v/>
      </c>
      <c r="CG83" s="26" t="str">
        <f t="shared" si="8"/>
        <v/>
      </c>
      <c r="CH83" s="26" t="str">
        <f t="shared" si="9"/>
        <v/>
      </c>
      <c r="CI83" s="28"/>
      <c r="CJ83" s="29">
        <f t="shared" si="10"/>
        <v>0</v>
      </c>
      <c r="CK83" s="29">
        <f t="shared" si="11"/>
        <v>0</v>
      </c>
      <c r="CL83" s="29">
        <f t="shared" si="12"/>
        <v>0</v>
      </c>
      <c r="CM83" s="29">
        <f t="shared" si="13"/>
        <v>0</v>
      </c>
      <c r="CN83" s="29">
        <f t="shared" si="13"/>
        <v>0</v>
      </c>
      <c r="CO83" s="89">
        <f t="shared" si="40"/>
        <v>0</v>
      </c>
      <c r="CP83" s="29">
        <f t="shared" si="14"/>
        <v>0</v>
      </c>
      <c r="CQ83" s="29">
        <f t="shared" si="14"/>
        <v>0</v>
      </c>
    </row>
    <row r="84" spans="1:95" ht="14.25" customHeight="1" x14ac:dyDescent="0.25">
      <c r="A84" s="300"/>
      <c r="B84" s="31" t="s">
        <v>43</v>
      </c>
      <c r="C84" s="137">
        <f t="shared" si="38"/>
        <v>0</v>
      </c>
      <c r="D84" s="138">
        <f t="shared" si="39"/>
        <v>0</v>
      </c>
      <c r="E84" s="139">
        <f t="shared" si="39"/>
        <v>0</v>
      </c>
      <c r="F84" s="140"/>
      <c r="G84" s="141"/>
      <c r="H84" s="140"/>
      <c r="I84" s="141"/>
      <c r="J84" s="140"/>
      <c r="K84" s="141"/>
      <c r="L84" s="140"/>
      <c r="M84" s="141"/>
      <c r="N84" s="140"/>
      <c r="O84" s="141"/>
      <c r="P84" s="140"/>
      <c r="Q84" s="141"/>
      <c r="R84" s="140"/>
      <c r="S84" s="141"/>
      <c r="T84" s="140"/>
      <c r="U84" s="141"/>
      <c r="V84" s="140"/>
      <c r="W84" s="141"/>
      <c r="X84" s="140"/>
      <c r="Y84" s="141"/>
      <c r="Z84" s="140"/>
      <c r="AA84" s="141"/>
      <c r="AB84" s="140"/>
      <c r="AC84" s="141"/>
      <c r="AD84" s="140"/>
      <c r="AE84" s="141"/>
      <c r="AF84" s="140"/>
      <c r="AG84" s="141"/>
      <c r="AH84" s="140"/>
      <c r="AI84" s="141"/>
      <c r="AJ84" s="140"/>
      <c r="AK84" s="141"/>
      <c r="AL84" s="140"/>
      <c r="AM84" s="141"/>
      <c r="AN84" s="40"/>
      <c r="AO84" s="52"/>
      <c r="AP84" s="48"/>
      <c r="AQ84" s="92"/>
      <c r="AR84" s="92"/>
      <c r="AS84" s="92"/>
      <c r="AT84" s="92"/>
      <c r="AU84" s="92"/>
      <c r="AV84" s="25" t="str">
        <f t="shared" si="33"/>
        <v/>
      </c>
      <c r="CA84" s="26" t="str">
        <f t="shared" si="3"/>
        <v/>
      </c>
      <c r="CB84" s="26" t="str">
        <f t="shared" si="4"/>
        <v/>
      </c>
      <c r="CC84" s="26" t="str">
        <f t="shared" si="5"/>
        <v/>
      </c>
      <c r="CD84" s="26" t="str">
        <f t="shared" si="6"/>
        <v/>
      </c>
      <c r="CE84" s="26" t="str">
        <f t="shared" si="7"/>
        <v/>
      </c>
      <c r="CF84" s="88" t="str">
        <f t="shared" si="34"/>
        <v/>
      </c>
      <c r="CG84" s="26" t="str">
        <f t="shared" si="8"/>
        <v/>
      </c>
      <c r="CH84" s="26" t="str">
        <f t="shared" si="9"/>
        <v/>
      </c>
      <c r="CI84" s="28"/>
      <c r="CJ84" s="29">
        <f t="shared" si="10"/>
        <v>0</v>
      </c>
      <c r="CK84" s="29">
        <f t="shared" si="11"/>
        <v>0</v>
      </c>
      <c r="CL84" s="29">
        <f t="shared" si="12"/>
        <v>0</v>
      </c>
      <c r="CM84" s="29">
        <f t="shared" si="13"/>
        <v>0</v>
      </c>
      <c r="CN84" s="29">
        <f t="shared" si="13"/>
        <v>0</v>
      </c>
      <c r="CO84" s="89">
        <f t="shared" si="40"/>
        <v>0</v>
      </c>
      <c r="CP84" s="29">
        <f t="shared" si="14"/>
        <v>0</v>
      </c>
      <c r="CQ84" s="29">
        <f t="shared" si="14"/>
        <v>0</v>
      </c>
    </row>
    <row r="85" spans="1:95" x14ac:dyDescent="0.25">
      <c r="A85" s="300"/>
      <c r="B85" s="31" t="s">
        <v>44</v>
      </c>
      <c r="C85" s="137">
        <f t="shared" si="38"/>
        <v>0</v>
      </c>
      <c r="D85" s="138">
        <f t="shared" si="39"/>
        <v>0</v>
      </c>
      <c r="E85" s="139">
        <f t="shared" si="39"/>
        <v>0</v>
      </c>
      <c r="F85" s="140"/>
      <c r="G85" s="141"/>
      <c r="H85" s="140"/>
      <c r="I85" s="141"/>
      <c r="J85" s="140"/>
      <c r="K85" s="141"/>
      <c r="L85" s="140"/>
      <c r="M85" s="141"/>
      <c r="N85" s="140"/>
      <c r="O85" s="141"/>
      <c r="P85" s="140"/>
      <c r="Q85" s="141"/>
      <c r="R85" s="140"/>
      <c r="S85" s="141"/>
      <c r="T85" s="140"/>
      <c r="U85" s="141"/>
      <c r="V85" s="140"/>
      <c r="W85" s="141"/>
      <c r="X85" s="140"/>
      <c r="Y85" s="141"/>
      <c r="Z85" s="140"/>
      <c r="AA85" s="141"/>
      <c r="AB85" s="140"/>
      <c r="AC85" s="141"/>
      <c r="AD85" s="140"/>
      <c r="AE85" s="141"/>
      <c r="AF85" s="140"/>
      <c r="AG85" s="141"/>
      <c r="AH85" s="140"/>
      <c r="AI85" s="141"/>
      <c r="AJ85" s="140"/>
      <c r="AK85" s="141"/>
      <c r="AL85" s="140"/>
      <c r="AM85" s="141"/>
      <c r="AN85" s="40"/>
      <c r="AO85" s="52"/>
      <c r="AP85" s="48"/>
      <c r="AQ85" s="92"/>
      <c r="AR85" s="92"/>
      <c r="AS85" s="92"/>
      <c r="AT85" s="92"/>
      <c r="AU85" s="92"/>
      <c r="AV85" s="25" t="str">
        <f t="shared" si="33"/>
        <v/>
      </c>
      <c r="CA85" s="26" t="str">
        <f t="shared" si="3"/>
        <v/>
      </c>
      <c r="CB85" s="26" t="str">
        <f t="shared" si="4"/>
        <v/>
      </c>
      <c r="CC85" s="26" t="str">
        <f t="shared" si="5"/>
        <v/>
      </c>
      <c r="CD85" s="26" t="str">
        <f t="shared" si="6"/>
        <v/>
      </c>
      <c r="CE85" s="26" t="str">
        <f t="shared" si="7"/>
        <v/>
      </c>
      <c r="CF85" s="88" t="str">
        <f t="shared" si="34"/>
        <v/>
      </c>
      <c r="CG85" s="26" t="str">
        <f t="shared" si="8"/>
        <v/>
      </c>
      <c r="CH85" s="26" t="str">
        <f t="shared" si="9"/>
        <v/>
      </c>
      <c r="CI85" s="28"/>
      <c r="CJ85" s="29">
        <f t="shared" si="10"/>
        <v>0</v>
      </c>
      <c r="CK85" s="29">
        <f t="shared" si="11"/>
        <v>0</v>
      </c>
      <c r="CL85" s="29">
        <f t="shared" si="12"/>
        <v>0</v>
      </c>
      <c r="CM85" s="29">
        <f t="shared" si="13"/>
        <v>0</v>
      </c>
      <c r="CN85" s="29">
        <f t="shared" si="13"/>
        <v>0</v>
      </c>
      <c r="CO85" s="89">
        <f t="shared" si="35"/>
        <v>0</v>
      </c>
      <c r="CP85" s="29">
        <f t="shared" si="14"/>
        <v>0</v>
      </c>
      <c r="CQ85" s="29">
        <f t="shared" si="14"/>
        <v>0</v>
      </c>
    </row>
    <row r="86" spans="1:95" x14ac:dyDescent="0.25">
      <c r="A86" s="300"/>
      <c r="B86" s="43" t="s">
        <v>45</v>
      </c>
      <c r="C86" s="137">
        <f t="shared" si="38"/>
        <v>0</v>
      </c>
      <c r="D86" s="138">
        <f t="shared" si="39"/>
        <v>0</v>
      </c>
      <c r="E86" s="139">
        <f t="shared" si="39"/>
        <v>0</v>
      </c>
      <c r="F86" s="140"/>
      <c r="G86" s="141"/>
      <c r="H86" s="140"/>
      <c r="I86" s="141"/>
      <c r="J86" s="140"/>
      <c r="K86" s="141"/>
      <c r="L86" s="140"/>
      <c r="M86" s="141"/>
      <c r="N86" s="140"/>
      <c r="O86" s="141"/>
      <c r="P86" s="140"/>
      <c r="Q86" s="141"/>
      <c r="R86" s="140"/>
      <c r="S86" s="141"/>
      <c r="T86" s="140"/>
      <c r="U86" s="141"/>
      <c r="V86" s="140"/>
      <c r="W86" s="141"/>
      <c r="X86" s="140"/>
      <c r="Y86" s="141"/>
      <c r="Z86" s="140"/>
      <c r="AA86" s="141"/>
      <c r="AB86" s="140"/>
      <c r="AC86" s="141"/>
      <c r="AD86" s="140"/>
      <c r="AE86" s="141"/>
      <c r="AF86" s="140"/>
      <c r="AG86" s="141"/>
      <c r="AH86" s="140"/>
      <c r="AI86" s="141"/>
      <c r="AJ86" s="140"/>
      <c r="AK86" s="141"/>
      <c r="AL86" s="140"/>
      <c r="AM86" s="141"/>
      <c r="AN86" s="40"/>
      <c r="AO86" s="52"/>
      <c r="AP86" s="48"/>
      <c r="AQ86" s="92"/>
      <c r="AR86" s="92"/>
      <c r="AS86" s="92"/>
      <c r="AT86" s="92"/>
      <c r="AU86" s="92"/>
      <c r="AV86" s="25" t="str">
        <f t="shared" si="33"/>
        <v/>
      </c>
      <c r="CA86" s="26" t="str">
        <f t="shared" si="3"/>
        <v/>
      </c>
      <c r="CB86" s="26" t="str">
        <f t="shared" si="4"/>
        <v/>
      </c>
      <c r="CC86" s="26" t="str">
        <f t="shared" si="5"/>
        <v/>
      </c>
      <c r="CD86" s="26" t="str">
        <f t="shared" si="6"/>
        <v/>
      </c>
      <c r="CE86" s="26" t="str">
        <f t="shared" si="7"/>
        <v/>
      </c>
      <c r="CF86" s="88" t="str">
        <f t="shared" si="34"/>
        <v/>
      </c>
      <c r="CG86" s="26" t="str">
        <f t="shared" si="8"/>
        <v/>
      </c>
      <c r="CH86" s="26" t="str">
        <f t="shared" si="9"/>
        <v/>
      </c>
      <c r="CI86" s="28"/>
      <c r="CJ86" s="29">
        <f t="shared" si="10"/>
        <v>0</v>
      </c>
      <c r="CK86" s="29">
        <f t="shared" si="11"/>
        <v>0</v>
      </c>
      <c r="CL86" s="29">
        <f t="shared" si="12"/>
        <v>0</v>
      </c>
      <c r="CM86" s="29">
        <f t="shared" si="13"/>
        <v>0</v>
      </c>
      <c r="CN86" s="29">
        <f t="shared" si="13"/>
        <v>0</v>
      </c>
      <c r="CO86" s="89">
        <f t="shared" si="35"/>
        <v>0</v>
      </c>
      <c r="CP86" s="29">
        <f t="shared" si="14"/>
        <v>0</v>
      </c>
      <c r="CQ86" s="29">
        <f t="shared" si="14"/>
        <v>0</v>
      </c>
    </row>
    <row r="87" spans="1:95" x14ac:dyDescent="0.25">
      <c r="A87" s="300"/>
      <c r="B87" s="31" t="s">
        <v>46</v>
      </c>
      <c r="C87" s="137">
        <f t="shared" si="38"/>
        <v>0</v>
      </c>
      <c r="D87" s="138">
        <f t="shared" si="39"/>
        <v>0</v>
      </c>
      <c r="E87" s="139">
        <f t="shared" si="39"/>
        <v>0</v>
      </c>
      <c r="F87" s="140"/>
      <c r="G87" s="141"/>
      <c r="H87" s="140"/>
      <c r="I87" s="141"/>
      <c r="J87" s="140"/>
      <c r="K87" s="141"/>
      <c r="L87" s="140"/>
      <c r="M87" s="141"/>
      <c r="N87" s="140"/>
      <c r="O87" s="141"/>
      <c r="P87" s="140"/>
      <c r="Q87" s="141"/>
      <c r="R87" s="140"/>
      <c r="S87" s="141"/>
      <c r="T87" s="140"/>
      <c r="U87" s="141"/>
      <c r="V87" s="140"/>
      <c r="W87" s="141"/>
      <c r="X87" s="140"/>
      <c r="Y87" s="141"/>
      <c r="Z87" s="140"/>
      <c r="AA87" s="141"/>
      <c r="AB87" s="140"/>
      <c r="AC87" s="141"/>
      <c r="AD87" s="140"/>
      <c r="AE87" s="141"/>
      <c r="AF87" s="140"/>
      <c r="AG87" s="141"/>
      <c r="AH87" s="140"/>
      <c r="AI87" s="141"/>
      <c r="AJ87" s="140"/>
      <c r="AK87" s="141"/>
      <c r="AL87" s="140"/>
      <c r="AM87" s="141"/>
      <c r="AN87" s="40"/>
      <c r="AO87" s="52"/>
      <c r="AP87" s="48"/>
      <c r="AQ87" s="92"/>
      <c r="AR87" s="92"/>
      <c r="AS87" s="92"/>
      <c r="AT87" s="92"/>
      <c r="AU87" s="92"/>
      <c r="AV87" s="25" t="str">
        <f t="shared" si="33"/>
        <v/>
      </c>
      <c r="CA87" s="26" t="str">
        <f t="shared" si="3"/>
        <v/>
      </c>
      <c r="CB87" s="26" t="str">
        <f t="shared" si="4"/>
        <v/>
      </c>
      <c r="CC87" s="26" t="str">
        <f t="shared" si="5"/>
        <v/>
      </c>
      <c r="CD87" s="26" t="str">
        <f t="shared" si="6"/>
        <v/>
      </c>
      <c r="CE87" s="26" t="str">
        <f t="shared" si="7"/>
        <v/>
      </c>
      <c r="CF87" s="88" t="str">
        <f t="shared" si="34"/>
        <v/>
      </c>
      <c r="CG87" s="26" t="str">
        <f t="shared" si="8"/>
        <v/>
      </c>
      <c r="CH87" s="26" t="str">
        <f t="shared" si="9"/>
        <v/>
      </c>
      <c r="CI87" s="28"/>
      <c r="CJ87" s="29">
        <f t="shared" si="10"/>
        <v>0</v>
      </c>
      <c r="CK87" s="29">
        <f t="shared" si="11"/>
        <v>0</v>
      </c>
      <c r="CL87" s="29">
        <f t="shared" si="12"/>
        <v>0</v>
      </c>
      <c r="CM87" s="29">
        <f t="shared" si="13"/>
        <v>0</v>
      </c>
      <c r="CN87" s="29">
        <f t="shared" si="13"/>
        <v>0</v>
      </c>
      <c r="CO87" s="89">
        <f t="shared" si="35"/>
        <v>0</v>
      </c>
      <c r="CP87" s="29">
        <f t="shared" si="14"/>
        <v>0</v>
      </c>
      <c r="CQ87" s="29">
        <f t="shared" si="14"/>
        <v>0</v>
      </c>
    </row>
    <row r="88" spans="1:95" x14ac:dyDescent="0.25">
      <c r="A88" s="300"/>
      <c r="B88" s="53" t="s">
        <v>47</v>
      </c>
      <c r="C88" s="137">
        <f t="shared" si="38"/>
        <v>0</v>
      </c>
      <c r="D88" s="138">
        <f t="shared" si="39"/>
        <v>0</v>
      </c>
      <c r="E88" s="142">
        <f t="shared" si="39"/>
        <v>0</v>
      </c>
      <c r="F88" s="140"/>
      <c r="G88" s="141"/>
      <c r="H88" s="140"/>
      <c r="I88" s="141"/>
      <c r="J88" s="140"/>
      <c r="K88" s="141"/>
      <c r="L88" s="140"/>
      <c r="M88" s="141"/>
      <c r="N88" s="140"/>
      <c r="O88" s="141"/>
      <c r="P88" s="140"/>
      <c r="Q88" s="141"/>
      <c r="R88" s="140"/>
      <c r="S88" s="141"/>
      <c r="T88" s="140"/>
      <c r="U88" s="141"/>
      <c r="V88" s="140"/>
      <c r="W88" s="141"/>
      <c r="X88" s="140"/>
      <c r="Y88" s="141"/>
      <c r="Z88" s="140"/>
      <c r="AA88" s="141"/>
      <c r="AB88" s="140"/>
      <c r="AC88" s="141"/>
      <c r="AD88" s="140"/>
      <c r="AE88" s="141"/>
      <c r="AF88" s="140"/>
      <c r="AG88" s="141"/>
      <c r="AH88" s="140"/>
      <c r="AI88" s="141"/>
      <c r="AJ88" s="140"/>
      <c r="AK88" s="141"/>
      <c r="AL88" s="140"/>
      <c r="AM88" s="141"/>
      <c r="AN88" s="40"/>
      <c r="AO88" s="52"/>
      <c r="AP88" s="48"/>
      <c r="AQ88" s="92"/>
      <c r="AR88" s="92"/>
      <c r="AS88" s="92"/>
      <c r="AT88" s="92"/>
      <c r="AU88" s="92"/>
      <c r="AV88" s="25" t="str">
        <f t="shared" si="33"/>
        <v/>
      </c>
      <c r="CA88" s="26" t="str">
        <f t="shared" si="3"/>
        <v/>
      </c>
      <c r="CB88" s="26" t="str">
        <f t="shared" si="4"/>
        <v/>
      </c>
      <c r="CC88" s="26" t="str">
        <f t="shared" si="5"/>
        <v/>
      </c>
      <c r="CD88" s="26" t="str">
        <f t="shared" si="6"/>
        <v/>
      </c>
      <c r="CE88" s="26" t="str">
        <f t="shared" si="7"/>
        <v/>
      </c>
      <c r="CF88" s="88" t="str">
        <f t="shared" si="34"/>
        <v/>
      </c>
      <c r="CG88" s="26" t="str">
        <f t="shared" si="8"/>
        <v/>
      </c>
      <c r="CH88" s="26" t="str">
        <f t="shared" si="9"/>
        <v/>
      </c>
      <c r="CI88" s="28"/>
      <c r="CJ88" s="29">
        <f t="shared" si="10"/>
        <v>0</v>
      </c>
      <c r="CK88" s="29">
        <f t="shared" si="11"/>
        <v>0</v>
      </c>
      <c r="CL88" s="29">
        <f t="shared" si="12"/>
        <v>0</v>
      </c>
      <c r="CM88" s="29">
        <f t="shared" si="13"/>
        <v>0</v>
      </c>
      <c r="CN88" s="29">
        <f t="shared" si="13"/>
        <v>0</v>
      </c>
      <c r="CO88" s="89">
        <f t="shared" si="35"/>
        <v>0</v>
      </c>
      <c r="CP88" s="29">
        <f t="shared" si="14"/>
        <v>0</v>
      </c>
      <c r="CQ88" s="29">
        <f t="shared" si="14"/>
        <v>0</v>
      </c>
    </row>
    <row r="89" spans="1:95" x14ac:dyDescent="0.25">
      <c r="A89" s="301"/>
      <c r="B89" s="57" t="s">
        <v>48</v>
      </c>
      <c r="C89" s="143">
        <f t="shared" si="38"/>
        <v>0</v>
      </c>
      <c r="D89" s="144">
        <f t="shared" si="39"/>
        <v>0</v>
      </c>
      <c r="E89" s="145">
        <f t="shared" si="39"/>
        <v>0</v>
      </c>
      <c r="F89" s="146"/>
      <c r="G89" s="147"/>
      <c r="H89" s="146"/>
      <c r="I89" s="147"/>
      <c r="J89" s="146"/>
      <c r="K89" s="147"/>
      <c r="L89" s="146"/>
      <c r="M89" s="147"/>
      <c r="N89" s="146"/>
      <c r="O89" s="147"/>
      <c r="P89" s="146"/>
      <c r="Q89" s="147"/>
      <c r="R89" s="146"/>
      <c r="S89" s="147"/>
      <c r="T89" s="146"/>
      <c r="U89" s="147"/>
      <c r="V89" s="146"/>
      <c r="W89" s="147"/>
      <c r="X89" s="146"/>
      <c r="Y89" s="147"/>
      <c r="Z89" s="146"/>
      <c r="AA89" s="147"/>
      <c r="AB89" s="146"/>
      <c r="AC89" s="147"/>
      <c r="AD89" s="146"/>
      <c r="AE89" s="147"/>
      <c r="AF89" s="146"/>
      <c r="AG89" s="147"/>
      <c r="AH89" s="146"/>
      <c r="AI89" s="147"/>
      <c r="AJ89" s="146"/>
      <c r="AK89" s="147"/>
      <c r="AL89" s="146"/>
      <c r="AM89" s="147"/>
      <c r="AN89" s="66"/>
      <c r="AO89" s="97"/>
      <c r="AP89" s="68"/>
      <c r="AQ89" s="69"/>
      <c r="AR89" s="69"/>
      <c r="AS89" s="69"/>
      <c r="AT89" s="69"/>
      <c r="AU89" s="69"/>
      <c r="AV89" s="25" t="str">
        <f t="shared" si="33"/>
        <v/>
      </c>
      <c r="CA89" s="26" t="str">
        <f t="shared" si="3"/>
        <v/>
      </c>
      <c r="CB89" s="26" t="str">
        <f t="shared" si="4"/>
        <v/>
      </c>
      <c r="CC89" s="26" t="str">
        <f t="shared" si="5"/>
        <v/>
      </c>
      <c r="CD89" s="26" t="str">
        <f t="shared" si="6"/>
        <v/>
      </c>
      <c r="CE89" s="26" t="str">
        <f t="shared" si="7"/>
        <v/>
      </c>
      <c r="CF89" s="88" t="str">
        <f t="shared" si="34"/>
        <v/>
      </c>
      <c r="CG89" s="26" t="str">
        <f t="shared" si="8"/>
        <v/>
      </c>
      <c r="CH89" s="26" t="str">
        <f t="shared" si="9"/>
        <v/>
      </c>
      <c r="CI89" s="28"/>
      <c r="CJ89" s="29">
        <f t="shared" si="10"/>
        <v>0</v>
      </c>
      <c r="CK89" s="29">
        <f t="shared" si="11"/>
        <v>0</v>
      </c>
      <c r="CL89" s="29">
        <f t="shared" si="12"/>
        <v>0</v>
      </c>
      <c r="CM89" s="29">
        <f t="shared" si="13"/>
        <v>0</v>
      </c>
      <c r="CN89" s="29">
        <f t="shared" si="13"/>
        <v>0</v>
      </c>
      <c r="CO89" s="89">
        <f t="shared" si="35"/>
        <v>0</v>
      </c>
      <c r="CP89" s="29">
        <f t="shared" si="14"/>
        <v>0</v>
      </c>
      <c r="CQ89" s="29">
        <f t="shared" si="14"/>
        <v>0</v>
      </c>
    </row>
    <row r="90" spans="1:95" ht="18" customHeight="1" x14ac:dyDescent="0.25">
      <c r="A90" s="303" t="s">
        <v>65</v>
      </c>
      <c r="B90" s="303"/>
      <c r="C90" s="303"/>
      <c r="D90" s="303"/>
      <c r="E90" s="303"/>
      <c r="F90" s="303"/>
      <c r="G90" s="303"/>
      <c r="H90" s="303"/>
      <c r="I90" s="303"/>
      <c r="J90" s="303"/>
      <c r="K90" s="303"/>
      <c r="L90" s="303"/>
      <c r="M90" s="303"/>
      <c r="N90" s="303"/>
      <c r="O90" s="303"/>
      <c r="P90" s="303"/>
      <c r="Q90" s="303"/>
      <c r="R90" s="303"/>
      <c r="S90" s="303"/>
      <c r="T90" s="303"/>
      <c r="U90" s="303"/>
      <c r="V90" s="303"/>
      <c r="W90" s="303"/>
      <c r="X90" s="303"/>
      <c r="Y90" s="303"/>
      <c r="Z90" s="303"/>
      <c r="AA90" s="303"/>
      <c r="AB90" s="303"/>
      <c r="AC90" s="303"/>
      <c r="AD90" s="303"/>
      <c r="AE90" s="303"/>
      <c r="AF90" s="303"/>
      <c r="AG90" s="303"/>
      <c r="AH90" s="303"/>
      <c r="AI90" s="303"/>
      <c r="AJ90" s="303"/>
      <c r="AK90" s="303"/>
      <c r="AL90" s="303"/>
      <c r="AM90" s="303"/>
    </row>
    <row r="91" spans="1:95" ht="18" customHeight="1" x14ac:dyDescent="0.25">
      <c r="A91" s="324" t="s">
        <v>66</v>
      </c>
      <c r="B91" s="327" t="s">
        <v>67</v>
      </c>
      <c r="C91" s="287" t="s">
        <v>6</v>
      </c>
      <c r="D91" s="288"/>
      <c r="E91" s="284"/>
      <c r="F91" s="297" t="s">
        <v>7</v>
      </c>
      <c r="G91" s="302"/>
      <c r="H91" s="302"/>
      <c r="I91" s="302"/>
      <c r="J91" s="302"/>
      <c r="K91" s="302"/>
      <c r="L91" s="302"/>
      <c r="M91" s="302"/>
      <c r="N91" s="302"/>
      <c r="O91" s="302"/>
      <c r="P91" s="302"/>
      <c r="Q91" s="302"/>
      <c r="R91" s="302"/>
      <c r="S91" s="302"/>
      <c r="T91" s="302"/>
      <c r="U91" s="302"/>
      <c r="V91" s="302"/>
      <c r="W91" s="302"/>
      <c r="X91" s="302"/>
      <c r="Y91" s="302"/>
      <c r="Z91" s="302"/>
      <c r="AA91" s="302"/>
      <c r="AB91" s="302"/>
      <c r="AC91" s="302"/>
      <c r="AD91" s="302"/>
      <c r="AE91" s="302"/>
      <c r="AF91" s="302"/>
      <c r="AG91" s="302"/>
      <c r="AH91" s="302"/>
      <c r="AI91" s="302"/>
      <c r="AJ91" s="302"/>
      <c r="AK91" s="302"/>
      <c r="AL91" s="302"/>
      <c r="AM91" s="323"/>
      <c r="AN91" s="288" t="s">
        <v>9</v>
      </c>
      <c r="AO91" s="284"/>
      <c r="AP91" s="317" t="s">
        <v>10</v>
      </c>
      <c r="AQ91" s="320" t="s">
        <v>11</v>
      </c>
      <c r="AR91" s="320" t="s">
        <v>13</v>
      </c>
      <c r="AS91" s="284" t="s">
        <v>14</v>
      </c>
    </row>
    <row r="92" spans="1:95" ht="18" customHeight="1" x14ac:dyDescent="0.25">
      <c r="A92" s="325"/>
      <c r="B92" s="328"/>
      <c r="C92" s="289"/>
      <c r="D92" s="290"/>
      <c r="E92" s="286"/>
      <c r="F92" s="295" t="s">
        <v>15</v>
      </c>
      <c r="G92" s="296"/>
      <c r="H92" s="295" t="s">
        <v>16</v>
      </c>
      <c r="I92" s="296"/>
      <c r="J92" s="295" t="s">
        <v>17</v>
      </c>
      <c r="K92" s="296"/>
      <c r="L92" s="295" t="s">
        <v>18</v>
      </c>
      <c r="M92" s="296"/>
      <c r="N92" s="295" t="s">
        <v>19</v>
      </c>
      <c r="O92" s="296"/>
      <c r="P92" s="295" t="s">
        <v>20</v>
      </c>
      <c r="Q92" s="296"/>
      <c r="R92" s="295" t="s">
        <v>21</v>
      </c>
      <c r="S92" s="296"/>
      <c r="T92" s="295" t="s">
        <v>22</v>
      </c>
      <c r="U92" s="296"/>
      <c r="V92" s="295" t="s">
        <v>23</v>
      </c>
      <c r="W92" s="296"/>
      <c r="X92" s="295" t="s">
        <v>24</v>
      </c>
      <c r="Y92" s="296"/>
      <c r="Z92" s="295" t="s">
        <v>25</v>
      </c>
      <c r="AA92" s="296"/>
      <c r="AB92" s="295" t="s">
        <v>26</v>
      </c>
      <c r="AC92" s="296"/>
      <c r="AD92" s="295" t="s">
        <v>27</v>
      </c>
      <c r="AE92" s="296"/>
      <c r="AF92" s="295" t="s">
        <v>28</v>
      </c>
      <c r="AG92" s="296"/>
      <c r="AH92" s="295" t="s">
        <v>29</v>
      </c>
      <c r="AI92" s="296"/>
      <c r="AJ92" s="295" t="s">
        <v>30</v>
      </c>
      <c r="AK92" s="296"/>
      <c r="AL92" s="297" t="s">
        <v>31</v>
      </c>
      <c r="AM92" s="323"/>
      <c r="AN92" s="290"/>
      <c r="AO92" s="286"/>
      <c r="AP92" s="318"/>
      <c r="AQ92" s="321"/>
      <c r="AR92" s="321"/>
      <c r="AS92" s="285"/>
    </row>
    <row r="93" spans="1:95" ht="18" customHeight="1" x14ac:dyDescent="0.25">
      <c r="A93" s="326"/>
      <c r="B93" s="329"/>
      <c r="C93" s="5" t="s">
        <v>32</v>
      </c>
      <c r="D93" s="6" t="s">
        <v>33</v>
      </c>
      <c r="E93" s="7" t="s">
        <v>34</v>
      </c>
      <c r="F93" s="5" t="s">
        <v>33</v>
      </c>
      <c r="G93" s="7" t="s">
        <v>34</v>
      </c>
      <c r="H93" s="5" t="s">
        <v>33</v>
      </c>
      <c r="I93" s="7" t="s">
        <v>34</v>
      </c>
      <c r="J93" s="5" t="s">
        <v>33</v>
      </c>
      <c r="K93" s="7" t="s">
        <v>34</v>
      </c>
      <c r="L93" s="5" t="s">
        <v>33</v>
      </c>
      <c r="M93" s="7" t="s">
        <v>34</v>
      </c>
      <c r="N93" s="5" t="s">
        <v>33</v>
      </c>
      <c r="O93" s="7" t="s">
        <v>34</v>
      </c>
      <c r="P93" s="5" t="s">
        <v>33</v>
      </c>
      <c r="Q93" s="7" t="s">
        <v>34</v>
      </c>
      <c r="R93" s="5" t="s">
        <v>33</v>
      </c>
      <c r="S93" s="7" t="s">
        <v>34</v>
      </c>
      <c r="T93" s="5" t="s">
        <v>33</v>
      </c>
      <c r="U93" s="7" t="s">
        <v>34</v>
      </c>
      <c r="V93" s="5" t="s">
        <v>33</v>
      </c>
      <c r="W93" s="7" t="s">
        <v>34</v>
      </c>
      <c r="X93" s="5" t="s">
        <v>33</v>
      </c>
      <c r="Y93" s="7" t="s">
        <v>34</v>
      </c>
      <c r="Z93" s="5" t="s">
        <v>33</v>
      </c>
      <c r="AA93" s="7" t="s">
        <v>34</v>
      </c>
      <c r="AB93" s="5" t="s">
        <v>33</v>
      </c>
      <c r="AC93" s="7" t="s">
        <v>34</v>
      </c>
      <c r="AD93" s="5" t="s">
        <v>33</v>
      </c>
      <c r="AE93" s="7" t="s">
        <v>34</v>
      </c>
      <c r="AF93" s="5" t="s">
        <v>33</v>
      </c>
      <c r="AG93" s="7" t="s">
        <v>34</v>
      </c>
      <c r="AH93" s="5" t="s">
        <v>33</v>
      </c>
      <c r="AI93" s="7" t="s">
        <v>34</v>
      </c>
      <c r="AJ93" s="5" t="s">
        <v>33</v>
      </c>
      <c r="AK93" s="7" t="s">
        <v>34</v>
      </c>
      <c r="AL93" s="5" t="s">
        <v>33</v>
      </c>
      <c r="AM93" s="148" t="s">
        <v>34</v>
      </c>
      <c r="AN93" s="149" t="s">
        <v>35</v>
      </c>
      <c r="AO93" s="150" t="s">
        <v>68</v>
      </c>
      <c r="AP93" s="319"/>
      <c r="AQ93" s="322"/>
      <c r="AR93" s="322"/>
      <c r="AS93" s="286"/>
    </row>
    <row r="94" spans="1:95" ht="21" x14ac:dyDescent="0.25">
      <c r="A94" s="299" t="s">
        <v>69</v>
      </c>
      <c r="B94" s="151" t="s">
        <v>70</v>
      </c>
      <c r="C94" s="11">
        <f t="shared" ref="C94:C105" si="41">SUM(D94+E94)</f>
        <v>362</v>
      </c>
      <c r="D94" s="12">
        <f>+L94+N94+P94+R94+T94+V94+X94+Z94+AB94+AD94+AF94+AH94</f>
        <v>200</v>
      </c>
      <c r="E94" s="152">
        <f>+M94+O94+Q94+S94+U94+W94+Y94+AA94+AC94+AE94+AG94+AI94</f>
        <v>162</v>
      </c>
      <c r="F94" s="153"/>
      <c r="G94" s="154"/>
      <c r="H94" s="153"/>
      <c r="I94" s="155"/>
      <c r="J94" s="153"/>
      <c r="K94" s="155"/>
      <c r="L94" s="156">
        <v>6</v>
      </c>
      <c r="M94" s="157">
        <v>9</v>
      </c>
      <c r="N94" s="104">
        <v>20</v>
      </c>
      <c r="O94" s="158">
        <v>24</v>
      </c>
      <c r="P94" s="159">
        <v>26</v>
      </c>
      <c r="Q94" s="157">
        <v>21</v>
      </c>
      <c r="R94" s="160">
        <v>27</v>
      </c>
      <c r="S94" s="158">
        <v>22</v>
      </c>
      <c r="T94" s="156">
        <v>24</v>
      </c>
      <c r="U94" s="21">
        <v>23</v>
      </c>
      <c r="V94" s="104">
        <v>26</v>
      </c>
      <c r="W94" s="160">
        <v>19</v>
      </c>
      <c r="X94" s="156">
        <v>27</v>
      </c>
      <c r="Y94" s="21">
        <v>14</v>
      </c>
      <c r="Z94" s="104">
        <v>27</v>
      </c>
      <c r="AA94" s="160">
        <v>21</v>
      </c>
      <c r="AB94" s="156">
        <v>10</v>
      </c>
      <c r="AC94" s="21">
        <v>6</v>
      </c>
      <c r="AD94" s="156">
        <v>7</v>
      </c>
      <c r="AE94" s="157">
        <v>3</v>
      </c>
      <c r="AF94" s="156">
        <v>0</v>
      </c>
      <c r="AG94" s="157">
        <v>0</v>
      </c>
      <c r="AH94" s="156">
        <v>0</v>
      </c>
      <c r="AI94" s="157">
        <v>0</v>
      </c>
      <c r="AJ94" s="153"/>
      <c r="AK94" s="155"/>
      <c r="AL94" s="154"/>
      <c r="AM94" s="161"/>
      <c r="AN94" s="41">
        <v>0</v>
      </c>
      <c r="AO94" s="157">
        <v>0</v>
      </c>
      <c r="AP94" s="156">
        <v>0</v>
      </c>
      <c r="AQ94" s="162">
        <v>0</v>
      </c>
      <c r="AR94" s="162">
        <v>0</v>
      </c>
      <c r="AS94" s="21">
        <v>0</v>
      </c>
      <c r="AT94" s="25" t="str">
        <f>$CA94&amp;CB94&amp;$CC94&amp;CD94&amp;CE94&amp;CF94</f>
        <v/>
      </c>
      <c r="CA94" s="26" t="str">
        <f>IF(AND(E94&gt;0,OR(AN94="")),"No olvide digitar los campos *TRANS Masculino (Digite CERO si no tiene).",IF(AN94&gt;$E94,"* El Número de TRANS Masculino no puede superar el Total Mujeres. ",""))</f>
        <v/>
      </c>
      <c r="CB94" s="26" t="str">
        <f>IF(AND(D94&gt;0,OR(AO94="")),"No olvide digitar los campos *TRANS Femenino (Digite CERO si no tiene).",IF(AO94&gt;D94,"* El Número de TRANS Femenino no puede superar el Total Hombres. ",""))</f>
        <v/>
      </c>
      <c r="CC94" s="26" t="str">
        <f>IF(AND($C94&lt;&gt;0,AP94=""),"* No olvide ingresar la columna Pueblos Originarios (Digite CERO si no tiene).  ",IF(AP94&gt;$C94,"* El Número de Pueblos Originarios no puede superar el Total. ",""))</f>
        <v/>
      </c>
      <c r="CD94" s="26" t="str">
        <f>IF(AND($C94&lt;&gt;0,AQ94=""),"* No olvide ingresar la columna Migrantes (Digite CERO si no tiene).  ",IF(AQ94&gt;$C94,"* El Número de Migrantes no puede superar el Total. ",""))</f>
        <v/>
      </c>
      <c r="CE94" s="26" t="str">
        <f>IF(AND($C94&lt;&gt;0,AR94=""),"* No olvide ingresar la columna Niños, Niñas, Adolescentes y Jóvenes SENAME (Digite CERO si no tiene).  ",IF(AR94&gt;$C94,"* El Número de Niños, Niñas, Adolescentes y Jóvenes SENAME no puede superar el Total. ",""))</f>
        <v/>
      </c>
      <c r="CF94" s="26" t="str">
        <f>IF(AND($C94&lt;&gt;0,AS94=""),"* No olvide ingresar la columna Niños, Niñas, Adolescentes y Jóvenes Mejor Niñez (Digite CERO si no tiene). ",IF(AS94&gt;$C94,"* El Número de Niños, Niñas, Adolescentes y Jóvenes Mejor Niñez no puede superar el Total. ",""))</f>
        <v/>
      </c>
      <c r="CJ94" s="29">
        <f>IF(AND($E94&lt;&gt;0,AN94=""),1,IF(AN94&gt;$E94,1,0))</f>
        <v>0</v>
      </c>
      <c r="CK94" s="29">
        <f>IF(AND($D94&lt;&gt;0,AO94=""),1,IF(AO94&gt;$D94,1,0))</f>
        <v>0</v>
      </c>
      <c r="CL94" s="29">
        <f>IF(AND($C94&lt;&gt;0,AP94=""),1,IF(AP94&gt;$C94,1,0))</f>
        <v>0</v>
      </c>
      <c r="CM94" s="29">
        <f>IF(AND($C94&lt;&gt;0,AQ94=""),1,IF(AQ94&gt;$C94,1,0))</f>
        <v>0</v>
      </c>
      <c r="CN94" s="29">
        <f>IF(AND($C94&lt;&gt;0,AR94=""),1,IF(AR94&gt;$C94,1,0))</f>
        <v>0</v>
      </c>
      <c r="CO94" s="29">
        <f>IF(AND($C94&lt;&gt;0,AS94=""),1,IF(AS94&gt;$C94,1,0))</f>
        <v>0</v>
      </c>
    </row>
    <row r="95" spans="1:95" x14ac:dyDescent="0.25">
      <c r="A95" s="300"/>
      <c r="B95" s="31" t="s">
        <v>71</v>
      </c>
      <c r="C95" s="32">
        <f t="shared" si="41"/>
        <v>13</v>
      </c>
      <c r="D95" s="33">
        <f t="shared" ref="D95:E97" si="42">SUM(F95+H95+J95+L95+N95+P95+R95+T95+V95+X95+Z95+AB95+AD95+AF95+AH95+AJ95+AL95)</f>
        <v>8</v>
      </c>
      <c r="E95" s="163">
        <f t="shared" si="42"/>
        <v>5</v>
      </c>
      <c r="F95" s="35"/>
      <c r="G95" s="164"/>
      <c r="H95" s="35"/>
      <c r="I95" s="36"/>
      <c r="J95" s="41"/>
      <c r="K95" s="86"/>
      <c r="L95" s="35">
        <v>1</v>
      </c>
      <c r="M95" s="37">
        <v>1</v>
      </c>
      <c r="N95" s="41">
        <v>1</v>
      </c>
      <c r="O95" s="86"/>
      <c r="P95" s="38">
        <v>2</v>
      </c>
      <c r="Q95" s="37"/>
      <c r="R95" s="164"/>
      <c r="S95" s="86"/>
      <c r="T95" s="35"/>
      <c r="U95" s="36"/>
      <c r="V95" s="41"/>
      <c r="W95" s="164"/>
      <c r="X95" s="35"/>
      <c r="Y95" s="36"/>
      <c r="Z95" s="41"/>
      <c r="AA95" s="164"/>
      <c r="AB95" s="35"/>
      <c r="AC95" s="36"/>
      <c r="AD95" s="35"/>
      <c r="AE95" s="37">
        <v>2</v>
      </c>
      <c r="AF95" s="35">
        <v>2</v>
      </c>
      <c r="AG95" s="36">
        <v>1</v>
      </c>
      <c r="AH95" s="35">
        <v>1</v>
      </c>
      <c r="AI95" s="36"/>
      <c r="AJ95" s="35">
        <v>1</v>
      </c>
      <c r="AK95" s="36"/>
      <c r="AL95" s="41"/>
      <c r="AM95" s="165">
        <v>1</v>
      </c>
      <c r="AN95" s="41">
        <v>0</v>
      </c>
      <c r="AO95" s="37">
        <v>0</v>
      </c>
      <c r="AP95" s="35">
        <v>0</v>
      </c>
      <c r="AQ95" s="166">
        <v>0</v>
      </c>
      <c r="AR95" s="166">
        <v>0</v>
      </c>
      <c r="AS95" s="36">
        <v>0</v>
      </c>
      <c r="AT95" s="25" t="str">
        <f t="shared" ref="AT95:AT105" si="43">$CA95&amp;CB95&amp;$CC95&amp;CD95&amp;CE95&amp;CF95</f>
        <v/>
      </c>
      <c r="CA95" s="26" t="str">
        <f t="shared" ref="CA95:CA105" si="44">IF(AND(E95&gt;0,OR(AN95="")),"No olvide digitar los campos *TRANS Masculino (Digite CERO si no tiene).",IF(AN95&gt;$E95,"* El Número de TRANS Masculino no puede superar el Total Mujeres. ",""))</f>
        <v/>
      </c>
      <c r="CB95" s="26" t="str">
        <f t="shared" ref="CB95:CB105" si="45">IF(AND(D95&gt;0,OR(AO95="")),"No olvide digitar los campos *TRANS Femenino (Digite CERO si no tiene).",IF(AO95&gt;D95,"* El Número de TRANS Femenino no puede superar el Total Hombres. ",""))</f>
        <v/>
      </c>
      <c r="CC95" s="26" t="str">
        <f t="shared" ref="CC95:CC105" si="46">IF(AND($C95&lt;&gt;0,AP95=""),"* No olvide ingresar la columna Pueblos Originarios (Digite CERO si no tiene).  ",IF(AP95&gt;$C95,"* El Número de Pueblos Originarios no puede superar el Total. ",""))</f>
        <v/>
      </c>
      <c r="CD95" s="26" t="str">
        <f t="shared" ref="CD95:CD105" si="47">IF(AND($C95&lt;&gt;0,AQ95=""),"* No olvide ingresar la columna Migrantes (Digite CERO si no tiene).  ",IF(AQ95&gt;$C95,"* El Número de Migrantes no puede superar el Total. ",""))</f>
        <v/>
      </c>
      <c r="CE95" s="26" t="str">
        <f t="shared" ref="CE95:CE105" si="48">IF(AND($C95&lt;&gt;0,AR95=""),"* No olvide ingresar la columna Niños, Niñas, Adolescentes y Jóvenes SENAME (Digite CERO si no tiene).  ",IF(AR95&gt;$C95,"* El Número de Niños, Niñas, Adolescentes y Jóvenes SENAME no puede superar el Total. ",""))</f>
        <v/>
      </c>
      <c r="CF95" s="26" t="str">
        <f t="shared" ref="CF95:CF105" si="49">IF(AND($C95&lt;&gt;0,AS95=""),"* No olvide ingresar la columna Niños, Niñas, Adolescentes y Jóvenes Mejor Niñez (Digite CERO si no tiene). ",IF(AS95&gt;$C95,"* El Número de Niños, Niñas, Adolescentes y Jóvenes Mejor Niñez no puede superar el Total. ",""))</f>
        <v/>
      </c>
      <c r="CJ95" s="29">
        <f t="shared" ref="CJ95:CJ105" si="50">IF(AND($E95&lt;&gt;0,AN95=""),1,IF(AN95&gt;$E95,1,0))</f>
        <v>0</v>
      </c>
      <c r="CK95" s="29">
        <f t="shared" ref="CK95:CK105" si="51">IF(AND($D95&lt;&gt;0,AO95=""),1,IF(AO95&gt;$D95,1,0))</f>
        <v>0</v>
      </c>
      <c r="CL95" s="29">
        <f t="shared" ref="CL95:CO105" si="52">IF(AND($C95&lt;&gt;0,AP95=""),1,IF(AP95&gt;$C95,1,0))</f>
        <v>0</v>
      </c>
      <c r="CM95" s="29">
        <f t="shared" si="52"/>
        <v>0</v>
      </c>
      <c r="CN95" s="29">
        <f t="shared" si="52"/>
        <v>0</v>
      </c>
      <c r="CO95" s="29">
        <f t="shared" si="52"/>
        <v>0</v>
      </c>
    </row>
    <row r="96" spans="1:95" x14ac:dyDescent="0.25">
      <c r="A96" s="300"/>
      <c r="B96" s="31" t="s">
        <v>72</v>
      </c>
      <c r="C96" s="32">
        <f t="shared" si="41"/>
        <v>12</v>
      </c>
      <c r="D96" s="33">
        <f t="shared" si="42"/>
        <v>9</v>
      </c>
      <c r="E96" s="163">
        <f t="shared" si="42"/>
        <v>3</v>
      </c>
      <c r="F96" s="35"/>
      <c r="G96" s="164"/>
      <c r="H96" s="35"/>
      <c r="I96" s="36"/>
      <c r="J96" s="41"/>
      <c r="K96" s="86"/>
      <c r="L96" s="35"/>
      <c r="M96" s="37"/>
      <c r="N96" s="41">
        <v>2</v>
      </c>
      <c r="O96" s="86">
        <v>1</v>
      </c>
      <c r="P96" s="38">
        <v>1</v>
      </c>
      <c r="Q96" s="37">
        <v>1</v>
      </c>
      <c r="R96" s="164">
        <v>4</v>
      </c>
      <c r="S96" s="86"/>
      <c r="T96" s="35"/>
      <c r="U96" s="36"/>
      <c r="V96" s="41">
        <v>1</v>
      </c>
      <c r="W96" s="164">
        <v>1</v>
      </c>
      <c r="X96" s="35">
        <v>1</v>
      </c>
      <c r="Y96" s="36"/>
      <c r="Z96" s="41"/>
      <c r="AA96" s="164"/>
      <c r="AB96" s="35"/>
      <c r="AC96" s="36"/>
      <c r="AD96" s="35"/>
      <c r="AE96" s="37"/>
      <c r="AF96" s="35"/>
      <c r="AG96" s="36"/>
      <c r="AH96" s="35"/>
      <c r="AI96" s="36"/>
      <c r="AJ96" s="35"/>
      <c r="AK96" s="36"/>
      <c r="AL96" s="41"/>
      <c r="AM96" s="165"/>
      <c r="AN96" s="41">
        <v>0</v>
      </c>
      <c r="AO96" s="37">
        <v>0</v>
      </c>
      <c r="AP96" s="35">
        <v>0</v>
      </c>
      <c r="AQ96" s="166">
        <v>4</v>
      </c>
      <c r="AR96" s="166">
        <v>0</v>
      </c>
      <c r="AS96" s="36">
        <v>0</v>
      </c>
      <c r="AT96" s="25" t="str">
        <f t="shared" si="43"/>
        <v/>
      </c>
      <c r="CA96" s="26" t="str">
        <f t="shared" si="44"/>
        <v/>
      </c>
      <c r="CB96" s="26" t="str">
        <f t="shared" si="45"/>
        <v/>
      </c>
      <c r="CC96" s="26" t="str">
        <f t="shared" si="46"/>
        <v/>
      </c>
      <c r="CD96" s="26" t="str">
        <f t="shared" si="47"/>
        <v/>
      </c>
      <c r="CE96" s="26" t="str">
        <f t="shared" si="48"/>
        <v/>
      </c>
      <c r="CF96" s="26" t="str">
        <f t="shared" si="49"/>
        <v/>
      </c>
      <c r="CJ96" s="29">
        <f t="shared" si="50"/>
        <v>0</v>
      </c>
      <c r="CK96" s="29">
        <f t="shared" si="51"/>
        <v>0</v>
      </c>
      <c r="CL96" s="29">
        <f t="shared" si="52"/>
        <v>0</v>
      </c>
      <c r="CM96" s="29">
        <f t="shared" si="52"/>
        <v>0</v>
      </c>
      <c r="CN96" s="29">
        <f t="shared" si="52"/>
        <v>0</v>
      </c>
      <c r="CO96" s="29">
        <f t="shared" si="52"/>
        <v>0</v>
      </c>
    </row>
    <row r="97" spans="1:93" x14ac:dyDescent="0.25">
      <c r="A97" s="300"/>
      <c r="B97" s="31" t="s">
        <v>73</v>
      </c>
      <c r="C97" s="32">
        <f t="shared" si="41"/>
        <v>0</v>
      </c>
      <c r="D97" s="33">
        <f t="shared" si="42"/>
        <v>0</v>
      </c>
      <c r="E97" s="163">
        <f t="shared" si="42"/>
        <v>0</v>
      </c>
      <c r="F97" s="35"/>
      <c r="G97" s="164"/>
      <c r="H97" s="35"/>
      <c r="I97" s="36"/>
      <c r="J97" s="41"/>
      <c r="K97" s="86"/>
      <c r="L97" s="35"/>
      <c r="M97" s="37"/>
      <c r="N97" s="41"/>
      <c r="O97" s="86"/>
      <c r="P97" s="38"/>
      <c r="Q97" s="37"/>
      <c r="R97" s="164"/>
      <c r="S97" s="86"/>
      <c r="T97" s="35"/>
      <c r="U97" s="36"/>
      <c r="V97" s="41"/>
      <c r="W97" s="164"/>
      <c r="X97" s="35"/>
      <c r="Y97" s="36"/>
      <c r="Z97" s="41"/>
      <c r="AA97" s="164"/>
      <c r="AB97" s="35"/>
      <c r="AC97" s="36"/>
      <c r="AD97" s="35"/>
      <c r="AE97" s="37"/>
      <c r="AF97" s="35"/>
      <c r="AG97" s="36"/>
      <c r="AH97" s="35"/>
      <c r="AI97" s="36"/>
      <c r="AJ97" s="35"/>
      <c r="AK97" s="36"/>
      <c r="AL97" s="41"/>
      <c r="AM97" s="165"/>
      <c r="AN97" s="41"/>
      <c r="AO97" s="37"/>
      <c r="AP97" s="35"/>
      <c r="AQ97" s="166"/>
      <c r="AR97" s="166"/>
      <c r="AS97" s="36"/>
      <c r="AT97" s="25" t="str">
        <f t="shared" si="43"/>
        <v/>
      </c>
      <c r="CA97" s="26" t="str">
        <f t="shared" si="44"/>
        <v/>
      </c>
      <c r="CB97" s="26" t="str">
        <f t="shared" si="45"/>
        <v/>
      </c>
      <c r="CC97" s="26" t="str">
        <f t="shared" si="46"/>
        <v/>
      </c>
      <c r="CD97" s="26" t="str">
        <f t="shared" si="47"/>
        <v/>
      </c>
      <c r="CE97" s="26" t="str">
        <f t="shared" si="48"/>
        <v/>
      </c>
      <c r="CF97" s="26" t="str">
        <f t="shared" si="49"/>
        <v/>
      </c>
      <c r="CJ97" s="29">
        <f t="shared" si="50"/>
        <v>0</v>
      </c>
      <c r="CK97" s="29">
        <f t="shared" si="51"/>
        <v>0</v>
      </c>
      <c r="CL97" s="29">
        <f t="shared" si="52"/>
        <v>0</v>
      </c>
      <c r="CM97" s="29">
        <f t="shared" si="52"/>
        <v>0</v>
      </c>
      <c r="CN97" s="29">
        <f t="shared" si="52"/>
        <v>0</v>
      </c>
      <c r="CO97" s="29">
        <f t="shared" si="52"/>
        <v>0</v>
      </c>
    </row>
    <row r="98" spans="1:93" x14ac:dyDescent="0.25">
      <c r="A98" s="300"/>
      <c r="B98" s="124" t="s">
        <v>74</v>
      </c>
      <c r="C98" s="122">
        <f t="shared" si="41"/>
        <v>0</v>
      </c>
      <c r="D98" s="167">
        <f>+J98+L98+N98</f>
        <v>0</v>
      </c>
      <c r="E98" s="168">
        <f>+K98+M98+O98</f>
        <v>0</v>
      </c>
      <c r="F98" s="75"/>
      <c r="G98" s="169"/>
      <c r="H98" s="75"/>
      <c r="I98" s="76"/>
      <c r="J98" s="41"/>
      <c r="K98" s="86"/>
      <c r="L98" s="47"/>
      <c r="M98" s="49"/>
      <c r="N98" s="52"/>
      <c r="O98" s="170"/>
      <c r="P98" s="109"/>
      <c r="Q98" s="108"/>
      <c r="R98" s="169"/>
      <c r="S98" s="171"/>
      <c r="T98" s="75"/>
      <c r="U98" s="76"/>
      <c r="V98" s="123"/>
      <c r="W98" s="169"/>
      <c r="X98" s="75"/>
      <c r="Y98" s="76"/>
      <c r="Z98" s="123"/>
      <c r="AA98" s="169"/>
      <c r="AB98" s="75"/>
      <c r="AC98" s="76"/>
      <c r="AD98" s="75"/>
      <c r="AE98" s="108"/>
      <c r="AF98" s="75"/>
      <c r="AG98" s="76"/>
      <c r="AH98" s="75"/>
      <c r="AI98" s="76"/>
      <c r="AJ98" s="75"/>
      <c r="AK98" s="76"/>
      <c r="AL98" s="169"/>
      <c r="AM98" s="110"/>
      <c r="AN98" s="41"/>
      <c r="AO98" s="37"/>
      <c r="AP98" s="35"/>
      <c r="AQ98" s="172"/>
      <c r="AR98" s="172"/>
      <c r="AS98" s="48"/>
      <c r="AT98" s="25" t="str">
        <f t="shared" si="43"/>
        <v/>
      </c>
      <c r="CA98" s="26" t="str">
        <f t="shared" si="44"/>
        <v/>
      </c>
      <c r="CB98" s="26" t="str">
        <f t="shared" si="45"/>
        <v/>
      </c>
      <c r="CC98" s="26" t="str">
        <f t="shared" si="46"/>
        <v/>
      </c>
      <c r="CD98" s="26" t="str">
        <f t="shared" si="47"/>
        <v/>
      </c>
      <c r="CE98" s="26" t="str">
        <f t="shared" si="48"/>
        <v/>
      </c>
      <c r="CF98" s="26" t="str">
        <f t="shared" si="49"/>
        <v/>
      </c>
      <c r="CJ98" s="29">
        <f t="shared" si="50"/>
        <v>0</v>
      </c>
      <c r="CK98" s="29">
        <f t="shared" si="51"/>
        <v>0</v>
      </c>
      <c r="CL98" s="29">
        <f t="shared" si="52"/>
        <v>0</v>
      </c>
      <c r="CM98" s="29">
        <f t="shared" si="52"/>
        <v>0</v>
      </c>
      <c r="CN98" s="29">
        <f t="shared" si="52"/>
        <v>0</v>
      </c>
      <c r="CO98" s="29">
        <f t="shared" si="52"/>
        <v>0</v>
      </c>
    </row>
    <row r="99" spans="1:93" x14ac:dyDescent="0.25">
      <c r="A99" s="301"/>
      <c r="B99" s="57" t="s">
        <v>75</v>
      </c>
      <c r="C99" s="58">
        <f t="shared" si="41"/>
        <v>0</v>
      </c>
      <c r="D99" s="59">
        <f>SUM(F99+H99+J99+L99+N99+P99+R99+T99+V99+X99+Z99+AB99+AD99+AF99+AH99+AJ99+AL99)</f>
        <v>0</v>
      </c>
      <c r="E99" s="173">
        <f>SUM(G99+I99+K99+M99+O99+Q99+S99+U99+W99+Y99+AA99+AC99+AE99+AG99+AI99+AK99+AM99)</f>
        <v>0</v>
      </c>
      <c r="F99" s="64"/>
      <c r="G99" s="174"/>
      <c r="H99" s="64"/>
      <c r="I99" s="68"/>
      <c r="J99" s="97"/>
      <c r="K99" s="175"/>
      <c r="L99" s="64"/>
      <c r="M99" s="94"/>
      <c r="N99" s="97"/>
      <c r="O99" s="175"/>
      <c r="P99" s="95"/>
      <c r="Q99" s="94"/>
      <c r="R99" s="174"/>
      <c r="S99" s="175"/>
      <c r="T99" s="64"/>
      <c r="U99" s="68"/>
      <c r="V99" s="97"/>
      <c r="W99" s="174"/>
      <c r="X99" s="64"/>
      <c r="Y99" s="68"/>
      <c r="Z99" s="97"/>
      <c r="AA99" s="174"/>
      <c r="AB99" s="64"/>
      <c r="AC99" s="68"/>
      <c r="AD99" s="64"/>
      <c r="AE99" s="94"/>
      <c r="AF99" s="64"/>
      <c r="AG99" s="68"/>
      <c r="AH99" s="64"/>
      <c r="AI99" s="68"/>
      <c r="AJ99" s="64"/>
      <c r="AK99" s="68"/>
      <c r="AL99" s="64"/>
      <c r="AM99" s="96"/>
      <c r="AN99" s="41"/>
      <c r="AO99" s="37"/>
      <c r="AP99" s="35"/>
      <c r="AQ99" s="166"/>
      <c r="AR99" s="166"/>
      <c r="AS99" s="36"/>
      <c r="AT99" s="25" t="str">
        <f t="shared" si="43"/>
        <v/>
      </c>
      <c r="CA99" s="26" t="str">
        <f t="shared" si="44"/>
        <v/>
      </c>
      <c r="CB99" s="26" t="str">
        <f t="shared" si="45"/>
        <v/>
      </c>
      <c r="CC99" s="26" t="str">
        <f t="shared" si="46"/>
        <v/>
      </c>
      <c r="CD99" s="26" t="str">
        <f t="shared" si="47"/>
        <v/>
      </c>
      <c r="CE99" s="26" t="str">
        <f t="shared" si="48"/>
        <v/>
      </c>
      <c r="CF99" s="26" t="str">
        <f t="shared" si="49"/>
        <v/>
      </c>
      <c r="CJ99" s="29">
        <f t="shared" si="50"/>
        <v>0</v>
      </c>
      <c r="CK99" s="29">
        <f t="shared" si="51"/>
        <v>0</v>
      </c>
      <c r="CL99" s="29">
        <f t="shared" si="52"/>
        <v>0</v>
      </c>
      <c r="CM99" s="29">
        <f t="shared" si="52"/>
        <v>0</v>
      </c>
      <c r="CN99" s="29">
        <f t="shared" si="52"/>
        <v>0</v>
      </c>
      <c r="CO99" s="29">
        <f t="shared" si="52"/>
        <v>0</v>
      </c>
    </row>
    <row r="100" spans="1:93" ht="21" x14ac:dyDescent="0.25">
      <c r="A100" s="299" t="s">
        <v>76</v>
      </c>
      <c r="B100" s="151" t="s">
        <v>70</v>
      </c>
      <c r="C100" s="11">
        <f t="shared" si="41"/>
        <v>0</v>
      </c>
      <c r="D100" s="12">
        <f>+L100+N100+P100+R100+T100+V100+X100+Z100+AB100+AD100+AF100+AH100</f>
        <v>0</v>
      </c>
      <c r="E100" s="152">
        <f>+M100+O100+Q100+S100+U100+W100+Y100+AA100+AC100+AE100+AG100+AI100</f>
        <v>0</v>
      </c>
      <c r="F100" s="153"/>
      <c r="G100" s="154"/>
      <c r="H100" s="153"/>
      <c r="I100" s="155"/>
      <c r="J100" s="153"/>
      <c r="K100" s="155"/>
      <c r="L100" s="156"/>
      <c r="M100" s="157"/>
      <c r="N100" s="104"/>
      <c r="O100" s="158"/>
      <c r="P100" s="159"/>
      <c r="Q100" s="157"/>
      <c r="R100" s="160"/>
      <c r="S100" s="158"/>
      <c r="T100" s="156"/>
      <c r="U100" s="21"/>
      <c r="V100" s="104"/>
      <c r="W100" s="160"/>
      <c r="X100" s="156"/>
      <c r="Y100" s="21"/>
      <c r="Z100" s="104"/>
      <c r="AA100" s="160"/>
      <c r="AB100" s="156"/>
      <c r="AC100" s="21"/>
      <c r="AD100" s="156"/>
      <c r="AE100" s="157"/>
      <c r="AF100" s="156"/>
      <c r="AG100" s="157"/>
      <c r="AH100" s="156"/>
      <c r="AI100" s="157"/>
      <c r="AJ100" s="98"/>
      <c r="AK100" s="176"/>
      <c r="AL100" s="177"/>
      <c r="AM100" s="178"/>
      <c r="AN100" s="41"/>
      <c r="AO100" s="37"/>
      <c r="AP100" s="35"/>
      <c r="AQ100" s="179"/>
      <c r="AR100" s="179"/>
      <c r="AS100" s="80"/>
      <c r="AT100" s="25" t="str">
        <f t="shared" si="43"/>
        <v/>
      </c>
      <c r="CA100" s="26" t="str">
        <f t="shared" si="44"/>
        <v/>
      </c>
      <c r="CB100" s="26" t="str">
        <f t="shared" si="45"/>
        <v/>
      </c>
      <c r="CC100" s="26" t="str">
        <f t="shared" si="46"/>
        <v/>
      </c>
      <c r="CD100" s="26" t="str">
        <f t="shared" si="47"/>
        <v/>
      </c>
      <c r="CE100" s="26" t="str">
        <f t="shared" si="48"/>
        <v/>
      </c>
      <c r="CF100" s="26" t="str">
        <f t="shared" si="49"/>
        <v/>
      </c>
      <c r="CJ100" s="29">
        <f t="shared" si="50"/>
        <v>0</v>
      </c>
      <c r="CK100" s="29">
        <f t="shared" si="51"/>
        <v>0</v>
      </c>
      <c r="CL100" s="29">
        <f t="shared" si="52"/>
        <v>0</v>
      </c>
      <c r="CM100" s="29">
        <f t="shared" si="52"/>
        <v>0</v>
      </c>
      <c r="CN100" s="29">
        <f t="shared" si="52"/>
        <v>0</v>
      </c>
      <c r="CO100" s="29">
        <f t="shared" si="52"/>
        <v>0</v>
      </c>
    </row>
    <row r="101" spans="1:93" x14ac:dyDescent="0.25">
      <c r="A101" s="300"/>
      <c r="B101" s="31" t="s">
        <v>71</v>
      </c>
      <c r="C101" s="32">
        <f t="shared" si="41"/>
        <v>13</v>
      </c>
      <c r="D101" s="33">
        <f t="shared" ref="D101:E103" si="53">SUM(F101+H101+J101+L101+N101+P101+R101+T101+V101+X101+Z101+AB101+AD101+AF101+AH101+AJ101+AL101)</f>
        <v>8</v>
      </c>
      <c r="E101" s="163">
        <f t="shared" si="53"/>
        <v>5</v>
      </c>
      <c r="F101" s="79"/>
      <c r="G101" s="180"/>
      <c r="H101" s="79"/>
      <c r="I101" s="80"/>
      <c r="J101" s="79"/>
      <c r="K101" s="180"/>
      <c r="L101" s="35">
        <v>1</v>
      </c>
      <c r="M101" s="80">
        <v>1</v>
      </c>
      <c r="N101" s="41">
        <v>1</v>
      </c>
      <c r="O101" s="180"/>
      <c r="P101" s="35">
        <v>2</v>
      </c>
      <c r="Q101" s="80"/>
      <c r="R101" s="41"/>
      <c r="S101" s="180"/>
      <c r="T101" s="35"/>
      <c r="U101" s="80"/>
      <c r="V101" s="41"/>
      <c r="W101" s="180"/>
      <c r="X101" s="35"/>
      <c r="Y101" s="80"/>
      <c r="Z101" s="41"/>
      <c r="AA101" s="180"/>
      <c r="AB101" s="35"/>
      <c r="AC101" s="80"/>
      <c r="AD101" s="35"/>
      <c r="AE101" s="81">
        <v>2</v>
      </c>
      <c r="AF101" s="35">
        <v>2</v>
      </c>
      <c r="AG101" s="36">
        <v>1</v>
      </c>
      <c r="AH101" s="35">
        <v>1</v>
      </c>
      <c r="AI101" s="36"/>
      <c r="AJ101" s="35">
        <v>1</v>
      </c>
      <c r="AK101" s="36"/>
      <c r="AL101" s="41"/>
      <c r="AM101" s="165">
        <v>1</v>
      </c>
      <c r="AN101" s="41">
        <v>0</v>
      </c>
      <c r="AO101" s="37">
        <v>0</v>
      </c>
      <c r="AP101" s="35">
        <v>0</v>
      </c>
      <c r="AQ101" s="179">
        <v>0</v>
      </c>
      <c r="AR101" s="179">
        <v>0</v>
      </c>
      <c r="AS101" s="80">
        <v>0</v>
      </c>
      <c r="AT101" s="25" t="str">
        <f t="shared" si="43"/>
        <v/>
      </c>
      <c r="CA101" s="26" t="str">
        <f t="shared" si="44"/>
        <v/>
      </c>
      <c r="CB101" s="26" t="str">
        <f t="shared" si="45"/>
        <v/>
      </c>
      <c r="CC101" s="26" t="str">
        <f t="shared" si="46"/>
        <v/>
      </c>
      <c r="CD101" s="26" t="str">
        <f t="shared" si="47"/>
        <v/>
      </c>
      <c r="CE101" s="26" t="str">
        <f t="shared" si="48"/>
        <v/>
      </c>
      <c r="CF101" s="26" t="str">
        <f t="shared" si="49"/>
        <v/>
      </c>
      <c r="CJ101" s="29">
        <f t="shared" si="50"/>
        <v>0</v>
      </c>
      <c r="CK101" s="29">
        <f t="shared" si="51"/>
        <v>0</v>
      </c>
      <c r="CL101" s="29">
        <f t="shared" si="52"/>
        <v>0</v>
      </c>
      <c r="CM101" s="29">
        <f t="shared" si="52"/>
        <v>0</v>
      </c>
      <c r="CN101" s="29">
        <f t="shared" si="52"/>
        <v>0</v>
      </c>
      <c r="CO101" s="29">
        <f t="shared" si="52"/>
        <v>0</v>
      </c>
    </row>
    <row r="102" spans="1:93" x14ac:dyDescent="0.25">
      <c r="A102" s="300"/>
      <c r="B102" s="31" t="s">
        <v>72</v>
      </c>
      <c r="C102" s="32">
        <f t="shared" si="41"/>
        <v>12</v>
      </c>
      <c r="D102" s="33">
        <f t="shared" si="53"/>
        <v>9</v>
      </c>
      <c r="E102" s="163">
        <f t="shared" si="53"/>
        <v>3</v>
      </c>
      <c r="F102" s="35"/>
      <c r="G102" s="164"/>
      <c r="H102" s="35"/>
      <c r="I102" s="36"/>
      <c r="J102" s="35"/>
      <c r="K102" s="164"/>
      <c r="L102" s="35"/>
      <c r="M102" s="36"/>
      <c r="N102" s="41">
        <v>2</v>
      </c>
      <c r="O102" s="164">
        <v>1</v>
      </c>
      <c r="P102" s="35">
        <v>1</v>
      </c>
      <c r="Q102" s="36">
        <v>1</v>
      </c>
      <c r="R102" s="41">
        <v>4</v>
      </c>
      <c r="S102" s="164"/>
      <c r="T102" s="35"/>
      <c r="U102" s="36"/>
      <c r="V102" s="41">
        <v>1</v>
      </c>
      <c r="W102" s="164">
        <v>1</v>
      </c>
      <c r="X102" s="35">
        <v>1</v>
      </c>
      <c r="Y102" s="36"/>
      <c r="Z102" s="41"/>
      <c r="AA102" s="164"/>
      <c r="AB102" s="35"/>
      <c r="AC102" s="36"/>
      <c r="AD102" s="35"/>
      <c r="AE102" s="37"/>
      <c r="AF102" s="35"/>
      <c r="AG102" s="36"/>
      <c r="AH102" s="35"/>
      <c r="AI102" s="36"/>
      <c r="AJ102" s="35"/>
      <c r="AK102" s="36"/>
      <c r="AL102" s="41"/>
      <c r="AM102" s="165"/>
      <c r="AN102" s="41">
        <v>0</v>
      </c>
      <c r="AO102" s="37">
        <v>0</v>
      </c>
      <c r="AP102" s="35">
        <v>0</v>
      </c>
      <c r="AQ102" s="166">
        <v>4</v>
      </c>
      <c r="AR102" s="166">
        <v>0</v>
      </c>
      <c r="AS102" s="36">
        <v>0</v>
      </c>
      <c r="AT102" s="25" t="str">
        <f t="shared" si="43"/>
        <v/>
      </c>
      <c r="CA102" s="26" t="str">
        <f t="shared" si="44"/>
        <v/>
      </c>
      <c r="CB102" s="26" t="str">
        <f t="shared" si="45"/>
        <v/>
      </c>
      <c r="CC102" s="26" t="str">
        <f t="shared" si="46"/>
        <v/>
      </c>
      <c r="CD102" s="26" t="str">
        <f t="shared" si="47"/>
        <v/>
      </c>
      <c r="CE102" s="26" t="str">
        <f t="shared" si="48"/>
        <v/>
      </c>
      <c r="CF102" s="26" t="str">
        <f t="shared" si="49"/>
        <v/>
      </c>
      <c r="CJ102" s="29">
        <f t="shared" si="50"/>
        <v>0</v>
      </c>
      <c r="CK102" s="29">
        <f t="shared" si="51"/>
        <v>0</v>
      </c>
      <c r="CL102" s="29">
        <f t="shared" si="52"/>
        <v>0</v>
      </c>
      <c r="CM102" s="29">
        <f t="shared" si="52"/>
        <v>0</v>
      </c>
      <c r="CN102" s="29">
        <f t="shared" si="52"/>
        <v>0</v>
      </c>
      <c r="CO102" s="29">
        <f t="shared" si="52"/>
        <v>0</v>
      </c>
    </row>
    <row r="103" spans="1:93" x14ac:dyDescent="0.25">
      <c r="A103" s="300"/>
      <c r="B103" s="31" t="s">
        <v>73</v>
      </c>
      <c r="C103" s="32">
        <f t="shared" si="41"/>
        <v>0</v>
      </c>
      <c r="D103" s="33">
        <f t="shared" si="53"/>
        <v>0</v>
      </c>
      <c r="E103" s="163">
        <f t="shared" si="53"/>
        <v>0</v>
      </c>
      <c r="F103" s="35"/>
      <c r="G103" s="164"/>
      <c r="H103" s="35"/>
      <c r="I103" s="36"/>
      <c r="J103" s="35"/>
      <c r="K103" s="164"/>
      <c r="L103" s="35"/>
      <c r="M103" s="36"/>
      <c r="N103" s="41"/>
      <c r="O103" s="164"/>
      <c r="P103" s="35"/>
      <c r="Q103" s="36"/>
      <c r="R103" s="41"/>
      <c r="S103" s="164"/>
      <c r="T103" s="35"/>
      <c r="U103" s="36"/>
      <c r="V103" s="41"/>
      <c r="W103" s="164"/>
      <c r="X103" s="35"/>
      <c r="Y103" s="36"/>
      <c r="Z103" s="41"/>
      <c r="AA103" s="164"/>
      <c r="AB103" s="35"/>
      <c r="AC103" s="36"/>
      <c r="AD103" s="35"/>
      <c r="AE103" s="37"/>
      <c r="AF103" s="35"/>
      <c r="AG103" s="36"/>
      <c r="AH103" s="35"/>
      <c r="AI103" s="36"/>
      <c r="AJ103" s="35"/>
      <c r="AK103" s="36"/>
      <c r="AL103" s="41"/>
      <c r="AM103" s="165"/>
      <c r="AN103" s="41">
        <v>0</v>
      </c>
      <c r="AO103" s="37">
        <v>0</v>
      </c>
      <c r="AP103" s="35">
        <v>0</v>
      </c>
      <c r="AQ103" s="166">
        <v>0</v>
      </c>
      <c r="AR103" s="166">
        <v>0</v>
      </c>
      <c r="AS103" s="36">
        <v>0</v>
      </c>
      <c r="AT103" s="25" t="str">
        <f t="shared" si="43"/>
        <v/>
      </c>
      <c r="CA103" s="26" t="str">
        <f t="shared" si="44"/>
        <v/>
      </c>
      <c r="CB103" s="26" t="str">
        <f t="shared" si="45"/>
        <v/>
      </c>
      <c r="CC103" s="26" t="str">
        <f t="shared" si="46"/>
        <v/>
      </c>
      <c r="CD103" s="26" t="str">
        <f t="shared" si="47"/>
        <v/>
      </c>
      <c r="CE103" s="26" t="str">
        <f t="shared" si="48"/>
        <v/>
      </c>
      <c r="CF103" s="26" t="str">
        <f t="shared" si="49"/>
        <v/>
      </c>
      <c r="CJ103" s="29">
        <f t="shared" si="50"/>
        <v>0</v>
      </c>
      <c r="CK103" s="29">
        <f t="shared" si="51"/>
        <v>0</v>
      </c>
      <c r="CL103" s="29">
        <f t="shared" si="52"/>
        <v>0</v>
      </c>
      <c r="CM103" s="29">
        <f t="shared" si="52"/>
        <v>0</v>
      </c>
      <c r="CN103" s="29">
        <f t="shared" si="52"/>
        <v>0</v>
      </c>
      <c r="CO103" s="29">
        <f t="shared" si="52"/>
        <v>0</v>
      </c>
    </row>
    <row r="104" spans="1:93" x14ac:dyDescent="0.25">
      <c r="A104" s="300"/>
      <c r="B104" s="124" t="s">
        <v>74</v>
      </c>
      <c r="C104" s="122">
        <f t="shared" si="41"/>
        <v>0</v>
      </c>
      <c r="D104" s="167">
        <f>+J104+L104+N104</f>
        <v>0</v>
      </c>
      <c r="E104" s="168">
        <f>+K104+M104+O104</f>
        <v>0</v>
      </c>
      <c r="F104" s="75"/>
      <c r="G104" s="169"/>
      <c r="H104" s="118"/>
      <c r="I104" s="181"/>
      <c r="J104" s="35"/>
      <c r="K104" s="164"/>
      <c r="L104" s="35"/>
      <c r="M104" s="36"/>
      <c r="N104" s="41"/>
      <c r="O104" s="164"/>
      <c r="P104" s="182"/>
      <c r="Q104" s="119"/>
      <c r="R104" s="183"/>
      <c r="S104" s="184"/>
      <c r="T104" s="118"/>
      <c r="U104" s="181"/>
      <c r="V104" s="185"/>
      <c r="W104" s="183"/>
      <c r="X104" s="118"/>
      <c r="Y104" s="181"/>
      <c r="Z104" s="185"/>
      <c r="AA104" s="183"/>
      <c r="AB104" s="118"/>
      <c r="AC104" s="181"/>
      <c r="AD104" s="118"/>
      <c r="AE104" s="119"/>
      <c r="AF104" s="118"/>
      <c r="AG104" s="181"/>
      <c r="AH104" s="118"/>
      <c r="AI104" s="181"/>
      <c r="AJ104" s="118"/>
      <c r="AK104" s="181"/>
      <c r="AL104" s="183"/>
      <c r="AM104" s="186"/>
      <c r="AN104" s="41"/>
      <c r="AO104" s="37"/>
      <c r="AP104" s="35"/>
      <c r="AQ104" s="166"/>
      <c r="AR104" s="166"/>
      <c r="AS104" s="36"/>
      <c r="AT104" s="25" t="str">
        <f t="shared" si="43"/>
        <v/>
      </c>
      <c r="CA104" s="26" t="str">
        <f t="shared" si="44"/>
        <v/>
      </c>
      <c r="CB104" s="26" t="str">
        <f t="shared" si="45"/>
        <v/>
      </c>
      <c r="CC104" s="26" t="str">
        <f t="shared" si="46"/>
        <v/>
      </c>
      <c r="CD104" s="26" t="str">
        <f t="shared" si="47"/>
        <v/>
      </c>
      <c r="CE104" s="26" t="str">
        <f t="shared" si="48"/>
        <v/>
      </c>
      <c r="CF104" s="26" t="str">
        <f t="shared" si="49"/>
        <v/>
      </c>
      <c r="CJ104" s="29">
        <f t="shared" si="50"/>
        <v>0</v>
      </c>
      <c r="CK104" s="29">
        <f t="shared" si="51"/>
        <v>0</v>
      </c>
      <c r="CL104" s="29">
        <f t="shared" si="52"/>
        <v>0</v>
      </c>
      <c r="CM104" s="29">
        <f t="shared" si="52"/>
        <v>0</v>
      </c>
      <c r="CN104" s="29">
        <f t="shared" si="52"/>
        <v>0</v>
      </c>
      <c r="CO104" s="29">
        <f t="shared" si="52"/>
        <v>0</v>
      </c>
    </row>
    <row r="105" spans="1:93" x14ac:dyDescent="0.25">
      <c r="A105" s="301"/>
      <c r="B105" s="57" t="s">
        <v>75</v>
      </c>
      <c r="C105" s="58">
        <f t="shared" si="41"/>
        <v>0</v>
      </c>
      <c r="D105" s="59">
        <f>SUM(F105+H105+J105+L105+N105+P105+R105+T105+V105+X105+Z105+AB105+AD105+AF105+AH105+AJ105+AL105)</f>
        <v>0</v>
      </c>
      <c r="E105" s="173">
        <f>SUM(G105+I105+K105+M105+O105+Q105+S105+U105+W105+Y105+AA105+AC105+AE105+AG105+AI105+AK105+AM105)</f>
        <v>0</v>
      </c>
      <c r="F105" s="64"/>
      <c r="G105" s="174"/>
      <c r="H105" s="64"/>
      <c r="I105" s="68"/>
      <c r="J105" s="97"/>
      <c r="K105" s="175"/>
      <c r="L105" s="64"/>
      <c r="M105" s="94"/>
      <c r="N105" s="97"/>
      <c r="O105" s="175"/>
      <c r="P105" s="95"/>
      <c r="Q105" s="94"/>
      <c r="R105" s="174"/>
      <c r="S105" s="175"/>
      <c r="T105" s="64"/>
      <c r="U105" s="68"/>
      <c r="V105" s="97"/>
      <c r="W105" s="174"/>
      <c r="X105" s="64"/>
      <c r="Y105" s="68"/>
      <c r="Z105" s="97"/>
      <c r="AA105" s="174"/>
      <c r="AB105" s="64"/>
      <c r="AC105" s="68"/>
      <c r="AD105" s="64"/>
      <c r="AE105" s="94"/>
      <c r="AF105" s="64"/>
      <c r="AG105" s="68"/>
      <c r="AH105" s="64"/>
      <c r="AI105" s="68"/>
      <c r="AJ105" s="64"/>
      <c r="AK105" s="68"/>
      <c r="AL105" s="174"/>
      <c r="AM105" s="96"/>
      <c r="AN105" s="97"/>
      <c r="AO105" s="94"/>
      <c r="AP105" s="64"/>
      <c r="AQ105" s="187"/>
      <c r="AR105" s="187"/>
      <c r="AS105" s="68"/>
      <c r="AT105" s="25" t="str">
        <f t="shared" si="43"/>
        <v/>
      </c>
      <c r="CA105" s="26" t="str">
        <f t="shared" si="44"/>
        <v/>
      </c>
      <c r="CB105" s="26" t="str">
        <f t="shared" si="45"/>
        <v/>
      </c>
      <c r="CC105" s="26" t="str">
        <f t="shared" si="46"/>
        <v/>
      </c>
      <c r="CD105" s="26" t="str">
        <f t="shared" si="47"/>
        <v/>
      </c>
      <c r="CE105" s="26" t="str">
        <f t="shared" si="48"/>
        <v/>
      </c>
      <c r="CF105" s="26" t="str">
        <f t="shared" si="49"/>
        <v/>
      </c>
      <c r="CJ105" s="29">
        <f t="shared" si="50"/>
        <v>0</v>
      </c>
      <c r="CK105" s="29">
        <f t="shared" si="51"/>
        <v>0</v>
      </c>
      <c r="CL105" s="29">
        <f t="shared" si="52"/>
        <v>0</v>
      </c>
      <c r="CM105" s="29">
        <f t="shared" si="52"/>
        <v>0</v>
      </c>
      <c r="CN105" s="29">
        <f t="shared" si="52"/>
        <v>0</v>
      </c>
      <c r="CO105" s="29">
        <f t="shared" si="52"/>
        <v>0</v>
      </c>
    </row>
    <row r="106" spans="1:93" ht="18" customHeight="1" x14ac:dyDescent="0.25">
      <c r="A106" s="282" t="s">
        <v>77</v>
      </c>
      <c r="B106" s="282"/>
      <c r="C106" s="282"/>
      <c r="D106" s="282"/>
    </row>
    <row r="107" spans="1:93" x14ac:dyDescent="0.25">
      <c r="A107" s="299" t="s">
        <v>78</v>
      </c>
      <c r="B107" s="188" t="s">
        <v>79</v>
      </c>
      <c r="C107" s="7" t="s">
        <v>80</v>
      </c>
      <c r="D107" s="7" t="s">
        <v>81</v>
      </c>
    </row>
    <row r="108" spans="1:93" x14ac:dyDescent="0.25">
      <c r="A108" s="300"/>
      <c r="B108" s="189" t="s">
        <v>82</v>
      </c>
      <c r="C108" s="22"/>
      <c r="D108" s="22"/>
      <c r="E108" s="25" t="str">
        <f>$CA108</f>
        <v/>
      </c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  <c r="P108" s="190"/>
      <c r="Q108" s="191"/>
      <c r="R108" s="191"/>
      <c r="S108" s="191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3"/>
      <c r="BY108" s="3"/>
      <c r="BZ108" s="3"/>
      <c r="CA108" s="192" t="str">
        <f>IF(D108&lt;=C108,"","* Las consejerías realizadas en Espacios Amigables NO DEBEN ser mayor al Total de Actividades. ")</f>
        <v/>
      </c>
      <c r="CB108" s="4"/>
      <c r="CC108" s="4"/>
      <c r="CD108" s="4"/>
      <c r="CE108" s="4"/>
      <c r="CF108" s="4"/>
      <c r="CJ108" s="193">
        <f>IF(D108&lt;=C108,0,1)</f>
        <v>0</v>
      </c>
    </row>
    <row r="109" spans="1:93" x14ac:dyDescent="0.25">
      <c r="A109" s="300"/>
      <c r="B109" s="194" t="s">
        <v>83</v>
      </c>
      <c r="C109" s="24"/>
      <c r="D109" s="24"/>
      <c r="E109" s="25" t="str">
        <f t="shared" ref="E109:E110" si="54">$CA109</f>
        <v/>
      </c>
      <c r="F109" s="190"/>
      <c r="G109" s="190"/>
      <c r="H109" s="190"/>
      <c r="I109" s="190"/>
      <c r="J109" s="190"/>
      <c r="K109" s="190"/>
      <c r="L109" s="190"/>
      <c r="M109" s="190"/>
      <c r="N109" s="190"/>
      <c r="O109" s="190"/>
      <c r="P109" s="190"/>
      <c r="Q109" s="191"/>
      <c r="R109" s="191"/>
      <c r="S109" s="191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3"/>
      <c r="BY109" s="3"/>
      <c r="BZ109" s="3"/>
      <c r="CA109" s="192" t="str">
        <f t="shared" ref="CA109:CA110" si="55">IF(D109&lt;=C109,"","* Las consejerías realizadas en Espacios Amigables NO DEBEN ser mayor al Total de Actividades. ")</f>
        <v/>
      </c>
      <c r="CB109" s="4"/>
      <c r="CC109" s="4"/>
      <c r="CD109" s="4"/>
      <c r="CE109" s="4"/>
      <c r="CF109" s="4"/>
      <c r="CJ109" s="193">
        <f>IF(D109&lt;=C109,0,1)</f>
        <v>0</v>
      </c>
    </row>
    <row r="110" spans="1:93" ht="21" x14ac:dyDescent="0.25">
      <c r="A110" s="300"/>
      <c r="B110" s="194" t="s">
        <v>84</v>
      </c>
      <c r="C110" s="24"/>
      <c r="D110" s="24"/>
      <c r="E110" s="25" t="str">
        <f t="shared" si="54"/>
        <v/>
      </c>
      <c r="F110" s="190"/>
      <c r="G110" s="190"/>
      <c r="H110" s="190"/>
      <c r="I110" s="190"/>
      <c r="J110" s="190"/>
      <c r="K110" s="190"/>
      <c r="L110" s="190"/>
      <c r="M110" s="190"/>
      <c r="N110" s="190"/>
      <c r="O110" s="190"/>
      <c r="P110" s="190"/>
      <c r="Q110" s="191"/>
      <c r="R110" s="191"/>
      <c r="S110" s="191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3"/>
      <c r="BY110" s="3"/>
      <c r="BZ110" s="3"/>
      <c r="CA110" s="192" t="str">
        <f t="shared" si="55"/>
        <v/>
      </c>
      <c r="CB110" s="4"/>
      <c r="CC110" s="4"/>
      <c r="CD110" s="4"/>
      <c r="CE110" s="4"/>
      <c r="CF110" s="4"/>
      <c r="CJ110" s="193">
        <f>IF(D110&lt;=C110,0,1)</f>
        <v>0</v>
      </c>
    </row>
    <row r="111" spans="1:93" x14ac:dyDescent="0.25">
      <c r="A111" s="300"/>
      <c r="B111" s="194" t="s">
        <v>85</v>
      </c>
      <c r="C111" s="24"/>
      <c r="D111" s="195"/>
    </row>
    <row r="112" spans="1:93" x14ac:dyDescent="0.25">
      <c r="A112" s="300"/>
      <c r="B112" s="196" t="s">
        <v>86</v>
      </c>
      <c r="C112" s="36"/>
      <c r="D112" s="195"/>
    </row>
    <row r="113" spans="1:111" ht="21" x14ac:dyDescent="0.25">
      <c r="A113" s="300"/>
      <c r="B113" s="196" t="s">
        <v>87</v>
      </c>
      <c r="C113" s="36"/>
      <c r="D113" s="24"/>
      <c r="E113" s="25" t="str">
        <f t="shared" ref="E113:E117" si="56">$CA113</f>
        <v/>
      </c>
      <c r="F113" s="190"/>
      <c r="G113" s="190"/>
      <c r="H113" s="190"/>
      <c r="I113" s="190"/>
      <c r="J113" s="190"/>
      <c r="K113" s="190"/>
      <c r="L113" s="190"/>
      <c r="M113" s="190"/>
      <c r="N113" s="190"/>
      <c r="O113" s="190"/>
      <c r="P113" s="190"/>
      <c r="Q113" s="191"/>
      <c r="R113" s="191"/>
      <c r="S113" s="191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3"/>
      <c r="BY113" s="3"/>
      <c r="BZ113" s="3"/>
      <c r="CA113" s="192" t="str">
        <f>IF(D113&lt;=C113,"","* Las consejerías realizadas en Espacios Amigables NO DEBEN ser mayor al Total de Actividades. ")</f>
        <v/>
      </c>
      <c r="CB113" s="4"/>
      <c r="CC113" s="4"/>
      <c r="CD113" s="4"/>
      <c r="CE113" s="4"/>
      <c r="CF113" s="4"/>
      <c r="CJ113" s="193">
        <f>IF(D113&lt;=C113,0,1)</f>
        <v>0</v>
      </c>
    </row>
    <row r="114" spans="1:111" x14ac:dyDescent="0.25">
      <c r="A114" s="300"/>
      <c r="B114" s="196" t="s">
        <v>88</v>
      </c>
      <c r="C114" s="36"/>
      <c r="D114" s="24"/>
      <c r="E114" s="25" t="str">
        <f t="shared" si="56"/>
        <v/>
      </c>
      <c r="F114" s="190"/>
      <c r="G114" s="190"/>
      <c r="H114" s="190"/>
      <c r="I114" s="190"/>
      <c r="J114" s="190"/>
      <c r="K114" s="190"/>
      <c r="L114" s="190"/>
      <c r="M114" s="190"/>
      <c r="N114" s="190"/>
      <c r="O114" s="190"/>
      <c r="P114" s="190"/>
      <c r="Q114" s="191"/>
      <c r="R114" s="191"/>
      <c r="S114" s="191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3"/>
      <c r="BY114" s="3"/>
      <c r="BZ114" s="3"/>
      <c r="CA114" s="192" t="str">
        <f t="shared" ref="CA114:CA117" si="57">IF(D114&lt;=C114,"","* Las consejerías realizadas en Espacios Amigables NO DEBEN ser mayor al Total de Actividades. ")</f>
        <v/>
      </c>
      <c r="CB114" s="4"/>
      <c r="CC114" s="4"/>
      <c r="CD114" s="4"/>
      <c r="CE114" s="4"/>
      <c r="CF114" s="4"/>
      <c r="CJ114" s="193">
        <f>IF(D114&lt;=C114,0,1)</f>
        <v>0</v>
      </c>
    </row>
    <row r="115" spans="1:111" x14ac:dyDescent="0.25">
      <c r="A115" s="300"/>
      <c r="B115" s="196" t="s">
        <v>89</v>
      </c>
      <c r="C115" s="24"/>
      <c r="D115" s="24"/>
      <c r="E115" s="25" t="str">
        <f t="shared" si="56"/>
        <v/>
      </c>
      <c r="F115" s="190"/>
      <c r="G115" s="190"/>
      <c r="H115" s="190"/>
      <c r="I115" s="190"/>
      <c r="J115" s="190"/>
      <c r="K115" s="190"/>
      <c r="L115" s="190"/>
      <c r="M115" s="190"/>
      <c r="N115" s="190"/>
      <c r="O115" s="190"/>
      <c r="P115" s="190"/>
      <c r="Q115" s="191"/>
      <c r="R115" s="191"/>
      <c r="S115" s="191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3"/>
      <c r="BY115" s="3"/>
      <c r="BZ115" s="3"/>
      <c r="CA115" s="192" t="str">
        <f t="shared" si="57"/>
        <v/>
      </c>
      <c r="CB115" s="4"/>
      <c r="CC115" s="4"/>
      <c r="CD115" s="4"/>
      <c r="CE115" s="4"/>
      <c r="CF115" s="4"/>
      <c r="CJ115" s="193">
        <f>IF(D115&lt;=C115,0,1)</f>
        <v>0</v>
      </c>
    </row>
    <row r="116" spans="1:111" x14ac:dyDescent="0.25">
      <c r="A116" s="300"/>
      <c r="B116" s="197" t="s">
        <v>90</v>
      </c>
      <c r="C116" s="24"/>
      <c r="D116" s="24"/>
      <c r="E116" s="25"/>
      <c r="F116" s="190"/>
      <c r="G116" s="190"/>
      <c r="H116" s="190"/>
      <c r="I116" s="190"/>
      <c r="J116" s="190"/>
      <c r="K116" s="190"/>
      <c r="L116" s="190"/>
      <c r="M116" s="190"/>
      <c r="N116" s="190"/>
      <c r="O116" s="190"/>
      <c r="P116" s="190"/>
      <c r="Q116" s="191"/>
      <c r="R116" s="191"/>
      <c r="S116" s="191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3"/>
      <c r="BY116" s="3"/>
      <c r="BZ116" s="3"/>
      <c r="CA116" s="192"/>
      <c r="CB116" s="4"/>
      <c r="CC116" s="4"/>
      <c r="CD116" s="4"/>
      <c r="CE116" s="4"/>
      <c r="CF116" s="4"/>
      <c r="CJ116" s="193"/>
    </row>
    <row r="117" spans="1:111" x14ac:dyDescent="0.25">
      <c r="A117" s="301"/>
      <c r="B117" s="198" t="s">
        <v>91</v>
      </c>
      <c r="C117" s="199"/>
      <c r="D117" s="199"/>
      <c r="E117" s="25" t="str">
        <f t="shared" si="56"/>
        <v/>
      </c>
      <c r="F117" s="190"/>
      <c r="G117" s="190"/>
      <c r="H117" s="190"/>
      <c r="I117" s="190"/>
      <c r="J117" s="190"/>
      <c r="K117" s="190"/>
      <c r="L117" s="190"/>
      <c r="M117" s="190"/>
      <c r="N117" s="190"/>
      <c r="O117" s="190"/>
      <c r="P117" s="190"/>
      <c r="Q117" s="191"/>
      <c r="R117" s="191"/>
      <c r="S117" s="191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3"/>
      <c r="BY117" s="3"/>
      <c r="BZ117" s="3"/>
      <c r="CA117" s="192" t="str">
        <f t="shared" si="57"/>
        <v/>
      </c>
      <c r="CB117" s="4"/>
      <c r="CC117" s="4"/>
      <c r="CD117" s="4"/>
      <c r="CE117" s="4"/>
      <c r="CF117" s="4"/>
      <c r="CJ117" s="193">
        <f>IF(D117&lt;=C117,0,1)</f>
        <v>0</v>
      </c>
    </row>
    <row r="118" spans="1:111" ht="18" customHeight="1" x14ac:dyDescent="0.25">
      <c r="A118" s="304" t="s">
        <v>92</v>
      </c>
      <c r="B118" s="304"/>
      <c r="C118" s="304"/>
      <c r="D118" s="304"/>
      <c r="E118" s="304"/>
      <c r="F118" s="304"/>
      <c r="G118" s="304"/>
      <c r="H118" s="304"/>
      <c r="I118" s="304"/>
      <c r="J118" s="304"/>
      <c r="K118" s="304"/>
      <c r="L118" s="304"/>
      <c r="M118" s="304"/>
      <c r="N118" s="304"/>
      <c r="O118" s="304"/>
      <c r="P118" s="304"/>
      <c r="Q118" s="304"/>
      <c r="R118" s="304"/>
      <c r="S118" s="304"/>
      <c r="T118" s="304"/>
      <c r="U118" s="304"/>
      <c r="V118" s="304"/>
      <c r="W118" s="304"/>
      <c r="X118" s="304"/>
      <c r="Y118" s="304"/>
      <c r="Z118" s="304"/>
      <c r="AA118" s="304"/>
      <c r="AB118" s="304"/>
      <c r="AC118" s="304"/>
      <c r="AD118" s="304"/>
      <c r="AE118" s="304"/>
      <c r="AF118" s="304"/>
      <c r="AG118" s="304"/>
      <c r="AH118" s="304"/>
      <c r="AI118" s="304"/>
      <c r="AJ118" s="304"/>
      <c r="AK118" s="304"/>
    </row>
    <row r="119" spans="1:111" ht="15" customHeight="1" x14ac:dyDescent="0.25">
      <c r="A119" s="287" t="s">
        <v>93</v>
      </c>
      <c r="B119" s="284"/>
      <c r="C119" s="287" t="s">
        <v>94</v>
      </c>
      <c r="D119" s="288"/>
      <c r="E119" s="284"/>
      <c r="F119" s="291" t="s">
        <v>7</v>
      </c>
      <c r="G119" s="292"/>
      <c r="H119" s="292"/>
      <c r="I119" s="292"/>
      <c r="J119" s="292"/>
      <c r="K119" s="292"/>
      <c r="L119" s="292"/>
      <c r="M119" s="292"/>
      <c r="N119" s="292"/>
      <c r="O119" s="292"/>
      <c r="P119" s="292"/>
      <c r="Q119" s="292"/>
      <c r="R119" s="292"/>
      <c r="S119" s="292"/>
      <c r="T119" s="292"/>
      <c r="U119" s="292"/>
      <c r="V119" s="292"/>
      <c r="W119" s="292"/>
      <c r="X119" s="292"/>
      <c r="Y119" s="292"/>
      <c r="Z119" s="292"/>
      <c r="AA119" s="292"/>
      <c r="AB119" s="292"/>
      <c r="AC119" s="292"/>
      <c r="AD119" s="292"/>
      <c r="AE119" s="292"/>
      <c r="AF119" s="292"/>
      <c r="AG119" s="292"/>
      <c r="AH119" s="292"/>
      <c r="AI119" s="292"/>
      <c r="AJ119" s="313" t="s">
        <v>95</v>
      </c>
      <c r="AK119" s="314"/>
      <c r="AL119" s="309" t="s">
        <v>96</v>
      </c>
    </row>
    <row r="120" spans="1:111" x14ac:dyDescent="0.25">
      <c r="A120" s="312"/>
      <c r="B120" s="285"/>
      <c r="C120" s="289"/>
      <c r="D120" s="290"/>
      <c r="E120" s="286"/>
      <c r="F120" s="295" t="s">
        <v>17</v>
      </c>
      <c r="G120" s="296"/>
      <c r="H120" s="295" t="s">
        <v>97</v>
      </c>
      <c r="I120" s="296"/>
      <c r="J120" s="295" t="s">
        <v>19</v>
      </c>
      <c r="K120" s="296"/>
      <c r="L120" s="295" t="s">
        <v>20</v>
      </c>
      <c r="M120" s="296"/>
      <c r="N120" s="295" t="s">
        <v>21</v>
      </c>
      <c r="O120" s="296"/>
      <c r="P120" s="295" t="s">
        <v>22</v>
      </c>
      <c r="Q120" s="296"/>
      <c r="R120" s="295" t="s">
        <v>23</v>
      </c>
      <c r="S120" s="296"/>
      <c r="T120" s="295" t="s">
        <v>24</v>
      </c>
      <c r="U120" s="296"/>
      <c r="V120" s="295" t="s">
        <v>25</v>
      </c>
      <c r="W120" s="296"/>
      <c r="X120" s="295" t="s">
        <v>26</v>
      </c>
      <c r="Y120" s="296"/>
      <c r="Z120" s="295" t="s">
        <v>27</v>
      </c>
      <c r="AA120" s="296"/>
      <c r="AB120" s="295" t="s">
        <v>28</v>
      </c>
      <c r="AC120" s="296"/>
      <c r="AD120" s="295" t="s">
        <v>29</v>
      </c>
      <c r="AE120" s="296"/>
      <c r="AF120" s="295" t="s">
        <v>30</v>
      </c>
      <c r="AG120" s="296"/>
      <c r="AH120" s="297" t="s">
        <v>31</v>
      </c>
      <c r="AI120" s="302"/>
      <c r="AJ120" s="315"/>
      <c r="AK120" s="316"/>
      <c r="AL120" s="310"/>
    </row>
    <row r="121" spans="1:111" x14ac:dyDescent="0.25">
      <c r="A121" s="289"/>
      <c r="B121" s="286"/>
      <c r="C121" s="5" t="s">
        <v>32</v>
      </c>
      <c r="D121" s="6" t="s">
        <v>33</v>
      </c>
      <c r="E121" s="7" t="s">
        <v>34</v>
      </c>
      <c r="F121" s="5" t="s">
        <v>33</v>
      </c>
      <c r="G121" s="7" t="s">
        <v>34</v>
      </c>
      <c r="H121" s="5" t="s">
        <v>33</v>
      </c>
      <c r="I121" s="7" t="s">
        <v>34</v>
      </c>
      <c r="J121" s="5" t="s">
        <v>33</v>
      </c>
      <c r="K121" s="7" t="s">
        <v>34</v>
      </c>
      <c r="L121" s="5" t="s">
        <v>33</v>
      </c>
      <c r="M121" s="7" t="s">
        <v>34</v>
      </c>
      <c r="N121" s="5" t="s">
        <v>33</v>
      </c>
      <c r="O121" s="7" t="s">
        <v>34</v>
      </c>
      <c r="P121" s="5" t="s">
        <v>33</v>
      </c>
      <c r="Q121" s="7" t="s">
        <v>34</v>
      </c>
      <c r="R121" s="5" t="s">
        <v>33</v>
      </c>
      <c r="S121" s="7" t="s">
        <v>34</v>
      </c>
      <c r="T121" s="5" t="s">
        <v>33</v>
      </c>
      <c r="U121" s="7" t="s">
        <v>34</v>
      </c>
      <c r="V121" s="5" t="s">
        <v>33</v>
      </c>
      <c r="W121" s="7" t="s">
        <v>34</v>
      </c>
      <c r="X121" s="5" t="s">
        <v>33</v>
      </c>
      <c r="Y121" s="7" t="s">
        <v>34</v>
      </c>
      <c r="Z121" s="5" t="s">
        <v>33</v>
      </c>
      <c r="AA121" s="7" t="s">
        <v>34</v>
      </c>
      <c r="AB121" s="5" t="s">
        <v>33</v>
      </c>
      <c r="AC121" s="7" t="s">
        <v>34</v>
      </c>
      <c r="AD121" s="5" t="s">
        <v>33</v>
      </c>
      <c r="AE121" s="7" t="s">
        <v>34</v>
      </c>
      <c r="AF121" s="5" t="s">
        <v>33</v>
      </c>
      <c r="AG121" s="7" t="s">
        <v>34</v>
      </c>
      <c r="AH121" s="5" t="s">
        <v>33</v>
      </c>
      <c r="AI121" s="148" t="s">
        <v>34</v>
      </c>
      <c r="AJ121" s="6" t="s">
        <v>33</v>
      </c>
      <c r="AK121" s="200" t="s">
        <v>34</v>
      </c>
      <c r="AL121" s="311"/>
    </row>
    <row r="122" spans="1:111" x14ac:dyDescent="0.25">
      <c r="A122" s="299" t="s">
        <v>98</v>
      </c>
      <c r="B122" s="10" t="s">
        <v>99</v>
      </c>
      <c r="C122" s="11">
        <f>SUM(D122:E122)</f>
        <v>0</v>
      </c>
      <c r="D122" s="12">
        <f>+F122+H122+J122+L122+N122+P122+R122+T122+V122+X122+Z122+AB122+AD122+AF122+AH122</f>
        <v>0</v>
      </c>
      <c r="E122" s="13">
        <f>+G122+I122+K122+M122+O122+Q122+S122+U122+W122+Y122+AA122+AC122+AE122+AG122+AI122</f>
        <v>0</v>
      </c>
      <c r="F122" s="14"/>
      <c r="G122" s="16"/>
      <c r="H122" s="14"/>
      <c r="I122" s="16"/>
      <c r="J122" s="14"/>
      <c r="K122" s="16"/>
      <c r="L122" s="14"/>
      <c r="M122" s="16"/>
      <c r="N122" s="14"/>
      <c r="O122" s="16"/>
      <c r="P122" s="14"/>
      <c r="Q122" s="16"/>
      <c r="R122" s="14"/>
      <c r="S122" s="16"/>
      <c r="T122" s="14"/>
      <c r="U122" s="16"/>
      <c r="V122" s="14"/>
      <c r="W122" s="16"/>
      <c r="X122" s="14"/>
      <c r="Y122" s="16"/>
      <c r="Z122" s="14"/>
      <c r="AA122" s="16"/>
      <c r="AB122" s="14"/>
      <c r="AC122" s="16"/>
      <c r="AD122" s="14"/>
      <c r="AE122" s="16"/>
      <c r="AF122" s="14"/>
      <c r="AG122" s="16"/>
      <c r="AH122" s="17"/>
      <c r="AI122" s="18"/>
      <c r="AJ122" s="201"/>
      <c r="AK122" s="202"/>
      <c r="AL122" s="19"/>
      <c r="AM122" s="25" t="str">
        <f>CA122&amp;CB122&amp;CC122</f>
        <v/>
      </c>
      <c r="AN122" s="190"/>
      <c r="AO122" s="190"/>
      <c r="AP122" s="190"/>
      <c r="AQ122" s="190"/>
      <c r="AR122" s="190"/>
      <c r="AS122" s="190"/>
      <c r="AT122" s="190"/>
      <c r="AU122" s="190"/>
      <c r="AV122" s="190"/>
      <c r="AW122" s="190"/>
      <c r="AX122" s="190"/>
      <c r="AY122" s="191"/>
      <c r="AZ122" s="191"/>
      <c r="BA122" s="191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CA122" s="26" t="str">
        <f>IF(AND(SUM(F122+H122)&gt;0,(AJ122=""))," * No olvide digitar la variable 14-18 años Hombres. Si no tiene Digite CERO .",IF(AJ122&gt;F122+H122,"* La suma del grupo de 14 a 18 años Hombres no puede superar el Total Hombres Grupo Etario de 10 a 19 años. ",""))</f>
        <v/>
      </c>
      <c r="CB122" s="26" t="str">
        <f>IF(AND(SUM(G122+I122)&gt;0,(AK122="")),"* No olvide digitar la variable 14-18 años Mujeres. Si no tiene Digite CERO.",IF(AK122&gt;(G122+I122),"* La suma del grupo de 14 a 18 años Mujeres no puede superar el Total Mujeres Grupo Etario de 10 a 19 años. ",""))</f>
        <v/>
      </c>
      <c r="CC122" s="26" t="str">
        <f>IF(AND($C122&lt;&gt;0,AL122=""),"* No olvide ingresar la columna Espacios Amigables/Adolescentes (Digite CERO si no tiene).  ",IF(AL122&gt;$C122,"* El Número de Espacios Amigables/Adolescentes no puede superar el Total. ",""))</f>
        <v/>
      </c>
      <c r="CD122" s="4"/>
      <c r="CE122" s="4"/>
      <c r="CF122" s="4"/>
      <c r="CJ122" s="29">
        <f>IF(AND(SUM(F122+H122)&gt;0,(AJ122="")),1,IF(AJ122&gt;F122+H122,1,0))</f>
        <v>0</v>
      </c>
      <c r="CK122" s="29">
        <f>IF(AND(SUM(G122+I122)&gt;0,(AK122="")),1,IF(AK122&gt;(G122+I122),1,0))</f>
        <v>0</v>
      </c>
      <c r="CL122" s="29">
        <f>IF(AND($C122&lt;&gt;0,AL122=""),1,IF(AL122&gt;$C122,1,0))</f>
        <v>0</v>
      </c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3"/>
      <c r="DF122" s="3"/>
      <c r="DG122" s="3"/>
    </row>
    <row r="123" spans="1:111" x14ac:dyDescent="0.25">
      <c r="A123" s="300"/>
      <c r="B123" s="31" t="s">
        <v>100</v>
      </c>
      <c r="C123" s="32">
        <f>SUM(D123:E123)</f>
        <v>0</v>
      </c>
      <c r="D123" s="33">
        <f t="shared" ref="D123:E124" si="58">+F123+H123+J123+L123+N123+P123+R123+T123+V123+X123+Z123+AB123+AD123+AF123+AH123</f>
        <v>0</v>
      </c>
      <c r="E123" s="34">
        <f t="shared" si="58"/>
        <v>0</v>
      </c>
      <c r="F123" s="35"/>
      <c r="G123" s="37"/>
      <c r="H123" s="35"/>
      <c r="I123" s="37"/>
      <c r="J123" s="35"/>
      <c r="K123" s="37"/>
      <c r="L123" s="35"/>
      <c r="M123" s="37"/>
      <c r="N123" s="35"/>
      <c r="O123" s="37"/>
      <c r="P123" s="35"/>
      <c r="Q123" s="37"/>
      <c r="R123" s="35"/>
      <c r="S123" s="37"/>
      <c r="T123" s="35"/>
      <c r="U123" s="37"/>
      <c r="V123" s="35"/>
      <c r="W123" s="37"/>
      <c r="X123" s="35"/>
      <c r="Y123" s="37"/>
      <c r="Z123" s="35"/>
      <c r="AA123" s="37"/>
      <c r="AB123" s="35"/>
      <c r="AC123" s="37"/>
      <c r="AD123" s="35"/>
      <c r="AE123" s="37"/>
      <c r="AF123" s="35"/>
      <c r="AG123" s="37"/>
      <c r="AH123" s="38"/>
      <c r="AI123" s="39"/>
      <c r="AJ123" s="164"/>
      <c r="AK123" s="86"/>
      <c r="AL123" s="40"/>
      <c r="AM123" s="25" t="str">
        <f>CA123&amp;CB123&amp;CC123</f>
        <v/>
      </c>
      <c r="AN123" s="190"/>
      <c r="AO123" s="190"/>
      <c r="AP123" s="190"/>
      <c r="AQ123" s="190"/>
      <c r="AR123" s="190"/>
      <c r="AS123" s="190"/>
      <c r="AT123" s="190"/>
      <c r="AU123" s="190"/>
      <c r="AV123" s="190"/>
      <c r="AW123" s="190"/>
      <c r="AX123" s="190"/>
      <c r="AY123" s="191"/>
      <c r="AZ123" s="191"/>
      <c r="BA123" s="191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CA123" s="26" t="str">
        <f>IF(AND(SUM(F123+H123)&gt;0,(AJ123=""))," * No olvide digitar la variable 14-18 años Hombres. Si no tiene Digite CERO .",IF(AJ123&gt;F123+H123,"* La suma del grupo de 14 a 18 años Hombres no puede superar el Total Hombres Grupo Etario de 10 a 19 años. ",""))</f>
        <v/>
      </c>
      <c r="CB123" s="26" t="str">
        <f>IF(AND(SUM(G123+I123)&gt;0,(AK123="")),"* No olvide digitar la variable 14-18 años Mujeres. Si no tiene Digite CERO.",IF(AK123&gt;(G123+I123),"* La suma del grupo de 14 a 18 años Mujeres no puede superar el Total Mujeres Grupo Etario de 10 a 19 años. ",""))</f>
        <v/>
      </c>
      <c r="CC123" s="26" t="str">
        <f>IF(AND($C123&lt;&gt;0,AL123=""),"* No olvide ingresar la columna Espacios Amigables/Adolescentes (Digite CERO si no tiene).  ",IF(AL123&gt;$C123,"* El Número de Espacios Amigables/Adolescentes no puede superar el Total. ",""))</f>
        <v/>
      </c>
      <c r="CD123" s="4"/>
      <c r="CE123" s="4"/>
      <c r="CF123" s="4"/>
      <c r="CJ123" s="29">
        <f>IF(AND(SUM(F123+H123)&gt;0,(AJ123="")),1,IF(AJ123&gt;F123+H123,1,0))</f>
        <v>0</v>
      </c>
      <c r="CK123" s="29">
        <f>IF(AND(SUM(G123+I123)&gt;0,(AK123="")),1,IF(AK123&gt;(G123+I123),1,0))</f>
        <v>0</v>
      </c>
      <c r="CL123" s="29">
        <f>IF(AND($C123&lt;&gt;0,AL123=""),1,IF(AL123&gt;$C123,1,0))</f>
        <v>0</v>
      </c>
    </row>
    <row r="124" spans="1:111" x14ac:dyDescent="0.25">
      <c r="A124" s="301"/>
      <c r="B124" s="57" t="s">
        <v>101</v>
      </c>
      <c r="C124" s="58">
        <f>SUM(D124:E124)</f>
        <v>0</v>
      </c>
      <c r="D124" s="59">
        <f t="shared" si="58"/>
        <v>0</v>
      </c>
      <c r="E124" s="60">
        <f t="shared" si="58"/>
        <v>0</v>
      </c>
      <c r="F124" s="64"/>
      <c r="G124" s="94"/>
      <c r="H124" s="64"/>
      <c r="I124" s="94"/>
      <c r="J124" s="64"/>
      <c r="K124" s="94"/>
      <c r="L124" s="64"/>
      <c r="M124" s="94"/>
      <c r="N124" s="64"/>
      <c r="O124" s="94"/>
      <c r="P124" s="64"/>
      <c r="Q124" s="94"/>
      <c r="R124" s="64"/>
      <c r="S124" s="94"/>
      <c r="T124" s="64"/>
      <c r="U124" s="94"/>
      <c r="V124" s="64"/>
      <c r="W124" s="94"/>
      <c r="X124" s="64"/>
      <c r="Y124" s="94"/>
      <c r="Z124" s="64"/>
      <c r="AA124" s="94"/>
      <c r="AB124" s="64"/>
      <c r="AC124" s="94"/>
      <c r="AD124" s="64"/>
      <c r="AE124" s="94"/>
      <c r="AF124" s="64"/>
      <c r="AG124" s="94"/>
      <c r="AH124" s="95"/>
      <c r="AI124" s="96"/>
      <c r="AJ124" s="174"/>
      <c r="AK124" s="175"/>
      <c r="AL124" s="66"/>
      <c r="AM124" s="25" t="str">
        <f>CA124&amp;CB124&amp;CC124</f>
        <v/>
      </c>
      <c r="AN124" s="190"/>
      <c r="AO124" s="190"/>
      <c r="AP124" s="190"/>
      <c r="AQ124" s="190"/>
      <c r="AR124" s="190"/>
      <c r="AS124" s="190"/>
      <c r="AT124" s="190"/>
      <c r="AU124" s="190"/>
      <c r="AV124" s="190"/>
      <c r="AW124" s="190"/>
      <c r="AX124" s="190"/>
      <c r="AY124" s="191"/>
      <c r="AZ124" s="191"/>
      <c r="BA124" s="191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CA124" s="26" t="str">
        <f>IF(AND(SUM(F124+H124)&gt;0,(AJ124=""))," * No olvide digitar la variable 14-18 años Hombres. Si no tiene Digite CERO .",IF(AJ124&gt;F124+H124,"* La suma del grupo de 14 a 18 años Hombres no puede superar el Total Hombres Grupo Etario de 10 a 19 años. ",""))</f>
        <v/>
      </c>
      <c r="CB124" s="26" t="str">
        <f>IF(AND(SUM(G124+I124)&gt;0,(AK124="")),"* No olvide digitar la variable 14-18 años Mujeres. Si no tiene Digite CERO.",IF(AK124&gt;(G124+I124),"* La suma del grupo de 14 a 18 años Mujeres no puede superar el Total Mujeres Grupo Etario de 10 a 19 años. ",""))</f>
        <v/>
      </c>
      <c r="CC124" s="26" t="str">
        <f>IF(AND($C124&lt;&gt;0,AL124=""),"* No olvide ingresar la columna Espacios Amigables/Adolescentes (Digite CERO si no tiene).  ",IF(AL124&gt;$C124,"* El Número de Espacios Amigables/Adolescentes no puede superar el Total. ",""))</f>
        <v/>
      </c>
      <c r="CD124" s="4"/>
      <c r="CE124" s="4"/>
      <c r="CF124" s="4"/>
      <c r="CJ124" s="29">
        <f>IF(AND(SUM(F124+H124)&gt;0,(AJ124="")),1,IF(AJ124&gt;F124+H124,1,0))</f>
        <v>0</v>
      </c>
      <c r="CK124" s="29">
        <f>IF(AND(SUM(G124+I124)&gt;0,(AK124="")),1,IF(AK124&gt;(G124+I124),1,0))</f>
        <v>0</v>
      </c>
      <c r="CL124" s="29">
        <f>IF(AND($C124&lt;&gt;0,AL124=""),1,IF(AL124&gt;$C124,1,0))</f>
        <v>0</v>
      </c>
    </row>
    <row r="125" spans="1:111" ht="18" customHeight="1" x14ac:dyDescent="0.25">
      <c r="A125" s="283" t="s">
        <v>102</v>
      </c>
      <c r="B125" s="283"/>
      <c r="C125" s="283"/>
      <c r="D125" s="283"/>
      <c r="E125" s="283"/>
      <c r="F125" s="283"/>
      <c r="G125" s="283"/>
      <c r="H125" s="283"/>
      <c r="I125" s="283"/>
      <c r="J125" s="283"/>
    </row>
    <row r="126" spans="1:111" ht="18" customHeight="1" x14ac:dyDescent="0.25">
      <c r="A126" s="303" t="s">
        <v>103</v>
      </c>
      <c r="B126" s="303"/>
      <c r="C126" s="303"/>
      <c r="D126" s="304"/>
      <c r="E126" s="304"/>
      <c r="F126" s="304"/>
      <c r="G126" s="304"/>
      <c r="H126" s="304"/>
      <c r="I126" s="304"/>
      <c r="J126" s="304"/>
    </row>
    <row r="127" spans="1:111" ht="15" customHeight="1" x14ac:dyDescent="0.25">
      <c r="A127" s="294" t="s">
        <v>104</v>
      </c>
      <c r="B127" s="294" t="s">
        <v>105</v>
      </c>
      <c r="C127" s="295" t="s">
        <v>106</v>
      </c>
      <c r="D127" s="295" t="s">
        <v>107</v>
      </c>
      <c r="E127" s="305"/>
      <c r="F127" s="305"/>
      <c r="G127" s="305"/>
      <c r="H127" s="305"/>
      <c r="I127" s="305"/>
      <c r="J127" s="305"/>
      <c r="K127" s="305"/>
      <c r="L127" s="305"/>
      <c r="M127" s="306"/>
      <c r="N127" s="307" t="s">
        <v>108</v>
      </c>
      <c r="O127" s="284" t="s">
        <v>109</v>
      </c>
    </row>
    <row r="128" spans="1:111" ht="50.1" customHeight="1" x14ac:dyDescent="0.25">
      <c r="A128" s="294"/>
      <c r="B128" s="294"/>
      <c r="C128" s="294"/>
      <c r="D128" s="203" t="s">
        <v>37</v>
      </c>
      <c r="E128" s="204" t="s">
        <v>110</v>
      </c>
      <c r="F128" s="204" t="s">
        <v>111</v>
      </c>
      <c r="G128" s="204" t="s">
        <v>112</v>
      </c>
      <c r="H128" s="204" t="s">
        <v>113</v>
      </c>
      <c r="I128" s="205" t="s">
        <v>114</v>
      </c>
      <c r="J128" s="205" t="s">
        <v>115</v>
      </c>
      <c r="K128" s="206" t="s">
        <v>116</v>
      </c>
      <c r="L128" s="207" t="s">
        <v>117</v>
      </c>
      <c r="M128" s="208" t="s">
        <v>118</v>
      </c>
      <c r="N128" s="308"/>
      <c r="O128" s="286"/>
    </row>
    <row r="129" spans="1:88" x14ac:dyDescent="0.25">
      <c r="A129" s="299" t="s">
        <v>119</v>
      </c>
      <c r="B129" s="209" t="s">
        <v>120</v>
      </c>
      <c r="C129" s="210">
        <f>SUM(D129:M129)</f>
        <v>0</v>
      </c>
      <c r="D129" s="14"/>
      <c r="E129" s="211"/>
      <c r="F129" s="211"/>
      <c r="G129" s="211"/>
      <c r="H129" s="211"/>
      <c r="I129" s="202"/>
      <c r="J129" s="16"/>
      <c r="K129" s="15"/>
      <c r="L129" s="87"/>
      <c r="M129" s="212"/>
      <c r="N129" s="20"/>
      <c r="O129" s="87"/>
      <c r="P129" s="28" t="str">
        <f>CA129</f>
        <v/>
      </c>
      <c r="CA129" s="26" t="str">
        <f>IF(AND(C129&gt;0,O129="")," * No olvide digitar la variable Total Participantes. Digite CERO si no tiene. ","")</f>
        <v/>
      </c>
      <c r="CJ129" s="213">
        <f t="shared" ref="CJ129:CJ148" si="59">IF(AND(C129&gt;0,O129=""),1,0)</f>
        <v>0</v>
      </c>
    </row>
    <row r="130" spans="1:88" x14ac:dyDescent="0.25">
      <c r="A130" s="300"/>
      <c r="B130" s="196" t="s">
        <v>121</v>
      </c>
      <c r="C130" s="214">
        <f t="shared" ref="C130:C148" si="60">SUM(D130:M130)</f>
        <v>0</v>
      </c>
      <c r="D130" s="35"/>
      <c r="E130" s="166"/>
      <c r="F130" s="166"/>
      <c r="G130" s="166"/>
      <c r="H130" s="166"/>
      <c r="I130" s="86"/>
      <c r="J130" s="37"/>
      <c r="K130" s="36"/>
      <c r="L130" s="24"/>
      <c r="M130" s="215"/>
      <c r="N130" s="41"/>
      <c r="O130" s="24"/>
      <c r="P130" s="28" t="str">
        <f t="shared" ref="P130:P148" si="61">CA130</f>
        <v/>
      </c>
      <c r="CA130" s="26" t="str">
        <f t="shared" ref="CA130:CA148" si="62">IF(AND(C130&gt;0,O130="")," * No olvide digitar la variable Total Participantes. Digite CERO si no tiene. ","")</f>
        <v/>
      </c>
      <c r="CJ130" s="213">
        <f t="shared" si="59"/>
        <v>0</v>
      </c>
    </row>
    <row r="131" spans="1:88" x14ac:dyDescent="0.25">
      <c r="A131" s="300"/>
      <c r="B131" s="196" t="s">
        <v>122</v>
      </c>
      <c r="C131" s="214">
        <f t="shared" si="60"/>
        <v>0</v>
      </c>
      <c r="D131" s="35"/>
      <c r="E131" s="166"/>
      <c r="F131" s="166"/>
      <c r="G131" s="166"/>
      <c r="H131" s="166"/>
      <c r="I131" s="86"/>
      <c r="J131" s="37"/>
      <c r="K131" s="36"/>
      <c r="L131" s="24"/>
      <c r="M131" s="215"/>
      <c r="N131" s="41"/>
      <c r="O131" s="24"/>
      <c r="P131" s="28" t="str">
        <f t="shared" si="61"/>
        <v/>
      </c>
      <c r="CA131" s="26" t="str">
        <f t="shared" si="62"/>
        <v/>
      </c>
      <c r="CJ131" s="213">
        <f t="shared" si="59"/>
        <v>0</v>
      </c>
    </row>
    <row r="132" spans="1:88" x14ac:dyDescent="0.25">
      <c r="A132" s="300"/>
      <c r="B132" s="196" t="s">
        <v>123</v>
      </c>
      <c r="C132" s="216">
        <f t="shared" si="60"/>
        <v>0</v>
      </c>
      <c r="D132" s="217"/>
      <c r="E132" s="166"/>
      <c r="F132" s="166"/>
      <c r="G132" s="166"/>
      <c r="H132" s="218"/>
      <c r="I132" s="166"/>
      <c r="J132" s="37"/>
      <c r="K132" s="36"/>
      <c r="L132" s="116"/>
      <c r="M132" s="215"/>
      <c r="N132" s="36"/>
      <c r="O132" s="116"/>
      <c r="P132" s="28" t="str">
        <f t="shared" si="61"/>
        <v/>
      </c>
      <c r="CA132" s="26" t="str">
        <f t="shared" si="62"/>
        <v/>
      </c>
      <c r="CJ132" s="213">
        <f t="shared" si="59"/>
        <v>0</v>
      </c>
    </row>
    <row r="133" spans="1:88" x14ac:dyDescent="0.25">
      <c r="A133" s="301"/>
      <c r="B133" s="219" t="s">
        <v>124</v>
      </c>
      <c r="C133" s="220">
        <f t="shared" si="60"/>
        <v>0</v>
      </c>
      <c r="D133" s="64"/>
      <c r="E133" s="221"/>
      <c r="F133" s="221"/>
      <c r="G133" s="221"/>
      <c r="H133" s="187"/>
      <c r="I133" s="222"/>
      <c r="J133" s="63"/>
      <c r="K133" s="62"/>
      <c r="L133" s="69"/>
      <c r="M133" s="223"/>
      <c r="N133" s="67"/>
      <c r="O133" s="69"/>
      <c r="P133" s="28" t="str">
        <f t="shared" si="61"/>
        <v/>
      </c>
      <c r="CA133" s="26" t="str">
        <f t="shared" si="62"/>
        <v/>
      </c>
      <c r="CJ133" s="213">
        <f t="shared" si="59"/>
        <v>0</v>
      </c>
    </row>
    <row r="134" spans="1:88" x14ac:dyDescent="0.25">
      <c r="A134" s="299" t="s">
        <v>125</v>
      </c>
      <c r="B134" s="209" t="s">
        <v>120</v>
      </c>
      <c r="C134" s="210">
        <f t="shared" si="60"/>
        <v>0</v>
      </c>
      <c r="D134" s="156"/>
      <c r="E134" s="162"/>
      <c r="F134" s="162"/>
      <c r="G134" s="162"/>
      <c r="H134" s="162"/>
      <c r="I134" s="158"/>
      <c r="J134" s="157"/>
      <c r="K134" s="21"/>
      <c r="L134" s="22"/>
      <c r="M134" s="224"/>
      <c r="N134" s="104"/>
      <c r="O134" s="22"/>
      <c r="P134" s="28" t="str">
        <f t="shared" si="61"/>
        <v/>
      </c>
      <c r="CA134" s="26" t="str">
        <f t="shared" si="62"/>
        <v/>
      </c>
      <c r="CJ134" s="213">
        <f t="shared" si="59"/>
        <v>0</v>
      </c>
    </row>
    <row r="135" spans="1:88" x14ac:dyDescent="0.25">
      <c r="A135" s="300"/>
      <c r="B135" s="196" t="s">
        <v>121</v>
      </c>
      <c r="C135" s="216">
        <f t="shared" si="60"/>
        <v>0</v>
      </c>
      <c r="D135" s="217"/>
      <c r="E135" s="218"/>
      <c r="F135" s="218"/>
      <c r="G135" s="218"/>
      <c r="H135" s="218"/>
      <c r="I135" s="225"/>
      <c r="J135" s="226"/>
      <c r="K135" s="115"/>
      <c r="L135" s="116"/>
      <c r="M135" s="227"/>
      <c r="N135" s="114"/>
      <c r="O135" s="116"/>
      <c r="P135" s="28" t="str">
        <f t="shared" si="61"/>
        <v/>
      </c>
      <c r="CA135" s="26" t="str">
        <f t="shared" si="62"/>
        <v/>
      </c>
      <c r="CJ135" s="213">
        <f t="shared" si="59"/>
        <v>0</v>
      </c>
    </row>
    <row r="136" spans="1:88" x14ac:dyDescent="0.25">
      <c r="A136" s="300"/>
      <c r="B136" s="196" t="s">
        <v>122</v>
      </c>
      <c r="C136" s="220">
        <f t="shared" si="60"/>
        <v>0</v>
      </c>
      <c r="D136" s="35"/>
      <c r="E136" s="166"/>
      <c r="F136" s="166"/>
      <c r="G136" s="166"/>
      <c r="H136" s="166"/>
      <c r="I136" s="86"/>
      <c r="J136" s="37"/>
      <c r="K136" s="36"/>
      <c r="L136" s="24"/>
      <c r="M136" s="215"/>
      <c r="N136" s="41"/>
      <c r="O136" s="24"/>
      <c r="P136" s="28" t="str">
        <f t="shared" si="61"/>
        <v/>
      </c>
      <c r="CA136" s="26" t="str">
        <f t="shared" si="62"/>
        <v/>
      </c>
      <c r="CJ136" s="213">
        <f t="shared" si="59"/>
        <v>0</v>
      </c>
    </row>
    <row r="137" spans="1:88" x14ac:dyDescent="0.25">
      <c r="A137" s="300"/>
      <c r="B137" s="196" t="s">
        <v>123</v>
      </c>
      <c r="C137" s="216">
        <f t="shared" si="60"/>
        <v>0</v>
      </c>
      <c r="D137" s="217"/>
      <c r="E137" s="166"/>
      <c r="F137" s="166"/>
      <c r="G137" s="166"/>
      <c r="H137" s="218"/>
      <c r="I137" s="166"/>
      <c r="J137" s="37"/>
      <c r="K137" s="36"/>
      <c r="L137" s="116"/>
      <c r="M137" s="215"/>
      <c r="N137" s="36"/>
      <c r="O137" s="116"/>
      <c r="P137" s="28" t="str">
        <f t="shared" si="61"/>
        <v/>
      </c>
      <c r="CA137" s="26" t="str">
        <f t="shared" si="62"/>
        <v/>
      </c>
      <c r="CJ137" s="213">
        <f t="shared" si="59"/>
        <v>0</v>
      </c>
    </row>
    <row r="138" spans="1:88" x14ac:dyDescent="0.25">
      <c r="A138" s="301"/>
      <c r="B138" s="219" t="s">
        <v>124</v>
      </c>
      <c r="C138" s="220">
        <f t="shared" si="60"/>
        <v>0</v>
      </c>
      <c r="D138" s="64"/>
      <c r="E138" s="221"/>
      <c r="F138" s="221"/>
      <c r="G138" s="221"/>
      <c r="H138" s="187"/>
      <c r="I138" s="222"/>
      <c r="J138" s="63"/>
      <c r="K138" s="62"/>
      <c r="L138" s="69"/>
      <c r="M138" s="223"/>
      <c r="N138" s="67"/>
      <c r="O138" s="69"/>
      <c r="P138" s="28" t="str">
        <f t="shared" si="61"/>
        <v/>
      </c>
      <c r="CA138" s="26" t="str">
        <f t="shared" si="62"/>
        <v/>
      </c>
      <c r="CJ138" s="213">
        <f t="shared" si="59"/>
        <v>0</v>
      </c>
    </row>
    <row r="139" spans="1:88" x14ac:dyDescent="0.25">
      <c r="A139" s="299" t="s">
        <v>126</v>
      </c>
      <c r="B139" s="209" t="s">
        <v>120</v>
      </c>
      <c r="C139" s="228">
        <f t="shared" si="60"/>
        <v>0</v>
      </c>
      <c r="D139" s="156"/>
      <c r="E139" s="162"/>
      <c r="F139" s="162"/>
      <c r="G139" s="162"/>
      <c r="H139" s="162"/>
      <c r="I139" s="158"/>
      <c r="J139" s="157"/>
      <c r="K139" s="21"/>
      <c r="L139" s="22"/>
      <c r="M139" s="224"/>
      <c r="N139" s="104"/>
      <c r="O139" s="22"/>
      <c r="P139" s="28" t="str">
        <f t="shared" si="61"/>
        <v/>
      </c>
      <c r="CA139" s="26" t="str">
        <f t="shared" si="62"/>
        <v/>
      </c>
      <c r="CJ139" s="213">
        <f t="shared" si="59"/>
        <v>0</v>
      </c>
    </row>
    <row r="140" spans="1:88" x14ac:dyDescent="0.25">
      <c r="A140" s="300"/>
      <c r="B140" s="196" t="s">
        <v>121</v>
      </c>
      <c r="C140" s="220">
        <f t="shared" si="60"/>
        <v>0</v>
      </c>
      <c r="D140" s="217"/>
      <c r="E140" s="218"/>
      <c r="F140" s="218"/>
      <c r="G140" s="218"/>
      <c r="H140" s="218"/>
      <c r="I140" s="225"/>
      <c r="J140" s="226"/>
      <c r="K140" s="115"/>
      <c r="L140" s="116"/>
      <c r="M140" s="227"/>
      <c r="N140" s="114"/>
      <c r="O140" s="116"/>
      <c r="P140" s="28" t="str">
        <f t="shared" si="61"/>
        <v/>
      </c>
      <c r="CA140" s="26" t="str">
        <f t="shared" si="62"/>
        <v/>
      </c>
      <c r="CJ140" s="213">
        <f t="shared" si="59"/>
        <v>0</v>
      </c>
    </row>
    <row r="141" spans="1:88" x14ac:dyDescent="0.25">
      <c r="A141" s="300"/>
      <c r="B141" s="196" t="s">
        <v>122</v>
      </c>
      <c r="C141" s="214">
        <f t="shared" si="60"/>
        <v>0</v>
      </c>
      <c r="D141" s="35"/>
      <c r="E141" s="166"/>
      <c r="F141" s="166"/>
      <c r="G141" s="166"/>
      <c r="H141" s="166"/>
      <c r="I141" s="86"/>
      <c r="J141" s="37"/>
      <c r="K141" s="36"/>
      <c r="L141" s="24"/>
      <c r="M141" s="215"/>
      <c r="N141" s="41"/>
      <c r="O141" s="24"/>
      <c r="P141" s="28" t="str">
        <f t="shared" si="61"/>
        <v/>
      </c>
      <c r="CA141" s="26" t="str">
        <f t="shared" si="62"/>
        <v/>
      </c>
      <c r="CJ141" s="213">
        <f t="shared" si="59"/>
        <v>0</v>
      </c>
    </row>
    <row r="142" spans="1:88" x14ac:dyDescent="0.25">
      <c r="A142" s="300"/>
      <c r="B142" s="196" t="s">
        <v>123</v>
      </c>
      <c r="C142" s="216">
        <f t="shared" si="60"/>
        <v>0</v>
      </c>
      <c r="D142" s="47"/>
      <c r="E142" s="172"/>
      <c r="F142" s="172"/>
      <c r="G142" s="172"/>
      <c r="H142" s="172"/>
      <c r="I142" s="170"/>
      <c r="J142" s="49"/>
      <c r="K142" s="48"/>
      <c r="L142" s="92"/>
      <c r="M142" s="229"/>
      <c r="N142" s="52"/>
      <c r="O142" s="92"/>
      <c r="P142" s="28" t="str">
        <f t="shared" si="61"/>
        <v/>
      </c>
      <c r="CA142" s="26" t="str">
        <f t="shared" si="62"/>
        <v/>
      </c>
      <c r="CJ142" s="213">
        <f t="shared" si="59"/>
        <v>0</v>
      </c>
    </row>
    <row r="143" spans="1:88" x14ac:dyDescent="0.25">
      <c r="A143" s="301"/>
      <c r="B143" s="219" t="s">
        <v>124</v>
      </c>
      <c r="C143" s="220">
        <f t="shared" si="60"/>
        <v>0</v>
      </c>
      <c r="D143" s="64"/>
      <c r="E143" s="187"/>
      <c r="F143" s="187"/>
      <c r="G143" s="187"/>
      <c r="H143" s="187"/>
      <c r="I143" s="175"/>
      <c r="J143" s="94"/>
      <c r="K143" s="68"/>
      <c r="L143" s="69"/>
      <c r="M143" s="230"/>
      <c r="N143" s="97"/>
      <c r="O143" s="69"/>
      <c r="P143" s="28" t="str">
        <f t="shared" si="61"/>
        <v/>
      </c>
      <c r="CA143" s="26" t="str">
        <f t="shared" si="62"/>
        <v/>
      </c>
      <c r="CJ143" s="213">
        <f t="shared" si="59"/>
        <v>0</v>
      </c>
    </row>
    <row r="144" spans="1:88" x14ac:dyDescent="0.25">
      <c r="A144" s="299" t="s">
        <v>127</v>
      </c>
      <c r="B144" s="209" t="s">
        <v>120</v>
      </c>
      <c r="C144" s="210">
        <f t="shared" si="60"/>
        <v>0</v>
      </c>
      <c r="D144" s="156"/>
      <c r="E144" s="162"/>
      <c r="F144" s="162"/>
      <c r="G144" s="162"/>
      <c r="H144" s="162"/>
      <c r="I144" s="158"/>
      <c r="J144" s="157"/>
      <c r="K144" s="21"/>
      <c r="L144" s="22"/>
      <c r="M144" s="224"/>
      <c r="N144" s="104"/>
      <c r="O144" s="22"/>
      <c r="P144" s="28" t="str">
        <f t="shared" si="61"/>
        <v/>
      </c>
      <c r="CA144" s="26" t="str">
        <f t="shared" si="62"/>
        <v/>
      </c>
      <c r="CJ144" s="213">
        <f t="shared" si="59"/>
        <v>0</v>
      </c>
    </row>
    <row r="145" spans="1:88" x14ac:dyDescent="0.25">
      <c r="A145" s="300"/>
      <c r="B145" s="196" t="s">
        <v>121</v>
      </c>
      <c r="C145" s="214">
        <f t="shared" si="60"/>
        <v>0</v>
      </c>
      <c r="D145" s="217"/>
      <c r="E145" s="218"/>
      <c r="F145" s="218"/>
      <c r="G145" s="218"/>
      <c r="H145" s="218"/>
      <c r="I145" s="225"/>
      <c r="J145" s="226"/>
      <c r="K145" s="115"/>
      <c r="L145" s="116"/>
      <c r="M145" s="227"/>
      <c r="N145" s="114"/>
      <c r="O145" s="116"/>
      <c r="P145" s="28" t="str">
        <f t="shared" si="61"/>
        <v/>
      </c>
      <c r="CA145" s="26" t="str">
        <f t="shared" si="62"/>
        <v/>
      </c>
      <c r="CJ145" s="213">
        <f t="shared" si="59"/>
        <v>0</v>
      </c>
    </row>
    <row r="146" spans="1:88" x14ac:dyDescent="0.25">
      <c r="A146" s="300"/>
      <c r="B146" s="196" t="s">
        <v>122</v>
      </c>
      <c r="C146" s="214">
        <f t="shared" si="60"/>
        <v>0</v>
      </c>
      <c r="D146" s="35"/>
      <c r="E146" s="166"/>
      <c r="F146" s="166"/>
      <c r="G146" s="166"/>
      <c r="H146" s="166"/>
      <c r="I146" s="86"/>
      <c r="J146" s="37"/>
      <c r="K146" s="36"/>
      <c r="L146" s="24"/>
      <c r="M146" s="215"/>
      <c r="N146" s="41"/>
      <c r="O146" s="24"/>
      <c r="P146" s="28" t="str">
        <f t="shared" si="61"/>
        <v/>
      </c>
      <c r="CA146" s="26" t="str">
        <f t="shared" si="62"/>
        <v/>
      </c>
      <c r="CJ146" s="213">
        <f t="shared" si="59"/>
        <v>0</v>
      </c>
    </row>
    <row r="147" spans="1:88" x14ac:dyDescent="0.25">
      <c r="A147" s="300"/>
      <c r="B147" s="196" t="s">
        <v>123</v>
      </c>
      <c r="C147" s="214">
        <f t="shared" si="60"/>
        <v>0</v>
      </c>
      <c r="D147" s="47"/>
      <c r="E147" s="172"/>
      <c r="F147" s="172"/>
      <c r="G147" s="172"/>
      <c r="H147" s="172"/>
      <c r="I147" s="170"/>
      <c r="J147" s="49"/>
      <c r="K147" s="48"/>
      <c r="L147" s="92"/>
      <c r="M147" s="229"/>
      <c r="N147" s="52"/>
      <c r="O147" s="92"/>
      <c r="P147" s="28" t="str">
        <f t="shared" si="61"/>
        <v/>
      </c>
      <c r="CA147" s="26" t="str">
        <f t="shared" si="62"/>
        <v/>
      </c>
      <c r="CJ147" s="213">
        <f t="shared" si="59"/>
        <v>0</v>
      </c>
    </row>
    <row r="148" spans="1:88" x14ac:dyDescent="0.25">
      <c r="A148" s="301"/>
      <c r="B148" s="219" t="s">
        <v>124</v>
      </c>
      <c r="C148" s="231">
        <f t="shared" si="60"/>
        <v>0</v>
      </c>
      <c r="D148" s="64"/>
      <c r="E148" s="187"/>
      <c r="F148" s="187"/>
      <c r="G148" s="187"/>
      <c r="H148" s="187"/>
      <c r="I148" s="175"/>
      <c r="J148" s="94"/>
      <c r="K148" s="68"/>
      <c r="L148" s="69"/>
      <c r="M148" s="230"/>
      <c r="N148" s="97"/>
      <c r="O148" s="69"/>
      <c r="P148" s="28" t="str">
        <f t="shared" si="61"/>
        <v/>
      </c>
      <c r="CA148" s="26" t="str">
        <f t="shared" si="62"/>
        <v/>
      </c>
      <c r="CJ148" s="213">
        <f t="shared" si="59"/>
        <v>0</v>
      </c>
    </row>
    <row r="149" spans="1:88" ht="18" customHeight="1" x14ac:dyDescent="0.25">
      <c r="A149" s="282" t="s">
        <v>128</v>
      </c>
      <c r="B149" s="282"/>
      <c r="C149" s="282"/>
      <c r="D149" s="282"/>
      <c r="E149" s="282"/>
      <c r="F149" s="282"/>
      <c r="G149" s="282"/>
      <c r="H149" s="282"/>
    </row>
    <row r="150" spans="1:88" ht="21" x14ac:dyDescent="0.25">
      <c r="A150" s="188" t="s">
        <v>129</v>
      </c>
      <c r="B150" s="206" t="s">
        <v>130</v>
      </c>
      <c r="C150" s="5" t="s">
        <v>131</v>
      </c>
      <c r="D150" s="232" t="s">
        <v>132</v>
      </c>
      <c r="E150" s="232" t="s">
        <v>133</v>
      </c>
      <c r="F150" s="232" t="s">
        <v>134</v>
      </c>
      <c r="G150" s="232" t="s">
        <v>135</v>
      </c>
      <c r="H150" s="150" t="s">
        <v>136</v>
      </c>
    </row>
    <row r="151" spans="1:88" x14ac:dyDescent="0.25">
      <c r="A151" s="209" t="s">
        <v>120</v>
      </c>
      <c r="B151" s="228">
        <f>SUM(C151:H151)</f>
        <v>0</v>
      </c>
      <c r="C151" s="156"/>
      <c r="D151" s="233"/>
      <c r="E151" s="234"/>
      <c r="F151" s="234"/>
      <c r="G151" s="234"/>
      <c r="H151" s="235"/>
    </row>
    <row r="152" spans="1:88" x14ac:dyDescent="0.25">
      <c r="A152" s="196" t="s">
        <v>121</v>
      </c>
      <c r="B152" s="216">
        <f t="shared" ref="B152:B155" si="63">SUM(C152:H152)</f>
        <v>0</v>
      </c>
      <c r="C152" s="217"/>
      <c r="D152" s="218"/>
      <c r="E152" s="218"/>
      <c r="F152" s="218"/>
      <c r="G152" s="218"/>
      <c r="H152" s="226"/>
    </row>
    <row r="153" spans="1:88" x14ac:dyDescent="0.25">
      <c r="A153" s="196" t="s">
        <v>122</v>
      </c>
      <c r="B153" s="216">
        <f t="shared" si="63"/>
        <v>0</v>
      </c>
      <c r="C153" s="35"/>
      <c r="D153" s="166"/>
      <c r="E153" s="166"/>
      <c r="F153" s="166"/>
      <c r="G153" s="166"/>
      <c r="H153" s="37"/>
    </row>
    <row r="154" spans="1:88" x14ac:dyDescent="0.25">
      <c r="A154" s="196" t="s">
        <v>137</v>
      </c>
      <c r="B154" s="216">
        <f t="shared" si="63"/>
        <v>0</v>
      </c>
      <c r="C154" s="35"/>
      <c r="D154" s="166"/>
      <c r="E154" s="166"/>
      <c r="F154" s="166"/>
      <c r="G154" s="166"/>
      <c r="H154" s="37"/>
    </row>
    <row r="155" spans="1:88" x14ac:dyDescent="0.25">
      <c r="A155" s="198" t="s">
        <v>124</v>
      </c>
      <c r="B155" s="214">
        <f t="shared" si="63"/>
        <v>0</v>
      </c>
      <c r="C155" s="64"/>
      <c r="D155" s="187"/>
      <c r="E155" s="187"/>
      <c r="F155" s="187"/>
      <c r="G155" s="187"/>
      <c r="H155" s="94"/>
    </row>
    <row r="156" spans="1:88" ht="18" customHeight="1" x14ac:dyDescent="0.25">
      <c r="A156" s="282" t="s">
        <v>138</v>
      </c>
      <c r="B156" s="282"/>
      <c r="C156" s="282"/>
      <c r="D156" s="282"/>
      <c r="E156" s="282"/>
      <c r="F156" s="282"/>
      <c r="G156" s="282"/>
      <c r="H156" s="282"/>
    </row>
    <row r="157" spans="1:88" ht="31.5" x14ac:dyDescent="0.25">
      <c r="A157" s="188" t="s">
        <v>129</v>
      </c>
      <c r="B157" s="206" t="s">
        <v>106</v>
      </c>
      <c r="C157" s="5" t="s">
        <v>139</v>
      </c>
      <c r="D157" s="232" t="s">
        <v>140</v>
      </c>
      <c r="E157" s="232" t="s">
        <v>141</v>
      </c>
      <c r="F157" s="232" t="s">
        <v>142</v>
      </c>
      <c r="G157" s="232" t="s">
        <v>143</v>
      </c>
      <c r="H157" s="150" t="s">
        <v>144</v>
      </c>
    </row>
    <row r="158" spans="1:88" x14ac:dyDescent="0.25">
      <c r="A158" s="209" t="s">
        <v>120</v>
      </c>
      <c r="B158" s="228">
        <f>SUM(C158:H158)</f>
        <v>0</v>
      </c>
      <c r="C158" s="156"/>
      <c r="D158" s="234"/>
      <c r="E158" s="234"/>
      <c r="F158" s="234"/>
      <c r="G158" s="234"/>
      <c r="H158" s="235"/>
    </row>
    <row r="159" spans="1:88" x14ac:dyDescent="0.25">
      <c r="A159" s="196" t="s">
        <v>121</v>
      </c>
      <c r="B159" s="216">
        <f t="shared" ref="B159:B164" si="64">SUM(C159:H159)</f>
        <v>0</v>
      </c>
      <c r="C159" s="35"/>
      <c r="D159" s="166"/>
      <c r="E159" s="166"/>
      <c r="F159" s="166"/>
      <c r="G159" s="166"/>
      <c r="H159" s="37"/>
    </row>
    <row r="160" spans="1:88" x14ac:dyDescent="0.25">
      <c r="A160" s="196" t="s">
        <v>122</v>
      </c>
      <c r="B160" s="216">
        <f t="shared" si="64"/>
        <v>0</v>
      </c>
      <c r="C160" s="35"/>
      <c r="D160" s="166"/>
      <c r="E160" s="166"/>
      <c r="F160" s="166"/>
      <c r="G160" s="166"/>
      <c r="H160" s="37"/>
    </row>
    <row r="161" spans="1:38" x14ac:dyDescent="0.25">
      <c r="A161" s="236" t="s">
        <v>137</v>
      </c>
      <c r="B161" s="216">
        <f t="shared" si="64"/>
        <v>0</v>
      </c>
      <c r="C161" s="35"/>
      <c r="D161" s="166"/>
      <c r="E161" s="166"/>
      <c r="F161" s="166"/>
      <c r="G161" s="166"/>
      <c r="H161" s="37"/>
    </row>
    <row r="162" spans="1:38" x14ac:dyDescent="0.25">
      <c r="A162" s="237" t="s">
        <v>124</v>
      </c>
      <c r="B162" s="214">
        <f t="shared" si="64"/>
        <v>0</v>
      </c>
      <c r="C162" s="47"/>
      <c r="D162" s="172"/>
      <c r="E162" s="172"/>
      <c r="F162" s="172"/>
      <c r="G162" s="172"/>
      <c r="H162" s="49"/>
    </row>
    <row r="163" spans="1:38" x14ac:dyDescent="0.25">
      <c r="A163" s="237" t="s">
        <v>145</v>
      </c>
      <c r="B163" s="214">
        <f t="shared" si="64"/>
        <v>0</v>
      </c>
      <c r="C163" s="47"/>
      <c r="D163" s="172"/>
      <c r="E163" s="172"/>
      <c r="F163" s="172"/>
      <c r="G163" s="172"/>
      <c r="H163" s="49"/>
    </row>
    <row r="164" spans="1:38" x14ac:dyDescent="0.25">
      <c r="A164" s="238" t="s">
        <v>146</v>
      </c>
      <c r="B164" s="231">
        <f t="shared" si="64"/>
        <v>0</v>
      </c>
      <c r="C164" s="64"/>
      <c r="D164" s="187"/>
      <c r="E164" s="187"/>
      <c r="F164" s="187"/>
      <c r="G164" s="187"/>
      <c r="H164" s="94"/>
    </row>
    <row r="165" spans="1:38" s="242" customFormat="1" ht="18" customHeight="1" x14ac:dyDescent="0.2">
      <c r="A165" s="239" t="s">
        <v>147</v>
      </c>
      <c r="B165" s="240"/>
      <c r="C165" s="240"/>
      <c r="D165" s="240"/>
      <c r="E165" s="240"/>
      <c r="F165" s="240"/>
      <c r="G165" s="240"/>
      <c r="H165" s="240"/>
      <c r="I165" s="241"/>
      <c r="J165" s="241"/>
    </row>
    <row r="166" spans="1:38" ht="52.5" x14ac:dyDescent="0.25">
      <c r="A166" s="188" t="s">
        <v>129</v>
      </c>
      <c r="B166" s="188" t="s">
        <v>130</v>
      </c>
      <c r="C166" s="200" t="s">
        <v>109</v>
      </c>
      <c r="D166" s="5" t="s">
        <v>148</v>
      </c>
      <c r="E166" s="232" t="s">
        <v>149</v>
      </c>
      <c r="F166" s="232" t="s">
        <v>150</v>
      </c>
      <c r="G166" s="232" t="s">
        <v>151</v>
      </c>
      <c r="H166" s="232" t="s">
        <v>152</v>
      </c>
      <c r="I166" s="232" t="s">
        <v>153</v>
      </c>
      <c r="J166" s="7" t="s">
        <v>154</v>
      </c>
    </row>
    <row r="167" spans="1:38" x14ac:dyDescent="0.25">
      <c r="A167" s="209" t="s">
        <v>155</v>
      </c>
      <c r="B167" s="228">
        <f>SUM(D167:J167)</f>
        <v>0</v>
      </c>
      <c r="C167" s="243"/>
      <c r="D167" s="244"/>
      <c r="E167" s="245"/>
      <c r="F167" s="245"/>
      <c r="G167" s="245"/>
      <c r="H167" s="245"/>
      <c r="I167" s="245"/>
      <c r="J167" s="246"/>
    </row>
    <row r="168" spans="1:38" x14ac:dyDescent="0.25">
      <c r="A168" s="196" t="s">
        <v>156</v>
      </c>
      <c r="B168" s="216">
        <f>SUM(D168:J168)</f>
        <v>0</v>
      </c>
      <c r="C168" s="247"/>
      <c r="D168" s="140"/>
      <c r="E168" s="248"/>
      <c r="F168" s="248"/>
      <c r="G168" s="248"/>
      <c r="H168" s="248"/>
      <c r="I168" s="248"/>
      <c r="J168" s="141"/>
    </row>
    <row r="169" spans="1:38" x14ac:dyDescent="0.25">
      <c r="A169" s="196" t="s">
        <v>157</v>
      </c>
      <c r="B169" s="216">
        <f>SUM(D169:J169)</f>
        <v>0</v>
      </c>
      <c r="C169" s="247"/>
      <c r="D169" s="140"/>
      <c r="E169" s="248"/>
      <c r="F169" s="248"/>
      <c r="G169" s="248"/>
      <c r="H169" s="248"/>
      <c r="I169" s="248"/>
      <c r="J169" s="141"/>
    </row>
    <row r="170" spans="1:38" x14ac:dyDescent="0.25">
      <c r="A170" s="249" t="s">
        <v>124</v>
      </c>
      <c r="B170" s="216">
        <f>SUM(D170:J170)</f>
        <v>0</v>
      </c>
      <c r="C170" s="250"/>
      <c r="D170" s="146"/>
      <c r="E170" s="251"/>
      <c r="F170" s="251"/>
      <c r="G170" s="251"/>
      <c r="H170" s="251"/>
      <c r="I170" s="251"/>
      <c r="J170" s="147"/>
    </row>
    <row r="171" spans="1:38" ht="18" customHeight="1" x14ac:dyDescent="0.25">
      <c r="A171" s="283" t="s">
        <v>158</v>
      </c>
      <c r="B171" s="283"/>
      <c r="C171" s="283"/>
      <c r="D171" s="283"/>
      <c r="E171" s="283"/>
      <c r="F171" s="283"/>
      <c r="G171" s="283"/>
      <c r="H171" s="283"/>
      <c r="I171" s="283"/>
      <c r="J171" s="283"/>
    </row>
    <row r="172" spans="1:38" ht="15" customHeight="1" x14ac:dyDescent="0.25">
      <c r="A172" s="284" t="s">
        <v>104</v>
      </c>
      <c r="B172" s="287" t="s">
        <v>94</v>
      </c>
      <c r="C172" s="288"/>
      <c r="D172" s="284"/>
      <c r="E172" s="291" t="s">
        <v>7</v>
      </c>
      <c r="F172" s="292"/>
      <c r="G172" s="292"/>
      <c r="H172" s="292"/>
      <c r="I172" s="292"/>
      <c r="J172" s="292"/>
      <c r="K172" s="292"/>
      <c r="L172" s="292"/>
      <c r="M172" s="292"/>
      <c r="N172" s="292"/>
      <c r="O172" s="292"/>
      <c r="P172" s="292"/>
      <c r="Q172" s="292"/>
      <c r="R172" s="292"/>
      <c r="S172" s="292"/>
      <c r="T172" s="292"/>
      <c r="U172" s="292"/>
      <c r="V172" s="292"/>
      <c r="W172" s="292"/>
      <c r="X172" s="292"/>
      <c r="Y172" s="292"/>
      <c r="Z172" s="292"/>
      <c r="AA172" s="292"/>
      <c r="AB172" s="292"/>
      <c r="AC172" s="292"/>
      <c r="AD172" s="292"/>
      <c r="AE172" s="292"/>
      <c r="AF172" s="292"/>
      <c r="AG172" s="292"/>
      <c r="AH172" s="292"/>
      <c r="AI172" s="292"/>
      <c r="AJ172" s="292"/>
      <c r="AK172" s="292"/>
      <c r="AL172" s="293"/>
    </row>
    <row r="173" spans="1:38" ht="15" customHeight="1" x14ac:dyDescent="0.25">
      <c r="A173" s="285"/>
      <c r="B173" s="289"/>
      <c r="C173" s="290"/>
      <c r="D173" s="286"/>
      <c r="E173" s="294" t="s">
        <v>15</v>
      </c>
      <c r="F173" s="294"/>
      <c r="G173" s="295" t="s">
        <v>16</v>
      </c>
      <c r="H173" s="296"/>
      <c r="I173" s="295" t="s">
        <v>17</v>
      </c>
      <c r="J173" s="296"/>
      <c r="K173" s="295" t="s">
        <v>18</v>
      </c>
      <c r="L173" s="296"/>
      <c r="M173" s="295" t="s">
        <v>19</v>
      </c>
      <c r="N173" s="296"/>
      <c r="O173" s="295" t="s">
        <v>20</v>
      </c>
      <c r="P173" s="296"/>
      <c r="Q173" s="295" t="s">
        <v>21</v>
      </c>
      <c r="R173" s="296"/>
      <c r="S173" s="295" t="s">
        <v>22</v>
      </c>
      <c r="T173" s="296"/>
      <c r="U173" s="295" t="s">
        <v>23</v>
      </c>
      <c r="V173" s="296"/>
      <c r="W173" s="295" t="s">
        <v>24</v>
      </c>
      <c r="X173" s="296"/>
      <c r="Y173" s="295" t="s">
        <v>25</v>
      </c>
      <c r="Z173" s="296"/>
      <c r="AA173" s="295" t="s">
        <v>26</v>
      </c>
      <c r="AB173" s="296"/>
      <c r="AC173" s="295" t="s">
        <v>27</v>
      </c>
      <c r="AD173" s="296"/>
      <c r="AE173" s="295" t="s">
        <v>28</v>
      </c>
      <c r="AF173" s="296"/>
      <c r="AG173" s="295" t="s">
        <v>29</v>
      </c>
      <c r="AH173" s="296"/>
      <c r="AI173" s="295" t="s">
        <v>30</v>
      </c>
      <c r="AJ173" s="296"/>
      <c r="AK173" s="297" t="s">
        <v>31</v>
      </c>
      <c r="AL173" s="298"/>
    </row>
    <row r="174" spans="1:38" ht="15" customHeight="1" x14ac:dyDescent="0.25">
      <c r="A174" s="286"/>
      <c r="B174" s="5" t="s">
        <v>32</v>
      </c>
      <c r="C174" s="6" t="s">
        <v>33</v>
      </c>
      <c r="D174" s="7" t="s">
        <v>34</v>
      </c>
      <c r="E174" s="5" t="s">
        <v>33</v>
      </c>
      <c r="F174" s="7" t="s">
        <v>34</v>
      </c>
      <c r="G174" s="5" t="s">
        <v>33</v>
      </c>
      <c r="H174" s="7" t="s">
        <v>34</v>
      </c>
      <c r="I174" s="5" t="s">
        <v>33</v>
      </c>
      <c r="J174" s="7" t="s">
        <v>34</v>
      </c>
      <c r="K174" s="5" t="s">
        <v>33</v>
      </c>
      <c r="L174" s="7" t="s">
        <v>34</v>
      </c>
      <c r="M174" s="5" t="s">
        <v>33</v>
      </c>
      <c r="N174" s="7" t="s">
        <v>34</v>
      </c>
      <c r="O174" s="5" t="s">
        <v>33</v>
      </c>
      <c r="P174" s="7" t="s">
        <v>34</v>
      </c>
      <c r="Q174" s="5" t="s">
        <v>33</v>
      </c>
      <c r="R174" s="7" t="s">
        <v>34</v>
      </c>
      <c r="S174" s="5" t="s">
        <v>33</v>
      </c>
      <c r="T174" s="7" t="s">
        <v>34</v>
      </c>
      <c r="U174" s="5" t="s">
        <v>33</v>
      </c>
      <c r="V174" s="7" t="s">
        <v>34</v>
      </c>
      <c r="W174" s="5" t="s">
        <v>33</v>
      </c>
      <c r="X174" s="7" t="s">
        <v>34</v>
      </c>
      <c r="Y174" s="5" t="s">
        <v>33</v>
      </c>
      <c r="Z174" s="7" t="s">
        <v>34</v>
      </c>
      <c r="AA174" s="5" t="s">
        <v>33</v>
      </c>
      <c r="AB174" s="7" t="s">
        <v>34</v>
      </c>
      <c r="AC174" s="5" t="s">
        <v>33</v>
      </c>
      <c r="AD174" s="7" t="s">
        <v>34</v>
      </c>
      <c r="AE174" s="5" t="s">
        <v>33</v>
      </c>
      <c r="AF174" s="7" t="s">
        <v>34</v>
      </c>
      <c r="AG174" s="5" t="s">
        <v>33</v>
      </c>
      <c r="AH174" s="7" t="s">
        <v>34</v>
      </c>
      <c r="AI174" s="5" t="s">
        <v>33</v>
      </c>
      <c r="AJ174" s="7" t="s">
        <v>34</v>
      </c>
      <c r="AK174" s="5" t="s">
        <v>33</v>
      </c>
      <c r="AL174" s="7" t="s">
        <v>34</v>
      </c>
    </row>
    <row r="175" spans="1:38" x14ac:dyDescent="0.25">
      <c r="A175" s="252" t="s">
        <v>159</v>
      </c>
      <c r="B175" s="11">
        <f>SUM(C175:D175)</f>
        <v>0</v>
      </c>
      <c r="C175" s="12">
        <f>+E175+G175+I175+K175+M175+O175+Q175+S175+U175+W175+Y175+AA175+AC175+AE175+AG175+AI175+AK175</f>
        <v>0</v>
      </c>
      <c r="D175" s="253">
        <f>+F175+H175+J175+L175+N175+P175+R175+T175+V175+X175+Z175+AB175+AD175+AF175+AH175+AJ175+AL175</f>
        <v>0</v>
      </c>
      <c r="E175" s="14"/>
      <c r="F175" s="15"/>
      <c r="G175" s="14"/>
      <c r="H175" s="15"/>
      <c r="I175" s="14"/>
      <c r="J175" s="16"/>
      <c r="K175" s="14"/>
      <c r="L175" s="16"/>
      <c r="M175" s="14"/>
      <c r="N175" s="16"/>
      <c r="O175" s="14"/>
      <c r="P175" s="16"/>
      <c r="Q175" s="14"/>
      <c r="R175" s="16"/>
      <c r="S175" s="14"/>
      <c r="T175" s="16"/>
      <c r="U175" s="14"/>
      <c r="V175" s="16"/>
      <c r="W175" s="14"/>
      <c r="X175" s="16"/>
      <c r="Y175" s="14"/>
      <c r="Z175" s="16"/>
      <c r="AA175" s="14"/>
      <c r="AB175" s="16"/>
      <c r="AC175" s="14"/>
      <c r="AD175" s="16"/>
      <c r="AE175" s="14"/>
      <c r="AF175" s="16"/>
      <c r="AG175" s="14"/>
      <c r="AH175" s="16"/>
      <c r="AI175" s="14"/>
      <c r="AJ175" s="16"/>
      <c r="AK175" s="17"/>
      <c r="AL175" s="16"/>
    </row>
    <row r="176" spans="1:38" x14ac:dyDescent="0.25">
      <c r="A176" s="254" t="s">
        <v>160</v>
      </c>
      <c r="B176" s="32">
        <f>SUM(C176:D176)</f>
        <v>0</v>
      </c>
      <c r="C176" s="33">
        <f t="shared" ref="C176:D179" si="65">+E176+G176+I176+K176+M176+O176+Q176+S176+U176+W176+Y176+AA176+AC176+AE176+AG176+AI176+AK176</f>
        <v>0</v>
      </c>
      <c r="D176" s="255">
        <f t="shared" si="65"/>
        <v>0</v>
      </c>
      <c r="E176" s="35"/>
      <c r="F176" s="36"/>
      <c r="G176" s="35"/>
      <c r="H176" s="36"/>
      <c r="I176" s="35"/>
      <c r="J176" s="37"/>
      <c r="K176" s="35"/>
      <c r="L176" s="37"/>
      <c r="M176" s="35"/>
      <c r="N176" s="37"/>
      <c r="O176" s="35"/>
      <c r="P176" s="37"/>
      <c r="Q176" s="35"/>
      <c r="R176" s="37"/>
      <c r="S176" s="35"/>
      <c r="T176" s="37"/>
      <c r="U176" s="35"/>
      <c r="V176" s="37"/>
      <c r="W176" s="35"/>
      <c r="X176" s="37"/>
      <c r="Y176" s="35"/>
      <c r="Z176" s="37"/>
      <c r="AA176" s="35"/>
      <c r="AB176" s="37"/>
      <c r="AC176" s="35"/>
      <c r="AD176" s="37"/>
      <c r="AE176" s="35"/>
      <c r="AF176" s="37"/>
      <c r="AG176" s="35"/>
      <c r="AH176" s="37"/>
      <c r="AI176" s="35"/>
      <c r="AJ176" s="37"/>
      <c r="AK176" s="38"/>
      <c r="AL176" s="37"/>
    </row>
    <row r="177" spans="1:38" ht="21" x14ac:dyDescent="0.25">
      <c r="A177" s="254" t="s">
        <v>161</v>
      </c>
      <c r="B177" s="32">
        <f>SUM(C177:D177)</f>
        <v>0</v>
      </c>
      <c r="C177" s="33">
        <f t="shared" si="65"/>
        <v>0</v>
      </c>
      <c r="D177" s="256">
        <f t="shared" si="65"/>
        <v>0</v>
      </c>
      <c r="E177" s="47"/>
      <c r="F177" s="48"/>
      <c r="G177" s="47"/>
      <c r="H177" s="48"/>
      <c r="I177" s="35"/>
      <c r="J177" s="49"/>
      <c r="K177" s="35"/>
      <c r="L177" s="37"/>
      <c r="M177" s="35"/>
      <c r="N177" s="37"/>
      <c r="O177" s="35"/>
      <c r="P177" s="37"/>
      <c r="Q177" s="35"/>
      <c r="R177" s="37"/>
      <c r="S177" s="35"/>
      <c r="T177" s="37"/>
      <c r="U177" s="35"/>
      <c r="V177" s="37"/>
      <c r="W177" s="35"/>
      <c r="X177" s="37"/>
      <c r="Y177" s="35"/>
      <c r="Z177" s="37"/>
      <c r="AA177" s="35"/>
      <c r="AB177" s="37"/>
      <c r="AC177" s="35"/>
      <c r="AD177" s="37"/>
      <c r="AE177" s="35"/>
      <c r="AF177" s="37"/>
      <c r="AG177" s="35"/>
      <c r="AH177" s="37"/>
      <c r="AI177" s="35"/>
      <c r="AJ177" s="37"/>
      <c r="AK177" s="38"/>
      <c r="AL177" s="37"/>
    </row>
    <row r="178" spans="1:38" ht="21" x14ac:dyDescent="0.25">
      <c r="A178" s="257" t="s">
        <v>162</v>
      </c>
      <c r="B178" s="91">
        <f>SUM(C178:D178)</f>
        <v>0</v>
      </c>
      <c r="C178" s="54">
        <f t="shared" si="65"/>
        <v>0</v>
      </c>
      <c r="D178" s="256">
        <f t="shared" si="65"/>
        <v>0</v>
      </c>
      <c r="E178" s="35"/>
      <c r="F178" s="37"/>
      <c r="G178" s="47"/>
      <c r="H178" s="37"/>
      <c r="I178" s="217"/>
      <c r="J178" s="37"/>
      <c r="K178" s="79"/>
      <c r="L178" s="81"/>
      <c r="M178" s="79"/>
      <c r="N178" s="81"/>
      <c r="O178" s="79"/>
      <c r="P178" s="37"/>
      <c r="Q178" s="35"/>
      <c r="R178" s="37"/>
      <c r="S178" s="35"/>
      <c r="T178" s="37"/>
      <c r="U178" s="35"/>
      <c r="V178" s="37"/>
      <c r="W178" s="35"/>
      <c r="X178" s="37"/>
      <c r="Y178" s="35"/>
      <c r="Z178" s="37"/>
      <c r="AA178" s="35"/>
      <c r="AB178" s="37"/>
      <c r="AC178" s="35"/>
      <c r="AD178" s="37"/>
      <c r="AE178" s="35"/>
      <c r="AF178" s="37"/>
      <c r="AG178" s="35"/>
      <c r="AH178" s="37"/>
      <c r="AI178" s="35"/>
      <c r="AJ178" s="37"/>
      <c r="AK178" s="38"/>
      <c r="AL178" s="37"/>
    </row>
    <row r="179" spans="1:38" ht="21" x14ac:dyDescent="0.25">
      <c r="A179" s="258" t="s">
        <v>163</v>
      </c>
      <c r="B179" s="58">
        <f>SUM(C179:D179)</f>
        <v>0</v>
      </c>
      <c r="C179" s="59">
        <f t="shared" si="65"/>
        <v>0</v>
      </c>
      <c r="D179" s="173">
        <f t="shared" si="65"/>
        <v>0</v>
      </c>
      <c r="E179" s="64"/>
      <c r="F179" s="62"/>
      <c r="G179" s="64"/>
      <c r="H179" s="62"/>
      <c r="I179" s="64"/>
      <c r="J179" s="63"/>
      <c r="K179" s="61"/>
      <c r="L179" s="63"/>
      <c r="M179" s="61"/>
      <c r="N179" s="63"/>
      <c r="O179" s="61"/>
      <c r="P179" s="63"/>
      <c r="Q179" s="61"/>
      <c r="R179" s="63"/>
      <c r="S179" s="61"/>
      <c r="T179" s="63"/>
      <c r="U179" s="61"/>
      <c r="V179" s="63"/>
      <c r="W179" s="61"/>
      <c r="X179" s="63"/>
      <c r="Y179" s="61"/>
      <c r="Z179" s="63"/>
      <c r="AA179" s="61"/>
      <c r="AB179" s="63"/>
      <c r="AC179" s="61"/>
      <c r="AD179" s="63"/>
      <c r="AE179" s="61"/>
      <c r="AF179" s="63"/>
      <c r="AG179" s="61"/>
      <c r="AH179" s="63"/>
      <c r="AI179" s="61"/>
      <c r="AJ179" s="63"/>
      <c r="AK179" s="84"/>
      <c r="AL179" s="63"/>
    </row>
    <row r="180" spans="1:38" x14ac:dyDescent="0.25">
      <c r="A180" s="259" t="s">
        <v>94</v>
      </c>
      <c r="B180" s="58">
        <f>SUM(B175:B179)</f>
        <v>0</v>
      </c>
      <c r="C180" s="260">
        <f t="shared" ref="C180:AL180" si="66">SUM(C175:C179)</f>
        <v>0</v>
      </c>
      <c r="D180" s="261">
        <f t="shared" si="66"/>
        <v>0</v>
      </c>
      <c r="E180" s="262">
        <f t="shared" si="66"/>
        <v>0</v>
      </c>
      <c r="F180" s="263">
        <f t="shared" si="66"/>
        <v>0</v>
      </c>
      <c r="G180" s="262">
        <f t="shared" si="66"/>
        <v>0</v>
      </c>
      <c r="H180" s="263">
        <f t="shared" si="66"/>
        <v>0</v>
      </c>
      <c r="I180" s="262">
        <f t="shared" si="66"/>
        <v>0</v>
      </c>
      <c r="J180" s="263">
        <f t="shared" si="66"/>
        <v>0</v>
      </c>
      <c r="K180" s="262">
        <f t="shared" si="66"/>
        <v>0</v>
      </c>
      <c r="L180" s="263">
        <f t="shared" si="66"/>
        <v>0</v>
      </c>
      <c r="M180" s="262">
        <f t="shared" si="66"/>
        <v>0</v>
      </c>
      <c r="N180" s="263">
        <f t="shared" si="66"/>
        <v>0</v>
      </c>
      <c r="O180" s="262">
        <f t="shared" si="66"/>
        <v>0</v>
      </c>
      <c r="P180" s="263">
        <f t="shared" si="66"/>
        <v>0</v>
      </c>
      <c r="Q180" s="262">
        <f t="shared" si="66"/>
        <v>0</v>
      </c>
      <c r="R180" s="263">
        <f t="shared" si="66"/>
        <v>0</v>
      </c>
      <c r="S180" s="262">
        <f t="shared" si="66"/>
        <v>0</v>
      </c>
      <c r="T180" s="263">
        <f t="shared" si="66"/>
        <v>0</v>
      </c>
      <c r="U180" s="262">
        <f t="shared" si="66"/>
        <v>0</v>
      </c>
      <c r="V180" s="263">
        <f t="shared" si="66"/>
        <v>0</v>
      </c>
      <c r="W180" s="262">
        <f t="shared" si="66"/>
        <v>0</v>
      </c>
      <c r="X180" s="263">
        <f t="shared" si="66"/>
        <v>0</v>
      </c>
      <c r="Y180" s="262">
        <f t="shared" si="66"/>
        <v>0</v>
      </c>
      <c r="Z180" s="263">
        <f t="shared" si="66"/>
        <v>0</v>
      </c>
      <c r="AA180" s="264">
        <f t="shared" si="66"/>
        <v>0</v>
      </c>
      <c r="AB180" s="173">
        <f t="shared" si="66"/>
        <v>0</v>
      </c>
      <c r="AC180" s="262">
        <f t="shared" si="66"/>
        <v>0</v>
      </c>
      <c r="AD180" s="263">
        <f t="shared" si="66"/>
        <v>0</v>
      </c>
      <c r="AE180" s="262">
        <f t="shared" si="66"/>
        <v>0</v>
      </c>
      <c r="AF180" s="263">
        <f t="shared" si="66"/>
        <v>0</v>
      </c>
      <c r="AG180" s="264">
        <f t="shared" si="66"/>
        <v>0</v>
      </c>
      <c r="AH180" s="173">
        <f t="shared" si="66"/>
        <v>0</v>
      </c>
      <c r="AI180" s="262">
        <f t="shared" si="66"/>
        <v>0</v>
      </c>
      <c r="AJ180" s="263">
        <f t="shared" si="66"/>
        <v>0</v>
      </c>
      <c r="AK180" s="262">
        <f t="shared" si="66"/>
        <v>0</v>
      </c>
      <c r="AL180" s="263">
        <f t="shared" si="66"/>
        <v>0</v>
      </c>
    </row>
    <row r="181" spans="1:38" ht="23.45" customHeight="1" x14ac:dyDescent="0.25">
      <c r="A181" s="265" t="s">
        <v>164</v>
      </c>
      <c r="B181" s="266"/>
      <c r="C181" s="266"/>
      <c r="D181" s="266"/>
    </row>
    <row r="182" spans="1:38" x14ac:dyDescent="0.25">
      <c r="A182" s="267" t="s">
        <v>165</v>
      </c>
      <c r="B182" s="268" t="s">
        <v>94</v>
      </c>
      <c r="C182" s="269" t="s">
        <v>166</v>
      </c>
      <c r="D182" s="150" t="s">
        <v>167</v>
      </c>
    </row>
    <row r="183" spans="1:38" x14ac:dyDescent="0.25">
      <c r="A183" s="270" t="s">
        <v>168</v>
      </c>
      <c r="B183" s="271">
        <f>SUM(C183:D183)</f>
        <v>0</v>
      </c>
      <c r="C183" s="135"/>
      <c r="D183" s="272"/>
    </row>
    <row r="184" spans="1:38" x14ac:dyDescent="0.25">
      <c r="A184" s="273" t="s">
        <v>169</v>
      </c>
      <c r="B184" s="274">
        <f>SUM(C184:D184)</f>
        <v>0</v>
      </c>
      <c r="C184" s="135"/>
      <c r="D184" s="272"/>
    </row>
    <row r="185" spans="1:38" ht="21" x14ac:dyDescent="0.25">
      <c r="A185" s="275" t="s">
        <v>170</v>
      </c>
      <c r="B185" s="276">
        <f>SUM(C185:D185)</f>
        <v>0</v>
      </c>
      <c r="C185" s="140"/>
      <c r="D185" s="277"/>
    </row>
    <row r="186" spans="1:38" x14ac:dyDescent="0.25">
      <c r="A186" s="278" t="s">
        <v>171</v>
      </c>
      <c r="B186" s="279">
        <f>SUM(C186:D186)</f>
        <v>0</v>
      </c>
      <c r="C186" s="146"/>
      <c r="D186" s="280"/>
    </row>
    <row r="201" spans="1:2" hidden="1" x14ac:dyDescent="0.25"/>
    <row r="202" spans="1:2" hidden="1" x14ac:dyDescent="0.25">
      <c r="A202" s="281">
        <f>SUM(C13:C89,C94:C105,C108:D117,C122:C124,C129:C148,B151:B155,B158:B164,B167:B170,C167:C170,B175:B179,B183:B186)</f>
        <v>1429</v>
      </c>
      <c r="B202" s="281">
        <f>SUM(CJ13:CQ148)</f>
        <v>0</v>
      </c>
    </row>
    <row r="203" spans="1:2" hidden="1" x14ac:dyDescent="0.25"/>
  </sheetData>
  <mergeCells count="128">
    <mergeCell ref="A6:T6"/>
    <mergeCell ref="A8:AM8"/>
    <mergeCell ref="A9:AM9"/>
    <mergeCell ref="A10:A12"/>
    <mergeCell ref="B10:B12"/>
    <mergeCell ref="C10:E11"/>
    <mergeCell ref="F10:AM10"/>
    <mergeCell ref="X11:Y11"/>
    <mergeCell ref="Z11:AA11"/>
    <mergeCell ref="AB11:AC11"/>
    <mergeCell ref="AJ11:AK11"/>
    <mergeCell ref="AL11:AM11"/>
    <mergeCell ref="AU10:AU12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AN10:AN12"/>
    <mergeCell ref="AO10:AP11"/>
    <mergeCell ref="AQ10:AQ12"/>
    <mergeCell ref="AR10:AR12"/>
    <mergeCell ref="AS10:AS12"/>
    <mergeCell ref="AT10:AT12"/>
    <mergeCell ref="A24:A34"/>
    <mergeCell ref="A35:A45"/>
    <mergeCell ref="A46:A56"/>
    <mergeCell ref="A57:A62"/>
    <mergeCell ref="A63:A66"/>
    <mergeCell ref="A67:A73"/>
    <mergeCell ref="AD11:AE11"/>
    <mergeCell ref="AF11:AG11"/>
    <mergeCell ref="AH11:AI11"/>
    <mergeCell ref="A13:A23"/>
    <mergeCell ref="A74:A78"/>
    <mergeCell ref="A79:A89"/>
    <mergeCell ref="A90:AM90"/>
    <mergeCell ref="A91:A93"/>
    <mergeCell ref="B91:B93"/>
    <mergeCell ref="C91:E92"/>
    <mergeCell ref="F91:AM91"/>
    <mergeCell ref="P92:Q92"/>
    <mergeCell ref="R92:S92"/>
    <mergeCell ref="T92:U92"/>
    <mergeCell ref="AN91:AO92"/>
    <mergeCell ref="AP91:AP93"/>
    <mergeCell ref="AQ91:AQ93"/>
    <mergeCell ref="AR91:AR93"/>
    <mergeCell ref="AS91:AS93"/>
    <mergeCell ref="F92:G92"/>
    <mergeCell ref="H92:I92"/>
    <mergeCell ref="J92:K92"/>
    <mergeCell ref="L92:M92"/>
    <mergeCell ref="N92:O92"/>
    <mergeCell ref="AH92:AI92"/>
    <mergeCell ref="AJ92:AK92"/>
    <mergeCell ref="AL92:AM92"/>
    <mergeCell ref="A94:A99"/>
    <mergeCell ref="A100:A105"/>
    <mergeCell ref="A106:D106"/>
    <mergeCell ref="V92:W92"/>
    <mergeCell ref="X92:Y92"/>
    <mergeCell ref="Z92:AA92"/>
    <mergeCell ref="AB92:AC92"/>
    <mergeCell ref="AD92:AE92"/>
    <mergeCell ref="AF92:AG92"/>
    <mergeCell ref="A107:A117"/>
    <mergeCell ref="A118:AK118"/>
    <mergeCell ref="A119:B121"/>
    <mergeCell ref="C119:E120"/>
    <mergeCell ref="F119:AI119"/>
    <mergeCell ref="AJ119:AK120"/>
    <mergeCell ref="X120:Y120"/>
    <mergeCell ref="Z120:AA120"/>
    <mergeCell ref="AB120:AC120"/>
    <mergeCell ref="AD120:AE120"/>
    <mergeCell ref="AL119:AL121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V120:W120"/>
    <mergeCell ref="O127:O128"/>
    <mergeCell ref="A129:A133"/>
    <mergeCell ref="A134:A138"/>
    <mergeCell ref="A139:A143"/>
    <mergeCell ref="A144:A148"/>
    <mergeCell ref="A149:H149"/>
    <mergeCell ref="AF120:AG120"/>
    <mergeCell ref="AH120:AI120"/>
    <mergeCell ref="A122:A124"/>
    <mergeCell ref="A125:J125"/>
    <mergeCell ref="A126:J126"/>
    <mergeCell ref="A127:A128"/>
    <mergeCell ref="B127:B128"/>
    <mergeCell ref="C127:C128"/>
    <mergeCell ref="D127:M127"/>
    <mergeCell ref="N127:N128"/>
    <mergeCell ref="A156:H156"/>
    <mergeCell ref="A171:J171"/>
    <mergeCell ref="A172:A174"/>
    <mergeCell ref="B172:D173"/>
    <mergeCell ref="E172:AL172"/>
    <mergeCell ref="E173:F173"/>
    <mergeCell ref="G173:H173"/>
    <mergeCell ref="I173:J173"/>
    <mergeCell ref="K173:L173"/>
    <mergeCell ref="M173:N173"/>
    <mergeCell ref="AA173:AB173"/>
    <mergeCell ref="AC173:AD173"/>
    <mergeCell ref="AE173:AF173"/>
    <mergeCell ref="AG173:AH173"/>
    <mergeCell ref="AI173:AJ173"/>
    <mergeCell ref="AK173:AL173"/>
    <mergeCell ref="O173:P173"/>
    <mergeCell ref="Q173:R173"/>
    <mergeCell ref="S173:T173"/>
    <mergeCell ref="U173:V173"/>
    <mergeCell ref="W173:X173"/>
    <mergeCell ref="Y173:Z173"/>
  </mergeCells>
  <dataValidations count="8">
    <dataValidation type="whole" allowBlank="1" showInputMessage="1" showErrorMessage="1" sqref="C183:D186" xr:uid="{A719F173-C3DA-47ED-8A5A-452C729C9819}">
      <formula1>0</formula1>
      <formula2>9.99999999999999E+40</formula2>
    </dataValidation>
    <dataValidation type="whole" allowBlank="1" showInputMessage="1" showErrorMessage="1" sqref="F13:AU89" xr:uid="{B3ADE710-CDAA-4BDC-9F9E-96C04E9E45F9}">
      <formula1>0</formula1>
      <formula2>9.99999999999999E+35</formula2>
    </dataValidation>
    <dataValidation type="whole" allowBlank="1" showInputMessage="1" showErrorMessage="1" sqref="F94:AS105" xr:uid="{B46541FC-58EA-4D1F-8721-DBCBBD2BB6BE}">
      <formula1>0</formula1>
      <formula2>9.99999999999999E+36</formula2>
    </dataValidation>
    <dataValidation type="whole" allowBlank="1" showInputMessage="1" showErrorMessage="1" sqref="C108:D117" xr:uid="{52F99705-67BA-4B1D-9BFB-62211709EFBD}">
      <formula1>0</formula1>
      <formula2>9.99999999999999E+34</formula2>
    </dataValidation>
    <dataValidation type="whole" operator="equal" allowBlank="1" showInputMessage="1" showErrorMessage="1" sqref="D74:D78" xr:uid="{C1E390C7-C159-4810-BBE8-0ABFDEB74E7F}">
      <formula1>0</formula1>
    </dataValidation>
    <dataValidation allowBlank="1" showInputMessage="1" showErrorMessage="1" error="Valor no Permitido" sqref="A79:A89" xr:uid="{13F64350-63A2-41D0-8A7D-E91718A4C78C}"/>
    <dataValidation type="whole" allowBlank="1" showInputMessage="1" showErrorMessage="1" error="Valor no Permitido" sqref="B122:E124 A118:A119 A122 C119:E120 B175:D179 B172:D173 C79:E89" xr:uid="{87112EAF-F721-4F0E-8F9E-538E4D1608D7}">
      <formula1>0</formula1>
      <formula2>1E+30</formula2>
    </dataValidation>
    <dataValidation type="whole" operator="greaterThanOrEqual" allowBlank="1" showInputMessage="1" showErrorMessage="1" sqref="D129:O148 E175:AL179 C167:J170 C158:H164 F122:AL124 C151:H155" xr:uid="{46B96609-F050-45AE-AE63-5DEFCA660242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CONSOLIDADO</vt:lpstr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Depto. Bioestadistica</dc:creator>
  <cp:lastModifiedBy>jmunozm_hospitaldelinares.cl</cp:lastModifiedBy>
  <dcterms:created xsi:type="dcterms:W3CDTF">2025-03-20T18:44:51Z</dcterms:created>
  <dcterms:modified xsi:type="dcterms:W3CDTF">2026-01-16T17:56:35Z</dcterms:modified>
</cp:coreProperties>
</file>