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3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215" i="13" l="1"/>
  <c r="CM211" i="13"/>
  <c r="CL211" i="13"/>
  <c r="CK211" i="13"/>
  <c r="CE211" i="13"/>
  <c r="CD211" i="13"/>
  <c r="CC211" i="13"/>
  <c r="M211" i="13"/>
  <c r="B211" i="13"/>
  <c r="CM210" i="13"/>
  <c r="CL210" i="13"/>
  <c r="CK210" i="13"/>
  <c r="CE210" i="13"/>
  <c r="CD210" i="13"/>
  <c r="CC210" i="13"/>
  <c r="M210" i="13" s="1"/>
  <c r="B210" i="13"/>
  <c r="CM206" i="13"/>
  <c r="CL206" i="13"/>
  <c r="CK206" i="13"/>
  <c r="CD206" i="13"/>
  <c r="CC206" i="13"/>
  <c r="V206" i="13"/>
  <c r="C206" i="13"/>
  <c r="CE206" i="13" s="1"/>
  <c r="CM205" i="13"/>
  <c r="CL205" i="13"/>
  <c r="CK205" i="13"/>
  <c r="CD205" i="13"/>
  <c r="CC205" i="13"/>
  <c r="V205" i="13" s="1"/>
  <c r="C205" i="13"/>
  <c r="CE205" i="13" s="1"/>
  <c r="CM204" i="13"/>
  <c r="CL204" i="13"/>
  <c r="CK204" i="13"/>
  <c r="CD204" i="13"/>
  <c r="CC204" i="13"/>
  <c r="V204" i="13"/>
  <c r="C204" i="13"/>
  <c r="CE204" i="13" s="1"/>
  <c r="H200" i="13"/>
  <c r="C200" i="13"/>
  <c r="H199" i="13"/>
  <c r="C199" i="13"/>
  <c r="H198" i="13"/>
  <c r="C198" i="13"/>
  <c r="H197" i="13"/>
  <c r="C197" i="13"/>
  <c r="F193" i="13"/>
  <c r="B193" i="13"/>
  <c r="F192" i="13"/>
  <c r="B192" i="13"/>
  <c r="F191" i="13"/>
  <c r="B191" i="13"/>
  <c r="E187" i="13"/>
  <c r="B187" i="13"/>
  <c r="E186" i="13"/>
  <c r="B186" i="13"/>
  <c r="E182" i="13"/>
  <c r="B182" i="13"/>
  <c r="E181" i="13"/>
  <c r="B181" i="13"/>
  <c r="E180" i="13"/>
  <c r="B180" i="13"/>
  <c r="E179" i="13"/>
  <c r="B179" i="13"/>
  <c r="D174" i="13"/>
  <c r="C174" i="13"/>
  <c r="B174" i="13"/>
  <c r="CL174" i="13" s="1"/>
  <c r="D173" i="13"/>
  <c r="C173" i="13"/>
  <c r="B173" i="13" s="1"/>
  <c r="D172" i="13"/>
  <c r="C172" i="13"/>
  <c r="B172" i="13"/>
  <c r="E167" i="13"/>
  <c r="D167" i="13"/>
  <c r="C167" i="13" s="1"/>
  <c r="CC166" i="13"/>
  <c r="E166" i="13"/>
  <c r="D166" i="13"/>
  <c r="C166" i="13"/>
  <c r="CD165" i="13"/>
  <c r="E165" i="13"/>
  <c r="D165" i="13"/>
  <c r="C165" i="13" s="1"/>
  <c r="CC164" i="13"/>
  <c r="E164" i="13"/>
  <c r="D164" i="13"/>
  <c r="C164" i="13"/>
  <c r="E163" i="13"/>
  <c r="D163" i="13"/>
  <c r="C163" i="13" s="1"/>
  <c r="CD163" i="13" s="1"/>
  <c r="E162" i="13"/>
  <c r="D162" i="13"/>
  <c r="C162" i="13"/>
  <c r="CL162" i="13" s="1"/>
  <c r="E161" i="13"/>
  <c r="D161" i="13"/>
  <c r="C161" i="13" s="1"/>
  <c r="E160" i="13"/>
  <c r="D160" i="13"/>
  <c r="C160" i="13"/>
  <c r="AR155" i="13"/>
  <c r="AQ155" i="13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4" i="13"/>
  <c r="D154" i="13"/>
  <c r="C154" i="13" s="1"/>
  <c r="CM154" i="13" s="1"/>
  <c r="E153" i="13"/>
  <c r="D153" i="13"/>
  <c r="CO152" i="13"/>
  <c r="CM152" i="13"/>
  <c r="E152" i="13"/>
  <c r="D152" i="13"/>
  <c r="C152" i="13" s="1"/>
  <c r="E151" i="13"/>
  <c r="D151" i="13"/>
  <c r="CO150" i="13"/>
  <c r="CM150" i="13"/>
  <c r="CD150" i="13"/>
  <c r="E150" i="13"/>
  <c r="D150" i="13"/>
  <c r="C150" i="13" s="1"/>
  <c r="E149" i="13"/>
  <c r="D149" i="13"/>
  <c r="CG148" i="13"/>
  <c r="CD148" i="13"/>
  <c r="E148" i="13"/>
  <c r="D148" i="13"/>
  <c r="C148" i="13" s="1"/>
  <c r="E147" i="13"/>
  <c r="D147" i="13"/>
  <c r="CM146" i="13"/>
  <c r="CG146" i="13"/>
  <c r="E146" i="13"/>
  <c r="D146" i="13"/>
  <c r="C146" i="13" s="1"/>
  <c r="E145" i="13"/>
  <c r="E155" i="13" s="1"/>
  <c r="D145" i="13"/>
  <c r="AR144" i="13"/>
  <c r="AQ144" i="13"/>
  <c r="AP144" i="13"/>
  <c r="AO144" i="13"/>
  <c r="AN144" i="13"/>
  <c r="AM144" i="13"/>
  <c r="AL144" i="13"/>
  <c r="AK144" i="13"/>
  <c r="AJ144" i="13"/>
  <c r="AI144" i="13"/>
  <c r="AH144" i="13"/>
  <c r="AG144" i="13"/>
  <c r="AF144" i="13"/>
  <c r="AE144" i="13"/>
  <c r="AD144" i="13"/>
  <c r="AC144" i="13"/>
  <c r="AB144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CK143" i="13"/>
  <c r="E143" i="13"/>
  <c r="D143" i="13"/>
  <c r="C143" i="13" s="1"/>
  <c r="CC142" i="13"/>
  <c r="E142" i="13"/>
  <c r="D142" i="13"/>
  <c r="C142" i="13"/>
  <c r="CM141" i="13"/>
  <c r="E141" i="13"/>
  <c r="D141" i="13"/>
  <c r="C141" i="13" s="1"/>
  <c r="E140" i="13"/>
  <c r="D140" i="13"/>
  <c r="C140" i="13"/>
  <c r="CM139" i="13"/>
  <c r="CE139" i="13"/>
  <c r="E139" i="13"/>
  <c r="D139" i="13"/>
  <c r="C139" i="13" s="1"/>
  <c r="CN138" i="13"/>
  <c r="CK138" i="13"/>
  <c r="E138" i="13"/>
  <c r="D138" i="13"/>
  <c r="C138" i="13"/>
  <c r="CE137" i="13"/>
  <c r="E137" i="13"/>
  <c r="D137" i="13"/>
  <c r="C137" i="13" s="1"/>
  <c r="CN136" i="13"/>
  <c r="CK136" i="13"/>
  <c r="CC136" i="13"/>
  <c r="E136" i="13"/>
  <c r="D136" i="13"/>
  <c r="C136" i="13"/>
  <c r="E135" i="13"/>
  <c r="D135" i="13"/>
  <c r="CC134" i="13"/>
  <c r="E134" i="13"/>
  <c r="E144" i="13" s="1"/>
  <c r="D134" i="13"/>
  <c r="C134" i="13"/>
  <c r="CO129" i="13"/>
  <c r="CF129" i="13"/>
  <c r="CD129" i="13"/>
  <c r="B129" i="13"/>
  <c r="B128" i="13"/>
  <c r="CQ127" i="13"/>
  <c r="CO127" i="13"/>
  <c r="CM127" i="13"/>
  <c r="CL127" i="13"/>
  <c r="CK127" i="13"/>
  <c r="CH127" i="13"/>
  <c r="CG127" i="13"/>
  <c r="CF127" i="13"/>
  <c r="CD127" i="13"/>
  <c r="CC127" i="13"/>
  <c r="B127" i="13"/>
  <c r="CP127" i="13" s="1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CI121" i="13"/>
  <c r="CD121" i="13"/>
  <c r="B121" i="13"/>
  <c r="CQ120" i="13"/>
  <c r="CM120" i="13"/>
  <c r="CK120" i="13"/>
  <c r="CI120" i="13"/>
  <c r="CE120" i="13"/>
  <c r="CD120" i="13"/>
  <c r="CC120" i="13"/>
  <c r="B120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CL115" i="13"/>
  <c r="CK115" i="13"/>
  <c r="CF115" i="13"/>
  <c r="CD115" i="13"/>
  <c r="CC115" i="13"/>
  <c r="B115" i="13"/>
  <c r="CQ114" i="13"/>
  <c r="CO114" i="13"/>
  <c r="CL114" i="13"/>
  <c r="CK114" i="13"/>
  <c r="CH114" i="13"/>
  <c r="CD114" i="13"/>
  <c r="CC114" i="13"/>
  <c r="CB114" i="13"/>
  <c r="B114" i="13"/>
  <c r="CR113" i="13"/>
  <c r="CQ113" i="13"/>
  <c r="CO113" i="13"/>
  <c r="CM113" i="13"/>
  <c r="CL113" i="13"/>
  <c r="CK113" i="13"/>
  <c r="CH113" i="13"/>
  <c r="CF113" i="13"/>
  <c r="CE113" i="13"/>
  <c r="CD113" i="13"/>
  <c r="CC113" i="13"/>
  <c r="CB113" i="13"/>
  <c r="B113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CN107" i="13"/>
  <c r="CE107" i="13"/>
  <c r="CD107" i="13"/>
  <c r="E107" i="13"/>
  <c r="D107" i="13"/>
  <c r="C107" i="13" s="1"/>
  <c r="CN106" i="13"/>
  <c r="E106" i="13"/>
  <c r="D106" i="13"/>
  <c r="C106" i="13" s="1"/>
  <c r="E105" i="13"/>
  <c r="D105" i="13"/>
  <c r="E104" i="13"/>
  <c r="D104" i="13"/>
  <c r="CN103" i="13"/>
  <c r="CE103" i="13"/>
  <c r="E103" i="13"/>
  <c r="D103" i="13"/>
  <c r="C103" i="13" s="1"/>
  <c r="CE102" i="13"/>
  <c r="E102" i="13"/>
  <c r="D102" i="13"/>
  <c r="C102" i="13" s="1"/>
  <c r="E101" i="13"/>
  <c r="D101" i="13"/>
  <c r="E100" i="13"/>
  <c r="C100" i="13" s="1"/>
  <c r="CM99" i="13"/>
  <c r="CL99" i="13"/>
  <c r="CC99" i="13"/>
  <c r="E99" i="13"/>
  <c r="D99" i="13"/>
  <c r="C99" i="13"/>
  <c r="AQ94" i="13"/>
  <c r="AP94" i="13"/>
  <c r="AO94" i="13"/>
  <c r="AN94" i="13"/>
  <c r="AM94" i="13"/>
  <c r="AL94" i="13"/>
  <c r="AK94" i="13"/>
  <c r="AJ94" i="13"/>
  <c r="AI94" i="13"/>
  <c r="AH94" i="13"/>
  <c r="AG94" i="13"/>
  <c r="AF94" i="13"/>
  <c r="AD94" i="13"/>
  <c r="AC94" i="13"/>
  <c r="AB94" i="13"/>
  <c r="AA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CK93" i="13"/>
  <c r="CC93" i="13"/>
  <c r="AE93" i="13"/>
  <c r="Z93" i="13"/>
  <c r="B93" i="13"/>
  <c r="CD92" i="13"/>
  <c r="AE92" i="13"/>
  <c r="Z92" i="13"/>
  <c r="B92" i="13"/>
  <c r="CK91" i="13"/>
  <c r="CC91" i="13"/>
  <c r="AE91" i="13"/>
  <c r="Z91" i="13"/>
  <c r="B91" i="13"/>
  <c r="CD90" i="13"/>
  <c r="AE90" i="13"/>
  <c r="Z90" i="13"/>
  <c r="B90" i="13"/>
  <c r="CK89" i="13"/>
  <c r="CC89" i="13"/>
  <c r="AE89" i="13"/>
  <c r="Z89" i="13"/>
  <c r="B89" i="13"/>
  <c r="CD88" i="13"/>
  <c r="AE88" i="13"/>
  <c r="Z88" i="13"/>
  <c r="B88" i="13"/>
  <c r="CK87" i="13"/>
  <c r="CC87" i="13"/>
  <c r="AE87" i="13"/>
  <c r="Z87" i="13"/>
  <c r="B87" i="13"/>
  <c r="CD86" i="13"/>
  <c r="AE86" i="13"/>
  <c r="Z86" i="13"/>
  <c r="B86" i="13"/>
  <c r="CK85" i="13"/>
  <c r="CC85" i="13"/>
  <c r="AE85" i="13"/>
  <c r="Z85" i="13"/>
  <c r="B85" i="13"/>
  <c r="CD84" i="13"/>
  <c r="AE84" i="13"/>
  <c r="Z84" i="13"/>
  <c r="B84" i="13"/>
  <c r="CK83" i="13"/>
  <c r="AE83" i="13"/>
  <c r="Z83" i="13"/>
  <c r="CL83" i="13" s="1"/>
  <c r="B83" i="13"/>
  <c r="CF83" i="13" s="1"/>
  <c r="CN82" i="13"/>
  <c r="CK82" i="13"/>
  <c r="CF82" i="13"/>
  <c r="AE82" i="13"/>
  <c r="Z82" i="13"/>
  <c r="CL82" i="13" s="1"/>
  <c r="B82" i="13"/>
  <c r="CN81" i="13"/>
  <c r="CK81" i="13"/>
  <c r="CD81" i="13"/>
  <c r="AE81" i="13"/>
  <c r="Z81" i="13"/>
  <c r="CL81" i="13" s="1"/>
  <c r="B81" i="13"/>
  <c r="CF81" i="13" s="1"/>
  <c r="CN80" i="13"/>
  <c r="CK80" i="13"/>
  <c r="CF80" i="13"/>
  <c r="CD80" i="13"/>
  <c r="AE80" i="13"/>
  <c r="Z80" i="13"/>
  <c r="CL80" i="13" s="1"/>
  <c r="B80" i="13"/>
  <c r="CN79" i="13"/>
  <c r="CK79" i="13"/>
  <c r="CD79" i="13"/>
  <c r="AE79" i="13"/>
  <c r="Z79" i="13"/>
  <c r="CL79" i="13" s="1"/>
  <c r="B79" i="13"/>
  <c r="CF79" i="13" s="1"/>
  <c r="CN78" i="13"/>
  <c r="CK78" i="13"/>
  <c r="CF78" i="13"/>
  <c r="CD78" i="13"/>
  <c r="AE78" i="13"/>
  <c r="Z78" i="13"/>
  <c r="CL78" i="13" s="1"/>
  <c r="B78" i="13"/>
  <c r="CN77" i="13"/>
  <c r="CK77" i="13"/>
  <c r="CD77" i="13"/>
  <c r="AE77" i="13"/>
  <c r="Z77" i="13"/>
  <c r="CL77" i="13" s="1"/>
  <c r="B77" i="13"/>
  <c r="CF77" i="13" s="1"/>
  <c r="CN76" i="13"/>
  <c r="CK76" i="13"/>
  <c r="CF76" i="13"/>
  <c r="CD76" i="13"/>
  <c r="AE76" i="13"/>
  <c r="Z76" i="13"/>
  <c r="CL76" i="13" s="1"/>
  <c r="B76" i="13"/>
  <c r="CN75" i="13"/>
  <c r="CK75" i="13"/>
  <c r="AE75" i="13"/>
  <c r="Z75" i="13"/>
  <c r="CL75" i="13" s="1"/>
  <c r="B75" i="13"/>
  <c r="CF75" i="13" s="1"/>
  <c r="CN74" i="13"/>
  <c r="CK74" i="13"/>
  <c r="CF74" i="13"/>
  <c r="AE74" i="13"/>
  <c r="Z74" i="13"/>
  <c r="CL74" i="13" s="1"/>
  <c r="B74" i="13"/>
  <c r="CN73" i="13"/>
  <c r="CK73" i="13"/>
  <c r="CD73" i="13"/>
  <c r="AE73" i="13"/>
  <c r="Z73" i="13"/>
  <c r="CL73" i="13" s="1"/>
  <c r="B73" i="13"/>
  <c r="CF73" i="13" s="1"/>
  <c r="CN72" i="13"/>
  <c r="CK72" i="13"/>
  <c r="CF72" i="13"/>
  <c r="CD72" i="13"/>
  <c r="AE72" i="13"/>
  <c r="Z72" i="13"/>
  <c r="CL72" i="13" s="1"/>
  <c r="B72" i="13"/>
  <c r="CN71" i="13"/>
  <c r="CK71" i="13"/>
  <c r="CD71" i="13"/>
  <c r="AE71" i="13"/>
  <c r="Z71" i="13"/>
  <c r="CL71" i="13" s="1"/>
  <c r="B71" i="13"/>
  <c r="CF71" i="13" s="1"/>
  <c r="CN70" i="13"/>
  <c r="CK70" i="13"/>
  <c r="CF70" i="13"/>
  <c r="CD70" i="13"/>
  <c r="AE70" i="13"/>
  <c r="Z70" i="13"/>
  <c r="CL70" i="13" s="1"/>
  <c r="B70" i="13"/>
  <c r="CN69" i="13"/>
  <c r="CK69" i="13"/>
  <c r="CD69" i="13"/>
  <c r="AE69" i="13"/>
  <c r="Z69" i="13"/>
  <c r="CL69" i="13" s="1"/>
  <c r="B69" i="13"/>
  <c r="CF69" i="13" s="1"/>
  <c r="CN68" i="13"/>
  <c r="CK68" i="13"/>
  <c r="CF68" i="13"/>
  <c r="CD68" i="13"/>
  <c r="AE68" i="13"/>
  <c r="Z68" i="13"/>
  <c r="CL68" i="13" s="1"/>
  <c r="B68" i="13"/>
  <c r="CN67" i="13"/>
  <c r="CK67" i="13"/>
  <c r="AE67" i="13"/>
  <c r="Z67" i="13"/>
  <c r="CL67" i="13" s="1"/>
  <c r="B67" i="13"/>
  <c r="CF67" i="13" s="1"/>
  <c r="CN66" i="13"/>
  <c r="CK66" i="13"/>
  <c r="CF66" i="13"/>
  <c r="AE66" i="13"/>
  <c r="Z66" i="13"/>
  <c r="CL66" i="13" s="1"/>
  <c r="B66" i="13"/>
  <c r="CN65" i="13"/>
  <c r="CK65" i="13"/>
  <c r="CD65" i="13"/>
  <c r="AE65" i="13"/>
  <c r="Z65" i="13"/>
  <c r="CL65" i="13" s="1"/>
  <c r="B65" i="13"/>
  <c r="CF65" i="13" s="1"/>
  <c r="CN64" i="13"/>
  <c r="CK64" i="13"/>
  <c r="CF64" i="13"/>
  <c r="CD64" i="13"/>
  <c r="AE64" i="13"/>
  <c r="Z64" i="13"/>
  <c r="CL64" i="13" s="1"/>
  <c r="B64" i="13"/>
  <c r="CN63" i="13"/>
  <c r="CK63" i="13"/>
  <c r="CD63" i="13"/>
  <c r="AE63" i="13"/>
  <c r="Z63" i="13"/>
  <c r="CL63" i="13" s="1"/>
  <c r="B63" i="13"/>
  <c r="CF63" i="13" s="1"/>
  <c r="CN62" i="13"/>
  <c r="CF62" i="13"/>
  <c r="CD62" i="13"/>
  <c r="AE62" i="13"/>
  <c r="Z62" i="13"/>
  <c r="CL62" i="13" s="1"/>
  <c r="B62" i="13"/>
  <c r="CK62" i="13" s="1"/>
  <c r="CN61" i="13"/>
  <c r="CF61" i="13"/>
  <c r="CD61" i="13"/>
  <c r="AE61" i="13"/>
  <c r="Z61" i="13"/>
  <c r="CL61" i="13" s="1"/>
  <c r="B61" i="13"/>
  <c r="CK61" i="13" s="1"/>
  <c r="CN60" i="13"/>
  <c r="CF60" i="13"/>
  <c r="CD60" i="13"/>
  <c r="AE60" i="13"/>
  <c r="Z60" i="13"/>
  <c r="CL60" i="13" s="1"/>
  <c r="B60" i="13"/>
  <c r="CK60" i="13" s="1"/>
  <c r="CN59" i="13"/>
  <c r="CF59" i="13"/>
  <c r="CD59" i="13"/>
  <c r="AE59" i="13"/>
  <c r="Z59" i="13"/>
  <c r="CL59" i="13" s="1"/>
  <c r="B59" i="13"/>
  <c r="CK59" i="13" s="1"/>
  <c r="CN58" i="13"/>
  <c r="CF58" i="13"/>
  <c r="CD58" i="13"/>
  <c r="AE58" i="13"/>
  <c r="Z58" i="13"/>
  <c r="CL58" i="13" s="1"/>
  <c r="B58" i="13"/>
  <c r="CK58" i="13" s="1"/>
  <c r="CN57" i="13"/>
  <c r="CF57" i="13"/>
  <c r="CD57" i="13"/>
  <c r="AE57" i="13"/>
  <c r="Z57" i="13"/>
  <c r="CL57" i="13" s="1"/>
  <c r="B57" i="13"/>
  <c r="CK57" i="13" s="1"/>
  <c r="CN56" i="13"/>
  <c r="CF56" i="13"/>
  <c r="CD56" i="13"/>
  <c r="AE56" i="13"/>
  <c r="Z56" i="13"/>
  <c r="CL56" i="13" s="1"/>
  <c r="B56" i="13"/>
  <c r="CK56" i="13" s="1"/>
  <c r="CN55" i="13"/>
  <c r="CF55" i="13"/>
  <c r="CD55" i="13"/>
  <c r="AE55" i="13"/>
  <c r="Z55" i="13"/>
  <c r="CL55" i="13" s="1"/>
  <c r="B55" i="13"/>
  <c r="CK55" i="13" s="1"/>
  <c r="CN54" i="13"/>
  <c r="CF54" i="13"/>
  <c r="CD54" i="13"/>
  <c r="AE54" i="13"/>
  <c r="Z54" i="13"/>
  <c r="CL54" i="13" s="1"/>
  <c r="B54" i="13"/>
  <c r="CK54" i="13" s="1"/>
  <c r="CN53" i="13"/>
  <c r="CF53" i="13"/>
  <c r="CD53" i="13"/>
  <c r="AE53" i="13"/>
  <c r="Z53" i="13"/>
  <c r="CL53" i="13" s="1"/>
  <c r="B53" i="13"/>
  <c r="CK53" i="13" s="1"/>
  <c r="CN52" i="13"/>
  <c r="CF52" i="13"/>
  <c r="CD52" i="13"/>
  <c r="AE52" i="13"/>
  <c r="Z52" i="13"/>
  <c r="CL52" i="13" s="1"/>
  <c r="B52" i="13"/>
  <c r="CK52" i="13" s="1"/>
  <c r="CN51" i="13"/>
  <c r="CF51" i="13"/>
  <c r="CD51" i="13"/>
  <c r="AE51" i="13"/>
  <c r="Z51" i="13"/>
  <c r="CL51" i="13" s="1"/>
  <c r="B51" i="13"/>
  <c r="CK51" i="13" s="1"/>
  <c r="CN50" i="13"/>
  <c r="CF50" i="13"/>
  <c r="CD50" i="13"/>
  <c r="AE50" i="13"/>
  <c r="Z50" i="13"/>
  <c r="CL50" i="13" s="1"/>
  <c r="B50" i="13"/>
  <c r="CK50" i="13" s="1"/>
  <c r="CN49" i="13"/>
  <c r="CF49" i="13"/>
  <c r="CD49" i="13"/>
  <c r="AE49" i="13"/>
  <c r="Z49" i="13"/>
  <c r="CL49" i="13" s="1"/>
  <c r="B49" i="13"/>
  <c r="CK49" i="13" s="1"/>
  <c r="CN48" i="13"/>
  <c r="CF48" i="13"/>
  <c r="CD48" i="13"/>
  <c r="AE48" i="13"/>
  <c r="Z48" i="13"/>
  <c r="CL48" i="13" s="1"/>
  <c r="B48" i="13"/>
  <c r="CK48" i="13" s="1"/>
  <c r="CN47" i="13"/>
  <c r="CF47" i="13"/>
  <c r="CD47" i="13"/>
  <c r="AE47" i="13"/>
  <c r="Z47" i="13"/>
  <c r="CL47" i="13" s="1"/>
  <c r="B47" i="13"/>
  <c r="CK47" i="13" s="1"/>
  <c r="CN46" i="13"/>
  <c r="CF46" i="13"/>
  <c r="CD46" i="13"/>
  <c r="AE46" i="13"/>
  <c r="Z46" i="13"/>
  <c r="CL46" i="13" s="1"/>
  <c r="B46" i="13"/>
  <c r="CK46" i="13" s="1"/>
  <c r="CN45" i="13"/>
  <c r="CF45" i="13"/>
  <c r="CD45" i="13"/>
  <c r="AE45" i="13"/>
  <c r="Z45" i="13"/>
  <c r="CL45" i="13" s="1"/>
  <c r="B45" i="13"/>
  <c r="CK45" i="13" s="1"/>
  <c r="CN44" i="13"/>
  <c r="CF44" i="13"/>
  <c r="CD44" i="13"/>
  <c r="AE44" i="13"/>
  <c r="Z44" i="13"/>
  <c r="CL44" i="13" s="1"/>
  <c r="B44" i="13"/>
  <c r="CK44" i="13" s="1"/>
  <c r="CN43" i="13"/>
  <c r="CF43" i="13"/>
  <c r="CD43" i="13"/>
  <c r="AE43" i="13"/>
  <c r="Z43" i="13"/>
  <c r="CL43" i="13" s="1"/>
  <c r="B43" i="13"/>
  <c r="CK43" i="13" s="1"/>
  <c r="CN42" i="13"/>
  <c r="CF42" i="13"/>
  <c r="CD42" i="13"/>
  <c r="AE42" i="13"/>
  <c r="Z42" i="13"/>
  <c r="CL42" i="13" s="1"/>
  <c r="B42" i="13"/>
  <c r="CK42" i="13" s="1"/>
  <c r="CN41" i="13"/>
  <c r="CF41" i="13"/>
  <c r="CD41" i="13"/>
  <c r="AE41" i="13"/>
  <c r="Z41" i="13"/>
  <c r="CL41" i="13" s="1"/>
  <c r="B41" i="13"/>
  <c r="CK41" i="13" s="1"/>
  <c r="CN40" i="13"/>
  <c r="CF40" i="13"/>
  <c r="CD40" i="13"/>
  <c r="AE40" i="13"/>
  <c r="Z40" i="13"/>
  <c r="CL40" i="13" s="1"/>
  <c r="B40" i="13"/>
  <c r="CK40" i="13" s="1"/>
  <c r="CN39" i="13"/>
  <c r="CF39" i="13"/>
  <c r="CD39" i="13"/>
  <c r="AE39" i="13"/>
  <c r="Z39" i="13"/>
  <c r="CL39" i="13" s="1"/>
  <c r="B39" i="13"/>
  <c r="CK39" i="13" s="1"/>
  <c r="CN38" i="13"/>
  <c r="CF38" i="13"/>
  <c r="CD38" i="13"/>
  <c r="AE38" i="13"/>
  <c r="Z38" i="13"/>
  <c r="CL38" i="13" s="1"/>
  <c r="B38" i="13"/>
  <c r="CK38" i="13" s="1"/>
  <c r="CN37" i="13"/>
  <c r="CF37" i="13"/>
  <c r="CD37" i="13"/>
  <c r="AE37" i="13"/>
  <c r="Z37" i="13"/>
  <c r="CL37" i="13" s="1"/>
  <c r="B37" i="13"/>
  <c r="CK37" i="13" s="1"/>
  <c r="CN36" i="13"/>
  <c r="CF36" i="13"/>
  <c r="CD36" i="13"/>
  <c r="AE36" i="13"/>
  <c r="Z36" i="13"/>
  <c r="CL36" i="13" s="1"/>
  <c r="B36" i="13"/>
  <c r="CK36" i="13" s="1"/>
  <c r="CN35" i="13"/>
  <c r="CF35" i="13"/>
  <c r="CD35" i="13"/>
  <c r="AE35" i="13"/>
  <c r="Z35" i="13"/>
  <c r="CL35" i="13" s="1"/>
  <c r="B35" i="13"/>
  <c r="CK35" i="13" s="1"/>
  <c r="CN34" i="13"/>
  <c r="CF34" i="13"/>
  <c r="CD34" i="13"/>
  <c r="AE34" i="13"/>
  <c r="AE94" i="13" s="1"/>
  <c r="Z34" i="13"/>
  <c r="Z94" i="13" s="1"/>
  <c r="B34" i="13"/>
  <c r="CK34" i="13" s="1"/>
  <c r="CM28" i="13"/>
  <c r="CK28" i="13"/>
  <c r="CD28" i="13"/>
  <c r="B28" i="13"/>
  <c r="CE28" i="13" s="1"/>
  <c r="L24" i="13"/>
  <c r="K24" i="13"/>
  <c r="J24" i="13"/>
  <c r="I24" i="13"/>
  <c r="H24" i="13"/>
  <c r="G24" i="13"/>
  <c r="F24" i="13"/>
  <c r="E24" i="13"/>
  <c r="CC23" i="13"/>
  <c r="D23" i="13"/>
  <c r="C23" i="13"/>
  <c r="B23" i="13"/>
  <c r="D22" i="13"/>
  <c r="C22" i="13"/>
  <c r="B22" i="13"/>
  <c r="D21" i="13"/>
  <c r="D24" i="13" s="1"/>
  <c r="C21" i="13"/>
  <c r="C24" i="13" s="1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CP15" i="13"/>
  <c r="CN15" i="13"/>
  <c r="CM15" i="13"/>
  <c r="CL15" i="13"/>
  <c r="CH15" i="13"/>
  <c r="CG15" i="13"/>
  <c r="CF15" i="13"/>
  <c r="CD15" i="13"/>
  <c r="CC15" i="13"/>
  <c r="B15" i="13"/>
  <c r="CO15" i="13" s="1"/>
  <c r="CP14" i="13"/>
  <c r="CN14" i="13"/>
  <c r="CL14" i="13"/>
  <c r="CH14" i="13"/>
  <c r="CF14" i="13"/>
  <c r="CD14" i="13"/>
  <c r="B14" i="13"/>
  <c r="CO14" i="13" s="1"/>
  <c r="CP13" i="13"/>
  <c r="CN13" i="13"/>
  <c r="CM13" i="13"/>
  <c r="CL13" i="13"/>
  <c r="CH13" i="13"/>
  <c r="CG13" i="13"/>
  <c r="CF13" i="13"/>
  <c r="CD13" i="13"/>
  <c r="CC13" i="13"/>
  <c r="B13" i="13"/>
  <c r="CO13" i="13" s="1"/>
  <c r="CP12" i="13"/>
  <c r="CN12" i="13"/>
  <c r="CL12" i="13"/>
  <c r="CH12" i="13"/>
  <c r="CF12" i="13"/>
  <c r="CD12" i="13"/>
  <c r="B12" i="13"/>
  <c r="CO12" i="13" s="1"/>
  <c r="CP11" i="13"/>
  <c r="CN11" i="13"/>
  <c r="CM11" i="13"/>
  <c r="CL11" i="13"/>
  <c r="CH11" i="13"/>
  <c r="CG11" i="13"/>
  <c r="CF11" i="13"/>
  <c r="CD11" i="13"/>
  <c r="CC11" i="13"/>
  <c r="B11" i="13"/>
  <c r="A5" i="13"/>
  <c r="A4" i="13"/>
  <c r="A3" i="13"/>
  <c r="A2" i="13"/>
  <c r="AA13" i="13" l="1"/>
  <c r="CL22" i="13"/>
  <c r="CD22" i="13"/>
  <c r="C135" i="13"/>
  <c r="D144" i="13"/>
  <c r="C144" i="13" s="1"/>
  <c r="CL140" i="13"/>
  <c r="CE140" i="13"/>
  <c r="CM140" i="13"/>
  <c r="CD140" i="13"/>
  <c r="CO140" i="13"/>
  <c r="CG140" i="13"/>
  <c r="CN140" i="13"/>
  <c r="CC140" i="13"/>
  <c r="CF140" i="13"/>
  <c r="CL23" i="13"/>
  <c r="CD23" i="13"/>
  <c r="M23" i="13" s="1"/>
  <c r="CK23" i="13"/>
  <c r="CK100" i="13"/>
  <c r="CC100" i="13"/>
  <c r="CN100" i="13"/>
  <c r="CE100" i="13"/>
  <c r="CF100" i="13"/>
  <c r="CL100" i="13"/>
  <c r="CD100" i="13"/>
  <c r="B16" i="13"/>
  <c r="B21" i="13"/>
  <c r="CC22" i="13"/>
  <c r="M22" i="13" s="1"/>
  <c r="CL34" i="13"/>
  <c r="CD66" i="13"/>
  <c r="CD67" i="13"/>
  <c r="CD74" i="13"/>
  <c r="CD75" i="13"/>
  <c r="CD82" i="13"/>
  <c r="CD83" i="13"/>
  <c r="CD85" i="13"/>
  <c r="CL85" i="13"/>
  <c r="CM86" i="13"/>
  <c r="CE86" i="13"/>
  <c r="CN86" i="13"/>
  <c r="CF86" i="13"/>
  <c r="CK86" i="13"/>
  <c r="CC86" i="13"/>
  <c r="AR86" i="13" s="1"/>
  <c r="CL86" i="13"/>
  <c r="CD89" i="13"/>
  <c r="CL89" i="13"/>
  <c r="CM90" i="13"/>
  <c r="CE90" i="13"/>
  <c r="CN90" i="13"/>
  <c r="CF90" i="13"/>
  <c r="CK90" i="13"/>
  <c r="CC90" i="13"/>
  <c r="CL90" i="13"/>
  <c r="CD93" i="13"/>
  <c r="CL93" i="13"/>
  <c r="CM100" i="13"/>
  <c r="CK106" i="13"/>
  <c r="CC106" i="13"/>
  <c r="CL106" i="13"/>
  <c r="CM106" i="13"/>
  <c r="CD106" i="13"/>
  <c r="CF106" i="13"/>
  <c r="CE106" i="13"/>
  <c r="CP121" i="13"/>
  <c r="CL121" i="13"/>
  <c r="CH121" i="13"/>
  <c r="CR121" i="13"/>
  <c r="CN121" i="13"/>
  <c r="CJ121" i="13"/>
  <c r="CF121" i="13"/>
  <c r="CK121" i="13"/>
  <c r="CM121" i="13"/>
  <c r="CE121" i="13"/>
  <c r="CO121" i="13"/>
  <c r="CC121" i="13"/>
  <c r="CG121" i="13"/>
  <c r="CQ121" i="13"/>
  <c r="CP128" i="13"/>
  <c r="CL128" i="13"/>
  <c r="CG128" i="13"/>
  <c r="CC128" i="13"/>
  <c r="CQ128" i="13"/>
  <c r="CK128" i="13"/>
  <c r="CE128" i="13"/>
  <c r="CN128" i="13"/>
  <c r="CH128" i="13"/>
  <c r="CO128" i="13"/>
  <c r="CD128" i="13"/>
  <c r="CF128" i="13"/>
  <c r="CI128" i="13"/>
  <c r="CM128" i="13"/>
  <c r="CK140" i="13"/>
  <c r="CK22" i="13"/>
  <c r="CM84" i="13"/>
  <c r="CE84" i="13"/>
  <c r="CN84" i="13"/>
  <c r="CF84" i="13"/>
  <c r="CC84" i="13"/>
  <c r="CK84" i="13"/>
  <c r="CL84" i="13"/>
  <c r="CL87" i="13"/>
  <c r="CD87" i="13"/>
  <c r="AR87" i="13" s="1"/>
  <c r="CM88" i="13"/>
  <c r="CE88" i="13"/>
  <c r="CN88" i="13"/>
  <c r="CF88" i="13"/>
  <c r="CC88" i="13"/>
  <c r="CK88" i="13"/>
  <c r="CL88" i="13"/>
  <c r="CL91" i="13"/>
  <c r="CD91" i="13"/>
  <c r="AR91" i="13" s="1"/>
  <c r="CM92" i="13"/>
  <c r="CE92" i="13"/>
  <c r="CN92" i="13"/>
  <c r="CF92" i="13"/>
  <c r="CC92" i="13"/>
  <c r="CK92" i="13"/>
  <c r="CL92" i="13"/>
  <c r="D108" i="13"/>
  <c r="CK102" i="13"/>
  <c r="CC102" i="13"/>
  <c r="CL102" i="13"/>
  <c r="CM102" i="13"/>
  <c r="CD102" i="13"/>
  <c r="CN102" i="13"/>
  <c r="CN137" i="13"/>
  <c r="CG137" i="13"/>
  <c r="CC137" i="13"/>
  <c r="CO137" i="13"/>
  <c r="CF137" i="13"/>
  <c r="CL137" i="13"/>
  <c r="CD137" i="13"/>
  <c r="CM137" i="13"/>
  <c r="CN143" i="13"/>
  <c r="CG143" i="13"/>
  <c r="CC143" i="13"/>
  <c r="CL143" i="13"/>
  <c r="CD143" i="13"/>
  <c r="CO143" i="13"/>
  <c r="CF143" i="13"/>
  <c r="CE143" i="13"/>
  <c r="CG154" i="13"/>
  <c r="CK161" i="13"/>
  <c r="CL161" i="13"/>
  <c r="CC161" i="13"/>
  <c r="CD161" i="13"/>
  <c r="CK173" i="13"/>
  <c r="CL173" i="13"/>
  <c r="CC173" i="13"/>
  <c r="AJ173" i="13" s="1"/>
  <c r="CD173" i="13"/>
  <c r="CE11" i="13"/>
  <c r="AA11" i="13" s="1"/>
  <c r="CK11" i="13"/>
  <c r="CO11" i="13"/>
  <c r="CC12" i="13"/>
  <c r="CG12" i="13"/>
  <c r="CM12" i="13"/>
  <c r="CE13" i="13"/>
  <c r="CK13" i="13"/>
  <c r="CC14" i="13"/>
  <c r="CG14" i="13"/>
  <c r="CM14" i="13"/>
  <c r="CE15" i="13"/>
  <c r="AA15" i="13" s="1"/>
  <c r="CK15" i="13"/>
  <c r="CC28" i="13"/>
  <c r="X28" i="13" s="1"/>
  <c r="CL28" i="13"/>
  <c r="CE34" i="13"/>
  <c r="CM34" i="13"/>
  <c r="CE35" i="13"/>
  <c r="CM35" i="13"/>
  <c r="CE36" i="13"/>
  <c r="CM36" i="13"/>
  <c r="CE37" i="13"/>
  <c r="CM37" i="13"/>
  <c r="CE38" i="13"/>
  <c r="CM38" i="13"/>
  <c r="CE39" i="13"/>
  <c r="CM39" i="13"/>
  <c r="CE40" i="13"/>
  <c r="CM40" i="13"/>
  <c r="CE41" i="13"/>
  <c r="CM41" i="13"/>
  <c r="CE42" i="13"/>
  <c r="CM42" i="13"/>
  <c r="CE43" i="13"/>
  <c r="CM43" i="13"/>
  <c r="CE44" i="13"/>
  <c r="CM44" i="13"/>
  <c r="CE45" i="13"/>
  <c r="CM45" i="13"/>
  <c r="CE46" i="13"/>
  <c r="CM46" i="13"/>
  <c r="CE47" i="13"/>
  <c r="CM47" i="13"/>
  <c r="CE48" i="13"/>
  <c r="CM48" i="13"/>
  <c r="CE49" i="13"/>
  <c r="CM49" i="13"/>
  <c r="CE50" i="13"/>
  <c r="CM50" i="13"/>
  <c r="CE51" i="13"/>
  <c r="CM51" i="13"/>
  <c r="CE52" i="13"/>
  <c r="CM52" i="13"/>
  <c r="CE53" i="13"/>
  <c r="CM53" i="13"/>
  <c r="CE54" i="13"/>
  <c r="CM54" i="13"/>
  <c r="CE55" i="13"/>
  <c r="CM55" i="13"/>
  <c r="CE56" i="13"/>
  <c r="CM56" i="13"/>
  <c r="CE57" i="13"/>
  <c r="CM57" i="13"/>
  <c r="CE58" i="13"/>
  <c r="CM58" i="13"/>
  <c r="CE59" i="13"/>
  <c r="CM59" i="13"/>
  <c r="CE60" i="13"/>
  <c r="CM60" i="13"/>
  <c r="CE61" i="13"/>
  <c r="CM61" i="13"/>
  <c r="CE62" i="13"/>
  <c r="CM62" i="13"/>
  <c r="CM64" i="13"/>
  <c r="CE64" i="13"/>
  <c r="CC64" i="13"/>
  <c r="AR64" i="13" s="1"/>
  <c r="CM66" i="13"/>
  <c r="CE66" i="13"/>
  <c r="CC66" i="13"/>
  <c r="CM68" i="13"/>
  <c r="CE68" i="13"/>
  <c r="CC68" i="13"/>
  <c r="AR68" i="13" s="1"/>
  <c r="CM70" i="13"/>
  <c r="CE70" i="13"/>
  <c r="CC70" i="13"/>
  <c r="CM72" i="13"/>
  <c r="CE72" i="13"/>
  <c r="CC72" i="13"/>
  <c r="AR72" i="13" s="1"/>
  <c r="CM74" i="13"/>
  <c r="CE74" i="13"/>
  <c r="CC74" i="13"/>
  <c r="CM76" i="13"/>
  <c r="CE76" i="13"/>
  <c r="CC76" i="13"/>
  <c r="AR76" i="13" s="1"/>
  <c r="CM78" i="13"/>
  <c r="CE78" i="13"/>
  <c r="CC78" i="13"/>
  <c r="CM80" i="13"/>
  <c r="CE80" i="13"/>
  <c r="CC80" i="13"/>
  <c r="AR80" i="13" s="1"/>
  <c r="CM82" i="13"/>
  <c r="CE82" i="13"/>
  <c r="CC82" i="13"/>
  <c r="CM87" i="13"/>
  <c r="CE87" i="13"/>
  <c r="CN87" i="13"/>
  <c r="CF87" i="13"/>
  <c r="CM91" i="13"/>
  <c r="CE91" i="13"/>
  <c r="CN91" i="13"/>
  <c r="CF91" i="13"/>
  <c r="E108" i="13"/>
  <c r="CK103" i="13"/>
  <c r="CC103" i="13"/>
  <c r="CF103" i="13"/>
  <c r="CL103" i="13"/>
  <c r="CM103" i="13"/>
  <c r="CR115" i="13"/>
  <c r="CN115" i="13"/>
  <c r="CI115" i="13"/>
  <c r="CE115" i="13"/>
  <c r="CP115" i="13"/>
  <c r="CG115" i="13"/>
  <c r="CO115" i="13"/>
  <c r="CH115" i="13"/>
  <c r="CB115" i="13"/>
  <c r="CQ115" i="13"/>
  <c r="CL134" i="13"/>
  <c r="CE134" i="13"/>
  <c r="CO134" i="13"/>
  <c r="CG134" i="13"/>
  <c r="CM134" i="13"/>
  <c r="CD134" i="13"/>
  <c r="AS134" i="13" s="1"/>
  <c r="CK134" i="13"/>
  <c r="CN134" i="13"/>
  <c r="CF134" i="13"/>
  <c r="CK164" i="13"/>
  <c r="CD164" i="13"/>
  <c r="AJ164" i="13" s="1"/>
  <c r="CL164" i="13"/>
  <c r="CL154" i="13"/>
  <c r="CE154" i="13"/>
  <c r="CN154" i="13"/>
  <c r="CF154" i="13"/>
  <c r="CK154" i="13"/>
  <c r="CC154" i="13"/>
  <c r="AS154" i="13" s="1"/>
  <c r="CO154" i="13"/>
  <c r="CD154" i="13"/>
  <c r="CK162" i="13"/>
  <c r="CD162" i="13"/>
  <c r="CC162" i="13"/>
  <c r="CK163" i="13"/>
  <c r="CC163" i="13"/>
  <c r="AJ163" i="13" s="1"/>
  <c r="CL163" i="13"/>
  <c r="CK174" i="13"/>
  <c r="CD174" i="13"/>
  <c r="CC174" i="13"/>
  <c r="CE12" i="13"/>
  <c r="CK12" i="13"/>
  <c r="CE14" i="13"/>
  <c r="CK14" i="13"/>
  <c r="CC34" i="13"/>
  <c r="AR34" i="13" s="1"/>
  <c r="CC35" i="13"/>
  <c r="CC36" i="13"/>
  <c r="CC37" i="13"/>
  <c r="CC38" i="13"/>
  <c r="AR38" i="13" s="1"/>
  <c r="CC39" i="13"/>
  <c r="CC40" i="13"/>
  <c r="CC41" i="13"/>
  <c r="CC42" i="13"/>
  <c r="AR42" i="13" s="1"/>
  <c r="CC43" i="13"/>
  <c r="CC44" i="13"/>
  <c r="CC45" i="13"/>
  <c r="CC46" i="13"/>
  <c r="AR46" i="13" s="1"/>
  <c r="CC47" i="13"/>
  <c r="CC48" i="13"/>
  <c r="CC49" i="13"/>
  <c r="CC50" i="13"/>
  <c r="AR50" i="13" s="1"/>
  <c r="CC51" i="13"/>
  <c r="CC52" i="13"/>
  <c r="CC53" i="13"/>
  <c r="CC54" i="13"/>
  <c r="AR54" i="13" s="1"/>
  <c r="CC55" i="13"/>
  <c r="CC56" i="13"/>
  <c r="CC57" i="13"/>
  <c r="CC58" i="13"/>
  <c r="AR58" i="13" s="1"/>
  <c r="CC59" i="13"/>
  <c r="CC60" i="13"/>
  <c r="CC61" i="13"/>
  <c r="CC62" i="13"/>
  <c r="AR62" i="13" s="1"/>
  <c r="CM63" i="13"/>
  <c r="CE63" i="13"/>
  <c r="CC63" i="13"/>
  <c r="CM65" i="13"/>
  <c r="CE65" i="13"/>
  <c r="CC65" i="13"/>
  <c r="AR65" i="13" s="1"/>
  <c r="CM67" i="13"/>
  <c r="CE67" i="13"/>
  <c r="CC67" i="13"/>
  <c r="CM69" i="13"/>
  <c r="CE69" i="13"/>
  <c r="CC69" i="13"/>
  <c r="AR69" i="13" s="1"/>
  <c r="CM71" i="13"/>
  <c r="CE71" i="13"/>
  <c r="CC71" i="13"/>
  <c r="CM73" i="13"/>
  <c r="CE73" i="13"/>
  <c r="CC73" i="13"/>
  <c r="AR73" i="13" s="1"/>
  <c r="CM75" i="13"/>
  <c r="CE75" i="13"/>
  <c r="CC75" i="13"/>
  <c r="CM77" i="13"/>
  <c r="CE77" i="13"/>
  <c r="CC77" i="13"/>
  <c r="AR77" i="13" s="1"/>
  <c r="CM79" i="13"/>
  <c r="CE79" i="13"/>
  <c r="CC79" i="13"/>
  <c r="CM81" i="13"/>
  <c r="CE81" i="13"/>
  <c r="CC81" i="13"/>
  <c r="AR81" i="13" s="1"/>
  <c r="CM83" i="13"/>
  <c r="CE83" i="13"/>
  <c r="CN83" i="13"/>
  <c r="CC83" i="13"/>
  <c r="CM85" i="13"/>
  <c r="CE85" i="13"/>
  <c r="AR85" i="13" s="1"/>
  <c r="CN85" i="13"/>
  <c r="CF85" i="13"/>
  <c r="CM89" i="13"/>
  <c r="CE89" i="13"/>
  <c r="AR89" i="13" s="1"/>
  <c r="CN89" i="13"/>
  <c r="CF89" i="13"/>
  <c r="CM93" i="13"/>
  <c r="CE93" i="13"/>
  <c r="AR93" i="13" s="1"/>
  <c r="CN93" i="13"/>
  <c r="CF93" i="13"/>
  <c r="CN99" i="13"/>
  <c r="CF99" i="13"/>
  <c r="CE99" i="13"/>
  <c r="CK99" i="13"/>
  <c r="CD99" i="13"/>
  <c r="AV99" i="13" s="1"/>
  <c r="CF102" i="13"/>
  <c r="CD103" i="13"/>
  <c r="CK107" i="13"/>
  <c r="CC107" i="13"/>
  <c r="AV107" i="13" s="1"/>
  <c r="CF107" i="13"/>
  <c r="CL107" i="13"/>
  <c r="CM107" i="13"/>
  <c r="CM115" i="13"/>
  <c r="CK137" i="13"/>
  <c r="CL142" i="13"/>
  <c r="CE142" i="13"/>
  <c r="CO142" i="13"/>
  <c r="CG142" i="13"/>
  <c r="CM142" i="13"/>
  <c r="CD142" i="13"/>
  <c r="AS142" i="13" s="1"/>
  <c r="CK142" i="13"/>
  <c r="CN142" i="13"/>
  <c r="CF142" i="13"/>
  <c r="CM143" i="13"/>
  <c r="CL146" i="13"/>
  <c r="CE146" i="13"/>
  <c r="CN146" i="13"/>
  <c r="CF146" i="13"/>
  <c r="CK146" i="13"/>
  <c r="CC146" i="13"/>
  <c r="CO146" i="13"/>
  <c r="CD146" i="13"/>
  <c r="CL148" i="13"/>
  <c r="CE148" i="13"/>
  <c r="CK148" i="13"/>
  <c r="CC148" i="13"/>
  <c r="AS148" i="13" s="1"/>
  <c r="CN148" i="13"/>
  <c r="CF148" i="13"/>
  <c r="CM148" i="13"/>
  <c r="CO148" i="13"/>
  <c r="C101" i="13"/>
  <c r="C105" i="13"/>
  <c r="CP129" i="13"/>
  <c r="CL129" i="13"/>
  <c r="CG129" i="13"/>
  <c r="CC129" i="13"/>
  <c r="CQ129" i="13"/>
  <c r="CK129" i="13"/>
  <c r="CE129" i="13"/>
  <c r="CN129" i="13"/>
  <c r="CH129" i="13"/>
  <c r="CM129" i="13"/>
  <c r="CL138" i="13"/>
  <c r="CE138" i="13"/>
  <c r="CO138" i="13"/>
  <c r="CG138" i="13"/>
  <c r="CM138" i="13"/>
  <c r="CD138" i="13"/>
  <c r="CF138" i="13"/>
  <c r="CN141" i="13"/>
  <c r="CG141" i="13"/>
  <c r="CC141" i="13"/>
  <c r="CO141" i="13"/>
  <c r="CF141" i="13"/>
  <c r="CL141" i="13"/>
  <c r="CD141" i="13"/>
  <c r="CK141" i="13"/>
  <c r="CL152" i="13"/>
  <c r="CE152" i="13"/>
  <c r="CK152" i="13"/>
  <c r="CC152" i="13"/>
  <c r="AS152" i="13" s="1"/>
  <c r="CN152" i="13"/>
  <c r="CF152" i="13"/>
  <c r="CG152" i="13"/>
  <c r="CK160" i="13"/>
  <c r="CD160" i="13"/>
  <c r="CL160" i="13"/>
  <c r="CK167" i="13"/>
  <c r="CC167" i="13"/>
  <c r="AJ167" i="13" s="1"/>
  <c r="CL167" i="13"/>
  <c r="CK172" i="13"/>
  <c r="CD172" i="13"/>
  <c r="CL172" i="13"/>
  <c r="C104" i="13"/>
  <c r="CP113" i="13"/>
  <c r="CG113" i="13"/>
  <c r="CI113" i="13"/>
  <c r="X113" i="13" s="1"/>
  <c r="CN113" i="13"/>
  <c r="CP114" i="13"/>
  <c r="CG114" i="13"/>
  <c r="CR114" i="13"/>
  <c r="CN114" i="13"/>
  <c r="CI114" i="13"/>
  <c r="CE114" i="13"/>
  <c r="CF114" i="13"/>
  <c r="X114" i="13" s="1"/>
  <c r="CM114" i="13"/>
  <c r="CR120" i="13"/>
  <c r="CN120" i="13"/>
  <c r="CJ120" i="13"/>
  <c r="CF120" i="13"/>
  <c r="CP120" i="13"/>
  <c r="CL120" i="13"/>
  <c r="CH120" i="13"/>
  <c r="U120" i="13" s="1"/>
  <c r="CG120" i="13"/>
  <c r="CO120" i="13"/>
  <c r="B122" i="13"/>
  <c r="CI129" i="13"/>
  <c r="CL136" i="13"/>
  <c r="CE136" i="13"/>
  <c r="CM136" i="13"/>
  <c r="CD136" i="13"/>
  <c r="AS136" i="13" s="1"/>
  <c r="CO136" i="13"/>
  <c r="CG136" i="13"/>
  <c r="CF136" i="13"/>
  <c r="CC138" i="13"/>
  <c r="AS138" i="13" s="1"/>
  <c r="CN139" i="13"/>
  <c r="CG139" i="13"/>
  <c r="CC139" i="13"/>
  <c r="CL139" i="13"/>
  <c r="CD139" i="13"/>
  <c r="CO139" i="13"/>
  <c r="CF139" i="13"/>
  <c r="CK139" i="13"/>
  <c r="CE141" i="13"/>
  <c r="D155" i="13"/>
  <c r="C155" i="13" s="1"/>
  <c r="CL150" i="13"/>
  <c r="CE150" i="13"/>
  <c r="CN150" i="13"/>
  <c r="CF150" i="13"/>
  <c r="CK150" i="13"/>
  <c r="CC150" i="13"/>
  <c r="AS150" i="13" s="1"/>
  <c r="CG150" i="13"/>
  <c r="CD152" i="13"/>
  <c r="CC160" i="13"/>
  <c r="AJ160" i="13" s="1"/>
  <c r="CK165" i="13"/>
  <c r="CL165" i="13"/>
  <c r="CC165" i="13"/>
  <c r="AJ165" i="13" s="1"/>
  <c r="CK166" i="13"/>
  <c r="CD166" i="13"/>
  <c r="AJ166" i="13" s="1"/>
  <c r="CL166" i="13"/>
  <c r="CD167" i="13"/>
  <c r="CC172" i="13"/>
  <c r="AJ172" i="13" s="1"/>
  <c r="CE127" i="13"/>
  <c r="AB127" i="13" s="1"/>
  <c r="CI127" i="13"/>
  <c r="CN127" i="13"/>
  <c r="C147" i="13"/>
  <c r="C151" i="13"/>
  <c r="C145" i="13"/>
  <c r="C149" i="13"/>
  <c r="C153" i="13"/>
  <c r="B215" i="12"/>
  <c r="CM211" i="12"/>
  <c r="CK211" i="12"/>
  <c r="CE211" i="12"/>
  <c r="B211" i="12"/>
  <c r="CM210" i="12"/>
  <c r="CE210" i="12"/>
  <c r="B210" i="12"/>
  <c r="C206" i="12"/>
  <c r="C205" i="12"/>
  <c r="C204" i="12"/>
  <c r="H200" i="12"/>
  <c r="C200" i="12"/>
  <c r="H199" i="12"/>
  <c r="C199" i="12"/>
  <c r="H198" i="12"/>
  <c r="C198" i="12"/>
  <c r="H197" i="12"/>
  <c r="C197" i="12"/>
  <c r="F193" i="12"/>
  <c r="B193" i="12"/>
  <c r="F192" i="12"/>
  <c r="B192" i="12"/>
  <c r="F191" i="12"/>
  <c r="B191" i="12"/>
  <c r="E187" i="12"/>
  <c r="B187" i="12"/>
  <c r="E186" i="12"/>
  <c r="B186" i="12"/>
  <c r="E182" i="12"/>
  <c r="B182" i="12"/>
  <c r="E181" i="12"/>
  <c r="B181" i="12"/>
  <c r="E180" i="12"/>
  <c r="B180" i="12"/>
  <c r="E179" i="12"/>
  <c r="B179" i="12"/>
  <c r="CL174" i="12"/>
  <c r="CK174" i="12"/>
  <c r="D174" i="12"/>
  <c r="B174" i="12" s="1"/>
  <c r="C174" i="12"/>
  <c r="CL173" i="12"/>
  <c r="D173" i="12"/>
  <c r="B173" i="12" s="1"/>
  <c r="C173" i="12"/>
  <c r="D172" i="12"/>
  <c r="B172" i="12" s="1"/>
  <c r="C172" i="12"/>
  <c r="CK167" i="12"/>
  <c r="E167" i="12"/>
  <c r="C167" i="12" s="1"/>
  <c r="CL167" i="12" s="1"/>
  <c r="D167" i="12"/>
  <c r="CL166" i="12"/>
  <c r="CK166" i="12"/>
  <c r="E166" i="12"/>
  <c r="C166" i="12" s="1"/>
  <c r="D166" i="12"/>
  <c r="E165" i="12"/>
  <c r="C165" i="12" s="1"/>
  <c r="CL165" i="12" s="1"/>
  <c r="D165" i="12"/>
  <c r="E164" i="12"/>
  <c r="C164" i="12" s="1"/>
  <c r="D164" i="12"/>
  <c r="CK163" i="12"/>
  <c r="E163" i="12"/>
  <c r="C163" i="12" s="1"/>
  <c r="CL163" i="12" s="1"/>
  <c r="D163" i="12"/>
  <c r="CL162" i="12"/>
  <c r="CK162" i="12"/>
  <c r="E162" i="12"/>
  <c r="C162" i="12" s="1"/>
  <c r="D162" i="12"/>
  <c r="E161" i="12"/>
  <c r="C161" i="12" s="1"/>
  <c r="D161" i="12"/>
  <c r="E160" i="12"/>
  <c r="C160" i="12" s="1"/>
  <c r="D160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CG154" i="12"/>
  <c r="CF154" i="12"/>
  <c r="E154" i="12"/>
  <c r="C154" i="12" s="1"/>
  <c r="D154" i="12"/>
  <c r="CO153" i="12"/>
  <c r="E153" i="12"/>
  <c r="D153" i="12"/>
  <c r="C153" i="12" s="1"/>
  <c r="CE152" i="12"/>
  <c r="E152" i="12"/>
  <c r="D152" i="12"/>
  <c r="C152" i="12"/>
  <c r="CL151" i="12"/>
  <c r="CC151" i="12"/>
  <c r="E151" i="12"/>
  <c r="D151" i="12"/>
  <c r="C151" i="12"/>
  <c r="CK151" i="12" s="1"/>
  <c r="E150" i="12"/>
  <c r="C150" i="12" s="1"/>
  <c r="D150" i="12"/>
  <c r="CG149" i="12"/>
  <c r="CE149" i="12"/>
  <c r="E149" i="12"/>
  <c r="D149" i="12"/>
  <c r="C149" i="12" s="1"/>
  <c r="CO149" i="12" s="1"/>
  <c r="CM148" i="12"/>
  <c r="CL148" i="12"/>
  <c r="CC148" i="12"/>
  <c r="E148" i="12"/>
  <c r="D148" i="12"/>
  <c r="C148" i="12"/>
  <c r="E147" i="12"/>
  <c r="D147" i="12"/>
  <c r="C147" i="12"/>
  <c r="CK147" i="12" s="1"/>
  <c r="CG146" i="12"/>
  <c r="CF146" i="12"/>
  <c r="E146" i="12"/>
  <c r="C146" i="12" s="1"/>
  <c r="D146" i="12"/>
  <c r="E145" i="12"/>
  <c r="E155" i="12" s="1"/>
  <c r="D145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3" i="12"/>
  <c r="D143" i="12"/>
  <c r="CE142" i="12"/>
  <c r="E142" i="12"/>
  <c r="D142" i="12"/>
  <c r="C142" i="12"/>
  <c r="CC141" i="12"/>
  <c r="E141" i="12"/>
  <c r="D141" i="12"/>
  <c r="C141" i="12"/>
  <c r="CN140" i="12"/>
  <c r="E140" i="12"/>
  <c r="C140" i="12" s="1"/>
  <c r="D140" i="12"/>
  <c r="CN139" i="12"/>
  <c r="CG139" i="12"/>
  <c r="E139" i="12"/>
  <c r="D139" i="12"/>
  <c r="C139" i="12" s="1"/>
  <c r="CM138" i="12"/>
  <c r="CC138" i="12"/>
  <c r="E138" i="12"/>
  <c r="D138" i="12"/>
  <c r="C138" i="12"/>
  <c r="CL138" i="12" s="1"/>
  <c r="CL137" i="12"/>
  <c r="CK137" i="12"/>
  <c r="CC137" i="12"/>
  <c r="E137" i="12"/>
  <c r="D137" i="12"/>
  <c r="C137" i="12"/>
  <c r="CG136" i="12"/>
  <c r="CF136" i="12"/>
  <c r="E136" i="12"/>
  <c r="C136" i="12" s="1"/>
  <c r="D136" i="12"/>
  <c r="E135" i="12"/>
  <c r="D135" i="12"/>
  <c r="CE134" i="12"/>
  <c r="E134" i="12"/>
  <c r="D134" i="12"/>
  <c r="C134" i="12"/>
  <c r="CH129" i="12"/>
  <c r="CG129" i="12"/>
  <c r="B129" i="12"/>
  <c r="CN129" i="12" s="1"/>
  <c r="CN128" i="12"/>
  <c r="CM128" i="12"/>
  <c r="CH128" i="12"/>
  <c r="CE128" i="12"/>
  <c r="CD128" i="12"/>
  <c r="B128" i="12"/>
  <c r="CQ127" i="12"/>
  <c r="CN127" i="12"/>
  <c r="CM127" i="12"/>
  <c r="CH127" i="12"/>
  <c r="CE127" i="12"/>
  <c r="CD127" i="12"/>
  <c r="B127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CJ121" i="12"/>
  <c r="CE121" i="12"/>
  <c r="CD121" i="12"/>
  <c r="B121" i="12"/>
  <c r="CR121" i="12" s="1"/>
  <c r="CQ120" i="12"/>
  <c r="CM120" i="12"/>
  <c r="CG120" i="12"/>
  <c r="CD120" i="12"/>
  <c r="B120" i="12"/>
  <c r="CL120" i="12" s="1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CQ115" i="12"/>
  <c r="CP115" i="12"/>
  <c r="CM115" i="12"/>
  <c r="CL115" i="12"/>
  <c r="CK115" i="12"/>
  <c r="CG115" i="12"/>
  <c r="CF115" i="12"/>
  <c r="CE115" i="12"/>
  <c r="CD115" i="12"/>
  <c r="CC115" i="12"/>
  <c r="CB115" i="12"/>
  <c r="B115" i="12"/>
  <c r="CM114" i="12"/>
  <c r="CL114" i="12"/>
  <c r="CK114" i="12"/>
  <c r="CG114" i="12"/>
  <c r="CD114" i="12"/>
  <c r="CC114" i="12"/>
  <c r="B114" i="12"/>
  <c r="CQ114" i="12" s="1"/>
  <c r="CR113" i="12"/>
  <c r="CP113" i="12"/>
  <c r="CO113" i="12"/>
  <c r="CN113" i="12"/>
  <c r="CL113" i="12"/>
  <c r="CK113" i="12"/>
  <c r="CI113" i="12"/>
  <c r="CG113" i="12"/>
  <c r="CF113" i="12"/>
  <c r="CE113" i="12"/>
  <c r="CD113" i="12"/>
  <c r="CC113" i="12"/>
  <c r="CB113" i="12"/>
  <c r="B113" i="12"/>
  <c r="CQ113" i="12" s="1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CF107" i="12"/>
  <c r="CE107" i="12"/>
  <c r="E107" i="12"/>
  <c r="C107" i="12" s="1"/>
  <c r="CN107" i="12" s="1"/>
  <c r="D107" i="12"/>
  <c r="CN106" i="12"/>
  <c r="CF106" i="12"/>
  <c r="CE106" i="12"/>
  <c r="E106" i="12"/>
  <c r="C106" i="12" s="1"/>
  <c r="D106" i="12"/>
  <c r="CM105" i="12"/>
  <c r="E105" i="12"/>
  <c r="C105" i="12" s="1"/>
  <c r="D105" i="12"/>
  <c r="CF104" i="12"/>
  <c r="E104" i="12"/>
  <c r="C104" i="12" s="1"/>
  <c r="D104" i="12"/>
  <c r="CF103" i="12"/>
  <c r="CE103" i="12"/>
  <c r="E103" i="12"/>
  <c r="C103" i="12" s="1"/>
  <c r="CN103" i="12" s="1"/>
  <c r="D103" i="12"/>
  <c r="CN102" i="12"/>
  <c r="CF102" i="12"/>
  <c r="CE102" i="12"/>
  <c r="E102" i="12"/>
  <c r="C102" i="12" s="1"/>
  <c r="D102" i="12"/>
  <c r="CM101" i="12"/>
  <c r="E101" i="12"/>
  <c r="C101" i="12" s="1"/>
  <c r="D101" i="12"/>
  <c r="CF100" i="12"/>
  <c r="E100" i="12"/>
  <c r="C100" i="12" s="1"/>
  <c r="E99" i="12"/>
  <c r="E108" i="12" s="1"/>
  <c r="D99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D94" i="12"/>
  <c r="AC94" i="12"/>
  <c r="AB94" i="12"/>
  <c r="AA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B94" i="12" s="1"/>
  <c r="D94" i="12"/>
  <c r="C94" i="12"/>
  <c r="CN93" i="12"/>
  <c r="CK93" i="12"/>
  <c r="AE93" i="12"/>
  <c r="Z93" i="12"/>
  <c r="B93" i="12"/>
  <c r="CF93" i="12" s="1"/>
  <c r="CN92" i="12"/>
  <c r="CK92" i="12"/>
  <c r="AE92" i="12"/>
  <c r="Z92" i="12"/>
  <c r="B92" i="12"/>
  <c r="CF92" i="12" s="1"/>
  <c r="CN91" i="12"/>
  <c r="CK91" i="12"/>
  <c r="AE91" i="12"/>
  <c r="Z91" i="12"/>
  <c r="B91" i="12"/>
  <c r="CF91" i="12" s="1"/>
  <c r="CN90" i="12"/>
  <c r="CK90" i="12"/>
  <c r="AE90" i="12"/>
  <c r="Z90" i="12"/>
  <c r="B90" i="12"/>
  <c r="CF90" i="12" s="1"/>
  <c r="CN89" i="12"/>
  <c r="CK89" i="12"/>
  <c r="AE89" i="12"/>
  <c r="Z89" i="12"/>
  <c r="B89" i="12"/>
  <c r="CF89" i="12" s="1"/>
  <c r="CN88" i="12"/>
  <c r="CK88" i="12"/>
  <c r="AE88" i="12"/>
  <c r="Z88" i="12"/>
  <c r="B88" i="12"/>
  <c r="CF88" i="12" s="1"/>
  <c r="CN87" i="12"/>
  <c r="CK87" i="12"/>
  <c r="AE87" i="12"/>
  <c r="Z87" i="12"/>
  <c r="B87" i="12"/>
  <c r="CF87" i="12" s="1"/>
  <c r="CN86" i="12"/>
  <c r="CK86" i="12"/>
  <c r="AE86" i="12"/>
  <c r="Z86" i="12"/>
  <c r="B86" i="12"/>
  <c r="CF86" i="12" s="1"/>
  <c r="CN85" i="12"/>
  <c r="CK85" i="12"/>
  <c r="AE85" i="12"/>
  <c r="Z85" i="12"/>
  <c r="B85" i="12"/>
  <c r="CF85" i="12" s="1"/>
  <c r="CN84" i="12"/>
  <c r="CK84" i="12"/>
  <c r="AE84" i="12"/>
  <c r="Z84" i="12"/>
  <c r="B84" i="12"/>
  <c r="CF84" i="12" s="1"/>
  <c r="CN83" i="12"/>
  <c r="CK83" i="12"/>
  <c r="AE83" i="12"/>
  <c r="Z83" i="12"/>
  <c r="B83" i="12"/>
  <c r="CF83" i="12" s="1"/>
  <c r="CN82" i="12"/>
  <c r="CK82" i="12"/>
  <c r="AE82" i="12"/>
  <c r="Z82" i="12"/>
  <c r="B82" i="12"/>
  <c r="CF82" i="12" s="1"/>
  <c r="CN81" i="12"/>
  <c r="CK81" i="12"/>
  <c r="AE81" i="12"/>
  <c r="Z81" i="12"/>
  <c r="B81" i="12"/>
  <c r="CF81" i="12" s="1"/>
  <c r="CN80" i="12"/>
  <c r="CK80" i="12"/>
  <c r="AE80" i="12"/>
  <c r="Z80" i="12"/>
  <c r="B80" i="12"/>
  <c r="CF80" i="12" s="1"/>
  <c r="CN79" i="12"/>
  <c r="CK79" i="12"/>
  <c r="AE79" i="12"/>
  <c r="Z79" i="12"/>
  <c r="B79" i="12"/>
  <c r="CF79" i="12" s="1"/>
  <c r="CN78" i="12"/>
  <c r="CK78" i="12"/>
  <c r="AE78" i="12"/>
  <c r="Z78" i="12"/>
  <c r="B78" i="12"/>
  <c r="CF78" i="12" s="1"/>
  <c r="CN77" i="12"/>
  <c r="CK77" i="12"/>
  <c r="AE77" i="12"/>
  <c r="Z77" i="12"/>
  <c r="B77" i="12"/>
  <c r="CF77" i="12" s="1"/>
  <c r="CN76" i="12"/>
  <c r="CK76" i="12"/>
  <c r="AE76" i="12"/>
  <c r="Z76" i="12"/>
  <c r="B76" i="12"/>
  <c r="CF76" i="12" s="1"/>
  <c r="CN75" i="12"/>
  <c r="CK75" i="12"/>
  <c r="AE75" i="12"/>
  <c r="Z75" i="12"/>
  <c r="B75" i="12"/>
  <c r="CF75" i="12" s="1"/>
  <c r="CN74" i="12"/>
  <c r="CK74" i="12"/>
  <c r="AE74" i="12"/>
  <c r="Z74" i="12"/>
  <c r="B74" i="12"/>
  <c r="CF74" i="12" s="1"/>
  <c r="CN73" i="12"/>
  <c r="CK73" i="12"/>
  <c r="AE73" i="12"/>
  <c r="Z73" i="12"/>
  <c r="B73" i="12"/>
  <c r="CF73" i="12" s="1"/>
  <c r="CN72" i="12"/>
  <c r="CK72" i="12"/>
  <c r="AE72" i="12"/>
  <c r="Z72" i="12"/>
  <c r="B72" i="12"/>
  <c r="CF72" i="12" s="1"/>
  <c r="CN71" i="12"/>
  <c r="CK71" i="12"/>
  <c r="AE71" i="12"/>
  <c r="Z71" i="12"/>
  <c r="B71" i="12"/>
  <c r="CF71" i="12" s="1"/>
  <c r="CN70" i="12"/>
  <c r="CK70" i="12"/>
  <c r="AE70" i="12"/>
  <c r="Z70" i="12"/>
  <c r="B70" i="12"/>
  <c r="CF70" i="12" s="1"/>
  <c r="CN69" i="12"/>
  <c r="CK69" i="12"/>
  <c r="AE69" i="12"/>
  <c r="Z69" i="12"/>
  <c r="B69" i="12"/>
  <c r="CF69" i="12" s="1"/>
  <c r="CN68" i="12"/>
  <c r="CK68" i="12"/>
  <c r="AE68" i="12"/>
  <c r="Z68" i="12"/>
  <c r="B68" i="12"/>
  <c r="CF68" i="12" s="1"/>
  <c r="CN67" i="12"/>
  <c r="CK67" i="12"/>
  <c r="AE67" i="12"/>
  <c r="Z67" i="12"/>
  <c r="B67" i="12"/>
  <c r="CF67" i="12" s="1"/>
  <c r="CL66" i="12"/>
  <c r="CC66" i="12"/>
  <c r="AE66" i="12"/>
  <c r="Z66" i="12"/>
  <c r="B66" i="12"/>
  <c r="CK65" i="12"/>
  <c r="CF65" i="12"/>
  <c r="AE65" i="12"/>
  <c r="Z65" i="12"/>
  <c r="CD65" i="12" s="1"/>
  <c r="B65" i="12"/>
  <c r="CN65" i="12" s="1"/>
  <c r="AE64" i="12"/>
  <c r="Z64" i="12"/>
  <c r="B64" i="12"/>
  <c r="CK63" i="12"/>
  <c r="CF63" i="12"/>
  <c r="AE63" i="12"/>
  <c r="Z63" i="12"/>
  <c r="CD63" i="12" s="1"/>
  <c r="B63" i="12"/>
  <c r="CN63" i="12" s="1"/>
  <c r="CC62" i="12"/>
  <c r="AE62" i="12"/>
  <c r="Z62" i="12"/>
  <c r="B62" i="12"/>
  <c r="CK61" i="12"/>
  <c r="CF61" i="12"/>
  <c r="AE61" i="12"/>
  <c r="Z61" i="12"/>
  <c r="CD61" i="12" s="1"/>
  <c r="B61" i="12"/>
  <c r="CN61" i="12" s="1"/>
  <c r="AE60" i="12"/>
  <c r="Z60" i="12"/>
  <c r="B60" i="12"/>
  <c r="CC60" i="12" s="1"/>
  <c r="CK59" i="12"/>
  <c r="CF59" i="12"/>
  <c r="AE59" i="12"/>
  <c r="Z59" i="12"/>
  <c r="CD59" i="12" s="1"/>
  <c r="B59" i="12"/>
  <c r="CN59" i="12" s="1"/>
  <c r="CL58" i="12"/>
  <c r="CC58" i="12"/>
  <c r="AE58" i="12"/>
  <c r="Z58" i="12"/>
  <c r="B58" i="12"/>
  <c r="CK57" i="12"/>
  <c r="CF57" i="12"/>
  <c r="AE57" i="12"/>
  <c r="Z57" i="12"/>
  <c r="CD57" i="12" s="1"/>
  <c r="B57" i="12"/>
  <c r="CN57" i="12" s="1"/>
  <c r="AE56" i="12"/>
  <c r="Z56" i="12"/>
  <c r="B56" i="12"/>
  <c r="CK55" i="12"/>
  <c r="CF55" i="12"/>
  <c r="AE55" i="12"/>
  <c r="Z55" i="12"/>
  <c r="CD55" i="12" s="1"/>
  <c r="B55" i="12"/>
  <c r="CN55" i="12" s="1"/>
  <c r="CC54" i="12"/>
  <c r="AE54" i="12"/>
  <c r="Z54" i="12"/>
  <c r="B54" i="12"/>
  <c r="CK53" i="12"/>
  <c r="CF53" i="12"/>
  <c r="AE53" i="12"/>
  <c r="Z53" i="12"/>
  <c r="CD53" i="12" s="1"/>
  <c r="B53" i="12"/>
  <c r="CN53" i="12" s="1"/>
  <c r="AE52" i="12"/>
  <c r="Z52" i="12"/>
  <c r="B52" i="12"/>
  <c r="CK51" i="12"/>
  <c r="CF51" i="12"/>
  <c r="AE51" i="12"/>
  <c r="Z51" i="12"/>
  <c r="CD51" i="12" s="1"/>
  <c r="B51" i="12"/>
  <c r="CN51" i="12" s="1"/>
  <c r="CC50" i="12"/>
  <c r="AE50" i="12"/>
  <c r="Z50" i="12"/>
  <c r="B50" i="12"/>
  <c r="CK49" i="12"/>
  <c r="CF49" i="12"/>
  <c r="AE49" i="12"/>
  <c r="Z49" i="12"/>
  <c r="CD49" i="12" s="1"/>
  <c r="B49" i="12"/>
  <c r="CN49" i="12" s="1"/>
  <c r="CL48" i="12"/>
  <c r="AE48" i="12"/>
  <c r="Z48" i="12"/>
  <c r="B48" i="12"/>
  <c r="CK47" i="12"/>
  <c r="CF47" i="12"/>
  <c r="AE47" i="12"/>
  <c r="Z47" i="12"/>
  <c r="CD47" i="12" s="1"/>
  <c r="B47" i="12"/>
  <c r="CN47" i="12" s="1"/>
  <c r="CC46" i="12"/>
  <c r="AE46" i="12"/>
  <c r="Z46" i="12"/>
  <c r="B46" i="12"/>
  <c r="CK45" i="12"/>
  <c r="CF45" i="12"/>
  <c r="AE45" i="12"/>
  <c r="Z45" i="12"/>
  <c r="CD45" i="12" s="1"/>
  <c r="B45" i="12"/>
  <c r="CN45" i="12" s="1"/>
  <c r="AE44" i="12"/>
  <c r="Z44" i="12"/>
  <c r="B44" i="12"/>
  <c r="CK43" i="12"/>
  <c r="CF43" i="12"/>
  <c r="AE43" i="12"/>
  <c r="Z43" i="12"/>
  <c r="CD43" i="12" s="1"/>
  <c r="B43" i="12"/>
  <c r="CN43" i="12" s="1"/>
  <c r="CC42" i="12"/>
  <c r="AE42" i="12"/>
  <c r="Z42" i="12"/>
  <c r="B42" i="12"/>
  <c r="CC41" i="12"/>
  <c r="AE41" i="12"/>
  <c r="Z41" i="12"/>
  <c r="B41" i="12"/>
  <c r="AE40" i="12"/>
  <c r="Z40" i="12"/>
  <c r="B40" i="12"/>
  <c r="CC39" i="12"/>
  <c r="AE39" i="12"/>
  <c r="Z39" i="12"/>
  <c r="CD39" i="12" s="1"/>
  <c r="B39" i="12"/>
  <c r="CC38" i="12"/>
  <c r="AE38" i="12"/>
  <c r="Z38" i="12"/>
  <c r="B38" i="12"/>
  <c r="CC37" i="12"/>
  <c r="AE37" i="12"/>
  <c r="Z37" i="12"/>
  <c r="B37" i="12"/>
  <c r="AE36" i="12"/>
  <c r="Z36" i="12"/>
  <c r="B36" i="12"/>
  <c r="CC36" i="12" s="1"/>
  <c r="CC35" i="12"/>
  <c r="AE35" i="12"/>
  <c r="Z35" i="12"/>
  <c r="CL35" i="12" s="1"/>
  <c r="B35" i="12"/>
  <c r="CK35" i="12" s="1"/>
  <c r="CL34" i="12"/>
  <c r="CC34" i="12"/>
  <c r="AE34" i="12"/>
  <c r="AE94" i="12" s="1"/>
  <c r="Z34" i="12"/>
  <c r="B34" i="12"/>
  <c r="CK28" i="12"/>
  <c r="CE28" i="12"/>
  <c r="B28" i="12"/>
  <c r="L24" i="12"/>
  <c r="K24" i="12"/>
  <c r="J24" i="12"/>
  <c r="I24" i="12"/>
  <c r="H24" i="12"/>
  <c r="G24" i="12"/>
  <c r="F24" i="12"/>
  <c r="E24" i="12"/>
  <c r="CL23" i="12"/>
  <c r="D23" i="12"/>
  <c r="C23" i="12"/>
  <c r="B23" i="12"/>
  <c r="D22" i="12"/>
  <c r="C22" i="12"/>
  <c r="B22" i="12"/>
  <c r="CL21" i="12"/>
  <c r="D21" i="12"/>
  <c r="D24" i="12" s="1"/>
  <c r="C21" i="12"/>
  <c r="C24" i="12" s="1"/>
  <c r="B21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CN15" i="12"/>
  <c r="CM15" i="12"/>
  <c r="CH15" i="12"/>
  <c r="CG15" i="12"/>
  <c r="CD15" i="12"/>
  <c r="CC15" i="12"/>
  <c r="B15" i="12"/>
  <c r="CK15" i="12" s="1"/>
  <c r="CP14" i="12"/>
  <c r="CO14" i="12"/>
  <c r="CL14" i="12"/>
  <c r="CF14" i="12"/>
  <c r="CE14" i="12"/>
  <c r="B14" i="12"/>
  <c r="CN13" i="12"/>
  <c r="CM13" i="12"/>
  <c r="CH13" i="12"/>
  <c r="CG13" i="12"/>
  <c r="CD13" i="12"/>
  <c r="CC13" i="12"/>
  <c r="B13" i="12"/>
  <c r="CO13" i="12" s="1"/>
  <c r="B12" i="12"/>
  <c r="CN11" i="12"/>
  <c r="CM11" i="12"/>
  <c r="CH11" i="12"/>
  <c r="CG11" i="12"/>
  <c r="CD11" i="12"/>
  <c r="CC11" i="12"/>
  <c r="B11" i="12"/>
  <c r="A5" i="12"/>
  <c r="A4" i="12"/>
  <c r="A3" i="12"/>
  <c r="A2" i="12"/>
  <c r="CK101" i="13" l="1"/>
  <c r="CC101" i="13"/>
  <c r="CM101" i="13"/>
  <c r="CD101" i="13"/>
  <c r="CN101" i="13"/>
  <c r="CE101" i="13"/>
  <c r="CL101" i="13"/>
  <c r="CF101" i="13"/>
  <c r="CN149" i="13"/>
  <c r="CG149" i="13"/>
  <c r="CC149" i="13"/>
  <c r="CM149" i="13"/>
  <c r="CE149" i="13"/>
  <c r="CK149" i="13"/>
  <c r="CD149" i="13"/>
  <c r="CF149" i="13"/>
  <c r="CO149" i="13"/>
  <c r="CL149" i="13"/>
  <c r="AR83" i="13"/>
  <c r="AR60" i="13"/>
  <c r="AR56" i="13"/>
  <c r="AR52" i="13"/>
  <c r="AR48" i="13"/>
  <c r="AR44" i="13"/>
  <c r="AR40" i="13"/>
  <c r="AR36" i="13"/>
  <c r="X115" i="13"/>
  <c r="AV103" i="13"/>
  <c r="U121" i="13"/>
  <c r="CN145" i="13"/>
  <c r="CG145" i="13"/>
  <c r="CC145" i="13"/>
  <c r="CM145" i="13"/>
  <c r="CE145" i="13"/>
  <c r="CK145" i="13"/>
  <c r="CL145" i="13"/>
  <c r="CO145" i="13"/>
  <c r="CF145" i="13"/>
  <c r="CD145" i="13"/>
  <c r="CK104" i="13"/>
  <c r="CC104" i="13"/>
  <c r="AV104" i="13" s="1"/>
  <c r="CN104" i="13"/>
  <c r="CE104" i="13"/>
  <c r="CF104" i="13"/>
  <c r="CL104" i="13"/>
  <c r="CM104" i="13"/>
  <c r="CD104" i="13"/>
  <c r="CK105" i="13"/>
  <c r="CC105" i="13"/>
  <c r="CM105" i="13"/>
  <c r="CD105" i="13"/>
  <c r="CN105" i="13"/>
  <c r="CE105" i="13"/>
  <c r="CL105" i="13"/>
  <c r="CF105" i="13"/>
  <c r="AS146" i="13"/>
  <c r="AR75" i="13"/>
  <c r="AR67" i="13"/>
  <c r="AR59" i="13"/>
  <c r="AR55" i="13"/>
  <c r="AR51" i="13"/>
  <c r="AR47" i="13"/>
  <c r="AR43" i="13"/>
  <c r="AR39" i="13"/>
  <c r="AR35" i="13"/>
  <c r="AJ162" i="13"/>
  <c r="AR78" i="13"/>
  <c r="AR70" i="13"/>
  <c r="AA14" i="13"/>
  <c r="AJ161" i="13"/>
  <c r="AR92" i="13"/>
  <c r="AR84" i="13"/>
  <c r="AV106" i="13"/>
  <c r="AR90" i="13"/>
  <c r="AS140" i="13"/>
  <c r="CN151" i="13"/>
  <c r="CG151" i="13"/>
  <c r="CC151" i="13"/>
  <c r="CK151" i="13"/>
  <c r="CM151" i="13"/>
  <c r="CE151" i="13"/>
  <c r="CO151" i="13"/>
  <c r="CD151" i="13"/>
  <c r="CF151" i="13"/>
  <c r="CL151" i="13"/>
  <c r="AA12" i="13"/>
  <c r="A240" i="13"/>
  <c r="AS143" i="13"/>
  <c r="AS137" i="13"/>
  <c r="AB128" i="13"/>
  <c r="CN135" i="13"/>
  <c r="CG135" i="13"/>
  <c r="CC135" i="13"/>
  <c r="CL135" i="13"/>
  <c r="CD135" i="13"/>
  <c r="CO135" i="13"/>
  <c r="CF135" i="13"/>
  <c r="CE135" i="13"/>
  <c r="CM135" i="13"/>
  <c r="CK135" i="13"/>
  <c r="CN153" i="13"/>
  <c r="CG153" i="13"/>
  <c r="CC153" i="13"/>
  <c r="CM153" i="13"/>
  <c r="CE153" i="13"/>
  <c r="CK153" i="13"/>
  <c r="CL153" i="13"/>
  <c r="CO153" i="13"/>
  <c r="CF153" i="13"/>
  <c r="CD153" i="13"/>
  <c r="CN147" i="13"/>
  <c r="CG147" i="13"/>
  <c r="CC147" i="13"/>
  <c r="CK147" i="13"/>
  <c r="CM147" i="13"/>
  <c r="CE147" i="13"/>
  <c r="CF147" i="13"/>
  <c r="CL147" i="13"/>
  <c r="CO147" i="13"/>
  <c r="CD147" i="13"/>
  <c r="AS139" i="13"/>
  <c r="AS141" i="13"/>
  <c r="AB129" i="13"/>
  <c r="C108" i="13"/>
  <c r="AR79" i="13"/>
  <c r="AR71" i="13"/>
  <c r="AR63" i="13"/>
  <c r="AR61" i="13"/>
  <c r="AR57" i="13"/>
  <c r="AR53" i="13"/>
  <c r="AR49" i="13"/>
  <c r="AR45" i="13"/>
  <c r="AR41" i="13"/>
  <c r="AR37" i="13"/>
  <c r="AJ174" i="13"/>
  <c r="AR82" i="13"/>
  <c r="AR74" i="13"/>
  <c r="AR66" i="13"/>
  <c r="AV102" i="13"/>
  <c r="AR88" i="13"/>
  <c r="CL21" i="13"/>
  <c r="CD21" i="13"/>
  <c r="CK21" i="13"/>
  <c r="B240" i="13" s="1"/>
  <c r="B24" i="13"/>
  <c r="CC21" i="13"/>
  <c r="M21" i="13" s="1"/>
  <c r="AV100" i="13"/>
  <c r="CC12" i="12"/>
  <c r="AA12" i="12" s="1"/>
  <c r="CN12" i="12"/>
  <c r="CH12" i="12"/>
  <c r="CD12" i="12"/>
  <c r="CM12" i="12"/>
  <c r="CG12" i="12"/>
  <c r="CM40" i="12"/>
  <c r="CE40" i="12"/>
  <c r="CN40" i="12"/>
  <c r="CF40" i="12"/>
  <c r="CK40" i="12"/>
  <c r="CM44" i="12"/>
  <c r="CE44" i="12"/>
  <c r="CF44" i="12"/>
  <c r="CK44" i="12"/>
  <c r="CN44" i="12"/>
  <c r="CL44" i="12"/>
  <c r="CM48" i="12"/>
  <c r="CE48" i="12"/>
  <c r="CF48" i="12"/>
  <c r="CK48" i="12"/>
  <c r="CN48" i="12"/>
  <c r="CM52" i="12"/>
  <c r="CE52" i="12"/>
  <c r="CF52" i="12"/>
  <c r="CK52" i="12"/>
  <c r="CN52" i="12"/>
  <c r="CM56" i="12"/>
  <c r="CE56" i="12"/>
  <c r="CF56" i="12"/>
  <c r="CK56" i="12"/>
  <c r="CN56" i="12"/>
  <c r="CL56" i="12"/>
  <c r="CL60" i="12"/>
  <c r="CM64" i="12"/>
  <c r="CE64" i="12"/>
  <c r="CF64" i="12"/>
  <c r="CK64" i="12"/>
  <c r="CN64" i="12"/>
  <c r="CK22" i="12"/>
  <c r="CD22" i="12"/>
  <c r="B24" i="12"/>
  <c r="CD35" i="12"/>
  <c r="AR35" i="12" s="1"/>
  <c r="CD36" i="12"/>
  <c r="AR36" i="12" s="1"/>
  <c r="CM37" i="12"/>
  <c r="CE37" i="12"/>
  <c r="CN37" i="12"/>
  <c r="CF37" i="12"/>
  <c r="CK37" i="12"/>
  <c r="CL40" i="12"/>
  <c r="CD44" i="12"/>
  <c r="CD48" i="12"/>
  <c r="CD52" i="12"/>
  <c r="CD64" i="12"/>
  <c r="CO152" i="12"/>
  <c r="CK152" i="12"/>
  <c r="CD152" i="12"/>
  <c r="CG152" i="12"/>
  <c r="CN152" i="12"/>
  <c r="CF152" i="12"/>
  <c r="CL152" i="12"/>
  <c r="CM152" i="12"/>
  <c r="CC152" i="12"/>
  <c r="CE12" i="12"/>
  <c r="CO12" i="12"/>
  <c r="CL22" i="12"/>
  <c r="CL28" i="12"/>
  <c r="CC28" i="12"/>
  <c r="X28" i="12" s="1"/>
  <c r="CM28" i="12"/>
  <c r="CD28" i="12"/>
  <c r="CM34" i="12"/>
  <c r="CE34" i="12"/>
  <c r="CN34" i="12"/>
  <c r="CF34" i="12"/>
  <c r="CD34" i="12"/>
  <c r="AR34" i="12" s="1"/>
  <c r="CL37" i="12"/>
  <c r="CM38" i="12"/>
  <c r="CE38" i="12"/>
  <c r="CN38" i="12"/>
  <c r="CF38" i="12"/>
  <c r="CK38" i="12"/>
  <c r="CL41" i="12"/>
  <c r="CM42" i="12"/>
  <c r="CE42" i="12"/>
  <c r="AR42" i="12" s="1"/>
  <c r="CF42" i="12"/>
  <c r="CK42" i="12"/>
  <c r="CN42" i="12"/>
  <c r="CL42" i="12"/>
  <c r="CM46" i="12"/>
  <c r="CE46" i="12"/>
  <c r="CF46" i="12"/>
  <c r="CN46" i="12"/>
  <c r="CK46" i="12"/>
  <c r="CL46" i="12"/>
  <c r="CM50" i="12"/>
  <c r="CE50" i="12"/>
  <c r="AR50" i="12" s="1"/>
  <c r="CF50" i="12"/>
  <c r="CN50" i="12"/>
  <c r="CK50" i="12"/>
  <c r="CM54" i="12"/>
  <c r="CE54" i="12"/>
  <c r="CF54" i="12"/>
  <c r="CK54" i="12"/>
  <c r="CN54" i="12"/>
  <c r="CM58" i="12"/>
  <c r="CE58" i="12"/>
  <c r="CF58" i="12"/>
  <c r="CN58" i="12"/>
  <c r="CK58" i="12"/>
  <c r="CM62" i="12"/>
  <c r="CE62" i="12"/>
  <c r="CF62" i="12"/>
  <c r="CN62" i="12"/>
  <c r="CK62" i="12"/>
  <c r="CL62" i="12"/>
  <c r="CM66" i="12"/>
  <c r="CE66" i="12"/>
  <c r="CF66" i="12"/>
  <c r="CK66" i="12"/>
  <c r="CN66" i="12"/>
  <c r="CF12" i="12"/>
  <c r="CP12" i="12"/>
  <c r="CG14" i="12"/>
  <c r="CN14" i="12"/>
  <c r="CH14" i="12"/>
  <c r="CD14" i="12"/>
  <c r="CM14" i="12"/>
  <c r="CC14" i="12"/>
  <c r="AA14" i="12" s="1"/>
  <c r="CK14" i="12"/>
  <c r="CD21" i="12"/>
  <c r="CK21" i="12"/>
  <c r="CC21" i="12"/>
  <c r="M21" i="12" s="1"/>
  <c r="CD23" i="12"/>
  <c r="CK23" i="12"/>
  <c r="CC23" i="12"/>
  <c r="M23" i="12" s="1"/>
  <c r="Z94" i="12"/>
  <c r="CK34" i="12"/>
  <c r="CL38" i="12"/>
  <c r="CM39" i="12"/>
  <c r="CE39" i="12"/>
  <c r="AR39" i="12" s="1"/>
  <c r="CN39" i="12"/>
  <c r="CF39" i="12"/>
  <c r="CK39" i="12"/>
  <c r="CC40" i="12"/>
  <c r="AR40" i="12" s="1"/>
  <c r="CD42" i="12"/>
  <c r="CC44" i="12"/>
  <c r="CD46" i="12"/>
  <c r="AR46" i="12" s="1"/>
  <c r="CC48" i="12"/>
  <c r="AR48" i="12" s="1"/>
  <c r="CD50" i="12"/>
  <c r="CC52" i="12"/>
  <c r="CD54" i="12"/>
  <c r="AR54" i="12" s="1"/>
  <c r="CC56" i="12"/>
  <c r="AR56" i="12" s="1"/>
  <c r="CD58" i="12"/>
  <c r="AR58" i="12" s="1"/>
  <c r="CD62" i="12"/>
  <c r="AR62" i="12" s="1"/>
  <c r="CC64" i="12"/>
  <c r="AR64" i="12" s="1"/>
  <c r="CD66" i="12"/>
  <c r="AR66" i="12" s="1"/>
  <c r="CK101" i="12"/>
  <c r="CC101" i="12"/>
  <c r="CL101" i="12"/>
  <c r="CD101" i="12"/>
  <c r="CE101" i="12"/>
  <c r="CF101" i="12"/>
  <c r="CN101" i="12"/>
  <c r="CK105" i="12"/>
  <c r="CC105" i="12"/>
  <c r="CL105" i="12"/>
  <c r="CD105" i="12"/>
  <c r="CE105" i="12"/>
  <c r="CN105" i="12"/>
  <c r="CF105" i="12"/>
  <c r="CO150" i="12"/>
  <c r="CK150" i="12"/>
  <c r="CD150" i="12"/>
  <c r="CM150" i="12"/>
  <c r="CE150" i="12"/>
  <c r="CL150" i="12"/>
  <c r="CC150" i="12"/>
  <c r="CF150" i="12"/>
  <c r="CN150" i="12"/>
  <c r="CG150" i="12"/>
  <c r="CK12" i="12"/>
  <c r="CM36" i="12"/>
  <c r="CE36" i="12"/>
  <c r="CN36" i="12"/>
  <c r="CF36" i="12"/>
  <c r="CK36" i="12"/>
  <c r="CL52" i="12"/>
  <c r="CM60" i="12"/>
  <c r="CE60" i="12"/>
  <c r="CF60" i="12"/>
  <c r="CN60" i="12"/>
  <c r="CK60" i="12"/>
  <c r="CL64" i="12"/>
  <c r="CM147" i="12"/>
  <c r="CF147" i="12"/>
  <c r="CO147" i="12"/>
  <c r="CG147" i="12"/>
  <c r="CN147" i="12"/>
  <c r="CE147" i="12"/>
  <c r="CL147" i="12"/>
  <c r="CC147" i="12"/>
  <c r="AS147" i="12" s="1"/>
  <c r="CD147" i="12"/>
  <c r="CL12" i="12"/>
  <c r="CC22" i="12"/>
  <c r="CM35" i="12"/>
  <c r="CE35" i="12"/>
  <c r="CN35" i="12"/>
  <c r="CF35" i="12"/>
  <c r="AR38" i="12"/>
  <c r="CM41" i="12"/>
  <c r="CE41" i="12"/>
  <c r="CN41" i="12"/>
  <c r="CF41" i="12"/>
  <c r="CK41" i="12"/>
  <c r="CD56" i="12"/>
  <c r="CD60" i="12"/>
  <c r="AR60" i="12" s="1"/>
  <c r="CL50" i="12"/>
  <c r="CL54" i="12"/>
  <c r="CC172" i="12"/>
  <c r="CD172" i="12"/>
  <c r="CL172" i="12"/>
  <c r="CK172" i="12"/>
  <c r="CL36" i="12"/>
  <c r="CD37" i="12"/>
  <c r="AR37" i="12" s="1"/>
  <c r="CD38" i="12"/>
  <c r="CL39" i="12"/>
  <c r="CD40" i="12"/>
  <c r="CD41" i="12"/>
  <c r="AR41" i="12" s="1"/>
  <c r="CK100" i="12"/>
  <c r="CC100" i="12"/>
  <c r="CL100" i="12"/>
  <c r="CD100" i="12"/>
  <c r="CK104" i="12"/>
  <c r="CC104" i="12"/>
  <c r="CL104" i="12"/>
  <c r="CD104" i="12"/>
  <c r="CM153" i="12"/>
  <c r="CF153" i="12"/>
  <c r="CL153" i="12"/>
  <c r="CD153" i="12"/>
  <c r="CK153" i="12"/>
  <c r="CC153" i="12"/>
  <c r="CE153" i="12"/>
  <c r="CG153" i="12"/>
  <c r="CC161" i="12"/>
  <c r="CD161" i="12"/>
  <c r="CK161" i="12"/>
  <c r="CL206" i="12"/>
  <c r="CC206" i="12"/>
  <c r="CM206" i="12"/>
  <c r="CD206" i="12"/>
  <c r="CK206" i="12"/>
  <c r="CE206" i="12"/>
  <c r="CK11" i="12"/>
  <c r="CO11" i="12"/>
  <c r="CE13" i="12"/>
  <c r="AA13" i="12" s="1"/>
  <c r="CK13" i="12"/>
  <c r="CE15" i="12"/>
  <c r="AA15" i="12" s="1"/>
  <c r="CO15" i="12"/>
  <c r="CF11" i="12"/>
  <c r="CL11" i="12"/>
  <c r="CP11" i="12"/>
  <c r="CF13" i="12"/>
  <c r="CL13" i="12"/>
  <c r="CP13" i="12"/>
  <c r="CF15" i="12"/>
  <c r="CL15" i="12"/>
  <c r="CP15" i="12"/>
  <c r="CL67" i="12"/>
  <c r="CD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D108" i="12"/>
  <c r="C99" i="12"/>
  <c r="CE100" i="12"/>
  <c r="CK102" i="12"/>
  <c r="CC102" i="12"/>
  <c r="CL102" i="12"/>
  <c r="CD102" i="12"/>
  <c r="CM102" i="12"/>
  <c r="CE104" i="12"/>
  <c r="CK106" i="12"/>
  <c r="CC106" i="12"/>
  <c r="AV106" i="12" s="1"/>
  <c r="CL106" i="12"/>
  <c r="CD106" i="12"/>
  <c r="CM106" i="12"/>
  <c r="CC120" i="12"/>
  <c r="D144" i="12"/>
  <c r="CO140" i="12"/>
  <c r="CK140" i="12"/>
  <c r="CD140" i="12"/>
  <c r="CM140" i="12"/>
  <c r="CE140" i="12"/>
  <c r="CL140" i="12"/>
  <c r="CC140" i="12"/>
  <c r="AS140" i="12" s="1"/>
  <c r="CF140" i="12"/>
  <c r="CG140" i="12"/>
  <c r="CO142" i="12"/>
  <c r="CK142" i="12"/>
  <c r="CD142" i="12"/>
  <c r="CG142" i="12"/>
  <c r="CN142" i="12"/>
  <c r="CF142" i="12"/>
  <c r="CM142" i="12"/>
  <c r="CC142" i="12"/>
  <c r="CL142" i="12"/>
  <c r="C145" i="12"/>
  <c r="D155" i="12"/>
  <c r="C155" i="12" s="1"/>
  <c r="CN153" i="12"/>
  <c r="CC160" i="12"/>
  <c r="CD160" i="12"/>
  <c r="CL160" i="12"/>
  <c r="CK160" i="12"/>
  <c r="CM100" i="12"/>
  <c r="CM104" i="12"/>
  <c r="CE11" i="12"/>
  <c r="AA11" i="12" s="1"/>
  <c r="CM43" i="12"/>
  <c r="CE43" i="12"/>
  <c r="CC43" i="12"/>
  <c r="CL43" i="12"/>
  <c r="CM45" i="12"/>
  <c r="CE45" i="12"/>
  <c r="CC45" i="12"/>
  <c r="CL45" i="12"/>
  <c r="CM47" i="12"/>
  <c r="CE47" i="12"/>
  <c r="CC47" i="12"/>
  <c r="CL47" i="12"/>
  <c r="CM49" i="12"/>
  <c r="CE49" i="12"/>
  <c r="CC49" i="12"/>
  <c r="CL49" i="12"/>
  <c r="CM51" i="12"/>
  <c r="CE51" i="12"/>
  <c r="CC51" i="12"/>
  <c r="CL51" i="12"/>
  <c r="CM53" i="12"/>
  <c r="CE53" i="12"/>
  <c r="CC53" i="12"/>
  <c r="CL53" i="12"/>
  <c r="CM55" i="12"/>
  <c r="CE55" i="12"/>
  <c r="CC55" i="12"/>
  <c r="CL55" i="12"/>
  <c r="CM57" i="12"/>
  <c r="CE57" i="12"/>
  <c r="CC57" i="12"/>
  <c r="CL57" i="12"/>
  <c r="CM59" i="12"/>
  <c r="CE59" i="12"/>
  <c r="CC59" i="12"/>
  <c r="CL59" i="12"/>
  <c r="CM61" i="12"/>
  <c r="CE61" i="12"/>
  <c r="CC61" i="12"/>
  <c r="CL61" i="12"/>
  <c r="CM63" i="12"/>
  <c r="CE63" i="12"/>
  <c r="CC63" i="12"/>
  <c r="CL63" i="12"/>
  <c r="CM65" i="12"/>
  <c r="CE65" i="12"/>
  <c r="CC65" i="12"/>
  <c r="CL65" i="12"/>
  <c r="CM67" i="12"/>
  <c r="CE67" i="12"/>
  <c r="CC67" i="12"/>
  <c r="CM68" i="12"/>
  <c r="CE68" i="12"/>
  <c r="CC68" i="12"/>
  <c r="AR68" i="12" s="1"/>
  <c r="CM69" i="12"/>
  <c r="CE69" i="12"/>
  <c r="CC69" i="12"/>
  <c r="CM70" i="12"/>
  <c r="CE70" i="12"/>
  <c r="CC70" i="12"/>
  <c r="CM71" i="12"/>
  <c r="CE71" i="12"/>
  <c r="CC71" i="12"/>
  <c r="CM72" i="12"/>
  <c r="CE72" i="12"/>
  <c r="CC72" i="12"/>
  <c r="AR72" i="12" s="1"/>
  <c r="CM73" i="12"/>
  <c r="CE73" i="12"/>
  <c r="CC73" i="12"/>
  <c r="CM74" i="12"/>
  <c r="CE74" i="12"/>
  <c r="CC74" i="12"/>
  <c r="CM75" i="12"/>
  <c r="CE75" i="12"/>
  <c r="CC75" i="12"/>
  <c r="CM76" i="12"/>
  <c r="CE76" i="12"/>
  <c r="CC76" i="12"/>
  <c r="AR76" i="12" s="1"/>
  <c r="CM77" i="12"/>
  <c r="CE77" i="12"/>
  <c r="CC77" i="12"/>
  <c r="CM78" i="12"/>
  <c r="CE78" i="12"/>
  <c r="CC78" i="12"/>
  <c r="CM79" i="12"/>
  <c r="CE79" i="12"/>
  <c r="CC79" i="12"/>
  <c r="CM80" i="12"/>
  <c r="CE80" i="12"/>
  <c r="CC80" i="12"/>
  <c r="AR80" i="12" s="1"/>
  <c r="CM81" i="12"/>
  <c r="CE81" i="12"/>
  <c r="CC81" i="12"/>
  <c r="CM82" i="12"/>
  <c r="CE82" i="12"/>
  <c r="CC82" i="12"/>
  <c r="CM83" i="12"/>
  <c r="CE83" i="12"/>
  <c r="CC83" i="12"/>
  <c r="CM84" i="12"/>
  <c r="CE84" i="12"/>
  <c r="CC84" i="12"/>
  <c r="AR84" i="12" s="1"/>
  <c r="CM85" i="12"/>
  <c r="CE85" i="12"/>
  <c r="CC85" i="12"/>
  <c r="CM86" i="12"/>
  <c r="CE86" i="12"/>
  <c r="CC86" i="12"/>
  <c r="CM87" i="12"/>
  <c r="CE87" i="12"/>
  <c r="CC87" i="12"/>
  <c r="CM88" i="12"/>
  <c r="CE88" i="12"/>
  <c r="CC88" i="12"/>
  <c r="AR88" i="12" s="1"/>
  <c r="CM89" i="12"/>
  <c r="CE89" i="12"/>
  <c r="CC89" i="12"/>
  <c r="CM90" i="12"/>
  <c r="CE90" i="12"/>
  <c r="CC90" i="12"/>
  <c r="CM91" i="12"/>
  <c r="CE91" i="12"/>
  <c r="CC91" i="12"/>
  <c r="CM92" i="12"/>
  <c r="CE92" i="12"/>
  <c r="CC92" i="12"/>
  <c r="AR92" i="12" s="1"/>
  <c r="CM93" i="12"/>
  <c r="CE93" i="12"/>
  <c r="CC93" i="12"/>
  <c r="CN100" i="12"/>
  <c r="CK103" i="12"/>
  <c r="CC103" i="12"/>
  <c r="CL103" i="12"/>
  <c r="CD103" i="12"/>
  <c r="CM103" i="12"/>
  <c r="CN104" i="12"/>
  <c r="CK107" i="12"/>
  <c r="CC107" i="12"/>
  <c r="AV107" i="12" s="1"/>
  <c r="CL107" i="12"/>
  <c r="CD107" i="12"/>
  <c r="CM107" i="12"/>
  <c r="B116" i="12"/>
  <c r="CR114" i="12"/>
  <c r="CN114" i="12"/>
  <c r="CI114" i="12"/>
  <c r="CE114" i="12"/>
  <c r="CO114" i="12"/>
  <c r="CF114" i="12"/>
  <c r="CB114" i="12"/>
  <c r="CH114" i="12"/>
  <c r="CP114" i="12"/>
  <c r="CR120" i="12"/>
  <c r="CN120" i="12"/>
  <c r="CJ120" i="12"/>
  <c r="CF120" i="12"/>
  <c r="B122" i="12"/>
  <c r="CO120" i="12"/>
  <c r="CI120" i="12"/>
  <c r="CP120" i="12"/>
  <c r="CK120" i="12"/>
  <c r="CE120" i="12"/>
  <c r="CH120" i="12"/>
  <c r="CP121" i="12"/>
  <c r="CL121" i="12"/>
  <c r="CH121" i="12"/>
  <c r="CO121" i="12"/>
  <c r="CK121" i="12"/>
  <c r="CG121" i="12"/>
  <c r="CN121" i="12"/>
  <c r="CF121" i="12"/>
  <c r="CQ121" i="12"/>
  <c r="CI121" i="12"/>
  <c r="CC121" i="12"/>
  <c r="CM121" i="12"/>
  <c r="CO134" i="12"/>
  <c r="CK134" i="12"/>
  <c r="CD134" i="12"/>
  <c r="CG134" i="12"/>
  <c r="CN134" i="12"/>
  <c r="CF134" i="12"/>
  <c r="CM134" i="12"/>
  <c r="CC134" i="12"/>
  <c r="AS134" i="12" s="1"/>
  <c r="CL134" i="12"/>
  <c r="CM139" i="12"/>
  <c r="CF139" i="12"/>
  <c r="CL139" i="12"/>
  <c r="CD139" i="12"/>
  <c r="CK139" i="12"/>
  <c r="CC139" i="12"/>
  <c r="AS139" i="12" s="1"/>
  <c r="CO139" i="12"/>
  <c r="CE139" i="12"/>
  <c r="CM141" i="12"/>
  <c r="CF141" i="12"/>
  <c r="CO141" i="12"/>
  <c r="CG141" i="12"/>
  <c r="CN141" i="12"/>
  <c r="CE141" i="12"/>
  <c r="CK141" i="12"/>
  <c r="CL141" i="12"/>
  <c r="CD141" i="12"/>
  <c r="AS141" i="12" s="1"/>
  <c r="CL161" i="12"/>
  <c r="CC173" i="12"/>
  <c r="CD173" i="12"/>
  <c r="CK173" i="12"/>
  <c r="CL204" i="12"/>
  <c r="CC204" i="12"/>
  <c r="CM204" i="12"/>
  <c r="CD204" i="12"/>
  <c r="CK204" i="12"/>
  <c r="CE204" i="12"/>
  <c r="CH113" i="12"/>
  <c r="X113" i="12" s="1"/>
  <c r="CM113" i="12"/>
  <c r="CR115" i="12"/>
  <c r="CN115" i="12"/>
  <c r="CI115" i="12"/>
  <c r="CH115" i="12"/>
  <c r="X115" i="12" s="1"/>
  <c r="CO115" i="12"/>
  <c r="CP127" i="12"/>
  <c r="CL127" i="12"/>
  <c r="CG127" i="12"/>
  <c r="CC127" i="12"/>
  <c r="CO127" i="12"/>
  <c r="CK127" i="12"/>
  <c r="CF127" i="12"/>
  <c r="CI127" i="12"/>
  <c r="CO128" i="12"/>
  <c r="CQ128" i="12"/>
  <c r="CL128" i="12"/>
  <c r="CG128" i="12"/>
  <c r="CC128" i="12"/>
  <c r="CP128" i="12"/>
  <c r="CK128" i="12"/>
  <c r="CF128" i="12"/>
  <c r="CI128" i="12"/>
  <c r="CC129" i="12"/>
  <c r="C135" i="12"/>
  <c r="CM137" i="12"/>
  <c r="CF137" i="12"/>
  <c r="CO137" i="12"/>
  <c r="CG137" i="12"/>
  <c r="CN137" i="12"/>
  <c r="CE137" i="12"/>
  <c r="CD137" i="12"/>
  <c r="C143" i="12"/>
  <c r="CO146" i="12"/>
  <c r="CK146" i="12"/>
  <c r="CD146" i="12"/>
  <c r="CM146" i="12"/>
  <c r="CE146" i="12"/>
  <c r="CL146" i="12"/>
  <c r="CC146" i="12"/>
  <c r="CN146" i="12"/>
  <c r="CO148" i="12"/>
  <c r="CK148" i="12"/>
  <c r="CD148" i="12"/>
  <c r="CG148" i="12"/>
  <c r="CN148" i="12"/>
  <c r="CF148" i="12"/>
  <c r="CE148" i="12"/>
  <c r="CO154" i="12"/>
  <c r="CK154" i="12"/>
  <c r="CD154" i="12"/>
  <c r="CM154" i="12"/>
  <c r="CE154" i="12"/>
  <c r="CL154" i="12"/>
  <c r="CC154" i="12"/>
  <c r="CN154" i="12"/>
  <c r="CC164" i="12"/>
  <c r="CD164" i="12"/>
  <c r="CL164" i="12"/>
  <c r="CK164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O129" i="12"/>
  <c r="CK129" i="12"/>
  <c r="CF129" i="12"/>
  <c r="CQ129" i="12"/>
  <c r="CL129" i="12"/>
  <c r="CE129" i="12"/>
  <c r="CP129" i="12"/>
  <c r="CI129" i="12"/>
  <c r="CD129" i="12"/>
  <c r="CM129" i="12"/>
  <c r="E144" i="12"/>
  <c r="CO136" i="12"/>
  <c r="CK136" i="12"/>
  <c r="CD136" i="12"/>
  <c r="CM136" i="12"/>
  <c r="CE136" i="12"/>
  <c r="CL136" i="12"/>
  <c r="CC136" i="12"/>
  <c r="CN136" i="12"/>
  <c r="AS137" i="12"/>
  <c r="CO138" i="12"/>
  <c r="CK138" i="12"/>
  <c r="CD138" i="12"/>
  <c r="AS138" i="12" s="1"/>
  <c r="CG138" i="12"/>
  <c r="CN138" i="12"/>
  <c r="CF138" i="12"/>
  <c r="CE138" i="12"/>
  <c r="AS148" i="12"/>
  <c r="CM149" i="12"/>
  <c r="CF149" i="12"/>
  <c r="CL149" i="12"/>
  <c r="CD149" i="12"/>
  <c r="CK149" i="12"/>
  <c r="CC149" i="12"/>
  <c r="CN149" i="12"/>
  <c r="CM151" i="12"/>
  <c r="CF151" i="12"/>
  <c r="CO151" i="12"/>
  <c r="CG151" i="12"/>
  <c r="AS151" i="12" s="1"/>
  <c r="CN151" i="12"/>
  <c r="CE151" i="12"/>
  <c r="CD151" i="12"/>
  <c r="CC165" i="12"/>
  <c r="CD165" i="12"/>
  <c r="CK165" i="12"/>
  <c r="CL205" i="12"/>
  <c r="CC205" i="12"/>
  <c r="CM205" i="12"/>
  <c r="CD205" i="12"/>
  <c r="CK205" i="12"/>
  <c r="CE205" i="12"/>
  <c r="CL210" i="12"/>
  <c r="CC210" i="12"/>
  <c r="CD210" i="12"/>
  <c r="CK210" i="12"/>
  <c r="CL211" i="12"/>
  <c r="CC211" i="12"/>
  <c r="CD211" i="12"/>
  <c r="CC162" i="12"/>
  <c r="CD162" i="12"/>
  <c r="CC166" i="12"/>
  <c r="CD166" i="12"/>
  <c r="CC174" i="12"/>
  <c r="CD174" i="12"/>
  <c r="CC163" i="12"/>
  <c r="CD163" i="12"/>
  <c r="CC167" i="12"/>
  <c r="CD167" i="12"/>
  <c r="B215" i="11"/>
  <c r="CM211" i="11"/>
  <c r="CE211" i="11"/>
  <c r="B211" i="11"/>
  <c r="CM210" i="11"/>
  <c r="CK210" i="11"/>
  <c r="CE210" i="11"/>
  <c r="B210" i="11"/>
  <c r="CK206" i="11"/>
  <c r="CE206" i="11"/>
  <c r="C206" i="11"/>
  <c r="CK205" i="11"/>
  <c r="CE205" i="11"/>
  <c r="C205" i="11"/>
  <c r="CK204" i="11"/>
  <c r="CE204" i="11"/>
  <c r="C204" i="11"/>
  <c r="H200" i="11"/>
  <c r="C200" i="11"/>
  <c r="H199" i="11"/>
  <c r="C199" i="11"/>
  <c r="H198" i="11"/>
  <c r="C198" i="11"/>
  <c r="H197" i="11"/>
  <c r="C197" i="11"/>
  <c r="F193" i="11"/>
  <c r="B193" i="11"/>
  <c r="F192" i="11"/>
  <c r="B192" i="11"/>
  <c r="F191" i="11"/>
  <c r="B191" i="11"/>
  <c r="E187" i="11"/>
  <c r="B187" i="11"/>
  <c r="E186" i="11"/>
  <c r="B186" i="11"/>
  <c r="E182" i="11"/>
  <c r="B182" i="11"/>
  <c r="E181" i="11"/>
  <c r="B181" i="11"/>
  <c r="E180" i="11"/>
  <c r="B180" i="11"/>
  <c r="E179" i="11"/>
  <c r="B179" i="11"/>
  <c r="CL174" i="11"/>
  <c r="D174" i="11"/>
  <c r="B174" i="11" s="1"/>
  <c r="C174" i="11"/>
  <c r="D173" i="11"/>
  <c r="C173" i="11"/>
  <c r="CK172" i="11"/>
  <c r="D172" i="11"/>
  <c r="C172" i="11"/>
  <c r="B172" i="11" s="1"/>
  <c r="CL167" i="11"/>
  <c r="CK167" i="11"/>
  <c r="E167" i="11"/>
  <c r="D167" i="11"/>
  <c r="C167" i="11" s="1"/>
  <c r="E166" i="11"/>
  <c r="D166" i="11"/>
  <c r="E165" i="11"/>
  <c r="D165" i="11"/>
  <c r="CK164" i="11"/>
  <c r="E164" i="11"/>
  <c r="D164" i="11"/>
  <c r="C164" i="11" s="1"/>
  <c r="E163" i="11"/>
  <c r="D163" i="11"/>
  <c r="C163" i="11" s="1"/>
  <c r="E162" i="11"/>
  <c r="D162" i="11"/>
  <c r="C162" i="11" s="1"/>
  <c r="E161" i="11"/>
  <c r="D161" i="11"/>
  <c r="CK160" i="11"/>
  <c r="E160" i="11"/>
  <c r="D160" i="11"/>
  <c r="C160" i="11" s="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CM154" i="11"/>
  <c r="CE154" i="11"/>
  <c r="E154" i="11"/>
  <c r="D154" i="11"/>
  <c r="C154" i="11" s="1"/>
  <c r="CL154" i="11" s="1"/>
  <c r="CO153" i="11"/>
  <c r="CN153" i="11"/>
  <c r="CC153" i="11"/>
  <c r="E153" i="11"/>
  <c r="D153" i="11"/>
  <c r="C153" i="11"/>
  <c r="CM152" i="11"/>
  <c r="CE152" i="11"/>
  <c r="E152" i="11"/>
  <c r="D152" i="11"/>
  <c r="C152" i="11" s="1"/>
  <c r="CL152" i="11" s="1"/>
  <c r="CO151" i="11"/>
  <c r="CN151" i="11"/>
  <c r="CC151" i="11"/>
  <c r="E151" i="11"/>
  <c r="D151" i="11"/>
  <c r="C151" i="11"/>
  <c r="CM150" i="11"/>
  <c r="CE150" i="11"/>
  <c r="E150" i="11"/>
  <c r="D150" i="11"/>
  <c r="C150" i="11" s="1"/>
  <c r="CL150" i="11" s="1"/>
  <c r="CO149" i="11"/>
  <c r="CN149" i="11"/>
  <c r="CC149" i="11"/>
  <c r="E149" i="11"/>
  <c r="D149" i="11"/>
  <c r="C149" i="11"/>
  <c r="CM148" i="11"/>
  <c r="CE148" i="11"/>
  <c r="E148" i="11"/>
  <c r="D148" i="11"/>
  <c r="C148" i="11" s="1"/>
  <c r="CL148" i="11" s="1"/>
  <c r="CO147" i="11"/>
  <c r="CN147" i="11"/>
  <c r="CC147" i="11"/>
  <c r="E147" i="11"/>
  <c r="D147" i="11"/>
  <c r="C147" i="11"/>
  <c r="CM146" i="11"/>
  <c r="CE146" i="11"/>
  <c r="E146" i="11"/>
  <c r="D146" i="11"/>
  <c r="C146" i="11" s="1"/>
  <c r="CL146" i="11" s="1"/>
  <c r="CO145" i="11"/>
  <c r="CN145" i="11"/>
  <c r="CC145" i="11"/>
  <c r="E145" i="11"/>
  <c r="E155" i="11" s="1"/>
  <c r="D145" i="11"/>
  <c r="D155" i="11" s="1"/>
  <c r="C155" i="11" s="1"/>
  <c r="C145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CG143" i="11"/>
  <c r="E143" i="11"/>
  <c r="D143" i="11"/>
  <c r="C143" i="11"/>
  <c r="E142" i="11"/>
  <c r="D142" i="11"/>
  <c r="CM141" i="11"/>
  <c r="CF141" i="11"/>
  <c r="E141" i="11"/>
  <c r="D141" i="11"/>
  <c r="C141" i="11" s="1"/>
  <c r="CM140" i="11"/>
  <c r="CD140" i="11"/>
  <c r="E140" i="11"/>
  <c r="D140" i="11"/>
  <c r="C140" i="11" s="1"/>
  <c r="CE140" i="11" s="1"/>
  <c r="CK139" i="11"/>
  <c r="CG139" i="11"/>
  <c r="E139" i="11"/>
  <c r="D139" i="11"/>
  <c r="C139" i="11"/>
  <c r="CO139" i="11" s="1"/>
  <c r="E138" i="11"/>
  <c r="D138" i="11"/>
  <c r="E137" i="11"/>
  <c r="D137" i="11"/>
  <c r="CM136" i="11"/>
  <c r="CG136" i="11"/>
  <c r="CF136" i="11"/>
  <c r="E136" i="11"/>
  <c r="D136" i="11"/>
  <c r="C136" i="11"/>
  <c r="E135" i="11"/>
  <c r="E144" i="11" s="1"/>
  <c r="D135" i="11"/>
  <c r="CM134" i="11"/>
  <c r="CG134" i="11"/>
  <c r="CF134" i="11"/>
  <c r="E134" i="11"/>
  <c r="D134" i="11"/>
  <c r="C134" i="11"/>
  <c r="CQ129" i="11"/>
  <c r="CN129" i="11"/>
  <c r="CM129" i="11"/>
  <c r="CH129" i="11"/>
  <c r="CE129" i="11"/>
  <c r="CD129" i="11"/>
  <c r="B129" i="11"/>
  <c r="CQ128" i="11"/>
  <c r="CN128" i="11"/>
  <c r="CM128" i="11"/>
  <c r="CH128" i="11"/>
  <c r="CE128" i="11"/>
  <c r="CD128" i="11"/>
  <c r="B128" i="11"/>
  <c r="CQ127" i="11"/>
  <c r="CN127" i="11"/>
  <c r="CM127" i="11"/>
  <c r="CH127" i="11"/>
  <c r="CE127" i="11"/>
  <c r="CD127" i="11"/>
  <c r="B127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CM121" i="11"/>
  <c r="CF121" i="11"/>
  <c r="CD121" i="11"/>
  <c r="B121" i="11"/>
  <c r="CP120" i="11"/>
  <c r="CO120" i="11"/>
  <c r="CL120" i="11"/>
  <c r="CK120" i="11"/>
  <c r="CH120" i="11"/>
  <c r="CG120" i="11"/>
  <c r="CD120" i="11"/>
  <c r="CC120" i="11"/>
  <c r="B120" i="11"/>
  <c r="B122" i="11" s="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CP115" i="11"/>
  <c r="CO115" i="11"/>
  <c r="CM115" i="11"/>
  <c r="CL115" i="11"/>
  <c r="CK115" i="11"/>
  <c r="CH115" i="11"/>
  <c r="CG115" i="11"/>
  <c r="CD115" i="11"/>
  <c r="CC115" i="11"/>
  <c r="CB115" i="11"/>
  <c r="B115" i="11"/>
  <c r="CR114" i="11"/>
  <c r="CQ114" i="11"/>
  <c r="CO114" i="11"/>
  <c r="CM114" i="11"/>
  <c r="CL114" i="11"/>
  <c r="CK114" i="11"/>
  <c r="CH114" i="11"/>
  <c r="CF114" i="11"/>
  <c r="CE114" i="11"/>
  <c r="CD114" i="11"/>
  <c r="CC114" i="11"/>
  <c r="CB114" i="11"/>
  <c r="B114" i="11"/>
  <c r="CQ113" i="11"/>
  <c r="CP113" i="11"/>
  <c r="CL113" i="11"/>
  <c r="CK113" i="11"/>
  <c r="CF113" i="11"/>
  <c r="CD113" i="11"/>
  <c r="CC113" i="11"/>
  <c r="B113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CF107" i="11"/>
  <c r="CD107" i="11"/>
  <c r="E107" i="11"/>
  <c r="D107" i="11"/>
  <c r="C107" i="11" s="1"/>
  <c r="E106" i="11"/>
  <c r="D106" i="11"/>
  <c r="C106" i="11"/>
  <c r="E105" i="11"/>
  <c r="D105" i="11"/>
  <c r="C105" i="11"/>
  <c r="CC105" i="11" s="1"/>
  <c r="CL104" i="11"/>
  <c r="CC104" i="11"/>
  <c r="E104" i="11"/>
  <c r="D104" i="11"/>
  <c r="C104" i="11"/>
  <c r="CK104" i="11" s="1"/>
  <c r="CL103" i="11"/>
  <c r="CK103" i="11"/>
  <c r="E103" i="11"/>
  <c r="D103" i="11"/>
  <c r="C103" i="11" s="1"/>
  <c r="CD102" i="11"/>
  <c r="E102" i="11"/>
  <c r="D102" i="11"/>
  <c r="C102" i="11"/>
  <c r="E101" i="11"/>
  <c r="D101" i="11"/>
  <c r="C101" i="11"/>
  <c r="CL100" i="11"/>
  <c r="CD100" i="11"/>
  <c r="CC100" i="11"/>
  <c r="E100" i="11"/>
  <c r="C100" i="11"/>
  <c r="CN99" i="11"/>
  <c r="CK99" i="11"/>
  <c r="CF99" i="11"/>
  <c r="E99" i="11"/>
  <c r="E108" i="11" s="1"/>
  <c r="D99" i="11"/>
  <c r="C99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D94" i="11"/>
  <c r="AC94" i="11"/>
  <c r="AB94" i="11"/>
  <c r="AA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CE93" i="11"/>
  <c r="AE93" i="11"/>
  <c r="Z93" i="11"/>
  <c r="B93" i="11"/>
  <c r="CK92" i="11"/>
  <c r="CE92" i="11"/>
  <c r="CC92" i="11"/>
  <c r="AE92" i="11"/>
  <c r="Z92" i="11"/>
  <c r="B92" i="11"/>
  <c r="CK91" i="11"/>
  <c r="CC91" i="11"/>
  <c r="AE91" i="11"/>
  <c r="CD91" i="11" s="1"/>
  <c r="Z91" i="11"/>
  <c r="B91" i="11"/>
  <c r="CE91" i="11" s="1"/>
  <c r="CM90" i="11"/>
  <c r="CL90" i="11"/>
  <c r="CC90" i="11"/>
  <c r="AE90" i="11"/>
  <c r="Z90" i="11"/>
  <c r="B90" i="11"/>
  <c r="AE89" i="11"/>
  <c r="Z89" i="11"/>
  <c r="CD89" i="11" s="1"/>
  <c r="B89" i="11"/>
  <c r="CK88" i="11"/>
  <c r="CE88" i="11"/>
  <c r="CC88" i="11"/>
  <c r="AE88" i="11"/>
  <c r="Z88" i="11"/>
  <c r="B88" i="11"/>
  <c r="CL87" i="11"/>
  <c r="CK87" i="11"/>
  <c r="CC87" i="11"/>
  <c r="AE87" i="11"/>
  <c r="CD87" i="11" s="1"/>
  <c r="Z87" i="11"/>
  <c r="B87" i="11"/>
  <c r="CE87" i="11" s="1"/>
  <c r="CC86" i="11"/>
  <c r="AE86" i="11"/>
  <c r="Z86" i="11"/>
  <c r="B86" i="11"/>
  <c r="CM85" i="11"/>
  <c r="CK85" i="11"/>
  <c r="CE85" i="11"/>
  <c r="AE85" i="11"/>
  <c r="CL85" i="11" s="1"/>
  <c r="Z85" i="11"/>
  <c r="B85" i="11"/>
  <c r="CN84" i="11"/>
  <c r="CM84" i="11"/>
  <c r="CF84" i="11"/>
  <c r="CE84" i="11"/>
  <c r="CD84" i="11"/>
  <c r="AE84" i="11"/>
  <c r="CL84" i="11" s="1"/>
  <c r="Z84" i="11"/>
  <c r="B84" i="11"/>
  <c r="CK84" i="11" s="1"/>
  <c r="CN83" i="11"/>
  <c r="CM83" i="11"/>
  <c r="CF83" i="11"/>
  <c r="CE83" i="11"/>
  <c r="AE83" i="11"/>
  <c r="CL83" i="11" s="1"/>
  <c r="Z83" i="11"/>
  <c r="CD83" i="11" s="1"/>
  <c r="B83" i="11"/>
  <c r="CK83" i="11" s="1"/>
  <c r="CN82" i="11"/>
  <c r="CM82" i="11"/>
  <c r="CF82" i="11"/>
  <c r="CE82" i="11"/>
  <c r="AE82" i="11"/>
  <c r="CD82" i="11" s="1"/>
  <c r="Z82" i="11"/>
  <c r="B82" i="11"/>
  <c r="CK82" i="11" s="1"/>
  <c r="CN81" i="11"/>
  <c r="CM81" i="11"/>
  <c r="CF81" i="11"/>
  <c r="CE81" i="11"/>
  <c r="AE81" i="11"/>
  <c r="CL81" i="11" s="1"/>
  <c r="Z81" i="11"/>
  <c r="B81" i="11"/>
  <c r="CK81" i="11" s="1"/>
  <c r="CN80" i="11"/>
  <c r="CM80" i="11"/>
  <c r="CF80" i="11"/>
  <c r="CE80" i="11"/>
  <c r="CD80" i="11"/>
  <c r="AE80" i="11"/>
  <c r="CL80" i="11" s="1"/>
  <c r="Z80" i="11"/>
  <c r="B80" i="11"/>
  <c r="CK80" i="11" s="1"/>
  <c r="CN79" i="11"/>
  <c r="CM79" i="11"/>
  <c r="CF79" i="11"/>
  <c r="CE79" i="11"/>
  <c r="AE79" i="11"/>
  <c r="CL79" i="11" s="1"/>
  <c r="Z79" i="11"/>
  <c r="CD79" i="11" s="1"/>
  <c r="B79" i="11"/>
  <c r="CK79" i="11" s="1"/>
  <c r="CN78" i="11"/>
  <c r="CM78" i="11"/>
  <c r="CF78" i="11"/>
  <c r="CE78" i="11"/>
  <c r="AE78" i="11"/>
  <c r="CD78" i="11" s="1"/>
  <c r="Z78" i="11"/>
  <c r="B78" i="11"/>
  <c r="CK78" i="11" s="1"/>
  <c r="CN77" i="11"/>
  <c r="CM77" i="11"/>
  <c r="CF77" i="11"/>
  <c r="CE77" i="11"/>
  <c r="AE77" i="11"/>
  <c r="CD77" i="11" s="1"/>
  <c r="Z77" i="11"/>
  <c r="B77" i="11"/>
  <c r="CK77" i="11" s="1"/>
  <c r="CN76" i="11"/>
  <c r="CM76" i="11"/>
  <c r="CF76" i="11"/>
  <c r="CE76" i="11"/>
  <c r="CD76" i="11"/>
  <c r="AE76" i="11"/>
  <c r="CL76" i="11" s="1"/>
  <c r="Z76" i="11"/>
  <c r="B76" i="11"/>
  <c r="CK76" i="11" s="1"/>
  <c r="CN75" i="11"/>
  <c r="CM75" i="11"/>
  <c r="CF75" i="11"/>
  <c r="CE75" i="11"/>
  <c r="AE75" i="11"/>
  <c r="CL75" i="11" s="1"/>
  <c r="Z75" i="11"/>
  <c r="CD75" i="11" s="1"/>
  <c r="B75" i="11"/>
  <c r="CK75" i="11" s="1"/>
  <c r="CN74" i="11"/>
  <c r="CM74" i="11"/>
  <c r="CF74" i="11"/>
  <c r="CE74" i="11"/>
  <c r="AE74" i="11"/>
  <c r="CD74" i="11" s="1"/>
  <c r="Z74" i="11"/>
  <c r="B74" i="11"/>
  <c r="CK74" i="11" s="1"/>
  <c r="CN73" i="11"/>
  <c r="CM73" i="11"/>
  <c r="CF73" i="11"/>
  <c r="CE73" i="11"/>
  <c r="AE73" i="11"/>
  <c r="CL73" i="11" s="1"/>
  <c r="Z73" i="11"/>
  <c r="B73" i="11"/>
  <c r="CK73" i="11" s="1"/>
  <c r="CN72" i="11"/>
  <c r="CM72" i="11"/>
  <c r="CF72" i="11"/>
  <c r="CE72" i="11"/>
  <c r="CD72" i="11"/>
  <c r="AE72" i="11"/>
  <c r="CL72" i="11" s="1"/>
  <c r="Z72" i="11"/>
  <c r="B72" i="11"/>
  <c r="CK72" i="11" s="1"/>
  <c r="CN71" i="11"/>
  <c r="CM71" i="11"/>
  <c r="CF71" i="11"/>
  <c r="CE71" i="11"/>
  <c r="AE71" i="11"/>
  <c r="CL71" i="11" s="1"/>
  <c r="Z71" i="11"/>
  <c r="CD71" i="11" s="1"/>
  <c r="B71" i="11"/>
  <c r="CK71" i="11" s="1"/>
  <c r="CN70" i="11"/>
  <c r="CM70" i="11"/>
  <c r="CF70" i="11"/>
  <c r="CE70" i="11"/>
  <c r="AE70" i="11"/>
  <c r="CD70" i="11" s="1"/>
  <c r="Z70" i="11"/>
  <c r="B70" i="11"/>
  <c r="CK70" i="11" s="1"/>
  <c r="CN69" i="11"/>
  <c r="CM69" i="11"/>
  <c r="CF69" i="11"/>
  <c r="CE69" i="11"/>
  <c r="AE69" i="11"/>
  <c r="CL69" i="11" s="1"/>
  <c r="Z69" i="11"/>
  <c r="B69" i="11"/>
  <c r="CK69" i="11" s="1"/>
  <c r="CN68" i="11"/>
  <c r="CM68" i="11"/>
  <c r="CF68" i="11"/>
  <c r="CE68" i="11"/>
  <c r="CD68" i="11"/>
  <c r="AE68" i="11"/>
  <c r="CL68" i="11" s="1"/>
  <c r="Z68" i="11"/>
  <c r="B68" i="11"/>
  <c r="CK68" i="11" s="1"/>
  <c r="CN67" i="11"/>
  <c r="CM67" i="11"/>
  <c r="CF67" i="11"/>
  <c r="CE67" i="11"/>
  <c r="AE67" i="11"/>
  <c r="CL67" i="11" s="1"/>
  <c r="Z67" i="11"/>
  <c r="CD67" i="11" s="1"/>
  <c r="B67" i="11"/>
  <c r="CK67" i="11" s="1"/>
  <c r="CN66" i="11"/>
  <c r="CM66" i="11"/>
  <c r="CF66" i="11"/>
  <c r="CE66" i="11"/>
  <c r="AE66" i="11"/>
  <c r="CD66" i="11" s="1"/>
  <c r="Z66" i="11"/>
  <c r="B66" i="11"/>
  <c r="CK66" i="11" s="1"/>
  <c r="CN65" i="11"/>
  <c r="CM65" i="11"/>
  <c r="CF65" i="11"/>
  <c r="CE65" i="11"/>
  <c r="AE65" i="11"/>
  <c r="CL65" i="11" s="1"/>
  <c r="Z65" i="11"/>
  <c r="B65" i="11"/>
  <c r="CK65" i="11" s="1"/>
  <c r="CN64" i="11"/>
  <c r="CM64" i="11"/>
  <c r="CF64" i="11"/>
  <c r="CE64" i="11"/>
  <c r="CD64" i="11"/>
  <c r="AE64" i="11"/>
  <c r="CL64" i="11" s="1"/>
  <c r="Z64" i="11"/>
  <c r="B64" i="11"/>
  <c r="CK64" i="11" s="1"/>
  <c r="CN63" i="11"/>
  <c r="CM63" i="11"/>
  <c r="CF63" i="11"/>
  <c r="CE63" i="11"/>
  <c r="AE63" i="11"/>
  <c r="CL63" i="11" s="1"/>
  <c r="Z63" i="11"/>
  <c r="CD63" i="11" s="1"/>
  <c r="B63" i="11"/>
  <c r="CK63" i="11" s="1"/>
  <c r="CN62" i="11"/>
  <c r="CM62" i="11"/>
  <c r="CF62" i="11"/>
  <c r="CE62" i="11"/>
  <c r="AE62" i="11"/>
  <c r="CD62" i="11" s="1"/>
  <c r="Z62" i="11"/>
  <c r="B62" i="11"/>
  <c r="CK62" i="11" s="1"/>
  <c r="CN61" i="11"/>
  <c r="CM61" i="11"/>
  <c r="CF61" i="11"/>
  <c r="CE61" i="11"/>
  <c r="AE61" i="11"/>
  <c r="CL61" i="11" s="1"/>
  <c r="Z61" i="11"/>
  <c r="B61" i="11"/>
  <c r="CK61" i="11" s="1"/>
  <c r="CN60" i="11"/>
  <c r="CM60" i="11"/>
  <c r="CF60" i="11"/>
  <c r="CE60" i="11"/>
  <c r="CD60" i="11"/>
  <c r="AE60" i="11"/>
  <c r="CL60" i="11" s="1"/>
  <c r="Z60" i="11"/>
  <c r="B60" i="11"/>
  <c r="CK60" i="11" s="1"/>
  <c r="CN59" i="11"/>
  <c r="CM59" i="11"/>
  <c r="CF59" i="11"/>
  <c r="CE59" i="11"/>
  <c r="AE59" i="11"/>
  <c r="CL59" i="11" s="1"/>
  <c r="Z59" i="11"/>
  <c r="CD59" i="11" s="1"/>
  <c r="B59" i="11"/>
  <c r="CK59" i="11" s="1"/>
  <c r="CN58" i="11"/>
  <c r="CM58" i="11"/>
  <c r="CF58" i="11"/>
  <c r="CE58" i="11"/>
  <c r="AE58" i="11"/>
  <c r="CD58" i="11" s="1"/>
  <c r="Z58" i="11"/>
  <c r="B58" i="11"/>
  <c r="CK58" i="11" s="1"/>
  <c r="CN57" i="11"/>
  <c r="CM57" i="11"/>
  <c r="CF57" i="11"/>
  <c r="CE57" i="11"/>
  <c r="AE57" i="11"/>
  <c r="CD57" i="11" s="1"/>
  <c r="Z57" i="11"/>
  <c r="B57" i="11"/>
  <c r="CK57" i="11" s="1"/>
  <c r="CN56" i="11"/>
  <c r="CM56" i="11"/>
  <c r="CF56" i="11"/>
  <c r="CE56" i="11"/>
  <c r="CD56" i="11"/>
  <c r="AE56" i="11"/>
  <c r="CL56" i="11" s="1"/>
  <c r="Z56" i="11"/>
  <c r="B56" i="11"/>
  <c r="CK56" i="11" s="1"/>
  <c r="CN55" i="11"/>
  <c r="CM55" i="11"/>
  <c r="CF55" i="11"/>
  <c r="CE55" i="11"/>
  <c r="AE55" i="11"/>
  <c r="CL55" i="11" s="1"/>
  <c r="Z55" i="11"/>
  <c r="CD55" i="11" s="1"/>
  <c r="B55" i="11"/>
  <c r="CK55" i="11" s="1"/>
  <c r="CN54" i="11"/>
  <c r="CM54" i="11"/>
  <c r="CF54" i="11"/>
  <c r="CE54" i="11"/>
  <c r="AE54" i="11"/>
  <c r="CD54" i="11" s="1"/>
  <c r="Z54" i="11"/>
  <c r="B54" i="11"/>
  <c r="CK54" i="11" s="1"/>
  <c r="CN53" i="11"/>
  <c r="CM53" i="11"/>
  <c r="CF53" i="11"/>
  <c r="CE53" i="11"/>
  <c r="AE53" i="11"/>
  <c r="CD53" i="11" s="1"/>
  <c r="Z53" i="11"/>
  <c r="B53" i="11"/>
  <c r="CK53" i="11" s="1"/>
  <c r="CN52" i="11"/>
  <c r="CM52" i="11"/>
  <c r="CF52" i="11"/>
  <c r="CE52" i="11"/>
  <c r="CD52" i="11"/>
  <c r="AE52" i="11"/>
  <c r="CL52" i="11" s="1"/>
  <c r="Z52" i="11"/>
  <c r="B52" i="11"/>
  <c r="CK52" i="11" s="1"/>
  <c r="CN51" i="11"/>
  <c r="CM51" i="11"/>
  <c r="CF51" i="11"/>
  <c r="CE51" i="11"/>
  <c r="CD51" i="11"/>
  <c r="AE51" i="11"/>
  <c r="CL51" i="11" s="1"/>
  <c r="Z51" i="11"/>
  <c r="B51" i="11"/>
  <c r="CK51" i="11" s="1"/>
  <c r="CN50" i="11"/>
  <c r="CM50" i="11"/>
  <c r="CF50" i="11"/>
  <c r="CE50" i="11"/>
  <c r="AE50" i="11"/>
  <c r="CD50" i="11" s="1"/>
  <c r="Z50" i="11"/>
  <c r="B50" i="11"/>
  <c r="CK50" i="11" s="1"/>
  <c r="CN49" i="11"/>
  <c r="CM49" i="11"/>
  <c r="CF49" i="11"/>
  <c r="CE49" i="11"/>
  <c r="AE49" i="11"/>
  <c r="CD49" i="11" s="1"/>
  <c r="Z49" i="11"/>
  <c r="B49" i="11"/>
  <c r="CK49" i="11" s="1"/>
  <c r="CN48" i="11"/>
  <c r="CM48" i="11"/>
  <c r="CF48" i="11"/>
  <c r="CE48" i="11"/>
  <c r="CD48" i="11"/>
  <c r="AE48" i="11"/>
  <c r="CL48" i="11" s="1"/>
  <c r="Z48" i="11"/>
  <c r="B48" i="11"/>
  <c r="CK48" i="11" s="1"/>
  <c r="CN47" i="11"/>
  <c r="CM47" i="11"/>
  <c r="CF47" i="11"/>
  <c r="CE47" i="11"/>
  <c r="CD47" i="11"/>
  <c r="AE47" i="11"/>
  <c r="CL47" i="11" s="1"/>
  <c r="Z47" i="11"/>
  <c r="B47" i="11"/>
  <c r="CK47" i="11" s="1"/>
  <c r="CN46" i="11"/>
  <c r="CM46" i="11"/>
  <c r="CF46" i="11"/>
  <c r="CE46" i="11"/>
  <c r="AE46" i="11"/>
  <c r="CD46" i="11" s="1"/>
  <c r="Z46" i="11"/>
  <c r="B46" i="11"/>
  <c r="CK46" i="11" s="1"/>
  <c r="CN45" i="11"/>
  <c r="CM45" i="11"/>
  <c r="CF45" i="11"/>
  <c r="CE45" i="11"/>
  <c r="AE45" i="11"/>
  <c r="CL45" i="11" s="1"/>
  <c r="Z45" i="11"/>
  <c r="B45" i="11"/>
  <c r="CK45" i="11" s="1"/>
  <c r="CN44" i="11"/>
  <c r="CM44" i="11"/>
  <c r="CF44" i="11"/>
  <c r="CE44" i="11"/>
  <c r="CD44" i="11"/>
  <c r="AE44" i="11"/>
  <c r="CL44" i="11" s="1"/>
  <c r="Z44" i="11"/>
  <c r="B44" i="11"/>
  <c r="CK44" i="11" s="1"/>
  <c r="CN43" i="11"/>
  <c r="CM43" i="11"/>
  <c r="CF43" i="11"/>
  <c r="CE43" i="11"/>
  <c r="CD43" i="11"/>
  <c r="AE43" i="11"/>
  <c r="CL43" i="11" s="1"/>
  <c r="Z43" i="11"/>
  <c r="B43" i="11"/>
  <c r="CK43" i="11" s="1"/>
  <c r="CN42" i="11"/>
  <c r="CM42" i="11"/>
  <c r="CF42" i="11"/>
  <c r="CE42" i="11"/>
  <c r="AE42" i="11"/>
  <c r="CD42" i="11" s="1"/>
  <c r="Z42" i="11"/>
  <c r="B42" i="11"/>
  <c r="CK42" i="11" s="1"/>
  <c r="CN41" i="11"/>
  <c r="CM41" i="11"/>
  <c r="CF41" i="11"/>
  <c r="CE41" i="11"/>
  <c r="AE41" i="11"/>
  <c r="CD41" i="11" s="1"/>
  <c r="Z41" i="11"/>
  <c r="B41" i="11"/>
  <c r="CK41" i="11" s="1"/>
  <c r="CN40" i="11"/>
  <c r="CM40" i="11"/>
  <c r="CF40" i="11"/>
  <c r="CE40" i="11"/>
  <c r="CD40" i="11"/>
  <c r="AE40" i="11"/>
  <c r="CL40" i="11" s="1"/>
  <c r="Z40" i="11"/>
  <c r="B40" i="11"/>
  <c r="CK40" i="11" s="1"/>
  <c r="CN39" i="11"/>
  <c r="CM39" i="11"/>
  <c r="CF39" i="11"/>
  <c r="CE39" i="11"/>
  <c r="CD39" i="11"/>
  <c r="AE39" i="11"/>
  <c r="CL39" i="11" s="1"/>
  <c r="Z39" i="11"/>
  <c r="B39" i="11"/>
  <c r="CK39" i="11" s="1"/>
  <c r="CN38" i="11"/>
  <c r="CM38" i="11"/>
  <c r="CF38" i="11"/>
  <c r="CE38" i="11"/>
  <c r="AE38" i="11"/>
  <c r="CD38" i="11" s="1"/>
  <c r="Z38" i="11"/>
  <c r="B38" i="11"/>
  <c r="CK38" i="11" s="1"/>
  <c r="CN37" i="11"/>
  <c r="CM37" i="11"/>
  <c r="CF37" i="11"/>
  <c r="CE37" i="11"/>
  <c r="AE37" i="11"/>
  <c r="CD37" i="11" s="1"/>
  <c r="Z37" i="11"/>
  <c r="B37" i="11"/>
  <c r="CK37" i="11" s="1"/>
  <c r="CN36" i="11"/>
  <c r="CM36" i="11"/>
  <c r="CF36" i="11"/>
  <c r="CE36" i="11"/>
  <c r="CD36" i="11"/>
  <c r="AE36" i="11"/>
  <c r="CL36" i="11" s="1"/>
  <c r="Z36" i="11"/>
  <c r="B36" i="11"/>
  <c r="CK36" i="11" s="1"/>
  <c r="CN35" i="11"/>
  <c r="CM35" i="11"/>
  <c r="CF35" i="11"/>
  <c r="CE35" i="11"/>
  <c r="CD35" i="11"/>
  <c r="AE35" i="11"/>
  <c r="CL35" i="11" s="1"/>
  <c r="Z35" i="11"/>
  <c r="B35" i="11"/>
  <c r="CK35" i="11" s="1"/>
  <c r="CN34" i="11"/>
  <c r="CM34" i="11"/>
  <c r="CF34" i="11"/>
  <c r="CE34" i="11"/>
  <c r="AE34" i="11"/>
  <c r="Z34" i="11"/>
  <c r="Z94" i="11" s="1"/>
  <c r="B34" i="11"/>
  <c r="CK34" i="11" s="1"/>
  <c r="CM28" i="11"/>
  <c r="CL28" i="11"/>
  <c r="CK28" i="11"/>
  <c r="CD28" i="11"/>
  <c r="CC28" i="11"/>
  <c r="B28" i="11"/>
  <c r="CE28" i="11" s="1"/>
  <c r="X28" i="11" s="1"/>
  <c r="L24" i="11"/>
  <c r="K24" i="11"/>
  <c r="J24" i="11"/>
  <c r="I24" i="11"/>
  <c r="H24" i="11"/>
  <c r="G24" i="11"/>
  <c r="F24" i="11"/>
  <c r="E24" i="11"/>
  <c r="CC23" i="11"/>
  <c r="D23" i="11"/>
  <c r="C23" i="11"/>
  <c r="B23" i="11"/>
  <c r="D22" i="11"/>
  <c r="C22" i="11"/>
  <c r="B22" i="11"/>
  <c r="D21" i="11"/>
  <c r="D24" i="11" s="1"/>
  <c r="C21" i="11"/>
  <c r="C24" i="11" s="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CN15" i="11"/>
  <c r="CK15" i="11"/>
  <c r="CH15" i="11"/>
  <c r="CE15" i="11"/>
  <c r="CD15" i="11"/>
  <c r="B15" i="11"/>
  <c r="CP14" i="11"/>
  <c r="CN14" i="11"/>
  <c r="CM14" i="11"/>
  <c r="CL14" i="11"/>
  <c r="CH14" i="11"/>
  <c r="CG14" i="11"/>
  <c r="CF14" i="11"/>
  <c r="CD14" i="11"/>
  <c r="CC14" i="11"/>
  <c r="B14" i="11"/>
  <c r="CO14" i="11" s="1"/>
  <c r="B13" i="11"/>
  <c r="CP13" i="11" s="1"/>
  <c r="CP12" i="11"/>
  <c r="CN12" i="11"/>
  <c r="CM12" i="11"/>
  <c r="CL12" i="11"/>
  <c r="CH12" i="11"/>
  <c r="CG12" i="11"/>
  <c r="CF12" i="11"/>
  <c r="CD12" i="11"/>
  <c r="CC12" i="11"/>
  <c r="B12" i="11"/>
  <c r="CO12" i="11" s="1"/>
  <c r="CP11" i="11"/>
  <c r="CO11" i="11"/>
  <c r="CL11" i="11"/>
  <c r="CK11" i="11"/>
  <c r="CH11" i="11"/>
  <c r="CE11" i="11"/>
  <c r="CD11" i="11"/>
  <c r="B11" i="11"/>
  <c r="A5" i="11"/>
  <c r="A4" i="11"/>
  <c r="A3" i="11"/>
  <c r="A2" i="11"/>
  <c r="AS153" i="13" l="1"/>
  <c r="AS151" i="13"/>
  <c r="AS149" i="13"/>
  <c r="AS147" i="13"/>
  <c r="AS135" i="13"/>
  <c r="AV105" i="13"/>
  <c r="AV101" i="13"/>
  <c r="AS145" i="13"/>
  <c r="AB127" i="12"/>
  <c r="CM145" i="12"/>
  <c r="CF145" i="12"/>
  <c r="CL145" i="12"/>
  <c r="CD145" i="12"/>
  <c r="CK145" i="12"/>
  <c r="CC145" i="12"/>
  <c r="AS145" i="12" s="1"/>
  <c r="CE145" i="12"/>
  <c r="CG145" i="12"/>
  <c r="CO145" i="12"/>
  <c r="CN145" i="12"/>
  <c r="U120" i="12"/>
  <c r="AJ167" i="12"/>
  <c r="AJ162" i="12"/>
  <c r="AJ165" i="12"/>
  <c r="U121" i="12"/>
  <c r="AR93" i="12"/>
  <c r="AR77" i="12"/>
  <c r="AR69" i="12"/>
  <c r="C108" i="12"/>
  <c r="CN99" i="12"/>
  <c r="CF99" i="12"/>
  <c r="CK99" i="12"/>
  <c r="B240" i="12" s="1"/>
  <c r="CC99" i="12"/>
  <c r="CE99" i="12"/>
  <c r="CD99" i="12"/>
  <c r="CL99" i="12"/>
  <c r="CM99" i="12"/>
  <c r="AJ172" i="12"/>
  <c r="M22" i="12"/>
  <c r="AJ163" i="12"/>
  <c r="AJ166" i="12"/>
  <c r="M211" i="12"/>
  <c r="M210" i="12"/>
  <c r="AS154" i="12"/>
  <c r="AB128" i="12"/>
  <c r="V204" i="12"/>
  <c r="AJ173" i="12"/>
  <c r="AR91" i="12"/>
  <c r="AR87" i="12"/>
  <c r="AR83" i="12"/>
  <c r="AR79" i="12"/>
  <c r="AR75" i="12"/>
  <c r="AR71" i="12"/>
  <c r="AR67" i="12"/>
  <c r="AR65" i="12"/>
  <c r="AR63" i="12"/>
  <c r="AR61" i="12"/>
  <c r="AR59" i="12"/>
  <c r="AR57" i="12"/>
  <c r="AR55" i="12"/>
  <c r="AR53" i="12"/>
  <c r="AR51" i="12"/>
  <c r="AR49" i="12"/>
  <c r="AR47" i="12"/>
  <c r="AR45" i="12"/>
  <c r="AR43" i="12"/>
  <c r="C144" i="12"/>
  <c r="V206" i="12"/>
  <c r="AJ161" i="12"/>
  <c r="AV105" i="12"/>
  <c r="AS152" i="12"/>
  <c r="AJ174" i="12"/>
  <c r="V205" i="12"/>
  <c r="AJ164" i="12"/>
  <c r="CM143" i="12"/>
  <c r="CF143" i="12"/>
  <c r="CL143" i="12"/>
  <c r="CD143" i="12"/>
  <c r="CK143" i="12"/>
  <c r="CC143" i="12"/>
  <c r="CG143" i="12"/>
  <c r="CN143" i="12"/>
  <c r="CE143" i="12"/>
  <c r="CO143" i="12"/>
  <c r="CM135" i="12"/>
  <c r="CF135" i="12"/>
  <c r="CL135" i="12"/>
  <c r="CD135" i="12"/>
  <c r="CK135" i="12"/>
  <c r="CC135" i="12"/>
  <c r="CG135" i="12"/>
  <c r="CN135" i="12"/>
  <c r="CO135" i="12"/>
  <c r="CE135" i="12"/>
  <c r="X114" i="12"/>
  <c r="AR89" i="12"/>
  <c r="AR85" i="12"/>
  <c r="AR81" i="12"/>
  <c r="AR73" i="12"/>
  <c r="AJ160" i="12"/>
  <c r="AS149" i="12"/>
  <c r="AS136" i="12"/>
  <c r="AS146" i="12"/>
  <c r="AB129" i="12"/>
  <c r="AV103" i="12"/>
  <c r="AR90" i="12"/>
  <c r="AR86" i="12"/>
  <c r="AR82" i="12"/>
  <c r="AR78" i="12"/>
  <c r="AR74" i="12"/>
  <c r="AR70" i="12"/>
  <c r="AS142" i="12"/>
  <c r="AV102" i="12"/>
  <c r="A240" i="12"/>
  <c r="AS153" i="12"/>
  <c r="AV104" i="12"/>
  <c r="AV100" i="12"/>
  <c r="AS150" i="12"/>
  <c r="AV101" i="12"/>
  <c r="AR52" i="12"/>
  <c r="AR44" i="12"/>
  <c r="CF13" i="11"/>
  <c r="CL37" i="11"/>
  <c r="CL41" i="11"/>
  <c r="CL49" i="11"/>
  <c r="CL53" i="11"/>
  <c r="CL57" i="11"/>
  <c r="CL77" i="11"/>
  <c r="CL88" i="11"/>
  <c r="CD88" i="11"/>
  <c r="CN89" i="11"/>
  <c r="CF89" i="11"/>
  <c r="CK89" i="11"/>
  <c r="CC89" i="11"/>
  <c r="CE89" i="11"/>
  <c r="CN101" i="11"/>
  <c r="CF101" i="11"/>
  <c r="CM101" i="11"/>
  <c r="CE101" i="11"/>
  <c r="CK101" i="11"/>
  <c r="CL101" i="11"/>
  <c r="CD101" i="11"/>
  <c r="CM106" i="11"/>
  <c r="CF106" i="11"/>
  <c r="CN106" i="11"/>
  <c r="CE106" i="11"/>
  <c r="CL106" i="11"/>
  <c r="CC106" i="11"/>
  <c r="AV106" i="11" s="1"/>
  <c r="CK106" i="11"/>
  <c r="CH13" i="11"/>
  <c r="CO13" i="11"/>
  <c r="CL23" i="11"/>
  <c r="CK23" i="11"/>
  <c r="CD23" i="11"/>
  <c r="M23" i="11" s="1"/>
  <c r="AE94" i="11"/>
  <c r="CL34" i="11"/>
  <c r="CL38" i="11"/>
  <c r="CL42" i="11"/>
  <c r="CD45" i="11"/>
  <c r="CL46" i="11"/>
  <c r="CL50" i="11"/>
  <c r="CL54" i="11"/>
  <c r="CL58" i="11"/>
  <c r="CD61" i="11"/>
  <c r="CL62" i="11"/>
  <c r="CD65" i="11"/>
  <c r="CL66" i="11"/>
  <c r="CD69" i="11"/>
  <c r="CL70" i="11"/>
  <c r="CD73" i="11"/>
  <c r="CL74" i="11"/>
  <c r="CL78" i="11"/>
  <c r="CD81" i="11"/>
  <c r="CL82" i="11"/>
  <c r="CD85" i="11"/>
  <c r="CN86" i="11"/>
  <c r="CF86" i="11"/>
  <c r="CE86" i="11"/>
  <c r="CK86" i="11"/>
  <c r="CD86" i="11"/>
  <c r="AR86" i="11" s="1"/>
  <c r="CM89" i="11"/>
  <c r="CL92" i="11"/>
  <c r="CD92" i="11"/>
  <c r="AR92" i="11" s="1"/>
  <c r="CK93" i="11"/>
  <c r="CC93" i="11"/>
  <c r="CN93" i="11"/>
  <c r="CF93" i="11"/>
  <c r="CM93" i="11"/>
  <c r="CL93" i="11"/>
  <c r="CN102" i="11"/>
  <c r="CF102" i="11"/>
  <c r="CM102" i="11"/>
  <c r="CE102" i="11"/>
  <c r="CL102" i="11"/>
  <c r="CC102" i="11"/>
  <c r="AV102" i="11" s="1"/>
  <c r="CK102" i="11"/>
  <c r="C108" i="11"/>
  <c r="CL143" i="11"/>
  <c r="CE143" i="11"/>
  <c r="CM143" i="11"/>
  <c r="CF143" i="11"/>
  <c r="CK143" i="11"/>
  <c r="CN143" i="11"/>
  <c r="CC143" i="11"/>
  <c r="CD143" i="11"/>
  <c r="CO143" i="11"/>
  <c r="CC162" i="11"/>
  <c r="CD162" i="11"/>
  <c r="CK162" i="11"/>
  <c r="CL162" i="11"/>
  <c r="CM11" i="11"/>
  <c r="CG11" i="11"/>
  <c r="CC11" i="11"/>
  <c r="CF11" i="11"/>
  <c r="CN11" i="11"/>
  <c r="CD13" i="11"/>
  <c r="CK13" i="11"/>
  <c r="CP15" i="11"/>
  <c r="CM15" i="11"/>
  <c r="CG15" i="11"/>
  <c r="CC15" i="11"/>
  <c r="CL15" i="11"/>
  <c r="CF15" i="11"/>
  <c r="CO15" i="11"/>
  <c r="CD34" i="11"/>
  <c r="CL86" i="11"/>
  <c r="CL89" i="11"/>
  <c r="CN90" i="11"/>
  <c r="CF90" i="11"/>
  <c r="CE90" i="11"/>
  <c r="CK90" i="11"/>
  <c r="CD90" i="11"/>
  <c r="AR90" i="11" s="1"/>
  <c r="CL91" i="11"/>
  <c r="D108" i="11"/>
  <c r="CN103" i="11"/>
  <c r="CF103" i="11"/>
  <c r="CM103" i="11"/>
  <c r="CE103" i="11"/>
  <c r="CC103" i="11"/>
  <c r="CD103" i="11"/>
  <c r="CO121" i="11"/>
  <c r="CK121" i="11"/>
  <c r="CG121" i="11"/>
  <c r="CC121" i="11"/>
  <c r="CP121" i="11"/>
  <c r="CL121" i="11"/>
  <c r="CH121" i="11"/>
  <c r="CR121" i="11"/>
  <c r="CJ121" i="11"/>
  <c r="CQ121" i="11"/>
  <c r="CI121" i="11"/>
  <c r="CN121" i="11"/>
  <c r="CE121" i="11"/>
  <c r="CM13" i="11"/>
  <c r="CG13" i="11"/>
  <c r="CC13" i="11"/>
  <c r="CN13" i="11"/>
  <c r="CL22" i="11"/>
  <c r="CK22" i="11"/>
  <c r="CD22" i="11"/>
  <c r="CE13" i="11"/>
  <c r="CL13" i="11"/>
  <c r="B16" i="11"/>
  <c r="B21" i="11"/>
  <c r="CC22" i="11"/>
  <c r="M22" i="11" s="1"/>
  <c r="CM86" i="11"/>
  <c r="CD93" i="11"/>
  <c r="CC101" i="11"/>
  <c r="AV101" i="11" s="1"/>
  <c r="CN105" i="11"/>
  <c r="CF105" i="11"/>
  <c r="CM105" i="11"/>
  <c r="CE105" i="11"/>
  <c r="CK105" i="11"/>
  <c r="CL105" i="11"/>
  <c r="CD105" i="11"/>
  <c r="AV105" i="11" s="1"/>
  <c r="CD106" i="11"/>
  <c r="CE12" i="11"/>
  <c r="AA12" i="11" s="1"/>
  <c r="CK12" i="11"/>
  <c r="CE14" i="11"/>
  <c r="AA14" i="11" s="1"/>
  <c r="CK14" i="11"/>
  <c r="CC34" i="11"/>
  <c r="AR34" i="11" s="1"/>
  <c r="CC35" i="11"/>
  <c r="AR35" i="11" s="1"/>
  <c r="CC36" i="11"/>
  <c r="AR36" i="11" s="1"/>
  <c r="CC37" i="11"/>
  <c r="AR37" i="11" s="1"/>
  <c r="CC38" i="11"/>
  <c r="AR38" i="11" s="1"/>
  <c r="CC39" i="11"/>
  <c r="AR39" i="11" s="1"/>
  <c r="CC40" i="11"/>
  <c r="AR40" i="11" s="1"/>
  <c r="CC41" i="11"/>
  <c r="AR41" i="11" s="1"/>
  <c r="CC42" i="11"/>
  <c r="AR42" i="11" s="1"/>
  <c r="CC43" i="11"/>
  <c r="AR43" i="11" s="1"/>
  <c r="CC44" i="11"/>
  <c r="AR44" i="11" s="1"/>
  <c r="CC45" i="11"/>
  <c r="AR45" i="11" s="1"/>
  <c r="CC46" i="11"/>
  <c r="AR46" i="11" s="1"/>
  <c r="CC47" i="11"/>
  <c r="AR47" i="11" s="1"/>
  <c r="CC48" i="11"/>
  <c r="AR48" i="11" s="1"/>
  <c r="CC49" i="11"/>
  <c r="AR49" i="11" s="1"/>
  <c r="CC50" i="11"/>
  <c r="AR50" i="11" s="1"/>
  <c r="CC51" i="11"/>
  <c r="AR51" i="11" s="1"/>
  <c r="CC52" i="11"/>
  <c r="AR52" i="11" s="1"/>
  <c r="CC53" i="11"/>
  <c r="AR53" i="11" s="1"/>
  <c r="CC54" i="11"/>
  <c r="AR54" i="11" s="1"/>
  <c r="CC55" i="11"/>
  <c r="AR55" i="11" s="1"/>
  <c r="CC56" i="11"/>
  <c r="AR56" i="11" s="1"/>
  <c r="CC57" i="11"/>
  <c r="AR57" i="11" s="1"/>
  <c r="CC58" i="11"/>
  <c r="AR58" i="11" s="1"/>
  <c r="CC59" i="11"/>
  <c r="AR59" i="11" s="1"/>
  <c r="CC60" i="11"/>
  <c r="AR60" i="11" s="1"/>
  <c r="CC61" i="11"/>
  <c r="AR61" i="11" s="1"/>
  <c r="CC62" i="11"/>
  <c r="AR62" i="11" s="1"/>
  <c r="CC63" i="11"/>
  <c r="AR63" i="11" s="1"/>
  <c r="CC64" i="11"/>
  <c r="AR64" i="11" s="1"/>
  <c r="CC65" i="11"/>
  <c r="AR65" i="11" s="1"/>
  <c r="CC66" i="11"/>
  <c r="AR66" i="11" s="1"/>
  <c r="CC67" i="11"/>
  <c r="AR67" i="11" s="1"/>
  <c r="CC68" i="11"/>
  <c r="AR68" i="11" s="1"/>
  <c r="CC69" i="11"/>
  <c r="AR69" i="11" s="1"/>
  <c r="CC70" i="11"/>
  <c r="AR70" i="11" s="1"/>
  <c r="CC71" i="11"/>
  <c r="AR71" i="11" s="1"/>
  <c r="CC72" i="11"/>
  <c r="AR72" i="11" s="1"/>
  <c r="CC73" i="11"/>
  <c r="AR73" i="11" s="1"/>
  <c r="CC74" i="11"/>
  <c r="AR74" i="11" s="1"/>
  <c r="CC75" i="11"/>
  <c r="AR75" i="11" s="1"/>
  <c r="CC76" i="11"/>
  <c r="AR76" i="11" s="1"/>
  <c r="CC77" i="11"/>
  <c r="AR77" i="11" s="1"/>
  <c r="CC78" i="11"/>
  <c r="AR78" i="11" s="1"/>
  <c r="CC79" i="11"/>
  <c r="AR79" i="11" s="1"/>
  <c r="CC80" i="11"/>
  <c r="AR80" i="11" s="1"/>
  <c r="CC81" i="11"/>
  <c r="CC82" i="11"/>
  <c r="AR82" i="11" s="1"/>
  <c r="CC83" i="11"/>
  <c r="AR83" i="11" s="1"/>
  <c r="CC84" i="11"/>
  <c r="AR84" i="11" s="1"/>
  <c r="CN85" i="11"/>
  <c r="CF85" i="11"/>
  <c r="CC85" i="11"/>
  <c r="CN88" i="11"/>
  <c r="CF88" i="11"/>
  <c r="AR88" i="11" s="1"/>
  <c r="CM88" i="11"/>
  <c r="CN92" i="11"/>
  <c r="CF92" i="11"/>
  <c r="CM92" i="11"/>
  <c r="B94" i="11"/>
  <c r="CM99" i="11"/>
  <c r="CE99" i="11"/>
  <c r="CL99" i="11"/>
  <c r="CD99" i="11"/>
  <c r="CC99" i="11"/>
  <c r="CN100" i="11"/>
  <c r="CF100" i="11"/>
  <c r="CM100" i="11"/>
  <c r="CE100" i="11"/>
  <c r="AV100" i="11" s="1"/>
  <c r="CK100" i="11"/>
  <c r="CM107" i="11"/>
  <c r="CE107" i="11"/>
  <c r="CL107" i="11"/>
  <c r="CC107" i="11"/>
  <c r="CK107" i="11"/>
  <c r="CN107" i="11"/>
  <c r="CR113" i="11"/>
  <c r="CN113" i="11"/>
  <c r="CI113" i="11"/>
  <c r="CE113" i="11"/>
  <c r="CO113" i="11"/>
  <c r="CH113" i="11"/>
  <c r="B116" i="11"/>
  <c r="CM113" i="11"/>
  <c r="CG113" i="11"/>
  <c r="CB113" i="11"/>
  <c r="CC163" i="11"/>
  <c r="CD163" i="11"/>
  <c r="CL163" i="11"/>
  <c r="CK163" i="11"/>
  <c r="CN87" i="11"/>
  <c r="CF87" i="11"/>
  <c r="AR87" i="11" s="1"/>
  <c r="CM87" i="11"/>
  <c r="CN91" i="11"/>
  <c r="CF91" i="11"/>
  <c r="AR91" i="11" s="1"/>
  <c r="CM91" i="11"/>
  <c r="CN104" i="11"/>
  <c r="CF104" i="11"/>
  <c r="CM104" i="11"/>
  <c r="CE104" i="11"/>
  <c r="CD104" i="11"/>
  <c r="AV104" i="11" s="1"/>
  <c r="CL141" i="11"/>
  <c r="CE141" i="11"/>
  <c r="CO141" i="11"/>
  <c r="CG141" i="11"/>
  <c r="CK141" i="11"/>
  <c r="CC141" i="11"/>
  <c r="CD141" i="11"/>
  <c r="CN141" i="11"/>
  <c r="CP114" i="11"/>
  <c r="CG114" i="11"/>
  <c r="CI114" i="11"/>
  <c r="X114" i="11" s="1"/>
  <c r="CN114" i="11"/>
  <c r="CQ115" i="11"/>
  <c r="CR115" i="11"/>
  <c r="CN115" i="11"/>
  <c r="CI115" i="11"/>
  <c r="CE115" i="11"/>
  <c r="CF115" i="11"/>
  <c r="X115" i="11" s="1"/>
  <c r="CO127" i="11"/>
  <c r="CK127" i="11"/>
  <c r="CF127" i="11"/>
  <c r="CP127" i="11"/>
  <c r="CL127" i="11"/>
  <c r="CG127" i="11"/>
  <c r="CC127" i="11"/>
  <c r="CI127" i="11"/>
  <c r="CO128" i="11"/>
  <c r="CK128" i="11"/>
  <c r="CF128" i="11"/>
  <c r="CP128" i="11"/>
  <c r="CL128" i="11"/>
  <c r="CG128" i="11"/>
  <c r="CC128" i="11"/>
  <c r="CI128" i="11"/>
  <c r="CO129" i="11"/>
  <c r="CK129" i="11"/>
  <c r="CF129" i="11"/>
  <c r="CP129" i="11"/>
  <c r="CL129" i="11"/>
  <c r="CG129" i="11"/>
  <c r="CC129" i="11"/>
  <c r="CI129" i="11"/>
  <c r="CO134" i="11"/>
  <c r="CK134" i="11"/>
  <c r="CD134" i="11"/>
  <c r="CL134" i="11"/>
  <c r="CE134" i="11"/>
  <c r="CC134" i="11"/>
  <c r="CN134" i="11"/>
  <c r="CO136" i="11"/>
  <c r="CK136" i="11"/>
  <c r="CD136" i="11"/>
  <c r="CL136" i="11"/>
  <c r="CE136" i="11"/>
  <c r="CC136" i="11"/>
  <c r="AS136" i="11" s="1"/>
  <c r="CN136" i="11"/>
  <c r="CL145" i="11"/>
  <c r="CE145" i="11"/>
  <c r="CM145" i="11"/>
  <c r="CF145" i="11"/>
  <c r="CG145" i="11"/>
  <c r="CK145" i="11"/>
  <c r="CD145" i="11"/>
  <c r="AS145" i="11" s="1"/>
  <c r="CL147" i="11"/>
  <c r="CE147" i="11"/>
  <c r="CM147" i="11"/>
  <c r="CF147" i="11"/>
  <c r="AS147" i="11" s="1"/>
  <c r="CG147" i="11"/>
  <c r="CK147" i="11"/>
  <c r="CD147" i="11"/>
  <c r="CL149" i="11"/>
  <c r="CE149" i="11"/>
  <c r="CM149" i="11"/>
  <c r="CF149" i="11"/>
  <c r="AS149" i="11" s="1"/>
  <c r="CG149" i="11"/>
  <c r="CK149" i="11"/>
  <c r="CD149" i="11"/>
  <c r="CL151" i="11"/>
  <c r="CE151" i="11"/>
  <c r="CM151" i="11"/>
  <c r="CF151" i="11"/>
  <c r="CG151" i="11"/>
  <c r="CK151" i="11"/>
  <c r="CD151" i="11"/>
  <c r="AS151" i="11" s="1"/>
  <c r="CL153" i="11"/>
  <c r="CE153" i="11"/>
  <c r="CM153" i="11"/>
  <c r="CF153" i="11"/>
  <c r="CG153" i="11"/>
  <c r="CK153" i="11"/>
  <c r="CD153" i="11"/>
  <c r="AS153" i="11" s="1"/>
  <c r="CC167" i="11"/>
  <c r="AJ167" i="11" s="1"/>
  <c r="CD167" i="11"/>
  <c r="CC174" i="11"/>
  <c r="CD174" i="11"/>
  <c r="CK174" i="11"/>
  <c r="C135" i="11"/>
  <c r="C137" i="11"/>
  <c r="CL139" i="11"/>
  <c r="CE139" i="11"/>
  <c r="CM139" i="11"/>
  <c r="CD139" i="11"/>
  <c r="CN139" i="11"/>
  <c r="CF139" i="11"/>
  <c r="CC139" i="11"/>
  <c r="CN140" i="11"/>
  <c r="CG140" i="11"/>
  <c r="CC140" i="11"/>
  <c r="CO140" i="11"/>
  <c r="CF140" i="11"/>
  <c r="CK140" i="11"/>
  <c r="CL140" i="11"/>
  <c r="C166" i="11"/>
  <c r="CL211" i="11"/>
  <c r="CC211" i="11"/>
  <c r="M211" i="11" s="1"/>
  <c r="CD211" i="11"/>
  <c r="CK211" i="11"/>
  <c r="CF120" i="11"/>
  <c r="CJ120" i="11"/>
  <c r="CN120" i="11"/>
  <c r="CR120" i="11"/>
  <c r="C138" i="11"/>
  <c r="C142" i="11"/>
  <c r="C161" i="11"/>
  <c r="C165" i="11"/>
  <c r="B173" i="11"/>
  <c r="CL204" i="11"/>
  <c r="CC204" i="11"/>
  <c r="CM204" i="11"/>
  <c r="CD204" i="11"/>
  <c r="CL205" i="11"/>
  <c r="CC205" i="11"/>
  <c r="CM205" i="11"/>
  <c r="CD205" i="11"/>
  <c r="CL206" i="11"/>
  <c r="CC206" i="11"/>
  <c r="CM206" i="11"/>
  <c r="CD206" i="11"/>
  <c r="CL210" i="11"/>
  <c r="CC210" i="11"/>
  <c r="CD210" i="11"/>
  <c r="CE120" i="11"/>
  <c r="U120" i="11" s="1"/>
  <c r="CI120" i="11"/>
  <c r="CM120" i="11"/>
  <c r="CQ120" i="11"/>
  <c r="D144" i="11"/>
  <c r="C144" i="11" s="1"/>
  <c r="CN146" i="11"/>
  <c r="CG146" i="11"/>
  <c r="CC146" i="11"/>
  <c r="CO146" i="11"/>
  <c r="CK146" i="11"/>
  <c r="CD146" i="11"/>
  <c r="CF146" i="11"/>
  <c r="CN148" i="11"/>
  <c r="CG148" i="11"/>
  <c r="CC148" i="11"/>
  <c r="CO148" i="11"/>
  <c r="CK148" i="11"/>
  <c r="CD148" i="11"/>
  <c r="CF148" i="11"/>
  <c r="CN150" i="11"/>
  <c r="CG150" i="11"/>
  <c r="CC150" i="11"/>
  <c r="CO150" i="11"/>
  <c r="CK150" i="11"/>
  <c r="CD150" i="11"/>
  <c r="CF150" i="11"/>
  <c r="CN152" i="11"/>
  <c r="CG152" i="11"/>
  <c r="CC152" i="11"/>
  <c r="CO152" i="11"/>
  <c r="CK152" i="11"/>
  <c r="CD152" i="11"/>
  <c r="CF152" i="11"/>
  <c r="CN154" i="11"/>
  <c r="CG154" i="11"/>
  <c r="CC154" i="11"/>
  <c r="CO154" i="11"/>
  <c r="CK154" i="11"/>
  <c r="CD154" i="11"/>
  <c r="CF154" i="11"/>
  <c r="CC160" i="11"/>
  <c r="AJ160" i="11" s="1"/>
  <c r="CD160" i="11"/>
  <c r="CL160" i="11"/>
  <c r="CC164" i="11"/>
  <c r="CD164" i="11"/>
  <c r="CL164" i="11"/>
  <c r="CC172" i="11"/>
  <c r="CD172" i="11"/>
  <c r="CL172" i="11"/>
  <c r="B215" i="10"/>
  <c r="CM211" i="10"/>
  <c r="CE211" i="10"/>
  <c r="CD211" i="10"/>
  <c r="B211" i="10"/>
  <c r="CM210" i="10"/>
  <c r="CE210" i="10"/>
  <c r="CD210" i="10"/>
  <c r="B210" i="10"/>
  <c r="CM206" i="10"/>
  <c r="CE206" i="10"/>
  <c r="CD206" i="10"/>
  <c r="C206" i="10"/>
  <c r="CM205" i="10"/>
  <c r="CE205" i="10"/>
  <c r="CD205" i="10"/>
  <c r="C205" i="10"/>
  <c r="CM204" i="10"/>
  <c r="CE204" i="10"/>
  <c r="CD204" i="10"/>
  <c r="C204" i="10"/>
  <c r="H200" i="10"/>
  <c r="C200" i="10"/>
  <c r="H199" i="10"/>
  <c r="C199" i="10"/>
  <c r="H198" i="10"/>
  <c r="C198" i="10"/>
  <c r="H197" i="10"/>
  <c r="C197" i="10"/>
  <c r="F193" i="10"/>
  <c r="B193" i="10"/>
  <c r="F192" i="10"/>
  <c r="B192" i="10"/>
  <c r="F191" i="10"/>
  <c r="B191" i="10"/>
  <c r="E187" i="10"/>
  <c r="B187" i="10"/>
  <c r="E186" i="10"/>
  <c r="B186" i="10"/>
  <c r="E182" i="10"/>
  <c r="B182" i="10"/>
  <c r="E181" i="10"/>
  <c r="B181" i="10"/>
  <c r="E180" i="10"/>
  <c r="B180" i="10"/>
  <c r="E179" i="10"/>
  <c r="B179" i="10"/>
  <c r="D174" i="10"/>
  <c r="C174" i="10"/>
  <c r="D173" i="10"/>
  <c r="C173" i="10"/>
  <c r="D172" i="10"/>
  <c r="C172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4" i="10"/>
  <c r="D154" i="10"/>
  <c r="C154" i="10" s="1"/>
  <c r="CO154" i="10" s="1"/>
  <c r="CM153" i="10"/>
  <c r="CF153" i="10"/>
  <c r="E153" i="10"/>
  <c r="D153" i="10"/>
  <c r="C153" i="10"/>
  <c r="CO152" i="10"/>
  <c r="CK152" i="10"/>
  <c r="E152" i="10"/>
  <c r="D152" i="10"/>
  <c r="C152" i="10" s="1"/>
  <c r="CM151" i="10"/>
  <c r="CF151" i="10"/>
  <c r="E151" i="10"/>
  <c r="D151" i="10"/>
  <c r="C151" i="10"/>
  <c r="CK150" i="10"/>
  <c r="CD150" i="10"/>
  <c r="E150" i="10"/>
  <c r="D150" i="10"/>
  <c r="C150" i="10" s="1"/>
  <c r="CM149" i="10"/>
  <c r="CF149" i="10"/>
  <c r="E149" i="10"/>
  <c r="D149" i="10"/>
  <c r="C149" i="10"/>
  <c r="CD148" i="10"/>
  <c r="E148" i="10"/>
  <c r="D148" i="10"/>
  <c r="C148" i="10" s="1"/>
  <c r="CK148" i="10" s="1"/>
  <c r="CM147" i="10"/>
  <c r="CF147" i="10"/>
  <c r="E147" i="10"/>
  <c r="D147" i="10"/>
  <c r="C147" i="10"/>
  <c r="E146" i="10"/>
  <c r="D146" i="10"/>
  <c r="C146" i="10" s="1"/>
  <c r="CO146" i="10" s="1"/>
  <c r="CM145" i="10"/>
  <c r="CF145" i="10"/>
  <c r="E145" i="10"/>
  <c r="E155" i="10" s="1"/>
  <c r="D145" i="10"/>
  <c r="C145" i="10"/>
  <c r="AR144" i="10"/>
  <c r="AQ144" i="10"/>
  <c r="AP144" i="10"/>
  <c r="AO144" i="10"/>
  <c r="AN144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CM143" i="10"/>
  <c r="CG143" i="10"/>
  <c r="CF143" i="10"/>
  <c r="E143" i="10"/>
  <c r="D143" i="10"/>
  <c r="C143" i="10"/>
  <c r="CK142" i="10"/>
  <c r="CD142" i="10"/>
  <c r="E142" i="10"/>
  <c r="D142" i="10"/>
  <c r="C142" i="10" s="1"/>
  <c r="CM141" i="10"/>
  <c r="CG141" i="10"/>
  <c r="CF141" i="10"/>
  <c r="E141" i="10"/>
  <c r="D141" i="10"/>
  <c r="C141" i="10"/>
  <c r="E140" i="10"/>
  <c r="D140" i="10"/>
  <c r="CO139" i="10"/>
  <c r="CM139" i="10"/>
  <c r="E139" i="10"/>
  <c r="D139" i="10"/>
  <c r="C139" i="10" s="1"/>
  <c r="CD139" i="10" s="1"/>
  <c r="E138" i="10"/>
  <c r="D138" i="10"/>
  <c r="CO137" i="10"/>
  <c r="CD137" i="10"/>
  <c r="E137" i="10"/>
  <c r="D137" i="10"/>
  <c r="C137" i="10" s="1"/>
  <c r="CO136" i="10"/>
  <c r="CM136" i="10"/>
  <c r="CD136" i="10"/>
  <c r="E136" i="10"/>
  <c r="D136" i="10"/>
  <c r="C136" i="10" s="1"/>
  <c r="CO135" i="10"/>
  <c r="CM135" i="10"/>
  <c r="CD135" i="10"/>
  <c r="E135" i="10"/>
  <c r="D135" i="10"/>
  <c r="C135" i="10" s="1"/>
  <c r="CO134" i="10"/>
  <c r="CM134" i="10"/>
  <c r="CD134" i="10"/>
  <c r="E134" i="10"/>
  <c r="E144" i="10" s="1"/>
  <c r="D134" i="10"/>
  <c r="C134" i="10" s="1"/>
  <c r="CQ129" i="10"/>
  <c r="CP129" i="10"/>
  <c r="CO129" i="10"/>
  <c r="CM129" i="10"/>
  <c r="CL129" i="10"/>
  <c r="CK129" i="10"/>
  <c r="CH129" i="10"/>
  <c r="CG129" i="10"/>
  <c r="CF129" i="10"/>
  <c r="CD129" i="10"/>
  <c r="CC129" i="10"/>
  <c r="B129" i="10"/>
  <c r="CN129" i="10" s="1"/>
  <c r="CQ128" i="10"/>
  <c r="CP128" i="10"/>
  <c r="CO128" i="10"/>
  <c r="CM128" i="10"/>
  <c r="CL128" i="10"/>
  <c r="CK128" i="10"/>
  <c r="CH128" i="10"/>
  <c r="CG128" i="10"/>
  <c r="CF128" i="10"/>
  <c r="CD128" i="10"/>
  <c r="CC128" i="10"/>
  <c r="B128" i="10"/>
  <c r="CN128" i="10" s="1"/>
  <c r="CQ127" i="10"/>
  <c r="CP127" i="10"/>
  <c r="CO127" i="10"/>
  <c r="CM127" i="10"/>
  <c r="CL127" i="10"/>
  <c r="CK127" i="10"/>
  <c r="CH127" i="10"/>
  <c r="CG127" i="10"/>
  <c r="CF127" i="10"/>
  <c r="CD127" i="10"/>
  <c r="CC127" i="10"/>
  <c r="B127" i="10"/>
  <c r="CN127" i="10" s="1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CM121" i="10"/>
  <c r="CK121" i="10"/>
  <c r="CE121" i="10"/>
  <c r="CD121" i="10"/>
  <c r="B121" i="10"/>
  <c r="CQ120" i="10"/>
  <c r="CO120" i="10"/>
  <c r="CG120" i="10"/>
  <c r="CD120" i="10"/>
  <c r="CC120" i="10"/>
  <c r="B120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CQ115" i="10"/>
  <c r="CO115" i="10"/>
  <c r="CL115" i="10"/>
  <c r="CK115" i="10"/>
  <c r="CH115" i="10"/>
  <c r="CD115" i="10"/>
  <c r="CC115" i="10"/>
  <c r="CB115" i="10"/>
  <c r="B115" i="10"/>
  <c r="CO114" i="10"/>
  <c r="CL114" i="10"/>
  <c r="CK114" i="10"/>
  <c r="CH114" i="10"/>
  <c r="CD114" i="10"/>
  <c r="CC114" i="10"/>
  <c r="CB114" i="10"/>
  <c r="B114" i="10"/>
  <c r="CL113" i="10"/>
  <c r="CK113" i="10"/>
  <c r="CD113" i="10"/>
  <c r="CC113" i="10"/>
  <c r="B113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CN107" i="10"/>
  <c r="CL107" i="10"/>
  <c r="E107" i="10"/>
  <c r="D107" i="10"/>
  <c r="C107" i="10" s="1"/>
  <c r="CD107" i="10" s="1"/>
  <c r="CL106" i="10"/>
  <c r="E106" i="10"/>
  <c r="D106" i="10"/>
  <c r="C106" i="10" s="1"/>
  <c r="CF106" i="10" s="1"/>
  <c r="CF105" i="10"/>
  <c r="E105" i="10"/>
  <c r="D105" i="10"/>
  <c r="C105" i="10" s="1"/>
  <c r="CD105" i="10" s="1"/>
  <c r="CN104" i="10"/>
  <c r="CL104" i="10"/>
  <c r="CD104" i="10"/>
  <c r="E104" i="10"/>
  <c r="D104" i="10"/>
  <c r="C104" i="10" s="1"/>
  <c r="CN103" i="10"/>
  <c r="CL103" i="10"/>
  <c r="E103" i="10"/>
  <c r="D103" i="10"/>
  <c r="C103" i="10" s="1"/>
  <c r="CD103" i="10" s="1"/>
  <c r="E102" i="10"/>
  <c r="D102" i="10"/>
  <c r="C102" i="10" s="1"/>
  <c r="E101" i="10"/>
  <c r="D101" i="10"/>
  <c r="C101" i="10" s="1"/>
  <c r="CE100" i="10"/>
  <c r="E100" i="10"/>
  <c r="C100" i="10"/>
  <c r="CD100" i="10" s="1"/>
  <c r="E99" i="10"/>
  <c r="E108" i="10" s="1"/>
  <c r="D99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D94" i="10"/>
  <c r="AC94" i="10"/>
  <c r="AB94" i="10"/>
  <c r="AA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94" i="10" s="1"/>
  <c r="C94" i="10"/>
  <c r="CM93" i="10"/>
  <c r="CE93" i="10"/>
  <c r="AE93" i="10"/>
  <c r="Z93" i="10"/>
  <c r="CD93" i="10" s="1"/>
  <c r="B93" i="10"/>
  <c r="CK93" i="10" s="1"/>
  <c r="CM92" i="10"/>
  <c r="AE92" i="10"/>
  <c r="CL92" i="10" s="1"/>
  <c r="Z92" i="10"/>
  <c r="B92" i="10"/>
  <c r="CK91" i="10"/>
  <c r="CE91" i="10"/>
  <c r="CC91" i="10"/>
  <c r="AE91" i="10"/>
  <c r="Z91" i="10"/>
  <c r="CL91" i="10" s="1"/>
  <c r="B91" i="10"/>
  <c r="CD90" i="10"/>
  <c r="AE90" i="10"/>
  <c r="Z90" i="10"/>
  <c r="B90" i="10"/>
  <c r="CM90" i="10" s="1"/>
  <c r="CE89" i="10"/>
  <c r="CC89" i="10"/>
  <c r="AE89" i="10"/>
  <c r="Z89" i="10"/>
  <c r="CD89" i="10" s="1"/>
  <c r="B89" i="10"/>
  <c r="CK89" i="10" s="1"/>
  <c r="CD88" i="10"/>
  <c r="AE88" i="10"/>
  <c r="Z88" i="10"/>
  <c r="B88" i="10"/>
  <c r="CM88" i="10" s="1"/>
  <c r="CL87" i="10"/>
  <c r="CK87" i="10"/>
  <c r="CE87" i="10"/>
  <c r="CC87" i="10"/>
  <c r="AE87" i="10"/>
  <c r="CD87" i="10" s="1"/>
  <c r="Z87" i="10"/>
  <c r="B87" i="10"/>
  <c r="AE86" i="10"/>
  <c r="Z86" i="10"/>
  <c r="B86" i="10"/>
  <c r="CE85" i="10"/>
  <c r="CC85" i="10"/>
  <c r="AE85" i="10"/>
  <c r="Z85" i="10"/>
  <c r="CD85" i="10" s="1"/>
  <c r="B85" i="10"/>
  <c r="CK85" i="10" s="1"/>
  <c r="AE84" i="10"/>
  <c r="Z84" i="10"/>
  <c r="B84" i="10"/>
  <c r="CL83" i="10"/>
  <c r="CK83" i="10"/>
  <c r="CE83" i="10"/>
  <c r="CC83" i="10"/>
  <c r="AE83" i="10"/>
  <c r="CD83" i="10" s="1"/>
  <c r="Z83" i="10"/>
  <c r="B83" i="10"/>
  <c r="CM82" i="10"/>
  <c r="AE82" i="10"/>
  <c r="CL82" i="10" s="1"/>
  <c r="Z82" i="10"/>
  <c r="B82" i="10"/>
  <c r="CE81" i="10"/>
  <c r="CC81" i="10"/>
  <c r="AE81" i="10"/>
  <c r="Z81" i="10"/>
  <c r="CD81" i="10" s="1"/>
  <c r="B81" i="10"/>
  <c r="CK81" i="10" s="1"/>
  <c r="CM80" i="10"/>
  <c r="AE80" i="10"/>
  <c r="CL80" i="10" s="1"/>
  <c r="Z80" i="10"/>
  <c r="B80" i="10"/>
  <c r="AE79" i="10"/>
  <c r="Z79" i="10"/>
  <c r="B79" i="10"/>
  <c r="CC78" i="10"/>
  <c r="AE78" i="10"/>
  <c r="Z78" i="10"/>
  <c r="B78" i="10"/>
  <c r="CK78" i="10" s="1"/>
  <c r="CM77" i="10"/>
  <c r="CK77" i="10"/>
  <c r="CC77" i="10"/>
  <c r="AE77" i="10"/>
  <c r="Z77" i="10"/>
  <c r="B77" i="10"/>
  <c r="CM76" i="10"/>
  <c r="CK76" i="10"/>
  <c r="AE76" i="10"/>
  <c r="Z76" i="10"/>
  <c r="B76" i="10"/>
  <c r="CC76" i="10" s="1"/>
  <c r="AE75" i="10"/>
  <c r="Z75" i="10"/>
  <c r="B75" i="10"/>
  <c r="CM75" i="10" s="1"/>
  <c r="CC74" i="10"/>
  <c r="AE74" i="10"/>
  <c r="Z74" i="10"/>
  <c r="B74" i="10"/>
  <c r="CK74" i="10" s="1"/>
  <c r="CM73" i="10"/>
  <c r="CK73" i="10"/>
  <c r="CC73" i="10"/>
  <c r="AE73" i="10"/>
  <c r="Z73" i="10"/>
  <c r="B73" i="10"/>
  <c r="CM72" i="10"/>
  <c r="CK72" i="10"/>
  <c r="AE72" i="10"/>
  <c r="Z72" i="10"/>
  <c r="B72" i="10"/>
  <c r="CC72" i="10" s="1"/>
  <c r="AE71" i="10"/>
  <c r="Z71" i="10"/>
  <c r="B71" i="10"/>
  <c r="CM71" i="10" s="1"/>
  <c r="CC70" i="10"/>
  <c r="AE70" i="10"/>
  <c r="Z70" i="10"/>
  <c r="B70" i="10"/>
  <c r="CM69" i="10"/>
  <c r="CK69" i="10"/>
  <c r="CC69" i="10"/>
  <c r="AE69" i="10"/>
  <c r="Z69" i="10"/>
  <c r="B69" i="10"/>
  <c r="CM68" i="10"/>
  <c r="CK68" i="10"/>
  <c r="AE68" i="10"/>
  <c r="Z68" i="10"/>
  <c r="B68" i="10"/>
  <c r="CC68" i="10" s="1"/>
  <c r="AE67" i="10"/>
  <c r="Z67" i="10"/>
  <c r="B67" i="10"/>
  <c r="CM67" i="10" s="1"/>
  <c r="CC66" i="10"/>
  <c r="AE66" i="10"/>
  <c r="Z66" i="10"/>
  <c r="B66" i="10"/>
  <c r="CK66" i="10" s="1"/>
  <c r="CM65" i="10"/>
  <c r="CK65" i="10"/>
  <c r="CC65" i="10"/>
  <c r="AE65" i="10"/>
  <c r="Z65" i="10"/>
  <c r="B65" i="10"/>
  <c r="CM64" i="10"/>
  <c r="CK64" i="10"/>
  <c r="AE64" i="10"/>
  <c r="Z64" i="10"/>
  <c r="B64" i="10"/>
  <c r="CC64" i="10" s="1"/>
  <c r="AE63" i="10"/>
  <c r="Z63" i="10"/>
  <c r="B63" i="10"/>
  <c r="CC62" i="10"/>
  <c r="AE62" i="10"/>
  <c r="Z62" i="10"/>
  <c r="B62" i="10"/>
  <c r="CM61" i="10"/>
  <c r="CK61" i="10"/>
  <c r="CC61" i="10"/>
  <c r="AE61" i="10"/>
  <c r="Z61" i="10"/>
  <c r="B61" i="10"/>
  <c r="CM60" i="10"/>
  <c r="CK60" i="10"/>
  <c r="AE60" i="10"/>
  <c r="Z60" i="10"/>
  <c r="B60" i="10"/>
  <c r="CC60" i="10" s="1"/>
  <c r="AE59" i="10"/>
  <c r="Z59" i="10"/>
  <c r="B59" i="10"/>
  <c r="CM59" i="10" s="1"/>
  <c r="CC58" i="10"/>
  <c r="AE58" i="10"/>
  <c r="Z58" i="10"/>
  <c r="B58" i="10"/>
  <c r="CK58" i="10" s="1"/>
  <c r="CM57" i="10"/>
  <c r="CK57" i="10"/>
  <c r="CC57" i="10"/>
  <c r="AE57" i="10"/>
  <c r="Z57" i="10"/>
  <c r="B57" i="10"/>
  <c r="CM56" i="10"/>
  <c r="CK56" i="10"/>
  <c r="AE56" i="10"/>
  <c r="Z56" i="10"/>
  <c r="B56" i="10"/>
  <c r="CC56" i="10" s="1"/>
  <c r="AE55" i="10"/>
  <c r="Z55" i="10"/>
  <c r="B55" i="10"/>
  <c r="CC54" i="10"/>
  <c r="AE54" i="10"/>
  <c r="Z54" i="10"/>
  <c r="B54" i="10"/>
  <c r="CM53" i="10"/>
  <c r="CK53" i="10"/>
  <c r="CC53" i="10"/>
  <c r="AE53" i="10"/>
  <c r="Z53" i="10"/>
  <c r="B53" i="10"/>
  <c r="CM52" i="10"/>
  <c r="CK52" i="10"/>
  <c r="AE52" i="10"/>
  <c r="Z52" i="10"/>
  <c r="B52" i="10"/>
  <c r="CC52" i="10" s="1"/>
  <c r="AE51" i="10"/>
  <c r="Z51" i="10"/>
  <c r="B51" i="10"/>
  <c r="CM51" i="10" s="1"/>
  <c r="CC50" i="10"/>
  <c r="AE50" i="10"/>
  <c r="Z50" i="10"/>
  <c r="B50" i="10"/>
  <c r="CM49" i="10"/>
  <c r="CK49" i="10"/>
  <c r="CC49" i="10"/>
  <c r="AE49" i="10"/>
  <c r="Z49" i="10"/>
  <c r="B49" i="10"/>
  <c r="CM48" i="10"/>
  <c r="CK48" i="10"/>
  <c r="AE48" i="10"/>
  <c r="Z48" i="10"/>
  <c r="B48" i="10"/>
  <c r="CC48" i="10" s="1"/>
  <c r="AE47" i="10"/>
  <c r="Z47" i="10"/>
  <c r="B47" i="10"/>
  <c r="CC46" i="10"/>
  <c r="AE46" i="10"/>
  <c r="Z46" i="10"/>
  <c r="B46" i="10"/>
  <c r="CK46" i="10" s="1"/>
  <c r="CM45" i="10"/>
  <c r="CK45" i="10"/>
  <c r="CC45" i="10"/>
  <c r="AE45" i="10"/>
  <c r="Z45" i="10"/>
  <c r="B45" i="10"/>
  <c r="CM44" i="10"/>
  <c r="CK44" i="10"/>
  <c r="AE44" i="10"/>
  <c r="Z44" i="10"/>
  <c r="B44" i="10"/>
  <c r="CC44" i="10" s="1"/>
  <c r="AE43" i="10"/>
  <c r="Z43" i="10"/>
  <c r="B43" i="10"/>
  <c r="CM43" i="10" s="1"/>
  <c r="CC42" i="10"/>
  <c r="AE42" i="10"/>
  <c r="Z42" i="10"/>
  <c r="B42" i="10"/>
  <c r="CK42" i="10" s="1"/>
  <c r="CM41" i="10"/>
  <c r="CK41" i="10"/>
  <c r="CC41" i="10"/>
  <c r="AE41" i="10"/>
  <c r="Z41" i="10"/>
  <c r="B41" i="10"/>
  <c r="CL40" i="10"/>
  <c r="CC40" i="10"/>
  <c r="AE40" i="10"/>
  <c r="Z40" i="10"/>
  <c r="B40" i="10"/>
  <c r="CE40" i="10" s="1"/>
  <c r="AE39" i="10"/>
  <c r="Z39" i="10"/>
  <c r="CL39" i="10" s="1"/>
  <c r="B39" i="10"/>
  <c r="CK38" i="10"/>
  <c r="CE38" i="10"/>
  <c r="AE38" i="10"/>
  <c r="CD38" i="10" s="1"/>
  <c r="Z38" i="10"/>
  <c r="B38" i="10"/>
  <c r="CC38" i="10" s="1"/>
  <c r="CK37" i="10"/>
  <c r="CE37" i="10"/>
  <c r="CC37" i="10"/>
  <c r="AE37" i="10"/>
  <c r="CD37" i="10" s="1"/>
  <c r="Z37" i="10"/>
  <c r="B37" i="10"/>
  <c r="CM36" i="10"/>
  <c r="CE36" i="10"/>
  <c r="AE36" i="10"/>
  <c r="Z36" i="10"/>
  <c r="CL36" i="10" s="1"/>
  <c r="B36" i="10"/>
  <c r="CN36" i="10" s="1"/>
  <c r="CM35" i="10"/>
  <c r="CE35" i="10"/>
  <c r="AE35" i="10"/>
  <c r="Z35" i="10"/>
  <c r="CL35" i="10" s="1"/>
  <c r="B35" i="10"/>
  <c r="CK35" i="10" s="1"/>
  <c r="CM34" i="10"/>
  <c r="CE34" i="10"/>
  <c r="AE34" i="10"/>
  <c r="Z34" i="10"/>
  <c r="Z94" i="10" s="1"/>
  <c r="B34" i="10"/>
  <c r="CK34" i="10" s="1"/>
  <c r="CL28" i="10"/>
  <c r="CK28" i="10"/>
  <c r="CC28" i="10"/>
  <c r="B28" i="10"/>
  <c r="CE28" i="10" s="1"/>
  <c r="L24" i="10"/>
  <c r="K24" i="10"/>
  <c r="J24" i="10"/>
  <c r="I24" i="10"/>
  <c r="H24" i="10"/>
  <c r="G24" i="10"/>
  <c r="F24" i="10"/>
  <c r="E24" i="10"/>
  <c r="D23" i="10"/>
  <c r="C23" i="10"/>
  <c r="B23" i="10"/>
  <c r="CL23" i="10" s="1"/>
  <c r="D22" i="10"/>
  <c r="C22" i="10"/>
  <c r="B22" i="10"/>
  <c r="CL22" i="10" s="1"/>
  <c r="D21" i="10"/>
  <c r="D24" i="10" s="1"/>
  <c r="C21" i="10"/>
  <c r="C24" i="10" s="1"/>
  <c r="B21" i="10"/>
  <c r="CL21" i="10" s="1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 s="1"/>
  <c r="CN15" i="10"/>
  <c r="CH15" i="10"/>
  <c r="CD15" i="10"/>
  <c r="B15" i="10"/>
  <c r="CM15" i="10" s="1"/>
  <c r="CP14" i="10"/>
  <c r="CM14" i="10"/>
  <c r="CL14" i="10"/>
  <c r="CG14" i="10"/>
  <c r="CF14" i="10"/>
  <c r="CC14" i="10"/>
  <c r="B14" i="10"/>
  <c r="CO14" i="10" s="1"/>
  <c r="CN13" i="10"/>
  <c r="CH13" i="10"/>
  <c r="CD13" i="10"/>
  <c r="B13" i="10"/>
  <c r="CM13" i="10" s="1"/>
  <c r="CP12" i="10"/>
  <c r="CM12" i="10"/>
  <c r="CL12" i="10"/>
  <c r="CG12" i="10"/>
  <c r="CF12" i="10"/>
  <c r="CC12" i="10"/>
  <c r="B12" i="10"/>
  <c r="CO12" i="10" s="1"/>
  <c r="CN11" i="10"/>
  <c r="CH11" i="10"/>
  <c r="CD11" i="10"/>
  <c r="B11" i="10"/>
  <c r="A5" i="10"/>
  <c r="A4" i="10"/>
  <c r="A3" i="10"/>
  <c r="A2" i="10"/>
  <c r="AV99" i="12" l="1"/>
  <c r="AS143" i="12"/>
  <c r="AS135" i="12"/>
  <c r="AS152" i="11"/>
  <c r="CC173" i="11"/>
  <c r="CD173" i="11"/>
  <c r="CK173" i="11"/>
  <c r="CL173" i="11"/>
  <c r="AJ164" i="11"/>
  <c r="AS154" i="11"/>
  <c r="AS146" i="11"/>
  <c r="CC166" i="11"/>
  <c r="CD166" i="11"/>
  <c r="CK166" i="11"/>
  <c r="CL166" i="11"/>
  <c r="AJ174" i="11"/>
  <c r="AV103" i="11"/>
  <c r="AS143" i="11"/>
  <c r="AJ172" i="11"/>
  <c r="AS148" i="11"/>
  <c r="M210" i="11"/>
  <c r="V206" i="11"/>
  <c r="V205" i="11"/>
  <c r="V204" i="11"/>
  <c r="CC161" i="11"/>
  <c r="CD161" i="11"/>
  <c r="CK161" i="11"/>
  <c r="CL161" i="11"/>
  <c r="AS140" i="11"/>
  <c r="AB129" i="11"/>
  <c r="AB128" i="11"/>
  <c r="AB127" i="11"/>
  <c r="X113" i="11"/>
  <c r="AV107" i="11"/>
  <c r="CK21" i="11"/>
  <c r="B240" i="11" s="1"/>
  <c r="CL21" i="11"/>
  <c r="CD21" i="11"/>
  <c r="B24" i="11"/>
  <c r="CC21" i="11"/>
  <c r="A240" i="11"/>
  <c r="AJ162" i="11"/>
  <c r="CN138" i="11"/>
  <c r="CG138" i="11"/>
  <c r="CC138" i="11"/>
  <c r="CL138" i="11"/>
  <c r="CD138" i="11"/>
  <c r="CM138" i="11"/>
  <c r="CE138" i="11"/>
  <c r="CO138" i="11"/>
  <c r="CF138" i="11"/>
  <c r="CK138" i="11"/>
  <c r="CL137" i="11"/>
  <c r="CE137" i="11"/>
  <c r="CO137" i="11"/>
  <c r="CG137" i="11"/>
  <c r="CK137" i="11"/>
  <c r="CC137" i="11"/>
  <c r="AS137" i="11" s="1"/>
  <c r="CM137" i="11"/>
  <c r="CF137" i="11"/>
  <c r="CD137" i="11"/>
  <c r="CN137" i="11"/>
  <c r="CC165" i="11"/>
  <c r="AJ165" i="11" s="1"/>
  <c r="CD165" i="11"/>
  <c r="CK165" i="11"/>
  <c r="CL165" i="11"/>
  <c r="AS139" i="11"/>
  <c r="CM135" i="11"/>
  <c r="CF135" i="11"/>
  <c r="CN135" i="11"/>
  <c r="CG135" i="11"/>
  <c r="CC135" i="11"/>
  <c r="CK135" i="11"/>
  <c r="CE135" i="11"/>
  <c r="CD135" i="11"/>
  <c r="CO135" i="11"/>
  <c r="CL135" i="11"/>
  <c r="AJ163" i="11"/>
  <c r="AR81" i="11"/>
  <c r="AS150" i="11"/>
  <c r="CN142" i="11"/>
  <c r="CG142" i="11"/>
  <c r="CC142" i="11"/>
  <c r="AS142" i="11" s="1"/>
  <c r="CO142" i="11"/>
  <c r="CL142" i="11"/>
  <c r="CD142" i="11"/>
  <c r="CM142" i="11"/>
  <c r="CE142" i="11"/>
  <c r="CK142" i="11"/>
  <c r="CF142" i="11"/>
  <c r="AS134" i="11"/>
  <c r="AS141" i="11"/>
  <c r="AV99" i="11"/>
  <c r="AR85" i="11"/>
  <c r="AA13" i="11"/>
  <c r="U121" i="11"/>
  <c r="AA15" i="11"/>
  <c r="AA11" i="11"/>
  <c r="AR93" i="11"/>
  <c r="AR89" i="11"/>
  <c r="B24" i="10"/>
  <c r="CD34" i="10"/>
  <c r="CD36" i="10"/>
  <c r="CN39" i="10"/>
  <c r="CF39" i="10"/>
  <c r="CD39" i="10"/>
  <c r="CM39" i="10"/>
  <c r="CE43" i="10"/>
  <c r="CL45" i="10"/>
  <c r="CD45" i="10"/>
  <c r="CN47" i="10"/>
  <c r="CF47" i="10"/>
  <c r="CE51" i="10"/>
  <c r="CL53" i="10"/>
  <c r="CD53" i="10"/>
  <c r="CN55" i="10"/>
  <c r="CF55" i="10"/>
  <c r="CE59" i="10"/>
  <c r="CL61" i="10"/>
  <c r="CD61" i="10"/>
  <c r="CN63" i="10"/>
  <c r="CF63" i="10"/>
  <c r="CE67" i="10"/>
  <c r="CE71" i="10"/>
  <c r="CE75" i="10"/>
  <c r="CL77" i="10"/>
  <c r="CD77" i="10"/>
  <c r="CN79" i="10"/>
  <c r="CF79" i="10"/>
  <c r="AR81" i="10"/>
  <c r="CN84" i="10"/>
  <c r="CF84" i="10"/>
  <c r="CE84" i="10"/>
  <c r="CC84" i="10"/>
  <c r="CK102" i="10"/>
  <c r="CC102" i="10"/>
  <c r="AV102" i="10" s="1"/>
  <c r="CM102" i="10"/>
  <c r="CE102" i="10"/>
  <c r="CD102" i="10"/>
  <c r="CN102" i="10"/>
  <c r="CL102" i="10"/>
  <c r="CE11" i="10"/>
  <c r="CK11" i="10"/>
  <c r="CO11" i="10"/>
  <c r="CE15" i="10"/>
  <c r="CO15" i="10"/>
  <c r="AE94" i="10"/>
  <c r="CL37" i="10"/>
  <c r="CE39" i="10"/>
  <c r="CE46" i="10"/>
  <c r="CK47" i="10"/>
  <c r="CL48" i="10"/>
  <c r="CD48" i="10"/>
  <c r="CN50" i="10"/>
  <c r="CF50" i="10"/>
  <c r="CK51" i="10"/>
  <c r="CL52" i="10"/>
  <c r="CD52" i="10"/>
  <c r="AR52" i="10" s="1"/>
  <c r="CN54" i="10"/>
  <c r="CF54" i="10"/>
  <c r="CE58" i="10"/>
  <c r="CK59" i="10"/>
  <c r="CL60" i="10"/>
  <c r="CD60" i="10"/>
  <c r="AR60" i="10" s="1"/>
  <c r="CN62" i="10"/>
  <c r="CF62" i="10"/>
  <c r="CE66" i="10"/>
  <c r="CK67" i="10"/>
  <c r="CL68" i="10"/>
  <c r="CD68" i="10"/>
  <c r="AR68" i="10" s="1"/>
  <c r="CN70" i="10"/>
  <c r="CF70" i="10"/>
  <c r="CL72" i="10"/>
  <c r="CD72" i="10"/>
  <c r="AR72" i="10" s="1"/>
  <c r="CE74" i="10"/>
  <c r="CK75" i="10"/>
  <c r="CM84" i="10"/>
  <c r="CK88" i="10"/>
  <c r="CK90" i="10"/>
  <c r="CD92" i="10"/>
  <c r="CL93" i="10"/>
  <c r="CK101" i="10"/>
  <c r="CC101" i="10"/>
  <c r="AV101" i="10" s="1"/>
  <c r="CM101" i="10"/>
  <c r="CE101" i="10"/>
  <c r="CN101" i="10"/>
  <c r="CL101" i="10"/>
  <c r="CF101" i="10"/>
  <c r="CP113" i="10"/>
  <c r="CG113" i="10"/>
  <c r="CR113" i="10"/>
  <c r="CN113" i="10"/>
  <c r="CI113" i="10"/>
  <c r="CE113" i="10"/>
  <c r="CQ113" i="10"/>
  <c r="B116" i="10"/>
  <c r="CO113" i="10"/>
  <c r="CH113" i="10"/>
  <c r="CB113" i="10"/>
  <c r="X113" i="10" s="1"/>
  <c r="CF113" i="10"/>
  <c r="CF11" i="10"/>
  <c r="CL11" i="10"/>
  <c r="CP11" i="10"/>
  <c r="CD12" i="10"/>
  <c r="CH12" i="10"/>
  <c r="CN12" i="10"/>
  <c r="CF13" i="10"/>
  <c r="CL13" i="10"/>
  <c r="CP13" i="10"/>
  <c r="CD14" i="10"/>
  <c r="CH14" i="10"/>
  <c r="CN14" i="10"/>
  <c r="CF15" i="10"/>
  <c r="CL15" i="10"/>
  <c r="CP15" i="10"/>
  <c r="CK21" i="10"/>
  <c r="CK22" i="10"/>
  <c r="CK23" i="10"/>
  <c r="CD28" i="10"/>
  <c r="X28" i="10" s="1"/>
  <c r="CM28" i="10"/>
  <c r="CF34" i="10"/>
  <c r="CN34" i="10"/>
  <c r="CF35" i="10"/>
  <c r="CN35" i="10"/>
  <c r="CF36" i="10"/>
  <c r="CN37" i="10"/>
  <c r="CF37" i="10"/>
  <c r="CM37" i="10"/>
  <c r="CL38" i="10"/>
  <c r="CK39" i="10"/>
  <c r="CN41" i="10"/>
  <c r="CF41" i="10"/>
  <c r="AR41" i="10" s="1"/>
  <c r="CE41" i="10"/>
  <c r="CL43" i="10"/>
  <c r="CD43" i="10"/>
  <c r="CN45" i="10"/>
  <c r="CF45" i="10"/>
  <c r="CE45" i="10"/>
  <c r="AR45" i="10" s="1"/>
  <c r="CL47" i="10"/>
  <c r="CD47" i="10"/>
  <c r="CM47" i="10"/>
  <c r="CN49" i="10"/>
  <c r="CF49" i="10"/>
  <c r="CE49" i="10"/>
  <c r="AR49" i="10" s="1"/>
  <c r="CK50" i="10"/>
  <c r="CL51" i="10"/>
  <c r="CD51" i="10"/>
  <c r="CN53" i="10"/>
  <c r="CF53" i="10"/>
  <c r="CE53" i="10"/>
  <c r="AR53" i="10" s="1"/>
  <c r="CK54" i="10"/>
  <c r="CL55" i="10"/>
  <c r="CD55" i="10"/>
  <c r="CM55" i="10"/>
  <c r="CN57" i="10"/>
  <c r="CF57" i="10"/>
  <c r="CE57" i="10"/>
  <c r="CL59" i="10"/>
  <c r="CD59" i="10"/>
  <c r="CN61" i="10"/>
  <c r="CF61" i="10"/>
  <c r="CE61" i="10"/>
  <c r="CK62" i="10"/>
  <c r="CL63" i="10"/>
  <c r="CD63" i="10"/>
  <c r="CM63" i="10"/>
  <c r="CN65" i="10"/>
  <c r="CF65" i="10"/>
  <c r="AR65" i="10" s="1"/>
  <c r="CE65" i="10"/>
  <c r="CL67" i="10"/>
  <c r="CD67" i="10"/>
  <c r="CN69" i="10"/>
  <c r="CF69" i="10"/>
  <c r="CE69" i="10"/>
  <c r="AR69" i="10" s="1"/>
  <c r="CK70" i="10"/>
  <c r="CL71" i="10"/>
  <c r="CD71" i="10"/>
  <c r="CN73" i="10"/>
  <c r="CF73" i="10"/>
  <c r="CE73" i="10"/>
  <c r="CL75" i="10"/>
  <c r="CD75" i="10"/>
  <c r="CN77" i="10"/>
  <c r="CF77" i="10"/>
  <c r="AR77" i="10" s="1"/>
  <c r="CE77" i="10"/>
  <c r="CL79" i="10"/>
  <c r="CD79" i="10"/>
  <c r="CM79" i="10"/>
  <c r="CD80" i="10"/>
  <c r="CL81" i="10"/>
  <c r="CD82" i="10"/>
  <c r="CL84" i="10"/>
  <c r="CL86" i="10"/>
  <c r="AR89" i="10"/>
  <c r="CN92" i="10"/>
  <c r="CF92" i="10"/>
  <c r="CE92" i="10"/>
  <c r="CC92" i="10"/>
  <c r="CK92" i="10"/>
  <c r="D108" i="10"/>
  <c r="C99" i="10"/>
  <c r="CF102" i="10"/>
  <c r="CM113" i="10"/>
  <c r="CC21" i="10"/>
  <c r="M21" i="10" s="1"/>
  <c r="CC22" i="10"/>
  <c r="CC23" i="10"/>
  <c r="M23" i="10" s="1"/>
  <c r="CL34" i="10"/>
  <c r="CD35" i="10"/>
  <c r="CL41" i="10"/>
  <c r="CD41" i="10"/>
  <c r="CN43" i="10"/>
  <c r="CF43" i="10"/>
  <c r="CE47" i="10"/>
  <c r="CL49" i="10"/>
  <c r="CD49" i="10"/>
  <c r="CN51" i="10"/>
  <c r="CF51" i="10"/>
  <c r="AR54" i="10"/>
  <c r="CE55" i="10"/>
  <c r="CL57" i="10"/>
  <c r="CD57" i="10"/>
  <c r="AR57" i="10" s="1"/>
  <c r="CN59" i="10"/>
  <c r="CF59" i="10"/>
  <c r="AR62" i="10"/>
  <c r="CE63" i="10"/>
  <c r="CL65" i="10"/>
  <c r="CD65" i="10"/>
  <c r="CN67" i="10"/>
  <c r="CF67" i="10"/>
  <c r="CL69" i="10"/>
  <c r="CD69" i="10"/>
  <c r="CN71" i="10"/>
  <c r="CF71" i="10"/>
  <c r="CL73" i="10"/>
  <c r="CD73" i="10"/>
  <c r="AR73" i="10" s="1"/>
  <c r="CN75" i="10"/>
  <c r="CF75" i="10"/>
  <c r="CE79" i="10"/>
  <c r="AR83" i="10"/>
  <c r="CK84" i="10"/>
  <c r="CN86" i="10"/>
  <c r="CF86" i="10"/>
  <c r="CC86" i="10"/>
  <c r="CE86" i="10"/>
  <c r="CK86" i="10"/>
  <c r="CL89" i="10"/>
  <c r="CE13" i="10"/>
  <c r="CK13" i="10"/>
  <c r="CO13" i="10"/>
  <c r="CK15" i="10"/>
  <c r="CD21" i="10"/>
  <c r="CD22" i="10"/>
  <c r="CD23" i="10"/>
  <c r="AR37" i="10"/>
  <c r="CN40" i="10"/>
  <c r="CF40" i="10"/>
  <c r="CD40" i="10"/>
  <c r="AR40" i="10" s="1"/>
  <c r="CM40" i="10"/>
  <c r="CN42" i="10"/>
  <c r="CF42" i="10"/>
  <c r="CE42" i="10"/>
  <c r="CK43" i="10"/>
  <c r="CL44" i="10"/>
  <c r="CD44" i="10"/>
  <c r="AR44" i="10" s="1"/>
  <c r="CN46" i="10"/>
  <c r="CF46" i="10"/>
  <c r="AR46" i="10" s="1"/>
  <c r="CE50" i="10"/>
  <c r="CE54" i="10"/>
  <c r="CK55" i="10"/>
  <c r="CL56" i="10"/>
  <c r="CD56" i="10"/>
  <c r="CN58" i="10"/>
  <c r="CF58" i="10"/>
  <c r="AR61" i="10"/>
  <c r="CE62" i="10"/>
  <c r="CK63" i="10"/>
  <c r="CL64" i="10"/>
  <c r="CD64" i="10"/>
  <c r="AR64" i="10" s="1"/>
  <c r="CN66" i="10"/>
  <c r="CF66" i="10"/>
  <c r="CE70" i="10"/>
  <c r="AR70" i="10" s="1"/>
  <c r="CK71" i="10"/>
  <c r="CN74" i="10"/>
  <c r="CF74" i="10"/>
  <c r="CL76" i="10"/>
  <c r="CD76" i="10"/>
  <c r="AR76" i="10" s="1"/>
  <c r="CN78" i="10"/>
  <c r="CF78" i="10"/>
  <c r="CE78" i="10"/>
  <c r="AR78" i="10" s="1"/>
  <c r="CK79" i="10"/>
  <c r="CM86" i="10"/>
  <c r="CN88" i="10"/>
  <c r="CF88" i="10"/>
  <c r="CE88" i="10"/>
  <c r="CC88" i="10"/>
  <c r="CN90" i="10"/>
  <c r="CF90" i="10"/>
  <c r="CC90" i="10"/>
  <c r="AR90" i="10" s="1"/>
  <c r="CE90" i="10"/>
  <c r="CD91" i="10"/>
  <c r="AR91" i="10" s="1"/>
  <c r="CC11" i="10"/>
  <c r="CG11" i="10"/>
  <c r="CM11" i="10"/>
  <c r="CE12" i="10"/>
  <c r="CK12" i="10"/>
  <c r="CC13" i="10"/>
  <c r="AA13" i="10" s="1"/>
  <c r="CG13" i="10"/>
  <c r="CE14" i="10"/>
  <c r="CK14" i="10"/>
  <c r="CC15" i="10"/>
  <c r="AA15" i="10" s="1"/>
  <c r="CG15" i="10"/>
  <c r="CC34" i="10"/>
  <c r="AR34" i="10" s="1"/>
  <c r="CC35" i="10"/>
  <c r="CC36" i="10"/>
  <c r="AR36" i="10" s="1"/>
  <c r="CK36" i="10"/>
  <c r="CN38" i="10"/>
  <c r="CF38" i="10"/>
  <c r="AR38" i="10" s="1"/>
  <c r="CM38" i="10"/>
  <c r="CC39" i="10"/>
  <c r="CK40" i="10"/>
  <c r="CL42" i="10"/>
  <c r="CD42" i="10"/>
  <c r="AR42" i="10" s="1"/>
  <c r="CM42" i="10"/>
  <c r="CC43" i="10"/>
  <c r="AR43" i="10" s="1"/>
  <c r="CN44" i="10"/>
  <c r="CF44" i="10"/>
  <c r="CE44" i="10"/>
  <c r="CL46" i="10"/>
  <c r="CD46" i="10"/>
  <c r="CM46" i="10"/>
  <c r="CC47" i="10"/>
  <c r="CN48" i="10"/>
  <c r="CF48" i="10"/>
  <c r="CE48" i="10"/>
  <c r="AR48" i="10" s="1"/>
  <c r="CL50" i="10"/>
  <c r="CD50" i="10"/>
  <c r="AR50" i="10" s="1"/>
  <c r="CM50" i="10"/>
  <c r="CC51" i="10"/>
  <c r="AR51" i="10" s="1"/>
  <c r="CN52" i="10"/>
  <c r="CF52" i="10"/>
  <c r="CE52" i="10"/>
  <c r="CL54" i="10"/>
  <c r="CD54" i="10"/>
  <c r="CM54" i="10"/>
  <c r="CC55" i="10"/>
  <c r="AR55" i="10" s="1"/>
  <c r="CN56" i="10"/>
  <c r="CF56" i="10"/>
  <c r="CE56" i="10"/>
  <c r="AR56" i="10" s="1"/>
  <c r="CL58" i="10"/>
  <c r="CD58" i="10"/>
  <c r="AR58" i="10" s="1"/>
  <c r="CM58" i="10"/>
  <c r="CC59" i="10"/>
  <c r="AR59" i="10" s="1"/>
  <c r="CN60" i="10"/>
  <c r="CF60" i="10"/>
  <c r="CE60" i="10"/>
  <c r="CL62" i="10"/>
  <c r="CD62" i="10"/>
  <c r="CM62" i="10"/>
  <c r="CC63" i="10"/>
  <c r="AR63" i="10" s="1"/>
  <c r="CN64" i="10"/>
  <c r="CF64" i="10"/>
  <c r="CE64" i="10"/>
  <c r="CL66" i="10"/>
  <c r="CD66" i="10"/>
  <c r="AR66" i="10" s="1"/>
  <c r="CM66" i="10"/>
  <c r="CC67" i="10"/>
  <c r="AR67" i="10" s="1"/>
  <c r="CN68" i="10"/>
  <c r="CF68" i="10"/>
  <c r="CE68" i="10"/>
  <c r="CL70" i="10"/>
  <c r="CD70" i="10"/>
  <c r="CM70" i="10"/>
  <c r="CC71" i="10"/>
  <c r="AR71" i="10" s="1"/>
  <c r="CN72" i="10"/>
  <c r="CF72" i="10"/>
  <c r="CE72" i="10"/>
  <c r="CL74" i="10"/>
  <c r="CD74" i="10"/>
  <c r="AR74" i="10" s="1"/>
  <c r="CM74" i="10"/>
  <c r="CC75" i="10"/>
  <c r="AR75" i="10" s="1"/>
  <c r="CN76" i="10"/>
  <c r="CF76" i="10"/>
  <c r="CE76" i="10"/>
  <c r="CL78" i="10"/>
  <c r="CD78" i="10"/>
  <c r="CM78" i="10"/>
  <c r="CC79" i="10"/>
  <c r="AR79" i="10" s="1"/>
  <c r="CN80" i="10"/>
  <c r="CF80" i="10"/>
  <c r="CE80" i="10"/>
  <c r="CC80" i="10"/>
  <c r="CK80" i="10"/>
  <c r="CN82" i="10"/>
  <c r="CF82" i="10"/>
  <c r="CC82" i="10"/>
  <c r="CE82" i="10"/>
  <c r="CK82" i="10"/>
  <c r="CD84" i="10"/>
  <c r="CL85" i="10"/>
  <c r="CD86" i="10"/>
  <c r="CL88" i="10"/>
  <c r="CL90" i="10"/>
  <c r="CD101" i="10"/>
  <c r="CN83" i="10"/>
  <c r="CF83" i="10"/>
  <c r="CM83" i="10"/>
  <c r="CN87" i="10"/>
  <c r="CF87" i="10"/>
  <c r="AR87" i="10" s="1"/>
  <c r="CM87" i="10"/>
  <c r="CN91" i="10"/>
  <c r="CF91" i="10"/>
  <c r="CM91" i="10"/>
  <c r="CR114" i="10"/>
  <c r="CN114" i="10"/>
  <c r="CI114" i="10"/>
  <c r="CE114" i="10"/>
  <c r="X114" i="10" s="1"/>
  <c r="CP114" i="10"/>
  <c r="CG114" i="10"/>
  <c r="CQ114" i="10"/>
  <c r="CF114" i="10"/>
  <c r="CM114" i="10"/>
  <c r="CP120" i="10"/>
  <c r="CL120" i="10"/>
  <c r="CH120" i="10"/>
  <c r="CR120" i="10"/>
  <c r="CN120" i="10"/>
  <c r="CJ120" i="10"/>
  <c r="CF120" i="10"/>
  <c r="CM120" i="10"/>
  <c r="CE120" i="10"/>
  <c r="U120" i="10" s="1"/>
  <c r="CK120" i="10"/>
  <c r="CI120" i="10"/>
  <c r="B122" i="10"/>
  <c r="CN152" i="10"/>
  <c r="CG152" i="10"/>
  <c r="CC152" i="10"/>
  <c r="CM152" i="10"/>
  <c r="CF152" i="10"/>
  <c r="CL152" i="10"/>
  <c r="CE152" i="10"/>
  <c r="CD152" i="10"/>
  <c r="CN81" i="10"/>
  <c r="CF81" i="10"/>
  <c r="CM81" i="10"/>
  <c r="CN85" i="10"/>
  <c r="CF85" i="10"/>
  <c r="AR85" i="10" s="1"/>
  <c r="CM85" i="10"/>
  <c r="CN89" i="10"/>
  <c r="CF89" i="10"/>
  <c r="CM89" i="10"/>
  <c r="CK100" i="10"/>
  <c r="CC100" i="10"/>
  <c r="AV100" i="10" s="1"/>
  <c r="CM100" i="10"/>
  <c r="CL100" i="10"/>
  <c r="CF100" i="10"/>
  <c r="CN100" i="10"/>
  <c r="CK105" i="10"/>
  <c r="CC105" i="10"/>
  <c r="CM105" i="10"/>
  <c r="CE105" i="10"/>
  <c r="CN105" i="10"/>
  <c r="CL105" i="10"/>
  <c r="CK106" i="10"/>
  <c r="CC106" i="10"/>
  <c r="AV106" i="10" s="1"/>
  <c r="CM106" i="10"/>
  <c r="CE106" i="10"/>
  <c r="CD106" i="10"/>
  <c r="CN106" i="10"/>
  <c r="CN146" i="10"/>
  <c r="CG146" i="10"/>
  <c r="CC146" i="10"/>
  <c r="CM146" i="10"/>
  <c r="CF146" i="10"/>
  <c r="CL146" i="10"/>
  <c r="CE146" i="10"/>
  <c r="CK146" i="10"/>
  <c r="CD146" i="10"/>
  <c r="CN154" i="10"/>
  <c r="CG154" i="10"/>
  <c r="CC154" i="10"/>
  <c r="CM154" i="10"/>
  <c r="CF154" i="10"/>
  <c r="CL154" i="10"/>
  <c r="CE154" i="10"/>
  <c r="CK154" i="10"/>
  <c r="CD154" i="10"/>
  <c r="CF93" i="10"/>
  <c r="CN93" i="10"/>
  <c r="CK104" i="10"/>
  <c r="CC104" i="10"/>
  <c r="CM104" i="10"/>
  <c r="CE104" i="10"/>
  <c r="CF104" i="10"/>
  <c r="CR121" i="10"/>
  <c r="CN121" i="10"/>
  <c r="CJ121" i="10"/>
  <c r="CF121" i="10"/>
  <c r="CP121" i="10"/>
  <c r="CL121" i="10"/>
  <c r="CH121" i="10"/>
  <c r="CG121" i="10"/>
  <c r="CO121" i="10"/>
  <c r="CN134" i="10"/>
  <c r="CG134" i="10"/>
  <c r="CC134" i="10"/>
  <c r="CL134" i="10"/>
  <c r="CE134" i="10"/>
  <c r="CF134" i="10"/>
  <c r="CL135" i="10"/>
  <c r="CE135" i="10"/>
  <c r="CN135" i="10"/>
  <c r="CG135" i="10"/>
  <c r="CC135" i="10"/>
  <c r="CF135" i="10"/>
  <c r="CN136" i="10"/>
  <c r="CG136" i="10"/>
  <c r="CC136" i="10"/>
  <c r="CL136" i="10"/>
  <c r="CE136" i="10"/>
  <c r="CF136" i="10"/>
  <c r="CL137" i="10"/>
  <c r="CE137" i="10"/>
  <c r="CN137" i="10"/>
  <c r="CF137" i="10"/>
  <c r="CK137" i="10"/>
  <c r="CC137" i="10"/>
  <c r="CG137" i="10"/>
  <c r="CN142" i="10"/>
  <c r="CG142" i="10"/>
  <c r="CC142" i="10"/>
  <c r="CM142" i="10"/>
  <c r="CF142" i="10"/>
  <c r="CE142" i="10"/>
  <c r="CL142" i="10"/>
  <c r="CO142" i="10"/>
  <c r="D144" i="10"/>
  <c r="C144" i="10" s="1"/>
  <c r="CN150" i="10"/>
  <c r="CG150" i="10"/>
  <c r="CC150" i="10"/>
  <c r="CM150" i="10"/>
  <c r="CF150" i="10"/>
  <c r="CL150" i="10"/>
  <c r="CE150" i="10"/>
  <c r="CO150" i="10"/>
  <c r="CC93" i="10"/>
  <c r="CK103" i="10"/>
  <c r="CC103" i="10"/>
  <c r="CM103" i="10"/>
  <c r="CE103" i="10"/>
  <c r="CF103" i="10"/>
  <c r="CK107" i="10"/>
  <c r="CC107" i="10"/>
  <c r="AV107" i="10" s="1"/>
  <c r="CM107" i="10"/>
  <c r="CE107" i="10"/>
  <c r="CF107" i="10"/>
  <c r="CP115" i="10"/>
  <c r="CG115" i="10"/>
  <c r="CR115" i="10"/>
  <c r="CN115" i="10"/>
  <c r="CI115" i="10"/>
  <c r="CE115" i="10"/>
  <c r="CF115" i="10"/>
  <c r="X115" i="10" s="1"/>
  <c r="CM115" i="10"/>
  <c r="CC121" i="10"/>
  <c r="U121" i="10" s="1"/>
  <c r="CI121" i="10"/>
  <c r="CQ121" i="10"/>
  <c r="CK134" i="10"/>
  <c r="CK135" i="10"/>
  <c r="CK136" i="10"/>
  <c r="CM137" i="10"/>
  <c r="CL139" i="10"/>
  <c r="CE139" i="10"/>
  <c r="CK139" i="10"/>
  <c r="CC139" i="10"/>
  <c r="CN139" i="10"/>
  <c r="CF139" i="10"/>
  <c r="CG139" i="10"/>
  <c r="D155" i="10"/>
  <c r="C155" i="10" s="1"/>
  <c r="CN148" i="10"/>
  <c r="CG148" i="10"/>
  <c r="CC148" i="10"/>
  <c r="CM148" i="10"/>
  <c r="CF148" i="10"/>
  <c r="CL148" i="10"/>
  <c r="CE148" i="10"/>
  <c r="CO148" i="10"/>
  <c r="C138" i="10"/>
  <c r="CL145" i="10"/>
  <c r="CE145" i="10"/>
  <c r="CO145" i="10"/>
  <c r="CK145" i="10"/>
  <c r="CD145" i="10"/>
  <c r="CC145" i="10"/>
  <c r="CN145" i="10"/>
  <c r="CL147" i="10"/>
  <c r="CE147" i="10"/>
  <c r="CO147" i="10"/>
  <c r="CK147" i="10"/>
  <c r="CD147" i="10"/>
  <c r="CC147" i="10"/>
  <c r="CN147" i="10"/>
  <c r="CL149" i="10"/>
  <c r="CE149" i="10"/>
  <c r="CO149" i="10"/>
  <c r="CK149" i="10"/>
  <c r="CD149" i="10"/>
  <c r="CC149" i="10"/>
  <c r="CN149" i="10"/>
  <c r="CL151" i="10"/>
  <c r="CE151" i="10"/>
  <c r="CO151" i="10"/>
  <c r="CK151" i="10"/>
  <c r="CD151" i="10"/>
  <c r="CC151" i="10"/>
  <c r="CN151" i="10"/>
  <c r="CL153" i="10"/>
  <c r="CE153" i="10"/>
  <c r="CO153" i="10"/>
  <c r="CK153" i="10"/>
  <c r="CD153" i="10"/>
  <c r="CC153" i="10"/>
  <c r="CN153" i="10"/>
  <c r="C160" i="10"/>
  <c r="C161" i="10"/>
  <c r="C162" i="10"/>
  <c r="C163" i="10"/>
  <c r="C164" i="10"/>
  <c r="C165" i="10"/>
  <c r="C166" i="10"/>
  <c r="C167" i="10"/>
  <c r="B172" i="10"/>
  <c r="B173" i="10"/>
  <c r="B174" i="10"/>
  <c r="CE127" i="10"/>
  <c r="AB127" i="10" s="1"/>
  <c r="CI127" i="10"/>
  <c r="CE128" i="10"/>
  <c r="AB128" i="10" s="1"/>
  <c r="CI128" i="10"/>
  <c r="CE129" i="10"/>
  <c r="AB129" i="10" s="1"/>
  <c r="CI129" i="10"/>
  <c r="C140" i="10"/>
  <c r="CL141" i="10"/>
  <c r="CE141" i="10"/>
  <c r="CO141" i="10"/>
  <c r="CK141" i="10"/>
  <c r="CD141" i="10"/>
  <c r="CC141" i="10"/>
  <c r="AS141" i="10" s="1"/>
  <c r="CN141" i="10"/>
  <c r="CL143" i="10"/>
  <c r="CE143" i="10"/>
  <c r="CO143" i="10"/>
  <c r="CK143" i="10"/>
  <c r="CD143" i="10"/>
  <c r="CC143" i="10"/>
  <c r="CN143" i="10"/>
  <c r="CG145" i="10"/>
  <c r="CG147" i="10"/>
  <c r="CG149" i="10"/>
  <c r="CG151" i="10"/>
  <c r="CG153" i="10"/>
  <c r="CL204" i="10"/>
  <c r="CC204" i="10"/>
  <c r="V204" i="10" s="1"/>
  <c r="CK204" i="10"/>
  <c r="CL205" i="10"/>
  <c r="CC205" i="10"/>
  <c r="V205" i="10" s="1"/>
  <c r="CK205" i="10"/>
  <c r="CL206" i="10"/>
  <c r="CC206" i="10"/>
  <c r="V206" i="10" s="1"/>
  <c r="CK206" i="10"/>
  <c r="CL210" i="10"/>
  <c r="CC210" i="10"/>
  <c r="M210" i="10" s="1"/>
  <c r="CK210" i="10"/>
  <c r="CL211" i="10"/>
  <c r="CC211" i="10"/>
  <c r="M211" i="10" s="1"/>
  <c r="CK211" i="10"/>
  <c r="B215" i="9"/>
  <c r="CM211" i="9"/>
  <c r="CK211" i="9"/>
  <c r="CE211" i="9"/>
  <c r="B211" i="9"/>
  <c r="CM210" i="9"/>
  <c r="CE210" i="9"/>
  <c r="CD210" i="9"/>
  <c r="B210" i="9"/>
  <c r="CK206" i="9"/>
  <c r="CE206" i="9"/>
  <c r="C206" i="9"/>
  <c r="CM205" i="9"/>
  <c r="CE205" i="9"/>
  <c r="CD205" i="9"/>
  <c r="C205" i="9"/>
  <c r="CK204" i="9"/>
  <c r="CE204" i="9"/>
  <c r="C204" i="9"/>
  <c r="H200" i="9"/>
  <c r="C200" i="9"/>
  <c r="H199" i="9"/>
  <c r="C199" i="9"/>
  <c r="H198" i="9"/>
  <c r="C198" i="9"/>
  <c r="H197" i="9"/>
  <c r="C197" i="9"/>
  <c r="F193" i="9"/>
  <c r="B193" i="9"/>
  <c r="F192" i="9"/>
  <c r="B192" i="9"/>
  <c r="F191" i="9"/>
  <c r="B191" i="9"/>
  <c r="E187" i="9"/>
  <c r="B187" i="9"/>
  <c r="E186" i="9"/>
  <c r="B186" i="9"/>
  <c r="E182" i="9"/>
  <c r="B182" i="9"/>
  <c r="E181" i="9"/>
  <c r="B181" i="9"/>
  <c r="E180" i="9"/>
  <c r="B180" i="9"/>
  <c r="E179" i="9"/>
  <c r="B179" i="9"/>
  <c r="D174" i="9"/>
  <c r="C174" i="9"/>
  <c r="B174" i="9" s="1"/>
  <c r="D173" i="9"/>
  <c r="C173" i="9"/>
  <c r="CK172" i="9"/>
  <c r="D172" i="9"/>
  <c r="C172" i="9"/>
  <c r="B172" i="9" s="1"/>
  <c r="E167" i="9"/>
  <c r="D167" i="9"/>
  <c r="E166" i="9"/>
  <c r="D166" i="9"/>
  <c r="C166" i="9" s="1"/>
  <c r="E165" i="9"/>
  <c r="D165" i="9"/>
  <c r="CK164" i="9"/>
  <c r="E164" i="9"/>
  <c r="D164" i="9"/>
  <c r="C164" i="9" s="1"/>
  <c r="E163" i="9"/>
  <c r="D163" i="9"/>
  <c r="E162" i="9"/>
  <c r="D162" i="9"/>
  <c r="C162" i="9" s="1"/>
  <c r="CK162" i="9" s="1"/>
  <c r="E161" i="9"/>
  <c r="D161" i="9"/>
  <c r="CK160" i="9"/>
  <c r="E160" i="9"/>
  <c r="D160" i="9"/>
  <c r="C160" i="9" s="1"/>
  <c r="AR155" i="9"/>
  <c r="AQ155" i="9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CL154" i="9"/>
  <c r="CK154" i="9"/>
  <c r="CD154" i="9"/>
  <c r="E154" i="9"/>
  <c r="D154" i="9"/>
  <c r="C154" i="9" s="1"/>
  <c r="CO153" i="9"/>
  <c r="CN153" i="9"/>
  <c r="CG153" i="9"/>
  <c r="CF153" i="9"/>
  <c r="E153" i="9"/>
  <c r="D153" i="9"/>
  <c r="C153" i="9"/>
  <c r="E152" i="9"/>
  <c r="D152" i="9"/>
  <c r="CC151" i="9"/>
  <c r="E151" i="9"/>
  <c r="D151" i="9"/>
  <c r="C151" i="9"/>
  <c r="CL150" i="9"/>
  <c r="CK150" i="9"/>
  <c r="CD150" i="9"/>
  <c r="E150" i="9"/>
  <c r="D150" i="9"/>
  <c r="C150" i="9" s="1"/>
  <c r="CO149" i="9"/>
  <c r="CN149" i="9"/>
  <c r="CG149" i="9"/>
  <c r="CF149" i="9"/>
  <c r="E149" i="9"/>
  <c r="D149" i="9"/>
  <c r="C149" i="9"/>
  <c r="CM148" i="9"/>
  <c r="E148" i="9"/>
  <c r="D148" i="9"/>
  <c r="C148" i="9" s="1"/>
  <c r="CM147" i="9"/>
  <c r="CC147" i="9"/>
  <c r="E147" i="9"/>
  <c r="D147" i="9"/>
  <c r="C147" i="9"/>
  <c r="CL146" i="9"/>
  <c r="CK146" i="9"/>
  <c r="CD146" i="9"/>
  <c r="E146" i="9"/>
  <c r="D146" i="9"/>
  <c r="C146" i="9" s="1"/>
  <c r="CO145" i="9"/>
  <c r="CN145" i="9"/>
  <c r="CG145" i="9"/>
  <c r="CF145" i="9"/>
  <c r="E145" i="9"/>
  <c r="D145" i="9"/>
  <c r="C145" i="9"/>
  <c r="AR144" i="9"/>
  <c r="AQ144" i="9"/>
  <c r="AP144" i="9"/>
  <c r="AO144" i="9"/>
  <c r="AN144" i="9"/>
  <c r="AM144" i="9"/>
  <c r="AL144" i="9"/>
  <c r="AK144" i="9"/>
  <c r="AJ144" i="9"/>
  <c r="AI144" i="9"/>
  <c r="AH144" i="9"/>
  <c r="AG144" i="9"/>
  <c r="AF144" i="9"/>
  <c r="AE144" i="9"/>
  <c r="AD144" i="9"/>
  <c r="AC144" i="9"/>
  <c r="AB144" i="9"/>
  <c r="AA144" i="9"/>
  <c r="Z144" i="9"/>
  <c r="Y144" i="9"/>
  <c r="X144" i="9"/>
  <c r="W144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D144" i="9"/>
  <c r="CC143" i="9"/>
  <c r="E143" i="9"/>
  <c r="D143" i="9"/>
  <c r="C143" i="9"/>
  <c r="E142" i="9"/>
  <c r="D142" i="9"/>
  <c r="CN141" i="9"/>
  <c r="CM141" i="9"/>
  <c r="E141" i="9"/>
  <c r="D141" i="9"/>
  <c r="C141" i="9" s="1"/>
  <c r="CE140" i="9"/>
  <c r="CD140" i="9"/>
  <c r="E140" i="9"/>
  <c r="D140" i="9"/>
  <c r="C140" i="9" s="1"/>
  <c r="CO139" i="9"/>
  <c r="CK139" i="9"/>
  <c r="E139" i="9"/>
  <c r="D139" i="9"/>
  <c r="C139" i="9"/>
  <c r="E138" i="9"/>
  <c r="D138" i="9"/>
  <c r="CF137" i="9"/>
  <c r="CD137" i="9"/>
  <c r="E137" i="9"/>
  <c r="D137" i="9"/>
  <c r="C137" i="9" s="1"/>
  <c r="CN136" i="9"/>
  <c r="E136" i="9"/>
  <c r="D136" i="9"/>
  <c r="C136" i="9"/>
  <c r="CO135" i="9"/>
  <c r="CE135" i="9"/>
  <c r="CD135" i="9"/>
  <c r="E135" i="9"/>
  <c r="D135" i="9"/>
  <c r="C135" i="9" s="1"/>
  <c r="CN134" i="9"/>
  <c r="E134" i="9"/>
  <c r="D134" i="9"/>
  <c r="C134" i="9"/>
  <c r="CQ129" i="9"/>
  <c r="CI129" i="9"/>
  <c r="B129" i="9"/>
  <c r="CQ128" i="9"/>
  <c r="CI128" i="9"/>
  <c r="B128" i="9"/>
  <c r="CQ127" i="9"/>
  <c r="CI127" i="9"/>
  <c r="B127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CF121" i="9"/>
  <c r="CD121" i="9"/>
  <c r="B121" i="9"/>
  <c r="CN121" i="9" s="1"/>
  <c r="CO120" i="9"/>
  <c r="CL120" i="9"/>
  <c r="CK120" i="9"/>
  <c r="CG120" i="9"/>
  <c r="CD120" i="9"/>
  <c r="CC120" i="9"/>
  <c r="B120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CL115" i="9"/>
  <c r="CK115" i="9"/>
  <c r="CD115" i="9"/>
  <c r="CC115" i="9"/>
  <c r="B115" i="9"/>
  <c r="CL114" i="9"/>
  <c r="CK114" i="9"/>
  <c r="CD114" i="9"/>
  <c r="CC114" i="9"/>
  <c r="B114" i="9"/>
  <c r="CP113" i="9"/>
  <c r="CO113" i="9"/>
  <c r="CM113" i="9"/>
  <c r="CL113" i="9"/>
  <c r="CK113" i="9"/>
  <c r="CH113" i="9"/>
  <c r="CG113" i="9"/>
  <c r="CD113" i="9"/>
  <c r="CC113" i="9"/>
  <c r="CB113" i="9"/>
  <c r="B113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CL107" i="9"/>
  <c r="CK107" i="9"/>
  <c r="E107" i="9"/>
  <c r="D107" i="9"/>
  <c r="C107" i="9"/>
  <c r="CF106" i="9"/>
  <c r="CD106" i="9"/>
  <c r="E106" i="9"/>
  <c r="D106" i="9"/>
  <c r="C106" i="9" s="1"/>
  <c r="CL105" i="9"/>
  <c r="CK105" i="9"/>
  <c r="E105" i="9"/>
  <c r="D105" i="9"/>
  <c r="C105" i="9"/>
  <c r="CF104" i="9"/>
  <c r="CD104" i="9"/>
  <c r="E104" i="9"/>
  <c r="D104" i="9"/>
  <c r="C104" i="9" s="1"/>
  <c r="E103" i="9"/>
  <c r="D103" i="9"/>
  <c r="C103" i="9" s="1"/>
  <c r="CE102" i="9"/>
  <c r="CD102" i="9"/>
  <c r="E102" i="9"/>
  <c r="D102" i="9"/>
  <c r="C102" i="9" s="1"/>
  <c r="E101" i="9"/>
  <c r="D101" i="9"/>
  <c r="C101" i="9" s="1"/>
  <c r="CE100" i="9"/>
  <c r="CD100" i="9"/>
  <c r="E100" i="9"/>
  <c r="C100" i="9"/>
  <c r="E99" i="9"/>
  <c r="D99" i="9"/>
  <c r="C99" i="9" s="1"/>
  <c r="AQ94" i="9"/>
  <c r="AP94" i="9"/>
  <c r="AO94" i="9"/>
  <c r="AN94" i="9"/>
  <c r="AM94" i="9"/>
  <c r="AL94" i="9"/>
  <c r="AK94" i="9"/>
  <c r="AJ94" i="9"/>
  <c r="AI94" i="9"/>
  <c r="AH94" i="9"/>
  <c r="AG94" i="9"/>
  <c r="AF94" i="9"/>
  <c r="AD94" i="9"/>
  <c r="AC94" i="9"/>
  <c r="AB94" i="9"/>
  <c r="AA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 s="1"/>
  <c r="C94" i="9"/>
  <c r="CN93" i="9"/>
  <c r="CM93" i="9"/>
  <c r="CF93" i="9"/>
  <c r="CE93" i="9"/>
  <c r="AE93" i="9"/>
  <c r="Z93" i="9"/>
  <c r="B93" i="9"/>
  <c r="CK93" i="9" s="1"/>
  <c r="CN92" i="9"/>
  <c r="CM92" i="9"/>
  <c r="CF92" i="9"/>
  <c r="CE92" i="9"/>
  <c r="AE92" i="9"/>
  <c r="Z92" i="9"/>
  <c r="B92" i="9"/>
  <c r="CK92" i="9" s="1"/>
  <c r="CN91" i="9"/>
  <c r="CM91" i="9"/>
  <c r="CF91" i="9"/>
  <c r="CE91" i="9"/>
  <c r="AE91" i="9"/>
  <c r="Z91" i="9"/>
  <c r="B91" i="9"/>
  <c r="CK91" i="9" s="1"/>
  <c r="CN90" i="9"/>
  <c r="CM90" i="9"/>
  <c r="CF90" i="9"/>
  <c r="CE90" i="9"/>
  <c r="AE90" i="9"/>
  <c r="Z90" i="9"/>
  <c r="B90" i="9"/>
  <c r="CK90" i="9" s="1"/>
  <c r="CN89" i="9"/>
  <c r="CM89" i="9"/>
  <c r="CF89" i="9"/>
  <c r="CE89" i="9"/>
  <c r="AE89" i="9"/>
  <c r="Z89" i="9"/>
  <c r="B89" i="9"/>
  <c r="CK89" i="9" s="1"/>
  <c r="CN88" i="9"/>
  <c r="CM88" i="9"/>
  <c r="CF88" i="9"/>
  <c r="CE88" i="9"/>
  <c r="AE88" i="9"/>
  <c r="Z88" i="9"/>
  <c r="B88" i="9"/>
  <c r="CK88" i="9" s="1"/>
  <c r="CN87" i="9"/>
  <c r="CM87" i="9"/>
  <c r="CF87" i="9"/>
  <c r="CE87" i="9"/>
  <c r="AE87" i="9"/>
  <c r="Z87" i="9"/>
  <c r="B87" i="9"/>
  <c r="CK87" i="9" s="1"/>
  <c r="CN86" i="9"/>
  <c r="CM86" i="9"/>
  <c r="CF86" i="9"/>
  <c r="CE86" i="9"/>
  <c r="AE86" i="9"/>
  <c r="Z86" i="9"/>
  <c r="B86" i="9"/>
  <c r="CK86" i="9" s="1"/>
  <c r="CN85" i="9"/>
  <c r="CM85" i="9"/>
  <c r="CF85" i="9"/>
  <c r="CE85" i="9"/>
  <c r="AE85" i="9"/>
  <c r="Z85" i="9"/>
  <c r="B85" i="9"/>
  <c r="CK85" i="9" s="1"/>
  <c r="CN84" i="9"/>
  <c r="CM84" i="9"/>
  <c r="CF84" i="9"/>
  <c r="CE84" i="9"/>
  <c r="AE84" i="9"/>
  <c r="Z84" i="9"/>
  <c r="B84" i="9"/>
  <c r="CK84" i="9" s="1"/>
  <c r="CN83" i="9"/>
  <c r="CM83" i="9"/>
  <c r="CF83" i="9"/>
  <c r="CE83" i="9"/>
  <c r="AE83" i="9"/>
  <c r="Z83" i="9"/>
  <c r="B83" i="9"/>
  <c r="CK83" i="9" s="1"/>
  <c r="CN82" i="9"/>
  <c r="CM82" i="9"/>
  <c r="CF82" i="9"/>
  <c r="CE82" i="9"/>
  <c r="AE82" i="9"/>
  <c r="Z82" i="9"/>
  <c r="B82" i="9"/>
  <c r="CK82" i="9" s="1"/>
  <c r="CN81" i="9"/>
  <c r="CM81" i="9"/>
  <c r="CF81" i="9"/>
  <c r="CE81" i="9"/>
  <c r="AE81" i="9"/>
  <c r="Z81" i="9"/>
  <c r="B81" i="9"/>
  <c r="CK81" i="9" s="1"/>
  <c r="CN80" i="9"/>
  <c r="CM80" i="9"/>
  <c r="CF80" i="9"/>
  <c r="CE80" i="9"/>
  <c r="AE80" i="9"/>
  <c r="Z80" i="9"/>
  <c r="B80" i="9"/>
  <c r="CK80" i="9" s="1"/>
  <c r="CN79" i="9"/>
  <c r="CM79" i="9"/>
  <c r="CF79" i="9"/>
  <c r="CE79" i="9"/>
  <c r="AE79" i="9"/>
  <c r="Z79" i="9"/>
  <c r="B79" i="9"/>
  <c r="CK79" i="9" s="1"/>
  <c r="CN78" i="9"/>
  <c r="CM78" i="9"/>
  <c r="CF78" i="9"/>
  <c r="CE78" i="9"/>
  <c r="AE78" i="9"/>
  <c r="Z78" i="9"/>
  <c r="B78" i="9"/>
  <c r="CK78" i="9" s="1"/>
  <c r="CN77" i="9"/>
  <c r="CM77" i="9"/>
  <c r="CF77" i="9"/>
  <c r="CE77" i="9"/>
  <c r="AE77" i="9"/>
  <c r="Z77" i="9"/>
  <c r="B77" i="9"/>
  <c r="CK77" i="9" s="1"/>
  <c r="CN76" i="9"/>
  <c r="CM76" i="9"/>
  <c r="CF76" i="9"/>
  <c r="CE76" i="9"/>
  <c r="AE76" i="9"/>
  <c r="Z76" i="9"/>
  <c r="B76" i="9"/>
  <c r="CK76" i="9" s="1"/>
  <c r="CN75" i="9"/>
  <c r="CM75" i="9"/>
  <c r="CF75" i="9"/>
  <c r="CE75" i="9"/>
  <c r="AE75" i="9"/>
  <c r="Z75" i="9"/>
  <c r="B75" i="9"/>
  <c r="CK75" i="9" s="1"/>
  <c r="CN74" i="9"/>
  <c r="CM74" i="9"/>
  <c r="CF74" i="9"/>
  <c r="CE74" i="9"/>
  <c r="AE74" i="9"/>
  <c r="Z74" i="9"/>
  <c r="B74" i="9"/>
  <c r="CK74" i="9" s="1"/>
  <c r="CN73" i="9"/>
  <c r="CM73" i="9"/>
  <c r="CF73" i="9"/>
  <c r="CE73" i="9"/>
  <c r="AE73" i="9"/>
  <c r="Z73" i="9"/>
  <c r="B73" i="9"/>
  <c r="CK73" i="9" s="1"/>
  <c r="CN72" i="9"/>
  <c r="CM72" i="9"/>
  <c r="CF72" i="9"/>
  <c r="CE72" i="9"/>
  <c r="AE72" i="9"/>
  <c r="Z72" i="9"/>
  <c r="B72" i="9"/>
  <c r="CK72" i="9" s="1"/>
  <c r="CN71" i="9"/>
  <c r="CM71" i="9"/>
  <c r="CF71" i="9"/>
  <c r="CE71" i="9"/>
  <c r="AE71" i="9"/>
  <c r="Z71" i="9"/>
  <c r="B71" i="9"/>
  <c r="CK71" i="9" s="1"/>
  <c r="CN70" i="9"/>
  <c r="CM70" i="9"/>
  <c r="CF70" i="9"/>
  <c r="CE70" i="9"/>
  <c r="AE70" i="9"/>
  <c r="Z70" i="9"/>
  <c r="B70" i="9"/>
  <c r="CK70" i="9" s="1"/>
  <c r="CN69" i="9"/>
  <c r="CM69" i="9"/>
  <c r="CF69" i="9"/>
  <c r="CE69" i="9"/>
  <c r="AE69" i="9"/>
  <c r="Z69" i="9"/>
  <c r="B69" i="9"/>
  <c r="CK69" i="9" s="1"/>
  <c r="CN68" i="9"/>
  <c r="CM68" i="9"/>
  <c r="CF68" i="9"/>
  <c r="CE68" i="9"/>
  <c r="AE68" i="9"/>
  <c r="Z68" i="9"/>
  <c r="B68" i="9"/>
  <c r="CK68" i="9" s="1"/>
  <c r="CN67" i="9"/>
  <c r="CM67" i="9"/>
  <c r="CF67" i="9"/>
  <c r="CE67" i="9"/>
  <c r="AE67" i="9"/>
  <c r="Z67" i="9"/>
  <c r="B67" i="9"/>
  <c r="CK67" i="9" s="1"/>
  <c r="CN66" i="9"/>
  <c r="CM66" i="9"/>
  <c r="CF66" i="9"/>
  <c r="CE66" i="9"/>
  <c r="AE66" i="9"/>
  <c r="Z66" i="9"/>
  <c r="B66" i="9"/>
  <c r="CK66" i="9" s="1"/>
  <c r="CN65" i="9"/>
  <c r="CM65" i="9"/>
  <c r="CF65" i="9"/>
  <c r="CE65" i="9"/>
  <c r="AE65" i="9"/>
  <c r="Z65" i="9"/>
  <c r="B65" i="9"/>
  <c r="CK65" i="9" s="1"/>
  <c r="CN64" i="9"/>
  <c r="CM64" i="9"/>
  <c r="CF64" i="9"/>
  <c r="CE64" i="9"/>
  <c r="AE64" i="9"/>
  <c r="Z64" i="9"/>
  <c r="B64" i="9"/>
  <c r="CK64" i="9" s="1"/>
  <c r="CM63" i="9"/>
  <c r="CF63" i="9"/>
  <c r="CE63" i="9"/>
  <c r="AE63" i="9"/>
  <c r="Z63" i="9"/>
  <c r="B63" i="9"/>
  <c r="CK63" i="9" s="1"/>
  <c r="CK62" i="9"/>
  <c r="AE62" i="9"/>
  <c r="Z62" i="9"/>
  <c r="B62" i="9"/>
  <c r="CF62" i="9" s="1"/>
  <c r="CN61" i="9"/>
  <c r="CK61" i="9"/>
  <c r="CF61" i="9"/>
  <c r="CE61" i="9"/>
  <c r="AE61" i="9"/>
  <c r="Z61" i="9"/>
  <c r="B61" i="9"/>
  <c r="CM61" i="9" s="1"/>
  <c r="CK60" i="9"/>
  <c r="AE60" i="9"/>
  <c r="Z60" i="9"/>
  <c r="B60" i="9"/>
  <c r="CF60" i="9" s="1"/>
  <c r="CN59" i="9"/>
  <c r="CK59" i="9"/>
  <c r="CF59" i="9"/>
  <c r="CE59" i="9"/>
  <c r="AE59" i="9"/>
  <c r="Z59" i="9"/>
  <c r="B59" i="9"/>
  <c r="CM59" i="9" s="1"/>
  <c r="CK58" i="9"/>
  <c r="AE58" i="9"/>
  <c r="Z58" i="9"/>
  <c r="B58" i="9"/>
  <c r="CF58" i="9" s="1"/>
  <c r="CN57" i="9"/>
  <c r="CK57" i="9"/>
  <c r="CF57" i="9"/>
  <c r="CE57" i="9"/>
  <c r="AE57" i="9"/>
  <c r="Z57" i="9"/>
  <c r="B57" i="9"/>
  <c r="CM57" i="9" s="1"/>
  <c r="CK56" i="9"/>
  <c r="AE56" i="9"/>
  <c r="Z56" i="9"/>
  <c r="B56" i="9"/>
  <c r="CF56" i="9" s="1"/>
  <c r="CN55" i="9"/>
  <c r="CK55" i="9"/>
  <c r="CF55" i="9"/>
  <c r="CE55" i="9"/>
  <c r="AE55" i="9"/>
  <c r="Z55" i="9"/>
  <c r="B55" i="9"/>
  <c r="CM55" i="9" s="1"/>
  <c r="CK54" i="9"/>
  <c r="AE54" i="9"/>
  <c r="Z54" i="9"/>
  <c r="B54" i="9"/>
  <c r="CF54" i="9" s="1"/>
  <c r="CN53" i="9"/>
  <c r="CK53" i="9"/>
  <c r="CF53" i="9"/>
  <c r="CE53" i="9"/>
  <c r="AE53" i="9"/>
  <c r="Z53" i="9"/>
  <c r="B53" i="9"/>
  <c r="CM53" i="9" s="1"/>
  <c r="CK52" i="9"/>
  <c r="AE52" i="9"/>
  <c r="Z52" i="9"/>
  <c r="B52" i="9"/>
  <c r="CF52" i="9" s="1"/>
  <c r="CN51" i="9"/>
  <c r="CK51" i="9"/>
  <c r="CF51" i="9"/>
  <c r="CE51" i="9"/>
  <c r="AE51" i="9"/>
  <c r="Z51" i="9"/>
  <c r="B51" i="9"/>
  <c r="CM51" i="9" s="1"/>
  <c r="CK50" i="9"/>
  <c r="AE50" i="9"/>
  <c r="Z50" i="9"/>
  <c r="B50" i="9"/>
  <c r="CF50" i="9" s="1"/>
  <c r="CN49" i="9"/>
  <c r="CK49" i="9"/>
  <c r="CF49" i="9"/>
  <c r="CE49" i="9"/>
  <c r="AE49" i="9"/>
  <c r="Z49" i="9"/>
  <c r="B49" i="9"/>
  <c r="CM49" i="9" s="1"/>
  <c r="CK48" i="9"/>
  <c r="AE48" i="9"/>
  <c r="Z48" i="9"/>
  <c r="B48" i="9"/>
  <c r="CF48" i="9" s="1"/>
  <c r="CN47" i="9"/>
  <c r="CK47" i="9"/>
  <c r="CF47" i="9"/>
  <c r="CE47" i="9"/>
  <c r="AE47" i="9"/>
  <c r="Z47" i="9"/>
  <c r="B47" i="9"/>
  <c r="CM47" i="9" s="1"/>
  <c r="CK46" i="9"/>
  <c r="AE46" i="9"/>
  <c r="Z46" i="9"/>
  <c r="B46" i="9"/>
  <c r="CF46" i="9" s="1"/>
  <c r="CN45" i="9"/>
  <c r="CK45" i="9"/>
  <c r="CF45" i="9"/>
  <c r="CE45" i="9"/>
  <c r="AE45" i="9"/>
  <c r="Z45" i="9"/>
  <c r="B45" i="9"/>
  <c r="CM45" i="9" s="1"/>
  <c r="AE44" i="9"/>
  <c r="Z44" i="9"/>
  <c r="CD44" i="9" s="1"/>
  <c r="B44" i="9"/>
  <c r="CF44" i="9" s="1"/>
  <c r="AE43" i="9"/>
  <c r="Z43" i="9"/>
  <c r="CL43" i="9" s="1"/>
  <c r="B43" i="9"/>
  <c r="CN43" i="9" s="1"/>
  <c r="AE42" i="9"/>
  <c r="Z42" i="9"/>
  <c r="CL42" i="9" s="1"/>
  <c r="B42" i="9"/>
  <c r="CN42" i="9" s="1"/>
  <c r="AE41" i="9"/>
  <c r="Z41" i="9"/>
  <c r="CL41" i="9" s="1"/>
  <c r="B41" i="9"/>
  <c r="CN41" i="9" s="1"/>
  <c r="AE40" i="9"/>
  <c r="Z40" i="9"/>
  <c r="CD40" i="9" s="1"/>
  <c r="B40" i="9"/>
  <c r="CN40" i="9" s="1"/>
  <c r="AE39" i="9"/>
  <c r="Z39" i="9"/>
  <c r="CL39" i="9" s="1"/>
  <c r="B39" i="9"/>
  <c r="CN39" i="9" s="1"/>
  <c r="AE38" i="9"/>
  <c r="Z38" i="9"/>
  <c r="CL38" i="9" s="1"/>
  <c r="B38" i="9"/>
  <c r="CN38" i="9" s="1"/>
  <c r="AE37" i="9"/>
  <c r="Z37" i="9"/>
  <c r="CD37" i="9" s="1"/>
  <c r="B37" i="9"/>
  <c r="CN37" i="9" s="1"/>
  <c r="AE36" i="9"/>
  <c r="Z36" i="9"/>
  <c r="CL36" i="9" s="1"/>
  <c r="B36" i="9"/>
  <c r="CN36" i="9" s="1"/>
  <c r="AE35" i="9"/>
  <c r="Z35" i="9"/>
  <c r="CL35" i="9" s="1"/>
  <c r="B35" i="9"/>
  <c r="CN35" i="9" s="1"/>
  <c r="AE34" i="9"/>
  <c r="Z34" i="9"/>
  <c r="Z94" i="9" s="1"/>
  <c r="B34" i="9"/>
  <c r="CN34" i="9" s="1"/>
  <c r="B28" i="9"/>
  <c r="CM28" i="9" s="1"/>
  <c r="L24" i="9"/>
  <c r="K24" i="9"/>
  <c r="J24" i="9"/>
  <c r="I24" i="9"/>
  <c r="H24" i="9"/>
  <c r="G24" i="9"/>
  <c r="F24" i="9"/>
  <c r="E24" i="9"/>
  <c r="CL23" i="9"/>
  <c r="D23" i="9"/>
  <c r="C23" i="9"/>
  <c r="B23" i="9"/>
  <c r="CK23" i="9" s="1"/>
  <c r="CL22" i="9"/>
  <c r="D22" i="9"/>
  <c r="C22" i="9"/>
  <c r="B22" i="9"/>
  <c r="CK22" i="9" s="1"/>
  <c r="CL21" i="9"/>
  <c r="D21" i="9"/>
  <c r="D24" i="9" s="1"/>
  <c r="C21" i="9"/>
  <c r="C24" i="9" s="1"/>
  <c r="B21" i="9"/>
  <c r="CK21" i="9" s="1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CN15" i="9"/>
  <c r="CM15" i="9"/>
  <c r="CH15" i="9"/>
  <c r="CG15" i="9"/>
  <c r="CD15" i="9"/>
  <c r="CC15" i="9"/>
  <c r="B15" i="9"/>
  <c r="CP15" i="9" s="1"/>
  <c r="B14" i="9"/>
  <c r="CN14" i="9" s="1"/>
  <c r="CN13" i="9"/>
  <c r="CM13" i="9"/>
  <c r="CH13" i="9"/>
  <c r="CG13" i="9"/>
  <c r="CD13" i="9"/>
  <c r="CC13" i="9"/>
  <c r="B13" i="9"/>
  <c r="CP13" i="9" s="1"/>
  <c r="B12" i="9"/>
  <c r="CN12" i="9" s="1"/>
  <c r="CN11" i="9"/>
  <c r="CM11" i="9"/>
  <c r="CH11" i="9"/>
  <c r="CG11" i="9"/>
  <c r="CD11" i="9"/>
  <c r="CC11" i="9"/>
  <c r="B11" i="9"/>
  <c r="CE11" i="9" s="1"/>
  <c r="A5" i="9"/>
  <c r="A4" i="9"/>
  <c r="A3" i="9"/>
  <c r="A2" i="9"/>
  <c r="AJ161" i="11" l="1"/>
  <c r="AJ173" i="11"/>
  <c r="AS138" i="11"/>
  <c r="AJ166" i="11"/>
  <c r="AS135" i="11"/>
  <c r="M21" i="11"/>
  <c r="CN140" i="10"/>
  <c r="CG140" i="10"/>
  <c r="CC140" i="10"/>
  <c r="AS140" i="10" s="1"/>
  <c r="CM140" i="10"/>
  <c r="CF140" i="10"/>
  <c r="CE140" i="10"/>
  <c r="CL140" i="10"/>
  <c r="CO140" i="10"/>
  <c r="CK140" i="10"/>
  <c r="CD140" i="10"/>
  <c r="CC173" i="10"/>
  <c r="AJ173" i="10" s="1"/>
  <c r="CL173" i="10"/>
  <c r="CD173" i="10"/>
  <c r="CK173" i="10"/>
  <c r="CC161" i="10"/>
  <c r="AJ161" i="10" s="1"/>
  <c r="CL161" i="10"/>
  <c r="CD161" i="10"/>
  <c r="CK161" i="10"/>
  <c r="AS154" i="10"/>
  <c r="AS152" i="10"/>
  <c r="C108" i="10"/>
  <c r="CN99" i="10"/>
  <c r="CF99" i="10"/>
  <c r="CL99" i="10"/>
  <c r="B240" i="10" s="1"/>
  <c r="CC99" i="10"/>
  <c r="CK99" i="10"/>
  <c r="CE99" i="10"/>
  <c r="CM99" i="10"/>
  <c r="CD99" i="10"/>
  <c r="AA14" i="10"/>
  <c r="CC172" i="10"/>
  <c r="AJ172" i="10" s="1"/>
  <c r="CL172" i="10"/>
  <c r="CD172" i="10"/>
  <c r="CK172" i="10"/>
  <c r="CC164" i="10"/>
  <c r="AJ164" i="10" s="1"/>
  <c r="CL164" i="10"/>
  <c r="CD164" i="10"/>
  <c r="CK164" i="10"/>
  <c r="CC160" i="10"/>
  <c r="AJ160" i="10" s="1"/>
  <c r="CL160" i="10"/>
  <c r="CD160" i="10"/>
  <c r="CK160" i="10"/>
  <c r="AS149" i="10"/>
  <c r="CN138" i="10"/>
  <c r="CG138" i="10"/>
  <c r="CC138" i="10"/>
  <c r="CK138" i="10"/>
  <c r="CM138" i="10"/>
  <c r="CE138" i="10"/>
  <c r="CD138" i="10"/>
  <c r="CO138" i="10"/>
  <c r="CF138" i="10"/>
  <c r="CL138" i="10"/>
  <c r="AV103" i="10"/>
  <c r="AS150" i="10"/>
  <c r="AS146" i="10"/>
  <c r="AR82" i="10"/>
  <c r="AR80" i="10"/>
  <c r="AR47" i="10"/>
  <c r="AR39" i="10"/>
  <c r="AR88" i="10"/>
  <c r="A240" i="10"/>
  <c r="CC165" i="10"/>
  <c r="AJ165" i="10" s="1"/>
  <c r="CL165" i="10"/>
  <c r="CD165" i="10"/>
  <c r="CK165" i="10"/>
  <c r="AS147" i="10"/>
  <c r="CC167" i="10"/>
  <c r="AJ167" i="10" s="1"/>
  <c r="CL167" i="10"/>
  <c r="CD167" i="10"/>
  <c r="CK167" i="10"/>
  <c r="CC163" i="10"/>
  <c r="AJ163" i="10" s="1"/>
  <c r="CL163" i="10"/>
  <c r="CD163" i="10"/>
  <c r="CK163" i="10"/>
  <c r="AS151" i="10"/>
  <c r="AS139" i="10"/>
  <c r="AS142" i="10"/>
  <c r="AS137" i="10"/>
  <c r="AV104" i="10"/>
  <c r="AV105" i="10"/>
  <c r="AR86" i="10"/>
  <c r="AA12" i="10"/>
  <c r="AR84" i="10"/>
  <c r="AS143" i="10"/>
  <c r="CC174" i="10"/>
  <c r="CL174" i="10"/>
  <c r="CD174" i="10"/>
  <c r="CK174" i="10"/>
  <c r="CC166" i="10"/>
  <c r="CL166" i="10"/>
  <c r="CD166" i="10"/>
  <c r="CK166" i="10"/>
  <c r="CC162" i="10"/>
  <c r="CL162" i="10"/>
  <c r="CD162" i="10"/>
  <c r="CK162" i="10"/>
  <c r="AS153" i="10"/>
  <c r="AS145" i="10"/>
  <c r="AS148" i="10"/>
  <c r="AR93" i="10"/>
  <c r="AS136" i="10"/>
  <c r="AS135" i="10"/>
  <c r="AS134" i="10"/>
  <c r="AR35" i="10"/>
  <c r="AA11" i="10"/>
  <c r="M22" i="10"/>
  <c r="AR92" i="10"/>
  <c r="C108" i="9"/>
  <c r="CN99" i="9"/>
  <c r="CF99" i="9"/>
  <c r="CM99" i="9"/>
  <c r="CE99" i="9"/>
  <c r="CD99" i="9"/>
  <c r="CL99" i="9"/>
  <c r="CK99" i="9"/>
  <c r="CC99" i="9"/>
  <c r="AV99" i="9" s="1"/>
  <c r="CE12" i="9"/>
  <c r="CO12" i="9"/>
  <c r="CK14" i="9"/>
  <c r="CO14" i="9"/>
  <c r="CC34" i="9"/>
  <c r="CK35" i="9"/>
  <c r="CC36" i="9"/>
  <c r="CK37" i="9"/>
  <c r="CK38" i="9"/>
  <c r="CC39" i="9"/>
  <c r="CK40" i="9"/>
  <c r="CK41" i="9"/>
  <c r="CC42" i="9"/>
  <c r="CK43" i="9"/>
  <c r="CK101" i="9"/>
  <c r="CC101" i="9"/>
  <c r="AV101" i="9" s="1"/>
  <c r="CN101" i="9"/>
  <c r="CF101" i="9"/>
  <c r="CK103" i="9"/>
  <c r="CC103" i="9"/>
  <c r="CN103" i="9"/>
  <c r="CF103" i="9"/>
  <c r="CP114" i="9"/>
  <c r="CG114" i="9"/>
  <c r="CR114" i="9"/>
  <c r="CM114" i="9"/>
  <c r="CH114" i="9"/>
  <c r="CQ114" i="9"/>
  <c r="CF114" i="9"/>
  <c r="CB114" i="9"/>
  <c r="CN114" i="9"/>
  <c r="B116" i="9"/>
  <c r="CC166" i="9"/>
  <c r="CL166" i="9"/>
  <c r="CD166" i="9"/>
  <c r="CC174" i="9"/>
  <c r="CL174" i="9"/>
  <c r="CD174" i="9"/>
  <c r="CL12" i="9"/>
  <c r="CC21" i="9"/>
  <c r="CC22" i="9"/>
  <c r="B24" i="9"/>
  <c r="CL34" i="9"/>
  <c r="CD35" i="9"/>
  <c r="CD36" i="9"/>
  <c r="CL37" i="9"/>
  <c r="CD38" i="9"/>
  <c r="CL40" i="9"/>
  <c r="CD41" i="9"/>
  <c r="CC48" i="9"/>
  <c r="AR48" i="9" s="1"/>
  <c r="CM48" i="9"/>
  <c r="CL49" i="9"/>
  <c r="CD49" i="9"/>
  <c r="CC50" i="9"/>
  <c r="CM50" i="9"/>
  <c r="CL51" i="9"/>
  <c r="CD51" i="9"/>
  <c r="CC54" i="9"/>
  <c r="CM54" i="9"/>
  <c r="CL55" i="9"/>
  <c r="CD55" i="9"/>
  <c r="CM56" i="9"/>
  <c r="CL57" i="9"/>
  <c r="CD57" i="9"/>
  <c r="CC58" i="9"/>
  <c r="CM58" i="9"/>
  <c r="CL59" i="9"/>
  <c r="CD59" i="9"/>
  <c r="CC60" i="9"/>
  <c r="CC62" i="9"/>
  <c r="CM101" i="9"/>
  <c r="CM103" i="9"/>
  <c r="CI121" i="9"/>
  <c r="CC12" i="9"/>
  <c r="CO13" i="9"/>
  <c r="CG14" i="9"/>
  <c r="CE15" i="9"/>
  <c r="AA15" i="9" s="1"/>
  <c r="CD23" i="9"/>
  <c r="CC28" i="9"/>
  <c r="CL28" i="9"/>
  <c r="AE94" i="9"/>
  <c r="CE34" i="9"/>
  <c r="CM34" i="9"/>
  <c r="CE35" i="9"/>
  <c r="CM35" i="9"/>
  <c r="CE36" i="9"/>
  <c r="CM36" i="9"/>
  <c r="CE37" i="9"/>
  <c r="CM37" i="9"/>
  <c r="CE38" i="9"/>
  <c r="CM38" i="9"/>
  <c r="CE39" i="9"/>
  <c r="CM39" i="9"/>
  <c r="CE40" i="9"/>
  <c r="CM40" i="9"/>
  <c r="CE41" i="9"/>
  <c r="CM41" i="9"/>
  <c r="CE42" i="9"/>
  <c r="CM42" i="9"/>
  <c r="CE43" i="9"/>
  <c r="CM43" i="9"/>
  <c r="CL44" i="9"/>
  <c r="CE44" i="9"/>
  <c r="CN44" i="9"/>
  <c r="CE46" i="9"/>
  <c r="CN46" i="9"/>
  <c r="CE48" i="9"/>
  <c r="CN48" i="9"/>
  <c r="CE50" i="9"/>
  <c r="CN50" i="9"/>
  <c r="CE52" i="9"/>
  <c r="CN52" i="9"/>
  <c r="CE54" i="9"/>
  <c r="CN54" i="9"/>
  <c r="CE56" i="9"/>
  <c r="CN56" i="9"/>
  <c r="CE58" i="9"/>
  <c r="CN58" i="9"/>
  <c r="CE60" i="9"/>
  <c r="CN60" i="9"/>
  <c r="CE62" i="9"/>
  <c r="CN62" i="9"/>
  <c r="CL64" i="9"/>
  <c r="CD64" i="9"/>
  <c r="CL65" i="9"/>
  <c r="CD65" i="9"/>
  <c r="CL66" i="9"/>
  <c r="CD66" i="9"/>
  <c r="CL67" i="9"/>
  <c r="CD67" i="9"/>
  <c r="CL68" i="9"/>
  <c r="CD68" i="9"/>
  <c r="CL69" i="9"/>
  <c r="CD69" i="9"/>
  <c r="CL70" i="9"/>
  <c r="CD70" i="9"/>
  <c r="CL71" i="9"/>
  <c r="CD71" i="9"/>
  <c r="CL72" i="9"/>
  <c r="CD72" i="9"/>
  <c r="CL73" i="9"/>
  <c r="CD73" i="9"/>
  <c r="CL74" i="9"/>
  <c r="CD74" i="9"/>
  <c r="CL75" i="9"/>
  <c r="CD75" i="9"/>
  <c r="CL76" i="9"/>
  <c r="CD76" i="9"/>
  <c r="CL77" i="9"/>
  <c r="CD77" i="9"/>
  <c r="CL78" i="9"/>
  <c r="CD78" i="9"/>
  <c r="CL79" i="9"/>
  <c r="CD79" i="9"/>
  <c r="CL80" i="9"/>
  <c r="CD80" i="9"/>
  <c r="CL81" i="9"/>
  <c r="CD81" i="9"/>
  <c r="CL82" i="9"/>
  <c r="CD82" i="9"/>
  <c r="CL83" i="9"/>
  <c r="CD83" i="9"/>
  <c r="CL84" i="9"/>
  <c r="CD84" i="9"/>
  <c r="CL85" i="9"/>
  <c r="CD85" i="9"/>
  <c r="CL86" i="9"/>
  <c r="CD86" i="9"/>
  <c r="CL87" i="9"/>
  <c r="CD87" i="9"/>
  <c r="CL88" i="9"/>
  <c r="CD88" i="9"/>
  <c r="CL89" i="9"/>
  <c r="CD89" i="9"/>
  <c r="CL90" i="9"/>
  <c r="CD90" i="9"/>
  <c r="CL91" i="9"/>
  <c r="CD91" i="9"/>
  <c r="CL92" i="9"/>
  <c r="CD92" i="9"/>
  <c r="CL93" i="9"/>
  <c r="CD93" i="9"/>
  <c r="CK100" i="9"/>
  <c r="CC100" i="9"/>
  <c r="CN100" i="9"/>
  <c r="CF100" i="9"/>
  <c r="CL100" i="9"/>
  <c r="CD101" i="9"/>
  <c r="CK102" i="9"/>
  <c r="CC102" i="9"/>
  <c r="AV102" i="9" s="1"/>
  <c r="CN102" i="9"/>
  <c r="CF102" i="9"/>
  <c r="CL102" i="9"/>
  <c r="CD103" i="9"/>
  <c r="CM104" i="9"/>
  <c r="CE104" i="9"/>
  <c r="CL104" i="9"/>
  <c r="CC104" i="9"/>
  <c r="AV104" i="9" s="1"/>
  <c r="CK104" i="9"/>
  <c r="CN104" i="9"/>
  <c r="CM106" i="9"/>
  <c r="CE106" i="9"/>
  <c r="CL106" i="9"/>
  <c r="CC106" i="9"/>
  <c r="CK106" i="9"/>
  <c r="CN106" i="9"/>
  <c r="D108" i="9"/>
  <c r="CR115" i="9"/>
  <c r="CN115" i="9"/>
  <c r="CI115" i="9"/>
  <c r="CE115" i="9"/>
  <c r="CP115" i="9"/>
  <c r="CO115" i="9"/>
  <c r="CH115" i="9"/>
  <c r="CF115" i="9"/>
  <c r="CM115" i="9"/>
  <c r="CP127" i="9"/>
  <c r="CL127" i="9"/>
  <c r="CG127" i="9"/>
  <c r="CC127" i="9"/>
  <c r="CO127" i="9"/>
  <c r="CK127" i="9"/>
  <c r="CF127" i="9"/>
  <c r="CN127" i="9"/>
  <c r="CE127" i="9"/>
  <c r="CM127" i="9"/>
  <c r="CD127" i="9"/>
  <c r="CP128" i="9"/>
  <c r="CL128" i="9"/>
  <c r="CG128" i="9"/>
  <c r="CC128" i="9"/>
  <c r="CO128" i="9"/>
  <c r="CK128" i="9"/>
  <c r="CF128" i="9"/>
  <c r="CN128" i="9"/>
  <c r="CE128" i="9"/>
  <c r="CM128" i="9"/>
  <c r="CD128" i="9"/>
  <c r="CP129" i="9"/>
  <c r="CL129" i="9"/>
  <c r="CG129" i="9"/>
  <c r="CC129" i="9"/>
  <c r="CO129" i="9"/>
  <c r="CK129" i="9"/>
  <c r="CF129" i="9"/>
  <c r="CN129" i="9"/>
  <c r="CE129" i="9"/>
  <c r="CM129" i="9"/>
  <c r="CD129" i="9"/>
  <c r="CL134" i="9"/>
  <c r="CE134" i="9"/>
  <c r="CO134" i="9"/>
  <c r="CK134" i="9"/>
  <c r="CD134" i="9"/>
  <c r="CG134" i="9"/>
  <c r="CF134" i="9"/>
  <c r="CC134" i="9"/>
  <c r="AS134" i="9" s="1"/>
  <c r="CL136" i="9"/>
  <c r="CE136" i="9"/>
  <c r="CO136" i="9"/>
  <c r="CK136" i="9"/>
  <c r="CD136" i="9"/>
  <c r="CG136" i="9"/>
  <c r="CF136" i="9"/>
  <c r="CC136" i="9"/>
  <c r="AS136" i="9" s="1"/>
  <c r="CL151" i="9"/>
  <c r="CE151" i="9"/>
  <c r="AS151" i="9" s="1"/>
  <c r="CO151" i="9"/>
  <c r="CG151" i="9"/>
  <c r="CN151" i="9"/>
  <c r="CF151" i="9"/>
  <c r="CM151" i="9"/>
  <c r="CK151" i="9"/>
  <c r="CD151" i="9"/>
  <c r="D155" i="9"/>
  <c r="C155" i="9" s="1"/>
  <c r="CC160" i="9"/>
  <c r="AJ160" i="9" s="1"/>
  <c r="CL160" i="9"/>
  <c r="CD160" i="9"/>
  <c r="CC164" i="9"/>
  <c r="AJ164" i="9" s="1"/>
  <c r="CL164" i="9"/>
  <c r="CD164" i="9"/>
  <c r="CK166" i="9"/>
  <c r="CC172" i="9"/>
  <c r="AJ172" i="9" s="1"/>
  <c r="CL172" i="9"/>
  <c r="CD172" i="9"/>
  <c r="CK174" i="9"/>
  <c r="CK12" i="9"/>
  <c r="CE14" i="9"/>
  <c r="CE28" i="9"/>
  <c r="CK34" i="9"/>
  <c r="CC35" i="9"/>
  <c r="CK36" i="9"/>
  <c r="CC37" i="9"/>
  <c r="AR37" i="9" s="1"/>
  <c r="CC38" i="9"/>
  <c r="CK39" i="9"/>
  <c r="CC40" i="9"/>
  <c r="AR40" i="9" s="1"/>
  <c r="CC41" i="9"/>
  <c r="AR41" i="9" s="1"/>
  <c r="CK42" i="9"/>
  <c r="CC43" i="9"/>
  <c r="CC44" i="9"/>
  <c r="AR44" i="9" s="1"/>
  <c r="CK44" i="9"/>
  <c r="CL101" i="9"/>
  <c r="CL103" i="9"/>
  <c r="CE114" i="9"/>
  <c r="CC162" i="9"/>
  <c r="CL162" i="9"/>
  <c r="CD162" i="9"/>
  <c r="CF12" i="9"/>
  <c r="CP12" i="9"/>
  <c r="CF14" i="9"/>
  <c r="CL14" i="9"/>
  <c r="CP14" i="9"/>
  <c r="CC23" i="9"/>
  <c r="CK28" i="9"/>
  <c r="CD34" i="9"/>
  <c r="CD39" i="9"/>
  <c r="CD42" i="9"/>
  <c r="CD43" i="9"/>
  <c r="CM44" i="9"/>
  <c r="CL45" i="9"/>
  <c r="CD45" i="9"/>
  <c r="CC46" i="9"/>
  <c r="CM46" i="9"/>
  <c r="CL47" i="9"/>
  <c r="CD47" i="9"/>
  <c r="CC52" i="9"/>
  <c r="CM52" i="9"/>
  <c r="CL53" i="9"/>
  <c r="CD53" i="9"/>
  <c r="CC56" i="9"/>
  <c r="CM60" i="9"/>
  <c r="CL61" i="9"/>
  <c r="CD61" i="9"/>
  <c r="CM62" i="9"/>
  <c r="CL63" i="9"/>
  <c r="CD63" i="9"/>
  <c r="CI114" i="9"/>
  <c r="CO114" i="9"/>
  <c r="CP121" i="9"/>
  <c r="CL121" i="9"/>
  <c r="CH121" i="9"/>
  <c r="CO121" i="9"/>
  <c r="CK121" i="9"/>
  <c r="CG121" i="9"/>
  <c r="CC121" i="9"/>
  <c r="CM121" i="9"/>
  <c r="CE121" i="9"/>
  <c r="CR121" i="9"/>
  <c r="CJ121" i="9"/>
  <c r="CN148" i="9"/>
  <c r="CG148" i="9"/>
  <c r="CC148" i="9"/>
  <c r="CL148" i="9"/>
  <c r="CD148" i="9"/>
  <c r="CK148" i="9"/>
  <c r="CE148" i="9"/>
  <c r="CO148" i="9"/>
  <c r="CK11" i="9"/>
  <c r="CO11" i="9"/>
  <c r="CG12" i="9"/>
  <c r="CM12" i="9"/>
  <c r="CE13" i="9"/>
  <c r="AA13" i="9" s="1"/>
  <c r="CK13" i="9"/>
  <c r="CC14" i="9"/>
  <c r="CM14" i="9"/>
  <c r="CK15" i="9"/>
  <c r="CO15" i="9"/>
  <c r="CD21" i="9"/>
  <c r="CD22" i="9"/>
  <c r="CF11" i="9"/>
  <c r="AA11" i="9" s="1"/>
  <c r="CL11" i="9"/>
  <c r="CP11" i="9"/>
  <c r="CD12" i="9"/>
  <c r="CH12" i="9"/>
  <c r="CF13" i="9"/>
  <c r="CL13" i="9"/>
  <c r="CD14" i="9"/>
  <c r="CH14" i="9"/>
  <c r="CF15" i="9"/>
  <c r="CL15" i="9"/>
  <c r="CD28" i="9"/>
  <c r="CF34" i="9"/>
  <c r="CF35" i="9"/>
  <c r="CF36" i="9"/>
  <c r="CF37" i="9"/>
  <c r="CF38" i="9"/>
  <c r="CF39" i="9"/>
  <c r="CF40" i="9"/>
  <c r="CF41" i="9"/>
  <c r="CF42" i="9"/>
  <c r="CF43" i="9"/>
  <c r="CC45" i="9"/>
  <c r="AR45" i="9" s="1"/>
  <c r="CL46" i="9"/>
  <c r="CD46" i="9"/>
  <c r="CC47" i="9"/>
  <c r="AR47" i="9" s="1"/>
  <c r="CL48" i="9"/>
  <c r="CD48" i="9"/>
  <c r="CC49" i="9"/>
  <c r="AR49" i="9" s="1"/>
  <c r="CL50" i="9"/>
  <c r="CD50" i="9"/>
  <c r="CC51" i="9"/>
  <c r="AR51" i="9" s="1"/>
  <c r="CL52" i="9"/>
  <c r="CD52" i="9"/>
  <c r="CC53" i="9"/>
  <c r="AR53" i="9" s="1"/>
  <c r="CL54" i="9"/>
  <c r="CD54" i="9"/>
  <c r="CC55" i="9"/>
  <c r="AR55" i="9" s="1"/>
  <c r="CL56" i="9"/>
  <c r="CD56" i="9"/>
  <c r="CC57" i="9"/>
  <c r="AR57" i="9" s="1"/>
  <c r="CL58" i="9"/>
  <c r="CD58" i="9"/>
  <c r="CC59" i="9"/>
  <c r="AR59" i="9" s="1"/>
  <c r="CL60" i="9"/>
  <c r="CD60" i="9"/>
  <c r="CC61" i="9"/>
  <c r="AR61" i="9" s="1"/>
  <c r="CL62" i="9"/>
  <c r="CD62" i="9"/>
  <c r="CC63" i="9"/>
  <c r="AR63" i="9" s="1"/>
  <c r="CN63" i="9"/>
  <c r="CM100" i="9"/>
  <c r="CE101" i="9"/>
  <c r="CM102" i="9"/>
  <c r="CE103" i="9"/>
  <c r="CM105" i="9"/>
  <c r="CE105" i="9"/>
  <c r="CF105" i="9"/>
  <c r="CN105" i="9"/>
  <c r="CD105" i="9"/>
  <c r="CC105" i="9"/>
  <c r="CM107" i="9"/>
  <c r="CE107" i="9"/>
  <c r="CF107" i="9"/>
  <c r="CN107" i="9"/>
  <c r="CD107" i="9"/>
  <c r="CC107" i="9"/>
  <c r="CB115" i="9"/>
  <c r="CG115" i="9"/>
  <c r="CQ115" i="9"/>
  <c r="CQ121" i="9"/>
  <c r="CH127" i="9"/>
  <c r="CH128" i="9"/>
  <c r="CH129" i="9"/>
  <c r="CM134" i="9"/>
  <c r="CM136" i="9"/>
  <c r="CL141" i="9"/>
  <c r="CE141" i="9"/>
  <c r="CK141" i="9"/>
  <c r="CC141" i="9"/>
  <c r="CO141" i="9"/>
  <c r="CG141" i="9"/>
  <c r="CF141" i="9"/>
  <c r="CD141" i="9"/>
  <c r="CL143" i="9"/>
  <c r="CE143" i="9"/>
  <c r="CN143" i="9"/>
  <c r="CF143" i="9"/>
  <c r="CM143" i="9"/>
  <c r="CD143" i="9"/>
  <c r="AS143" i="9" s="1"/>
  <c r="CO143" i="9"/>
  <c r="CK143" i="9"/>
  <c r="CG143" i="9"/>
  <c r="CF148" i="9"/>
  <c r="C152" i="9"/>
  <c r="CC64" i="9"/>
  <c r="AR64" i="9" s="1"/>
  <c r="CC65" i="9"/>
  <c r="CC66" i="9"/>
  <c r="AR66" i="9" s="1"/>
  <c r="CC67" i="9"/>
  <c r="CC68" i="9"/>
  <c r="AR68" i="9" s="1"/>
  <c r="CC69" i="9"/>
  <c r="CC70" i="9"/>
  <c r="AR70" i="9" s="1"/>
  <c r="CC71" i="9"/>
  <c r="CC72" i="9"/>
  <c r="AR72" i="9" s="1"/>
  <c r="CC73" i="9"/>
  <c r="CC74" i="9"/>
  <c r="AR74" i="9" s="1"/>
  <c r="CC75" i="9"/>
  <c r="CC76" i="9"/>
  <c r="AR76" i="9" s="1"/>
  <c r="CC77" i="9"/>
  <c r="CC78" i="9"/>
  <c r="AR78" i="9" s="1"/>
  <c r="CC79" i="9"/>
  <c r="CC80" i="9"/>
  <c r="AR80" i="9" s="1"/>
  <c r="CC81" i="9"/>
  <c r="CC82" i="9"/>
  <c r="AR82" i="9" s="1"/>
  <c r="CC83" i="9"/>
  <c r="CC84" i="9"/>
  <c r="AR84" i="9" s="1"/>
  <c r="CC85" i="9"/>
  <c r="CC86" i="9"/>
  <c r="AR86" i="9" s="1"/>
  <c r="CC87" i="9"/>
  <c r="CC88" i="9"/>
  <c r="AR88" i="9" s="1"/>
  <c r="CC89" i="9"/>
  <c r="CC90" i="9"/>
  <c r="AR90" i="9" s="1"/>
  <c r="CC91" i="9"/>
  <c r="CC92" i="9"/>
  <c r="AR92" i="9" s="1"/>
  <c r="CC93" i="9"/>
  <c r="E108" i="9"/>
  <c r="CN135" i="9"/>
  <c r="CG135" i="9"/>
  <c r="CC135" i="9"/>
  <c r="CM135" i="9"/>
  <c r="CF135" i="9"/>
  <c r="CK135" i="9"/>
  <c r="CL137" i="9"/>
  <c r="CE137" i="9"/>
  <c r="CK137" i="9"/>
  <c r="CC137" i="9"/>
  <c r="AS137" i="9" s="1"/>
  <c r="CO137" i="9"/>
  <c r="CG137" i="9"/>
  <c r="CM137" i="9"/>
  <c r="CL139" i="9"/>
  <c r="CE139" i="9"/>
  <c r="CN139" i="9"/>
  <c r="CF139" i="9"/>
  <c r="CM139" i="9"/>
  <c r="CD139" i="9"/>
  <c r="CC139" i="9"/>
  <c r="CN140" i="9"/>
  <c r="CG140" i="9"/>
  <c r="CC140" i="9"/>
  <c r="CK140" i="9"/>
  <c r="CO140" i="9"/>
  <c r="CF140" i="9"/>
  <c r="CL140" i="9"/>
  <c r="E155" i="9"/>
  <c r="CL147" i="9"/>
  <c r="CE147" i="9"/>
  <c r="CO147" i="9"/>
  <c r="CG147" i="9"/>
  <c r="CN147" i="9"/>
  <c r="CF147" i="9"/>
  <c r="CD147" i="9"/>
  <c r="AS147" i="9" s="1"/>
  <c r="CR113" i="9"/>
  <c r="CN113" i="9"/>
  <c r="CI113" i="9"/>
  <c r="CE113" i="9"/>
  <c r="X113" i="9" s="1"/>
  <c r="CF113" i="9"/>
  <c r="CQ113" i="9"/>
  <c r="CR120" i="9"/>
  <c r="CN120" i="9"/>
  <c r="CJ120" i="9"/>
  <c r="CF120" i="9"/>
  <c r="B122" i="9"/>
  <c r="CQ120" i="9"/>
  <c r="CM120" i="9"/>
  <c r="CI120" i="9"/>
  <c r="CE120" i="9"/>
  <c r="U120" i="9" s="1"/>
  <c r="CH120" i="9"/>
  <c r="CP120" i="9"/>
  <c r="E144" i="9"/>
  <c r="C144" i="9" s="1"/>
  <c r="CL135" i="9"/>
  <c r="CN137" i="9"/>
  <c r="CG139" i="9"/>
  <c r="CM140" i="9"/>
  <c r="CK147" i="9"/>
  <c r="CL204" i="9"/>
  <c r="CC204" i="9"/>
  <c r="CD204" i="9"/>
  <c r="CM204" i="9"/>
  <c r="CL206" i="9"/>
  <c r="CC206" i="9"/>
  <c r="CD206" i="9"/>
  <c r="CM206" i="9"/>
  <c r="CL211" i="9"/>
  <c r="CC211" i="9"/>
  <c r="CD211" i="9"/>
  <c r="CL145" i="9"/>
  <c r="CE145" i="9"/>
  <c r="CC145" i="9"/>
  <c r="CK145" i="9"/>
  <c r="CN146" i="9"/>
  <c r="CG146" i="9"/>
  <c r="CC146" i="9"/>
  <c r="CE146" i="9"/>
  <c r="CM146" i="9"/>
  <c r="CL149" i="9"/>
  <c r="CE149" i="9"/>
  <c r="CC149" i="9"/>
  <c r="AS149" i="9" s="1"/>
  <c r="CK149" i="9"/>
  <c r="CN150" i="9"/>
  <c r="CG150" i="9"/>
  <c r="CC150" i="9"/>
  <c r="CE150" i="9"/>
  <c r="CM150" i="9"/>
  <c r="CL153" i="9"/>
  <c r="CE153" i="9"/>
  <c r="CC153" i="9"/>
  <c r="AS153" i="9" s="1"/>
  <c r="CK153" i="9"/>
  <c r="CN154" i="9"/>
  <c r="CG154" i="9"/>
  <c r="CC154" i="9"/>
  <c r="AS154" i="9" s="1"/>
  <c r="CE154" i="9"/>
  <c r="CM154" i="9"/>
  <c r="C138" i="9"/>
  <c r="C142" i="9"/>
  <c r="CD145" i="9"/>
  <c r="CM145" i="9"/>
  <c r="CF146" i="9"/>
  <c r="CO146" i="9"/>
  <c r="CD149" i="9"/>
  <c r="CM149" i="9"/>
  <c r="CF150" i="9"/>
  <c r="CO150" i="9"/>
  <c r="CD153" i="9"/>
  <c r="CM153" i="9"/>
  <c r="CF154" i="9"/>
  <c r="CO154" i="9"/>
  <c r="C161" i="9"/>
  <c r="C163" i="9"/>
  <c r="C165" i="9"/>
  <c r="C167" i="9"/>
  <c r="B173" i="9"/>
  <c r="CL205" i="9"/>
  <c r="CC205" i="9"/>
  <c r="V205" i="9" s="1"/>
  <c r="CK205" i="9"/>
  <c r="CL210" i="9"/>
  <c r="CC210" i="9"/>
  <c r="M210" i="9" s="1"/>
  <c r="CK210" i="9"/>
  <c r="B215" i="8"/>
  <c r="CM211" i="8"/>
  <c r="CE211" i="8"/>
  <c r="CD211" i="8"/>
  <c r="B211" i="8"/>
  <c r="CM210" i="8"/>
  <c r="CE210" i="8"/>
  <c r="CD210" i="8"/>
  <c r="B210" i="8"/>
  <c r="CM206" i="8"/>
  <c r="CE206" i="8"/>
  <c r="CD206" i="8"/>
  <c r="C206" i="8"/>
  <c r="CM205" i="8"/>
  <c r="CE205" i="8"/>
  <c r="CD205" i="8"/>
  <c r="C205" i="8"/>
  <c r="CM204" i="8"/>
  <c r="CE204" i="8"/>
  <c r="CD204" i="8"/>
  <c r="C204" i="8"/>
  <c r="H200" i="8"/>
  <c r="C200" i="8"/>
  <c r="H199" i="8"/>
  <c r="C199" i="8"/>
  <c r="H198" i="8"/>
  <c r="C198" i="8"/>
  <c r="H197" i="8"/>
  <c r="C197" i="8"/>
  <c r="F193" i="8"/>
  <c r="B193" i="8"/>
  <c r="F192" i="8"/>
  <c r="B192" i="8"/>
  <c r="F191" i="8"/>
  <c r="B191" i="8"/>
  <c r="E187" i="8"/>
  <c r="B187" i="8"/>
  <c r="E186" i="8"/>
  <c r="B186" i="8"/>
  <c r="E182" i="8"/>
  <c r="B182" i="8"/>
  <c r="E181" i="8"/>
  <c r="B181" i="8"/>
  <c r="E180" i="8"/>
  <c r="B180" i="8"/>
  <c r="E179" i="8"/>
  <c r="B179" i="8"/>
  <c r="CK174" i="8"/>
  <c r="D174" i="8"/>
  <c r="C174" i="8"/>
  <c r="B174" i="8" s="1"/>
  <c r="CK173" i="8"/>
  <c r="D173" i="8"/>
  <c r="C173" i="8"/>
  <c r="B173" i="8" s="1"/>
  <c r="D172" i="8"/>
  <c r="C172" i="8"/>
  <c r="B172" i="8" s="1"/>
  <c r="E167" i="8"/>
  <c r="D167" i="8"/>
  <c r="C167" i="8" s="1"/>
  <c r="CK166" i="8"/>
  <c r="E166" i="8"/>
  <c r="D166" i="8"/>
  <c r="C166" i="8" s="1"/>
  <c r="CK165" i="8"/>
  <c r="E165" i="8"/>
  <c r="D165" i="8"/>
  <c r="C165" i="8" s="1"/>
  <c r="E164" i="8"/>
  <c r="D164" i="8"/>
  <c r="C164" i="8" s="1"/>
  <c r="E163" i="8"/>
  <c r="D163" i="8"/>
  <c r="C163" i="8" s="1"/>
  <c r="E162" i="8"/>
  <c r="D162" i="8"/>
  <c r="C162" i="8" s="1"/>
  <c r="CK161" i="8"/>
  <c r="E161" i="8"/>
  <c r="D161" i="8"/>
  <c r="C161" i="8" s="1"/>
  <c r="CK160" i="8"/>
  <c r="E160" i="8"/>
  <c r="D160" i="8"/>
  <c r="C160" i="8" s="1"/>
  <c r="AR155" i="8"/>
  <c r="AQ155" i="8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CN154" i="8"/>
  <c r="CE154" i="8"/>
  <c r="CC154" i="8"/>
  <c r="E154" i="8"/>
  <c r="D154" i="8"/>
  <c r="C154" i="8" s="1"/>
  <c r="CL153" i="8"/>
  <c r="E153" i="8"/>
  <c r="D153" i="8"/>
  <c r="C153" i="8"/>
  <c r="CE152" i="8"/>
  <c r="CC152" i="8"/>
  <c r="E152" i="8"/>
  <c r="D152" i="8"/>
  <c r="C152" i="8" s="1"/>
  <c r="CN151" i="8"/>
  <c r="CL151" i="8"/>
  <c r="E151" i="8"/>
  <c r="C151" i="8" s="1"/>
  <c r="D151" i="8"/>
  <c r="CE150" i="8"/>
  <c r="E150" i="8"/>
  <c r="D150" i="8"/>
  <c r="C150" i="8" s="1"/>
  <c r="CN149" i="8"/>
  <c r="CC149" i="8"/>
  <c r="E149" i="8"/>
  <c r="C149" i="8" s="1"/>
  <c r="D149" i="8"/>
  <c r="E148" i="8"/>
  <c r="D148" i="8"/>
  <c r="C148" i="8" s="1"/>
  <c r="CK148" i="8" s="1"/>
  <c r="CC147" i="8"/>
  <c r="E147" i="8"/>
  <c r="D147" i="8"/>
  <c r="C147" i="8"/>
  <c r="CN146" i="8"/>
  <c r="CE146" i="8"/>
  <c r="CC146" i="8"/>
  <c r="E146" i="8"/>
  <c r="D146" i="8"/>
  <c r="C146" i="8" s="1"/>
  <c r="CF145" i="8"/>
  <c r="E145" i="8"/>
  <c r="D145" i="8"/>
  <c r="C145" i="8"/>
  <c r="AR144" i="8"/>
  <c r="AQ144" i="8"/>
  <c r="AP144" i="8"/>
  <c r="AO144" i="8"/>
  <c r="AN144" i="8"/>
  <c r="AM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CG143" i="8"/>
  <c r="CE143" i="8"/>
  <c r="E143" i="8"/>
  <c r="C143" i="8" s="1"/>
  <c r="D143" i="8"/>
  <c r="CO142" i="8"/>
  <c r="E142" i="8"/>
  <c r="C142" i="8" s="1"/>
  <c r="D142" i="8"/>
  <c r="CM141" i="8"/>
  <c r="CG141" i="8"/>
  <c r="CE141" i="8"/>
  <c r="E141" i="8"/>
  <c r="D141" i="8"/>
  <c r="C141" i="8"/>
  <c r="E140" i="8"/>
  <c r="D140" i="8"/>
  <c r="C140" i="8"/>
  <c r="CL140" i="8" s="1"/>
  <c r="CG139" i="8"/>
  <c r="CE139" i="8"/>
  <c r="E139" i="8"/>
  <c r="C139" i="8" s="1"/>
  <c r="D139" i="8"/>
  <c r="E138" i="8"/>
  <c r="D138" i="8"/>
  <c r="CG137" i="8"/>
  <c r="CE137" i="8"/>
  <c r="E137" i="8"/>
  <c r="D137" i="8"/>
  <c r="C137" i="8" s="1"/>
  <c r="CO136" i="8"/>
  <c r="E136" i="8"/>
  <c r="D136" i="8"/>
  <c r="C136" i="8" s="1"/>
  <c r="CD136" i="8" s="1"/>
  <c r="CF135" i="8"/>
  <c r="E135" i="8"/>
  <c r="D135" i="8"/>
  <c r="C135" i="8" s="1"/>
  <c r="E134" i="8"/>
  <c r="D134" i="8"/>
  <c r="CQ129" i="8"/>
  <c r="CP129" i="8"/>
  <c r="CO129" i="8"/>
  <c r="CM129" i="8"/>
  <c r="CL129" i="8"/>
  <c r="CK129" i="8"/>
  <c r="CH129" i="8"/>
  <c r="CG129" i="8"/>
  <c r="CF129" i="8"/>
  <c r="CD129" i="8"/>
  <c r="CC129" i="8"/>
  <c r="B129" i="8"/>
  <c r="CN129" i="8" s="1"/>
  <c r="CQ128" i="8"/>
  <c r="CP128" i="8"/>
  <c r="CO128" i="8"/>
  <c r="CM128" i="8"/>
  <c r="CL128" i="8"/>
  <c r="CK128" i="8"/>
  <c r="CH128" i="8"/>
  <c r="CG128" i="8"/>
  <c r="CF128" i="8"/>
  <c r="CD128" i="8"/>
  <c r="CC128" i="8"/>
  <c r="B128" i="8"/>
  <c r="CN128" i="8" s="1"/>
  <c r="CQ127" i="8"/>
  <c r="CP127" i="8"/>
  <c r="CO127" i="8"/>
  <c r="CM127" i="8"/>
  <c r="CL127" i="8"/>
  <c r="CK127" i="8"/>
  <c r="CH127" i="8"/>
  <c r="CG127" i="8"/>
  <c r="CF127" i="8"/>
  <c r="CD127" i="8"/>
  <c r="CC127" i="8"/>
  <c r="B127" i="8"/>
  <c r="CN127" i="8" s="1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CP121" i="8"/>
  <c r="CO121" i="8"/>
  <c r="CK121" i="8"/>
  <c r="CI121" i="8"/>
  <c r="CE121" i="8"/>
  <c r="CD121" i="8"/>
  <c r="B121" i="8"/>
  <c r="CR120" i="8"/>
  <c r="CQ120" i="8"/>
  <c r="CM120" i="8"/>
  <c r="CK120" i="8"/>
  <c r="CG120" i="8"/>
  <c r="CF120" i="8"/>
  <c r="CD120" i="8"/>
  <c r="CC120" i="8"/>
  <c r="B120" i="8"/>
  <c r="CN120" i="8" s="1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CL115" i="8"/>
  <c r="CK115" i="8"/>
  <c r="CD115" i="8"/>
  <c r="CC115" i="8"/>
  <c r="B115" i="8"/>
  <c r="CL114" i="8"/>
  <c r="CK114" i="8"/>
  <c r="CD114" i="8"/>
  <c r="CC114" i="8"/>
  <c r="B114" i="8"/>
  <c r="CR113" i="8"/>
  <c r="CP113" i="8"/>
  <c r="CO113" i="8"/>
  <c r="CN113" i="8"/>
  <c r="CL113" i="8"/>
  <c r="CK113" i="8"/>
  <c r="CI113" i="8"/>
  <c r="CG113" i="8"/>
  <c r="CF113" i="8"/>
  <c r="CE113" i="8"/>
  <c r="CD113" i="8"/>
  <c r="CC113" i="8"/>
  <c r="CB113" i="8"/>
  <c r="B113" i="8"/>
  <c r="CQ113" i="8" s="1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CN107" i="8"/>
  <c r="CK107" i="8"/>
  <c r="CF107" i="8"/>
  <c r="E107" i="8"/>
  <c r="D107" i="8"/>
  <c r="C107" i="8"/>
  <c r="CN106" i="8"/>
  <c r="CK106" i="8"/>
  <c r="CF106" i="8"/>
  <c r="E106" i="8"/>
  <c r="D106" i="8"/>
  <c r="C106" i="8"/>
  <c r="CN105" i="8"/>
  <c r="CK105" i="8"/>
  <c r="CF105" i="8"/>
  <c r="E105" i="8"/>
  <c r="D105" i="8"/>
  <c r="C105" i="8"/>
  <c r="CN104" i="8"/>
  <c r="CK104" i="8"/>
  <c r="CF104" i="8"/>
  <c r="E104" i="8"/>
  <c r="D104" i="8"/>
  <c r="C104" i="8"/>
  <c r="CN103" i="8"/>
  <c r="CK103" i="8"/>
  <c r="CF103" i="8"/>
  <c r="E103" i="8"/>
  <c r="D103" i="8"/>
  <c r="C103" i="8"/>
  <c r="CN102" i="8"/>
  <c r="CK102" i="8"/>
  <c r="CF102" i="8"/>
  <c r="E102" i="8"/>
  <c r="D102" i="8"/>
  <c r="C102" i="8"/>
  <c r="CN101" i="8"/>
  <c r="CK101" i="8"/>
  <c r="CF101" i="8"/>
  <c r="E101" i="8"/>
  <c r="D101" i="8"/>
  <c r="C101" i="8"/>
  <c r="CN100" i="8"/>
  <c r="CF100" i="8"/>
  <c r="E100" i="8"/>
  <c r="C100" i="8" s="1"/>
  <c r="CC100" i="8" s="1"/>
  <c r="E99" i="8"/>
  <c r="E108" i="8" s="1"/>
  <c r="D99" i="8"/>
  <c r="D108" i="8" s="1"/>
  <c r="AQ94" i="8"/>
  <c r="AP94" i="8"/>
  <c r="AO94" i="8"/>
  <c r="AN94" i="8"/>
  <c r="AM94" i="8"/>
  <c r="AL94" i="8"/>
  <c r="AK94" i="8"/>
  <c r="AJ94" i="8"/>
  <c r="AI94" i="8"/>
  <c r="AH94" i="8"/>
  <c r="AG94" i="8"/>
  <c r="AF94" i="8"/>
  <c r="AD94" i="8"/>
  <c r="AC94" i="8"/>
  <c r="AB94" i="8"/>
  <c r="AA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CK93" i="8"/>
  <c r="CC93" i="8"/>
  <c r="AE93" i="8"/>
  <c r="Z93" i="8"/>
  <c r="B93" i="8"/>
  <c r="CD92" i="8"/>
  <c r="AE92" i="8"/>
  <c r="Z92" i="8"/>
  <c r="B92" i="8"/>
  <c r="CK91" i="8"/>
  <c r="CC91" i="8"/>
  <c r="AE91" i="8"/>
  <c r="Z91" i="8"/>
  <c r="B91" i="8"/>
  <c r="CD90" i="8"/>
  <c r="AE90" i="8"/>
  <c r="Z90" i="8"/>
  <c r="B90" i="8"/>
  <c r="CK89" i="8"/>
  <c r="CC89" i="8"/>
  <c r="AE89" i="8"/>
  <c r="Z89" i="8"/>
  <c r="B89" i="8"/>
  <c r="CD88" i="8"/>
  <c r="AE88" i="8"/>
  <c r="Z88" i="8"/>
  <c r="B88" i="8"/>
  <c r="CK87" i="8"/>
  <c r="CC87" i="8"/>
  <c r="AE87" i="8"/>
  <c r="Z87" i="8"/>
  <c r="B87" i="8"/>
  <c r="CD86" i="8"/>
  <c r="AE86" i="8"/>
  <c r="Z86" i="8"/>
  <c r="B86" i="8"/>
  <c r="CK85" i="8"/>
  <c r="CC85" i="8"/>
  <c r="AE85" i="8"/>
  <c r="Z85" i="8"/>
  <c r="B85" i="8"/>
  <c r="CD84" i="8"/>
  <c r="AE84" i="8"/>
  <c r="Z84" i="8"/>
  <c r="B84" i="8"/>
  <c r="CK83" i="8"/>
  <c r="CC83" i="8"/>
  <c r="AE83" i="8"/>
  <c r="Z83" i="8"/>
  <c r="B83" i="8"/>
  <c r="CD82" i="8"/>
  <c r="AE82" i="8"/>
  <c r="Z82" i="8"/>
  <c r="B82" i="8"/>
  <c r="CK81" i="8"/>
  <c r="CC81" i="8"/>
  <c r="AE81" i="8"/>
  <c r="Z81" i="8"/>
  <c r="B81" i="8"/>
  <c r="CD80" i="8"/>
  <c r="AE80" i="8"/>
  <c r="Z80" i="8"/>
  <c r="B80" i="8"/>
  <c r="CK79" i="8"/>
  <c r="CC79" i="8"/>
  <c r="AE79" i="8"/>
  <c r="Z79" i="8"/>
  <c r="B79" i="8"/>
  <c r="CD78" i="8"/>
  <c r="AE78" i="8"/>
  <c r="Z78" i="8"/>
  <c r="B78" i="8"/>
  <c r="CK77" i="8"/>
  <c r="CC77" i="8"/>
  <c r="AE77" i="8"/>
  <c r="Z77" i="8"/>
  <c r="B77" i="8"/>
  <c r="CD76" i="8"/>
  <c r="AE76" i="8"/>
  <c r="Z76" i="8"/>
  <c r="B76" i="8"/>
  <c r="CK75" i="8"/>
  <c r="CC75" i="8"/>
  <c r="AE75" i="8"/>
  <c r="Z75" i="8"/>
  <c r="B75" i="8"/>
  <c r="CD74" i="8"/>
  <c r="AE74" i="8"/>
  <c r="Z74" i="8"/>
  <c r="B74" i="8"/>
  <c r="CK73" i="8"/>
  <c r="CC73" i="8"/>
  <c r="AE73" i="8"/>
  <c r="Z73" i="8"/>
  <c r="B73" i="8"/>
  <c r="CD72" i="8"/>
  <c r="AE72" i="8"/>
  <c r="Z72" i="8"/>
  <c r="B72" i="8"/>
  <c r="CK71" i="8"/>
  <c r="CC71" i="8"/>
  <c r="AE71" i="8"/>
  <c r="Z71" i="8"/>
  <c r="CD71" i="8" s="1"/>
  <c r="B71" i="8"/>
  <c r="AE70" i="8"/>
  <c r="Z70" i="8"/>
  <c r="CD70" i="8" s="1"/>
  <c r="B70" i="8"/>
  <c r="CK69" i="8"/>
  <c r="CC69" i="8"/>
  <c r="AE69" i="8"/>
  <c r="Z69" i="8"/>
  <c r="CL69" i="8" s="1"/>
  <c r="B69" i="8"/>
  <c r="CL68" i="8"/>
  <c r="CC68" i="8"/>
  <c r="AE68" i="8"/>
  <c r="Z68" i="8"/>
  <c r="B68" i="8"/>
  <c r="CK67" i="8"/>
  <c r="CC67" i="8"/>
  <c r="AE67" i="8"/>
  <c r="Z67" i="8"/>
  <c r="CD67" i="8" s="1"/>
  <c r="B67" i="8"/>
  <c r="AE66" i="8"/>
  <c r="Z66" i="8"/>
  <c r="CD66" i="8" s="1"/>
  <c r="B66" i="8"/>
  <c r="CK65" i="8"/>
  <c r="CC65" i="8"/>
  <c r="AE65" i="8"/>
  <c r="Z65" i="8"/>
  <c r="CL65" i="8" s="1"/>
  <c r="B65" i="8"/>
  <c r="CL64" i="8"/>
  <c r="CC64" i="8"/>
  <c r="AE64" i="8"/>
  <c r="Z64" i="8"/>
  <c r="B64" i="8"/>
  <c r="CK63" i="8"/>
  <c r="CC63" i="8"/>
  <c r="AE63" i="8"/>
  <c r="Z63" i="8"/>
  <c r="CD63" i="8" s="1"/>
  <c r="B63" i="8"/>
  <c r="AE62" i="8"/>
  <c r="Z62" i="8"/>
  <c r="CD62" i="8" s="1"/>
  <c r="B62" i="8"/>
  <c r="CK61" i="8"/>
  <c r="CC61" i="8"/>
  <c r="AE61" i="8"/>
  <c r="Z61" i="8"/>
  <c r="CL61" i="8" s="1"/>
  <c r="B61" i="8"/>
  <c r="CN60" i="8"/>
  <c r="CK60" i="8"/>
  <c r="CF60" i="8"/>
  <c r="AE60" i="8"/>
  <c r="Z60" i="8"/>
  <c r="CL60" i="8" s="1"/>
  <c r="B60" i="8"/>
  <c r="AE59" i="8"/>
  <c r="Z59" i="8"/>
  <c r="CD59" i="8" s="1"/>
  <c r="B59" i="8"/>
  <c r="CN58" i="8"/>
  <c r="CK58" i="8"/>
  <c r="CF58" i="8"/>
  <c r="CD58" i="8"/>
  <c r="AE58" i="8"/>
  <c r="Z58" i="8"/>
  <c r="CL58" i="8" s="1"/>
  <c r="B58" i="8"/>
  <c r="AE57" i="8"/>
  <c r="Z57" i="8"/>
  <c r="CL57" i="8" s="1"/>
  <c r="B57" i="8"/>
  <c r="CK57" i="8" s="1"/>
  <c r="CN56" i="8"/>
  <c r="CK56" i="8"/>
  <c r="CF56" i="8"/>
  <c r="AE56" i="8"/>
  <c r="Z56" i="8"/>
  <c r="CL56" i="8" s="1"/>
  <c r="B56" i="8"/>
  <c r="CK55" i="8"/>
  <c r="AE55" i="8"/>
  <c r="CD55" i="8" s="1"/>
  <c r="Z55" i="8"/>
  <c r="B55" i="8"/>
  <c r="CC55" i="8" s="1"/>
  <c r="CL54" i="8"/>
  <c r="CK54" i="8"/>
  <c r="CE54" i="8"/>
  <c r="CC54" i="8"/>
  <c r="AE54" i="8"/>
  <c r="CD54" i="8" s="1"/>
  <c r="Z54" i="8"/>
  <c r="B54" i="8"/>
  <c r="AE53" i="8"/>
  <c r="CL53" i="8" s="1"/>
  <c r="Z53" i="8"/>
  <c r="B53" i="8"/>
  <c r="CE52" i="8"/>
  <c r="CC52" i="8"/>
  <c r="AE52" i="8"/>
  <c r="Z52" i="8"/>
  <c r="CD52" i="8" s="1"/>
  <c r="B52" i="8"/>
  <c r="CK52" i="8" s="1"/>
  <c r="AE51" i="8"/>
  <c r="CL51" i="8" s="1"/>
  <c r="Z51" i="8"/>
  <c r="B51" i="8"/>
  <c r="CN51" i="8" s="1"/>
  <c r="AE50" i="8"/>
  <c r="CL50" i="8" s="1"/>
  <c r="Z50" i="8"/>
  <c r="B50" i="8"/>
  <c r="CN50" i="8" s="1"/>
  <c r="AE49" i="8"/>
  <c r="CL49" i="8" s="1"/>
  <c r="Z49" i="8"/>
  <c r="B49" i="8"/>
  <c r="CN49" i="8" s="1"/>
  <c r="AE48" i="8"/>
  <c r="CL48" i="8" s="1"/>
  <c r="Z48" i="8"/>
  <c r="B48" i="8"/>
  <c r="CN48" i="8" s="1"/>
  <c r="AE47" i="8"/>
  <c r="CL47" i="8" s="1"/>
  <c r="Z47" i="8"/>
  <c r="B47" i="8"/>
  <c r="CN47" i="8" s="1"/>
  <c r="AE46" i="8"/>
  <c r="CL46" i="8" s="1"/>
  <c r="Z46" i="8"/>
  <c r="B46" i="8"/>
  <c r="CN46" i="8" s="1"/>
  <c r="AE45" i="8"/>
  <c r="CL45" i="8" s="1"/>
  <c r="Z45" i="8"/>
  <c r="B45" i="8"/>
  <c r="CN45" i="8" s="1"/>
  <c r="AE44" i="8"/>
  <c r="CL44" i="8" s="1"/>
  <c r="Z44" i="8"/>
  <c r="B44" i="8"/>
  <c r="CN44" i="8" s="1"/>
  <c r="AE43" i="8"/>
  <c r="CL43" i="8" s="1"/>
  <c r="Z43" i="8"/>
  <c r="B43" i="8"/>
  <c r="CN43" i="8" s="1"/>
  <c r="AE42" i="8"/>
  <c r="CL42" i="8" s="1"/>
  <c r="Z42" i="8"/>
  <c r="B42" i="8"/>
  <c r="CN42" i="8" s="1"/>
  <c r="AE41" i="8"/>
  <c r="CL41" i="8" s="1"/>
  <c r="Z41" i="8"/>
  <c r="B41" i="8"/>
  <c r="CN41" i="8" s="1"/>
  <c r="AE40" i="8"/>
  <c r="CL40" i="8" s="1"/>
  <c r="Z40" i="8"/>
  <c r="B40" i="8"/>
  <c r="CN40" i="8" s="1"/>
  <c r="AE39" i="8"/>
  <c r="CL39" i="8" s="1"/>
  <c r="Z39" i="8"/>
  <c r="B39" i="8"/>
  <c r="CN39" i="8" s="1"/>
  <c r="AE38" i="8"/>
  <c r="CL38" i="8" s="1"/>
  <c r="Z38" i="8"/>
  <c r="B38" i="8"/>
  <c r="CN38" i="8" s="1"/>
  <c r="AE37" i="8"/>
  <c r="CL37" i="8" s="1"/>
  <c r="Z37" i="8"/>
  <c r="B37" i="8"/>
  <c r="CN37" i="8" s="1"/>
  <c r="AE36" i="8"/>
  <c r="CL36" i="8" s="1"/>
  <c r="Z36" i="8"/>
  <c r="B36" i="8"/>
  <c r="CN36" i="8" s="1"/>
  <c r="AE35" i="8"/>
  <c r="CL35" i="8" s="1"/>
  <c r="Z35" i="8"/>
  <c r="B35" i="8"/>
  <c r="CN35" i="8" s="1"/>
  <c r="AE34" i="8"/>
  <c r="AE94" i="8" s="1"/>
  <c r="Z34" i="8"/>
  <c r="Z94" i="8" s="1"/>
  <c r="B34" i="8"/>
  <c r="CN34" i="8" s="1"/>
  <c r="B28" i="8"/>
  <c r="CM28" i="8" s="1"/>
  <c r="L24" i="8"/>
  <c r="K24" i="8"/>
  <c r="J24" i="8"/>
  <c r="I24" i="8"/>
  <c r="H24" i="8"/>
  <c r="G24" i="8"/>
  <c r="F24" i="8"/>
  <c r="E24" i="8"/>
  <c r="D23" i="8"/>
  <c r="C23" i="8"/>
  <c r="B23" i="8" s="1"/>
  <c r="D22" i="8"/>
  <c r="C22" i="8"/>
  <c r="B22" i="8" s="1"/>
  <c r="D21" i="8"/>
  <c r="D24" i="8" s="1"/>
  <c r="C21" i="8"/>
  <c r="C24" i="8" s="1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CM15" i="8"/>
  <c r="CG15" i="8"/>
  <c r="CC15" i="8"/>
  <c r="B15" i="8"/>
  <c r="CP15" i="8" s="1"/>
  <c r="B14" i="8"/>
  <c r="CN14" i="8" s="1"/>
  <c r="CM13" i="8"/>
  <c r="CG13" i="8"/>
  <c r="CC13" i="8"/>
  <c r="B13" i="8"/>
  <c r="CP13" i="8" s="1"/>
  <c r="B12" i="8"/>
  <c r="CN12" i="8" s="1"/>
  <c r="CM11" i="8"/>
  <c r="CG11" i="8"/>
  <c r="CC11" i="8"/>
  <c r="B11" i="8"/>
  <c r="CN11" i="8" s="1"/>
  <c r="A5" i="8"/>
  <c r="A4" i="8"/>
  <c r="A3" i="8"/>
  <c r="A2" i="8"/>
  <c r="AJ162" i="10" l="1"/>
  <c r="AJ166" i="10"/>
  <c r="AJ174" i="10"/>
  <c r="AS138" i="10"/>
  <c r="AV99" i="10"/>
  <c r="A240" i="9"/>
  <c r="CC167" i="9"/>
  <c r="CK167" i="9"/>
  <c r="CD167" i="9"/>
  <c r="CL167" i="9"/>
  <c r="AS148" i="9"/>
  <c r="CN138" i="9"/>
  <c r="CG138" i="9"/>
  <c r="CC138" i="9"/>
  <c r="CM138" i="9"/>
  <c r="CE138" i="9"/>
  <c r="CL138" i="9"/>
  <c r="CD138" i="9"/>
  <c r="CF138" i="9"/>
  <c r="CK138" i="9"/>
  <c r="B240" i="9" s="1"/>
  <c r="CO138" i="9"/>
  <c r="AS150" i="9"/>
  <c r="AR91" i="9"/>
  <c r="AR83" i="9"/>
  <c r="AR75" i="9"/>
  <c r="AR67" i="9"/>
  <c r="CN152" i="9"/>
  <c r="CG152" i="9"/>
  <c r="CC152" i="9"/>
  <c r="CL152" i="9"/>
  <c r="CD152" i="9"/>
  <c r="CK152" i="9"/>
  <c r="CF152" i="9"/>
  <c r="CE152" i="9"/>
  <c r="CO152" i="9"/>
  <c r="CM152" i="9"/>
  <c r="AV105" i="9"/>
  <c r="AR35" i="9"/>
  <c r="AB127" i="9"/>
  <c r="AR62" i="9"/>
  <c r="AR54" i="9"/>
  <c r="AR50" i="9"/>
  <c r="AR36" i="9"/>
  <c r="CC163" i="9"/>
  <c r="AJ163" i="9" s="1"/>
  <c r="CK163" i="9"/>
  <c r="CD163" i="9"/>
  <c r="CL163" i="9"/>
  <c r="AS146" i="9"/>
  <c r="AS145" i="9"/>
  <c r="M211" i="9"/>
  <c r="V206" i="9"/>
  <c r="V204" i="9"/>
  <c r="AS139" i="9"/>
  <c r="X115" i="9"/>
  <c r="AR56" i="9"/>
  <c r="AR52" i="9"/>
  <c r="AR46" i="9"/>
  <c r="AR38" i="9"/>
  <c r="AB128" i="9"/>
  <c r="AV106" i="9"/>
  <c r="AV100" i="9"/>
  <c r="AR60" i="9"/>
  <c r="AR58" i="9"/>
  <c r="M22" i="9"/>
  <c r="AJ166" i="9"/>
  <c r="X114" i="9"/>
  <c r="AR39" i="9"/>
  <c r="CN142" i="9"/>
  <c r="CG142" i="9"/>
  <c r="CC142" i="9"/>
  <c r="CM142" i="9"/>
  <c r="CE142" i="9"/>
  <c r="CL142" i="9"/>
  <c r="CD142" i="9"/>
  <c r="CO142" i="9"/>
  <c r="CK142" i="9"/>
  <c r="CF142" i="9"/>
  <c r="AA12" i="9"/>
  <c r="AV103" i="9"/>
  <c r="CC165" i="9"/>
  <c r="AJ165" i="9" s="1"/>
  <c r="CK165" i="9"/>
  <c r="CD165" i="9"/>
  <c r="CL165" i="9"/>
  <c r="AR87" i="9"/>
  <c r="AR79" i="9"/>
  <c r="AR71" i="9"/>
  <c r="AS141" i="9"/>
  <c r="AR43" i="9"/>
  <c r="CC173" i="9"/>
  <c r="CK173" i="9"/>
  <c r="CD173" i="9"/>
  <c r="CL173" i="9"/>
  <c r="CC161" i="9"/>
  <c r="CK161" i="9"/>
  <c r="CD161" i="9"/>
  <c r="CL161" i="9"/>
  <c r="AS140" i="9"/>
  <c r="AS135" i="9"/>
  <c r="AR93" i="9"/>
  <c r="AR89" i="9"/>
  <c r="AR85" i="9"/>
  <c r="AR81" i="9"/>
  <c r="AR77" i="9"/>
  <c r="AR73" i="9"/>
  <c r="AR69" i="9"/>
  <c r="AR65" i="9"/>
  <c r="AV107" i="9"/>
  <c r="AA14" i="9"/>
  <c r="U121" i="9"/>
  <c r="M23" i="9"/>
  <c r="AJ162" i="9"/>
  <c r="AB129" i="9"/>
  <c r="X28" i="9"/>
  <c r="M21" i="9"/>
  <c r="AJ174" i="9"/>
  <c r="AR42" i="9"/>
  <c r="AR34" i="9"/>
  <c r="CK22" i="8"/>
  <c r="CD22" i="8"/>
  <c r="CL22" i="8"/>
  <c r="CC22" i="8"/>
  <c r="CK23" i="8"/>
  <c r="CD23" i="8"/>
  <c r="CL23" i="8"/>
  <c r="CC23" i="8"/>
  <c r="M23" i="8" s="1"/>
  <c r="AR55" i="8"/>
  <c r="CK12" i="8"/>
  <c r="CK14" i="8"/>
  <c r="CK34" i="8"/>
  <c r="CK35" i="8"/>
  <c r="CC36" i="8"/>
  <c r="CK36" i="8"/>
  <c r="CC37" i="8"/>
  <c r="CK37" i="8"/>
  <c r="CC38" i="8"/>
  <c r="CK38" i="8"/>
  <c r="CC39" i="8"/>
  <c r="CK39" i="8"/>
  <c r="CC40" i="8"/>
  <c r="CK40" i="8"/>
  <c r="CC41" i="8"/>
  <c r="CK41" i="8"/>
  <c r="CC42" i="8"/>
  <c r="CK42" i="8"/>
  <c r="CC43" i="8"/>
  <c r="CK43" i="8"/>
  <c r="CC44" i="8"/>
  <c r="CK44" i="8"/>
  <c r="CC45" i="8"/>
  <c r="CK45" i="8"/>
  <c r="CC46" i="8"/>
  <c r="CK46" i="8"/>
  <c r="CC47" i="8"/>
  <c r="CK47" i="8"/>
  <c r="CC48" i="8"/>
  <c r="CK48" i="8"/>
  <c r="CC49" i="8"/>
  <c r="CK49" i="8"/>
  <c r="CC50" i="8"/>
  <c r="CK50" i="8"/>
  <c r="CC51" i="8"/>
  <c r="CK51" i="8"/>
  <c r="CN53" i="8"/>
  <c r="CF53" i="8"/>
  <c r="CD53" i="8"/>
  <c r="CM53" i="8"/>
  <c r="CD57" i="8"/>
  <c r="CM59" i="8"/>
  <c r="CE59" i="8"/>
  <c r="CF59" i="8"/>
  <c r="CC59" i="8"/>
  <c r="CN59" i="8"/>
  <c r="CL62" i="8"/>
  <c r="CL66" i="8"/>
  <c r="CL70" i="8"/>
  <c r="AR71" i="8"/>
  <c r="CR114" i="8"/>
  <c r="CP114" i="8"/>
  <c r="CG114" i="8"/>
  <c r="CO114" i="8"/>
  <c r="CF114" i="8"/>
  <c r="CB114" i="8"/>
  <c r="CM114" i="8"/>
  <c r="CH114" i="8"/>
  <c r="CQ114" i="8"/>
  <c r="CI114" i="8"/>
  <c r="CP115" i="8"/>
  <c r="CG115" i="8"/>
  <c r="CQ115" i="8"/>
  <c r="CF115" i="8"/>
  <c r="CB115" i="8"/>
  <c r="CO115" i="8"/>
  <c r="CE115" i="8"/>
  <c r="CR115" i="8"/>
  <c r="CM115" i="8"/>
  <c r="CH115" i="8"/>
  <c r="C138" i="8"/>
  <c r="E144" i="8"/>
  <c r="CL162" i="8"/>
  <c r="CD162" i="8"/>
  <c r="CC162" i="8"/>
  <c r="AJ162" i="8" s="1"/>
  <c r="CL172" i="8"/>
  <c r="CD172" i="8"/>
  <c r="CC172" i="8"/>
  <c r="AJ172" i="8" s="1"/>
  <c r="CD11" i="8"/>
  <c r="AA11" i="8" s="1"/>
  <c r="CH11" i="8"/>
  <c r="CF12" i="8"/>
  <c r="CL12" i="8"/>
  <c r="CP12" i="8"/>
  <c r="CD13" i="8"/>
  <c r="AA13" i="8" s="1"/>
  <c r="CH13" i="8"/>
  <c r="CN13" i="8"/>
  <c r="CF14" i="8"/>
  <c r="CL14" i="8"/>
  <c r="CP14" i="8"/>
  <c r="CD15" i="8"/>
  <c r="AA15" i="8" s="1"/>
  <c r="CH15" i="8"/>
  <c r="CN15" i="8"/>
  <c r="B21" i="8"/>
  <c r="CK28" i="8"/>
  <c r="CD34" i="8"/>
  <c r="CL34" i="8"/>
  <c r="CD35" i="8"/>
  <c r="CD36" i="8"/>
  <c r="CD37" i="8"/>
  <c r="CD38" i="8"/>
  <c r="CD39" i="8"/>
  <c r="CD40" i="8"/>
  <c r="CD41" i="8"/>
  <c r="CD42" i="8"/>
  <c r="CD43" i="8"/>
  <c r="CD44" i="8"/>
  <c r="CD45" i="8"/>
  <c r="CD46" i="8"/>
  <c r="CD47" i="8"/>
  <c r="CD48" i="8"/>
  <c r="CD49" i="8"/>
  <c r="CD50" i="8"/>
  <c r="CD51" i="8"/>
  <c r="CE53" i="8"/>
  <c r="CN54" i="8"/>
  <c r="CF54" i="8"/>
  <c r="AR54" i="8" s="1"/>
  <c r="CM54" i="8"/>
  <c r="CL55" i="8"/>
  <c r="CD60" i="8"/>
  <c r="CN61" i="8"/>
  <c r="CF61" i="8"/>
  <c r="CM61" i="8"/>
  <c r="CE61" i="8"/>
  <c r="AR61" i="8" s="1"/>
  <c r="CD61" i="8"/>
  <c r="CN65" i="8"/>
  <c r="CF65" i="8"/>
  <c r="AR65" i="8" s="1"/>
  <c r="CM65" i="8"/>
  <c r="CE65" i="8"/>
  <c r="CD65" i="8"/>
  <c r="CN69" i="8"/>
  <c r="CF69" i="8"/>
  <c r="CM69" i="8"/>
  <c r="CE69" i="8"/>
  <c r="CD69" i="8"/>
  <c r="AR69" i="8" s="1"/>
  <c r="CD73" i="8"/>
  <c r="AR73" i="8" s="1"/>
  <c r="CL73" i="8"/>
  <c r="CN74" i="8"/>
  <c r="CF74" i="8"/>
  <c r="CM74" i="8"/>
  <c r="CE74" i="8"/>
  <c r="CK74" i="8"/>
  <c r="CC74" i="8"/>
  <c r="AR74" i="8" s="1"/>
  <c r="CL74" i="8"/>
  <c r="CD77" i="8"/>
  <c r="CL77" i="8"/>
  <c r="CN78" i="8"/>
  <c r="CF78" i="8"/>
  <c r="CM78" i="8"/>
  <c r="CE78" i="8"/>
  <c r="CK78" i="8"/>
  <c r="CC78" i="8"/>
  <c r="CL78" i="8"/>
  <c r="CD81" i="8"/>
  <c r="AR81" i="8" s="1"/>
  <c r="CL81" i="8"/>
  <c r="CN82" i="8"/>
  <c r="CF82" i="8"/>
  <c r="CM82" i="8"/>
  <c r="CE82" i="8"/>
  <c r="CK82" i="8"/>
  <c r="CC82" i="8"/>
  <c r="AR82" i="8" s="1"/>
  <c r="CL82" i="8"/>
  <c r="CD85" i="8"/>
  <c r="CL85" i="8"/>
  <c r="CN86" i="8"/>
  <c r="CF86" i="8"/>
  <c r="CM86" i="8"/>
  <c r="CE86" i="8"/>
  <c r="CK86" i="8"/>
  <c r="CC86" i="8"/>
  <c r="CL86" i="8"/>
  <c r="CD89" i="8"/>
  <c r="AR89" i="8" s="1"/>
  <c r="CL89" i="8"/>
  <c r="CN90" i="8"/>
  <c r="CF90" i="8"/>
  <c r="CM90" i="8"/>
  <c r="CE90" i="8"/>
  <c r="CK90" i="8"/>
  <c r="CC90" i="8"/>
  <c r="AR90" i="8" s="1"/>
  <c r="CL90" i="8"/>
  <c r="CD93" i="8"/>
  <c r="CL93" i="8"/>
  <c r="CM142" i="8"/>
  <c r="CF142" i="8"/>
  <c r="CK142" i="8"/>
  <c r="CC142" i="8"/>
  <c r="CN142" i="8"/>
  <c r="CE142" i="8"/>
  <c r="CL142" i="8"/>
  <c r="CG142" i="8"/>
  <c r="CD142" i="8"/>
  <c r="CO153" i="8"/>
  <c r="CK153" i="8"/>
  <c r="CD153" i="8"/>
  <c r="CG153" i="8"/>
  <c r="CM153" i="8"/>
  <c r="CE153" i="8"/>
  <c r="CC153" i="8"/>
  <c r="CN153" i="8"/>
  <c r="CF153" i="8"/>
  <c r="CL164" i="8"/>
  <c r="CD164" i="8"/>
  <c r="CC164" i="8"/>
  <c r="AJ164" i="8" s="1"/>
  <c r="CE12" i="8"/>
  <c r="CO12" i="8"/>
  <c r="CE14" i="8"/>
  <c r="CO14" i="8"/>
  <c r="CE28" i="8"/>
  <c r="CC34" i="8"/>
  <c r="CC35" i="8"/>
  <c r="CE11" i="8"/>
  <c r="CK11" i="8"/>
  <c r="CO11" i="8"/>
  <c r="CC12" i="8"/>
  <c r="AA12" i="8" s="1"/>
  <c r="CG12" i="8"/>
  <c r="CM12" i="8"/>
  <c r="CE13" i="8"/>
  <c r="CK13" i="8"/>
  <c r="CO13" i="8"/>
  <c r="CC14" i="8"/>
  <c r="CG14" i="8"/>
  <c r="CM14" i="8"/>
  <c r="CE15" i="8"/>
  <c r="CK15" i="8"/>
  <c r="CO15" i="8"/>
  <c r="CC28" i="8"/>
  <c r="X28" i="8" s="1"/>
  <c r="CL28" i="8"/>
  <c r="CE34" i="8"/>
  <c r="CM34" i="8"/>
  <c r="CE35" i="8"/>
  <c r="CM35" i="8"/>
  <c r="CE36" i="8"/>
  <c r="CM36" i="8"/>
  <c r="CE37" i="8"/>
  <c r="CM37" i="8"/>
  <c r="CE38" i="8"/>
  <c r="CM38" i="8"/>
  <c r="CE39" i="8"/>
  <c r="CM39" i="8"/>
  <c r="CE40" i="8"/>
  <c r="CM40" i="8"/>
  <c r="CE41" i="8"/>
  <c r="CM41" i="8"/>
  <c r="CE42" i="8"/>
  <c r="CM42" i="8"/>
  <c r="CE43" i="8"/>
  <c r="CM43" i="8"/>
  <c r="CE44" i="8"/>
  <c r="CM44" i="8"/>
  <c r="CE45" i="8"/>
  <c r="CM45" i="8"/>
  <c r="CE46" i="8"/>
  <c r="CM46" i="8"/>
  <c r="CE47" i="8"/>
  <c r="CM47" i="8"/>
  <c r="CE48" i="8"/>
  <c r="CM48" i="8"/>
  <c r="CE49" i="8"/>
  <c r="CM49" i="8"/>
  <c r="CE50" i="8"/>
  <c r="CM50" i="8"/>
  <c r="CE51" i="8"/>
  <c r="CM51" i="8"/>
  <c r="CL52" i="8"/>
  <c r="CK53" i="8"/>
  <c r="CM55" i="8"/>
  <c r="CF55" i="8"/>
  <c r="CN55" i="8"/>
  <c r="CK59" i="8"/>
  <c r="CL63" i="8"/>
  <c r="CL67" i="8"/>
  <c r="CL71" i="8"/>
  <c r="CN115" i="8"/>
  <c r="CM140" i="8"/>
  <c r="CF140" i="8"/>
  <c r="CN140" i="8"/>
  <c r="CE140" i="8"/>
  <c r="CK140" i="8"/>
  <c r="CC140" i="8"/>
  <c r="CD140" i="8"/>
  <c r="CO140" i="8"/>
  <c r="CG140" i="8"/>
  <c r="CM150" i="8"/>
  <c r="CF150" i="8"/>
  <c r="CL150" i="8"/>
  <c r="CD150" i="8"/>
  <c r="CO150" i="8"/>
  <c r="CG150" i="8"/>
  <c r="CC150" i="8"/>
  <c r="AS150" i="8" s="1"/>
  <c r="CN150" i="8"/>
  <c r="CK150" i="8"/>
  <c r="CL160" i="8"/>
  <c r="CD160" i="8"/>
  <c r="CC160" i="8"/>
  <c r="CK162" i="8"/>
  <c r="CK172" i="8"/>
  <c r="CL174" i="8"/>
  <c r="CD174" i="8"/>
  <c r="CC174" i="8"/>
  <c r="CF11" i="8"/>
  <c r="CL11" i="8"/>
  <c r="CP11" i="8"/>
  <c r="CD12" i="8"/>
  <c r="CH12" i="8"/>
  <c r="CF13" i="8"/>
  <c r="CL13" i="8"/>
  <c r="CD14" i="8"/>
  <c r="CH14" i="8"/>
  <c r="CF15" i="8"/>
  <c r="CL15" i="8"/>
  <c r="CD28" i="8"/>
  <c r="CF34" i="8"/>
  <c r="CF35" i="8"/>
  <c r="CF36" i="8"/>
  <c r="CF37" i="8"/>
  <c r="CF38" i="8"/>
  <c r="CF39" i="8"/>
  <c r="CF40" i="8"/>
  <c r="CF41" i="8"/>
  <c r="CF42" i="8"/>
  <c r="CF43" i="8"/>
  <c r="CF44" i="8"/>
  <c r="CF45" i="8"/>
  <c r="CF46" i="8"/>
  <c r="CF47" i="8"/>
  <c r="CF48" i="8"/>
  <c r="CF49" i="8"/>
  <c r="CF50" i="8"/>
  <c r="CF51" i="8"/>
  <c r="CN52" i="8"/>
  <c r="CF52" i="8"/>
  <c r="AR52" i="8" s="1"/>
  <c r="CM52" i="8"/>
  <c r="CC53" i="8"/>
  <c r="AR53" i="8" s="1"/>
  <c r="CE55" i="8"/>
  <c r="CD56" i="8"/>
  <c r="CM57" i="8"/>
  <c r="CE57" i="8"/>
  <c r="CF57" i="8"/>
  <c r="CC57" i="8"/>
  <c r="CN57" i="8"/>
  <c r="CL59" i="8"/>
  <c r="CN62" i="8"/>
  <c r="CF62" i="8"/>
  <c r="CM62" i="8"/>
  <c r="CE62" i="8"/>
  <c r="CC62" i="8"/>
  <c r="CK62" i="8"/>
  <c r="CN64" i="8"/>
  <c r="CF64" i="8"/>
  <c r="CM64" i="8"/>
  <c r="CE64" i="8"/>
  <c r="CK64" i="8"/>
  <c r="CD64" i="8"/>
  <c r="AR64" i="8" s="1"/>
  <c r="CN66" i="8"/>
  <c r="CF66" i="8"/>
  <c r="CM66" i="8"/>
  <c r="CE66" i="8"/>
  <c r="CC66" i="8"/>
  <c r="CK66" i="8"/>
  <c r="CN68" i="8"/>
  <c r="CF68" i="8"/>
  <c r="CM68" i="8"/>
  <c r="CE68" i="8"/>
  <c r="CK68" i="8"/>
  <c r="CD68" i="8"/>
  <c r="AR68" i="8" s="1"/>
  <c r="CN70" i="8"/>
  <c r="CF70" i="8"/>
  <c r="CM70" i="8"/>
  <c r="CE70" i="8"/>
  <c r="CC70" i="8"/>
  <c r="CK70" i="8"/>
  <c r="CN72" i="8"/>
  <c r="CF72" i="8"/>
  <c r="CM72" i="8"/>
  <c r="CE72" i="8"/>
  <c r="CC72" i="8"/>
  <c r="CK72" i="8"/>
  <c r="CL72" i="8"/>
  <c r="CL75" i="8"/>
  <c r="CD75" i="8"/>
  <c r="AR75" i="8" s="1"/>
  <c r="CN76" i="8"/>
  <c r="CF76" i="8"/>
  <c r="CM76" i="8"/>
  <c r="CE76" i="8"/>
  <c r="CC76" i="8"/>
  <c r="CK76" i="8"/>
  <c r="CL76" i="8"/>
  <c r="AR77" i="8"/>
  <c r="CL79" i="8"/>
  <c r="CD79" i="8"/>
  <c r="CN80" i="8"/>
  <c r="CF80" i="8"/>
  <c r="CM80" i="8"/>
  <c r="CE80" i="8"/>
  <c r="CC80" i="8"/>
  <c r="CK80" i="8"/>
  <c r="CL80" i="8"/>
  <c r="CL83" i="8"/>
  <c r="CD83" i="8"/>
  <c r="AR83" i="8" s="1"/>
  <c r="CN84" i="8"/>
  <c r="CF84" i="8"/>
  <c r="CM84" i="8"/>
  <c r="CE84" i="8"/>
  <c r="CC84" i="8"/>
  <c r="CK84" i="8"/>
  <c r="CL84" i="8"/>
  <c r="AR85" i="8"/>
  <c r="CL87" i="8"/>
  <c r="CD87" i="8"/>
  <c r="CN88" i="8"/>
  <c r="CF88" i="8"/>
  <c r="CM88" i="8"/>
  <c r="CE88" i="8"/>
  <c r="CC88" i="8"/>
  <c r="CK88" i="8"/>
  <c r="CL88" i="8"/>
  <c r="CL91" i="8"/>
  <c r="CD91" i="8"/>
  <c r="AR91" i="8" s="1"/>
  <c r="CN92" i="8"/>
  <c r="CF92" i="8"/>
  <c r="CM92" i="8"/>
  <c r="CE92" i="8"/>
  <c r="CC92" i="8"/>
  <c r="CK92" i="8"/>
  <c r="CL92" i="8"/>
  <c r="AR93" i="8"/>
  <c r="CE114" i="8"/>
  <c r="CN114" i="8"/>
  <c r="CI115" i="8"/>
  <c r="B116" i="8"/>
  <c r="CN136" i="8"/>
  <c r="CG136" i="8"/>
  <c r="CC136" i="8"/>
  <c r="CL136" i="8"/>
  <c r="CE136" i="8"/>
  <c r="CM136" i="8"/>
  <c r="CK136" i="8"/>
  <c r="CF136" i="8"/>
  <c r="CM148" i="8"/>
  <c r="CF148" i="8"/>
  <c r="CO148" i="8"/>
  <c r="CG148" i="8"/>
  <c r="CL148" i="8"/>
  <c r="CD148" i="8"/>
  <c r="CE148" i="8"/>
  <c r="CC148" i="8"/>
  <c r="AS148" i="8" s="1"/>
  <c r="CN148" i="8"/>
  <c r="CK164" i="8"/>
  <c r="CL166" i="8"/>
  <c r="CD166" i="8"/>
  <c r="CC166" i="8"/>
  <c r="CM56" i="8"/>
  <c r="CE56" i="8"/>
  <c r="CC56" i="8"/>
  <c r="CM58" i="8"/>
  <c r="CE58" i="8"/>
  <c r="CC58" i="8"/>
  <c r="AR58" i="8" s="1"/>
  <c r="CM60" i="8"/>
  <c r="CE60" i="8"/>
  <c r="CC60" i="8"/>
  <c r="CN63" i="8"/>
  <c r="CF63" i="8"/>
  <c r="CM63" i="8"/>
  <c r="CE63" i="8"/>
  <c r="AR63" i="8" s="1"/>
  <c r="CN67" i="8"/>
  <c r="CF67" i="8"/>
  <c r="CM67" i="8"/>
  <c r="CE67" i="8"/>
  <c r="AR67" i="8" s="1"/>
  <c r="CN71" i="8"/>
  <c r="CF71" i="8"/>
  <c r="CM71" i="8"/>
  <c r="CE71" i="8"/>
  <c r="CN75" i="8"/>
  <c r="CF75" i="8"/>
  <c r="CM75" i="8"/>
  <c r="CE75" i="8"/>
  <c r="CN79" i="8"/>
  <c r="CF79" i="8"/>
  <c r="CM79" i="8"/>
  <c r="CE79" i="8"/>
  <c r="AR79" i="8" s="1"/>
  <c r="CN83" i="8"/>
  <c r="CF83" i="8"/>
  <c r="CM83" i="8"/>
  <c r="CE83" i="8"/>
  <c r="CN87" i="8"/>
  <c r="CF87" i="8"/>
  <c r="CM87" i="8"/>
  <c r="CE87" i="8"/>
  <c r="AR87" i="8" s="1"/>
  <c r="CN91" i="8"/>
  <c r="CF91" i="8"/>
  <c r="CM91" i="8"/>
  <c r="CE91" i="8"/>
  <c r="CM101" i="8"/>
  <c r="CE101" i="8"/>
  <c r="CL101" i="8"/>
  <c r="CD101" i="8"/>
  <c r="CC101" i="8"/>
  <c r="AV101" i="8" s="1"/>
  <c r="CM102" i="8"/>
  <c r="CE102" i="8"/>
  <c r="CL102" i="8"/>
  <c r="CD102" i="8"/>
  <c r="CC102" i="8"/>
  <c r="CM103" i="8"/>
  <c r="CE103" i="8"/>
  <c r="CL103" i="8"/>
  <c r="CD103" i="8"/>
  <c r="CC103" i="8"/>
  <c r="CM104" i="8"/>
  <c r="CE104" i="8"/>
  <c r="CL104" i="8"/>
  <c r="CD104" i="8"/>
  <c r="CC104" i="8"/>
  <c r="CM105" i="8"/>
  <c r="CE105" i="8"/>
  <c r="CL105" i="8"/>
  <c r="CD105" i="8"/>
  <c r="CC105" i="8"/>
  <c r="AV105" i="8" s="1"/>
  <c r="CM106" i="8"/>
  <c r="CE106" i="8"/>
  <c r="CL106" i="8"/>
  <c r="CD106" i="8"/>
  <c r="CC106" i="8"/>
  <c r="CM107" i="8"/>
  <c r="CE107" i="8"/>
  <c r="CL107" i="8"/>
  <c r="CD107" i="8"/>
  <c r="CC107" i="8"/>
  <c r="X113" i="8"/>
  <c r="CL135" i="8"/>
  <c r="CE135" i="8"/>
  <c r="CN135" i="8"/>
  <c r="CG135" i="8"/>
  <c r="CM135" i="8"/>
  <c r="CC135" i="8"/>
  <c r="CK135" i="8"/>
  <c r="CO135" i="8"/>
  <c r="CO147" i="8"/>
  <c r="CK147" i="8"/>
  <c r="CD147" i="8"/>
  <c r="CM147" i="8"/>
  <c r="CE147" i="8"/>
  <c r="AS147" i="8" s="1"/>
  <c r="CG147" i="8"/>
  <c r="CN147" i="8"/>
  <c r="CL147" i="8"/>
  <c r="CF147" i="8"/>
  <c r="CL163" i="8"/>
  <c r="CD163" i="8"/>
  <c r="CC163" i="8"/>
  <c r="AJ163" i="8" s="1"/>
  <c r="CL167" i="8"/>
  <c r="CD167" i="8"/>
  <c r="CC167" i="8"/>
  <c r="AJ167" i="8" s="1"/>
  <c r="CN73" i="8"/>
  <c r="CF73" i="8"/>
  <c r="CM73" i="8"/>
  <c r="CE73" i="8"/>
  <c r="CN77" i="8"/>
  <c r="CF77" i="8"/>
  <c r="CM77" i="8"/>
  <c r="CE77" i="8"/>
  <c r="CN81" i="8"/>
  <c r="CF81" i="8"/>
  <c r="CM81" i="8"/>
  <c r="CE81" i="8"/>
  <c r="CN85" i="8"/>
  <c r="CF85" i="8"/>
  <c r="CM85" i="8"/>
  <c r="CE85" i="8"/>
  <c r="CN89" i="8"/>
  <c r="CF89" i="8"/>
  <c r="CM89" i="8"/>
  <c r="CE89" i="8"/>
  <c r="CN93" i="8"/>
  <c r="CF93" i="8"/>
  <c r="CM93" i="8"/>
  <c r="CE93" i="8"/>
  <c r="CM100" i="8"/>
  <c r="CE100" i="8"/>
  <c r="CL100" i="8"/>
  <c r="CD100" i="8"/>
  <c r="AV100" i="8" s="1"/>
  <c r="CK100" i="8"/>
  <c r="D144" i="8"/>
  <c r="C134" i="8"/>
  <c r="CD135" i="8"/>
  <c r="CO137" i="8"/>
  <c r="CK137" i="8"/>
  <c r="CD137" i="8"/>
  <c r="CN137" i="8"/>
  <c r="CF137" i="8"/>
  <c r="CL137" i="8"/>
  <c r="CC137" i="8"/>
  <c r="CM137" i="8"/>
  <c r="CO145" i="8"/>
  <c r="CK145" i="8"/>
  <c r="CD145" i="8"/>
  <c r="CG145" i="8"/>
  <c r="CM145" i="8"/>
  <c r="CE145" i="8"/>
  <c r="CC145" i="8"/>
  <c r="CN145" i="8"/>
  <c r="CL145" i="8"/>
  <c r="CO149" i="8"/>
  <c r="CK149" i="8"/>
  <c r="CD149" i="8"/>
  <c r="AS149" i="8" s="1"/>
  <c r="CG149" i="8"/>
  <c r="CM149" i="8"/>
  <c r="CE149" i="8"/>
  <c r="CL149" i="8"/>
  <c r="CF149" i="8"/>
  <c r="CO151" i="8"/>
  <c r="CK151" i="8"/>
  <c r="CD151" i="8"/>
  <c r="CM151" i="8"/>
  <c r="CE151" i="8"/>
  <c r="CG151" i="8"/>
  <c r="CF151" i="8"/>
  <c r="CC151" i="8"/>
  <c r="AS151" i="8" s="1"/>
  <c r="CL161" i="8"/>
  <c r="CD161" i="8"/>
  <c r="CC161" i="8"/>
  <c r="AJ161" i="8" s="1"/>
  <c r="CK163" i="8"/>
  <c r="CL165" i="8"/>
  <c r="CD165" i="8"/>
  <c r="CC165" i="8"/>
  <c r="AJ165" i="8" s="1"/>
  <c r="CK167" i="8"/>
  <c r="CL173" i="8"/>
  <c r="CD173" i="8"/>
  <c r="CC173" i="8"/>
  <c r="AJ173" i="8" s="1"/>
  <c r="C99" i="8"/>
  <c r="CH113" i="8"/>
  <c r="CM113" i="8"/>
  <c r="CI120" i="8"/>
  <c r="U120" i="8" s="1"/>
  <c r="CR121" i="8"/>
  <c r="CN121" i="8"/>
  <c r="CJ121" i="8"/>
  <c r="CF121" i="8"/>
  <c r="CG121" i="8"/>
  <c r="CL121" i="8"/>
  <c r="CQ121" i="8"/>
  <c r="CO143" i="8"/>
  <c r="CK143" i="8"/>
  <c r="CD143" i="8"/>
  <c r="CL143" i="8"/>
  <c r="CC143" i="8"/>
  <c r="AS143" i="8" s="1"/>
  <c r="CN143" i="8"/>
  <c r="CF143" i="8"/>
  <c r="CM143" i="8"/>
  <c r="E155" i="8"/>
  <c r="CM152" i="8"/>
  <c r="CF152" i="8"/>
  <c r="CO152" i="8"/>
  <c r="CG152" i="8"/>
  <c r="CL152" i="8"/>
  <c r="CD152" i="8"/>
  <c r="AS152" i="8" s="1"/>
  <c r="CK152" i="8"/>
  <c r="CP120" i="8"/>
  <c r="CL120" i="8"/>
  <c r="CH120" i="8"/>
  <c r="CE120" i="8"/>
  <c r="CJ120" i="8"/>
  <c r="CO120" i="8"/>
  <c r="CC121" i="8"/>
  <c r="CH121" i="8"/>
  <c r="CM121" i="8"/>
  <c r="B122" i="8"/>
  <c r="CO139" i="8"/>
  <c r="CK139" i="8"/>
  <c r="CD139" i="8"/>
  <c r="CL139" i="8"/>
  <c r="CC139" i="8"/>
  <c r="CN139" i="8"/>
  <c r="CF139" i="8"/>
  <c r="CM139" i="8"/>
  <c r="CM146" i="8"/>
  <c r="CF146" i="8"/>
  <c r="CL146" i="8"/>
  <c r="CD146" i="8"/>
  <c r="AS146" i="8" s="1"/>
  <c r="CO146" i="8"/>
  <c r="CG146" i="8"/>
  <c r="CK146" i="8"/>
  <c r="CN152" i="8"/>
  <c r="CM154" i="8"/>
  <c r="CF154" i="8"/>
  <c r="CL154" i="8"/>
  <c r="CD154" i="8"/>
  <c r="AS154" i="8" s="1"/>
  <c r="CO154" i="8"/>
  <c r="CG154" i="8"/>
  <c r="CK154" i="8"/>
  <c r="CO141" i="8"/>
  <c r="CK141" i="8"/>
  <c r="CD141" i="8"/>
  <c r="CC141" i="8"/>
  <c r="CL141" i="8"/>
  <c r="D155" i="8"/>
  <c r="CE127" i="8"/>
  <c r="AB127" i="8" s="1"/>
  <c r="CI127" i="8"/>
  <c r="CE128" i="8"/>
  <c r="AB128" i="8" s="1"/>
  <c r="CI128" i="8"/>
  <c r="CE129" i="8"/>
  <c r="CI129" i="8"/>
  <c r="CF141" i="8"/>
  <c r="CN141" i="8"/>
  <c r="CL204" i="8"/>
  <c r="CC204" i="8"/>
  <c r="V204" i="8" s="1"/>
  <c r="CK204" i="8"/>
  <c r="CL205" i="8"/>
  <c r="CC205" i="8"/>
  <c r="V205" i="8" s="1"/>
  <c r="CK205" i="8"/>
  <c r="CL206" i="8"/>
  <c r="CC206" i="8"/>
  <c r="V206" i="8" s="1"/>
  <c r="CK206" i="8"/>
  <c r="CL210" i="8"/>
  <c r="CC210" i="8"/>
  <c r="M210" i="8" s="1"/>
  <c r="CK210" i="8"/>
  <c r="CL211" i="8"/>
  <c r="CC211" i="8"/>
  <c r="M211" i="8" s="1"/>
  <c r="CK211" i="8"/>
  <c r="B215" i="7"/>
  <c r="CM211" i="7"/>
  <c r="CK211" i="7"/>
  <c r="CE211" i="7"/>
  <c r="CD211" i="7"/>
  <c r="B211" i="7"/>
  <c r="CL211" i="7" s="1"/>
  <c r="CM210" i="7"/>
  <c r="CK210" i="7"/>
  <c r="CE210" i="7"/>
  <c r="CD210" i="7"/>
  <c r="B210" i="7"/>
  <c r="CL210" i="7" s="1"/>
  <c r="CM206" i="7"/>
  <c r="CK206" i="7"/>
  <c r="CD206" i="7"/>
  <c r="C206" i="7"/>
  <c r="CL206" i="7" s="1"/>
  <c r="CM205" i="7"/>
  <c r="CK205" i="7"/>
  <c r="CD205" i="7"/>
  <c r="C205" i="7"/>
  <c r="CL205" i="7" s="1"/>
  <c r="CM204" i="7"/>
  <c r="CK204" i="7"/>
  <c r="CD204" i="7"/>
  <c r="C204" i="7"/>
  <c r="CL204" i="7" s="1"/>
  <c r="H200" i="7"/>
  <c r="C200" i="7"/>
  <c r="H199" i="7"/>
  <c r="C199" i="7"/>
  <c r="H198" i="7"/>
  <c r="C198" i="7"/>
  <c r="H197" i="7"/>
  <c r="C197" i="7"/>
  <c r="F193" i="7"/>
  <c r="B193" i="7"/>
  <c r="F192" i="7"/>
  <c r="B192" i="7"/>
  <c r="F191" i="7"/>
  <c r="B191" i="7"/>
  <c r="E187" i="7"/>
  <c r="B187" i="7"/>
  <c r="E186" i="7"/>
  <c r="B186" i="7"/>
  <c r="E182" i="7"/>
  <c r="B182" i="7"/>
  <c r="E181" i="7"/>
  <c r="B181" i="7"/>
  <c r="E180" i="7"/>
  <c r="B180" i="7"/>
  <c r="E179" i="7"/>
  <c r="B179" i="7"/>
  <c r="CL174" i="7"/>
  <c r="D174" i="7"/>
  <c r="C174" i="7"/>
  <c r="B174" i="7" s="1"/>
  <c r="D173" i="7"/>
  <c r="C173" i="7"/>
  <c r="B173" i="7" s="1"/>
  <c r="CD173" i="7" s="1"/>
  <c r="CD172" i="7"/>
  <c r="D172" i="7"/>
  <c r="C172" i="7"/>
  <c r="B172" i="7" s="1"/>
  <c r="CD167" i="7"/>
  <c r="E167" i="7"/>
  <c r="D167" i="7"/>
  <c r="C167" i="7" s="1"/>
  <c r="E166" i="7"/>
  <c r="D166" i="7"/>
  <c r="C166" i="7" s="1"/>
  <c r="CL166" i="7" s="1"/>
  <c r="E165" i="7"/>
  <c r="D165" i="7"/>
  <c r="C165" i="7" s="1"/>
  <c r="CD165" i="7" s="1"/>
  <c r="CD164" i="7"/>
  <c r="E164" i="7"/>
  <c r="D164" i="7"/>
  <c r="C164" i="7" s="1"/>
  <c r="CD163" i="7"/>
  <c r="E163" i="7"/>
  <c r="D163" i="7"/>
  <c r="C163" i="7" s="1"/>
  <c r="CL162" i="7"/>
  <c r="E162" i="7"/>
  <c r="D162" i="7"/>
  <c r="C162" i="7" s="1"/>
  <c r="E161" i="7"/>
  <c r="D161" i="7"/>
  <c r="C161" i="7" s="1"/>
  <c r="CD161" i="7" s="1"/>
  <c r="CD160" i="7"/>
  <c r="E160" i="7"/>
  <c r="D160" i="7"/>
  <c r="C160" i="7" s="1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CO154" i="7"/>
  <c r="CM154" i="7"/>
  <c r="CK154" i="7"/>
  <c r="CD154" i="7"/>
  <c r="E154" i="7"/>
  <c r="D154" i="7"/>
  <c r="C154" i="7" s="1"/>
  <c r="CO153" i="7"/>
  <c r="CM153" i="7"/>
  <c r="CK153" i="7"/>
  <c r="CD153" i="7"/>
  <c r="E153" i="7"/>
  <c r="D153" i="7"/>
  <c r="C153" i="7" s="1"/>
  <c r="CO152" i="7"/>
  <c r="CM152" i="7"/>
  <c r="CK152" i="7"/>
  <c r="CD152" i="7"/>
  <c r="E152" i="7"/>
  <c r="D152" i="7"/>
  <c r="C152" i="7" s="1"/>
  <c r="CO151" i="7"/>
  <c r="CM151" i="7"/>
  <c r="CK151" i="7"/>
  <c r="CD151" i="7"/>
  <c r="E151" i="7"/>
  <c r="D151" i="7"/>
  <c r="C151" i="7" s="1"/>
  <c r="CO150" i="7"/>
  <c r="CM150" i="7"/>
  <c r="CD150" i="7"/>
  <c r="E150" i="7"/>
  <c r="D150" i="7"/>
  <c r="C150" i="7" s="1"/>
  <c r="CG149" i="7"/>
  <c r="E149" i="7"/>
  <c r="D149" i="7"/>
  <c r="C149" i="7" s="1"/>
  <c r="CM148" i="7"/>
  <c r="E148" i="7"/>
  <c r="D148" i="7"/>
  <c r="C148" i="7" s="1"/>
  <c r="CE148" i="7" s="1"/>
  <c r="CK147" i="7"/>
  <c r="E147" i="7"/>
  <c r="D147" i="7"/>
  <c r="C147" i="7" s="1"/>
  <c r="CC147" i="7" s="1"/>
  <c r="E146" i="7"/>
  <c r="D146" i="7"/>
  <c r="E145" i="7"/>
  <c r="E155" i="7" s="1"/>
  <c r="D145" i="7"/>
  <c r="D155" i="7" s="1"/>
  <c r="C155" i="7" s="1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CC143" i="7"/>
  <c r="E143" i="7"/>
  <c r="D143" i="7"/>
  <c r="C143" i="7"/>
  <c r="E142" i="7"/>
  <c r="D142" i="7"/>
  <c r="CM141" i="7"/>
  <c r="CD141" i="7"/>
  <c r="E141" i="7"/>
  <c r="D141" i="7"/>
  <c r="C141" i="7" s="1"/>
  <c r="CL140" i="7"/>
  <c r="CD140" i="7"/>
  <c r="E140" i="7"/>
  <c r="D140" i="7"/>
  <c r="C140" i="7" s="1"/>
  <c r="CK139" i="7"/>
  <c r="E139" i="7"/>
  <c r="D139" i="7"/>
  <c r="C139" i="7"/>
  <c r="E138" i="7"/>
  <c r="D138" i="7"/>
  <c r="E137" i="7"/>
  <c r="D137" i="7"/>
  <c r="C137" i="7" s="1"/>
  <c r="CD137" i="7" s="1"/>
  <c r="CM136" i="7"/>
  <c r="CG136" i="7"/>
  <c r="CF136" i="7"/>
  <c r="E136" i="7"/>
  <c r="D136" i="7"/>
  <c r="C136" i="7"/>
  <c r="CD135" i="7"/>
  <c r="E135" i="7"/>
  <c r="D135" i="7"/>
  <c r="C135" i="7" s="1"/>
  <c r="CM134" i="7"/>
  <c r="CG134" i="7"/>
  <c r="CF134" i="7"/>
  <c r="E134" i="7"/>
  <c r="E144" i="7" s="1"/>
  <c r="D134" i="7"/>
  <c r="C134" i="7"/>
  <c r="CQ129" i="7"/>
  <c r="CN129" i="7"/>
  <c r="CM129" i="7"/>
  <c r="CH129" i="7"/>
  <c r="CE129" i="7"/>
  <c r="CD129" i="7"/>
  <c r="B129" i="7"/>
  <c r="CQ128" i="7"/>
  <c r="CN128" i="7"/>
  <c r="CM128" i="7"/>
  <c r="CH128" i="7"/>
  <c r="CE128" i="7"/>
  <c r="CD128" i="7"/>
  <c r="B128" i="7"/>
  <c r="CQ127" i="7"/>
  <c r="CN127" i="7"/>
  <c r="CM127" i="7"/>
  <c r="CH127" i="7"/>
  <c r="CE127" i="7"/>
  <c r="CD127" i="7"/>
  <c r="B127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CD121" i="7"/>
  <c r="B121" i="7"/>
  <c r="CN121" i="7" s="1"/>
  <c r="CR120" i="7"/>
  <c r="CP120" i="7"/>
  <c r="CO120" i="7"/>
  <c r="CN120" i="7"/>
  <c r="CL120" i="7"/>
  <c r="CK120" i="7"/>
  <c r="CJ120" i="7"/>
  <c r="CH120" i="7"/>
  <c r="CG120" i="7"/>
  <c r="CF120" i="7"/>
  <c r="CD120" i="7"/>
  <c r="CC120" i="7"/>
  <c r="B120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CR115" i="7"/>
  <c r="CP115" i="7"/>
  <c r="CO115" i="7"/>
  <c r="CN115" i="7"/>
  <c r="CL115" i="7"/>
  <c r="CK115" i="7"/>
  <c r="CI115" i="7"/>
  <c r="CG115" i="7"/>
  <c r="CF115" i="7"/>
  <c r="CE115" i="7"/>
  <c r="CD115" i="7"/>
  <c r="CC115" i="7"/>
  <c r="CB115" i="7"/>
  <c r="B115" i="7"/>
  <c r="CQ115" i="7" s="1"/>
  <c r="CL114" i="7"/>
  <c r="CK114" i="7"/>
  <c r="CH114" i="7"/>
  <c r="CD114" i="7"/>
  <c r="CC114" i="7"/>
  <c r="B114" i="7"/>
  <c r="CP114" i="7" s="1"/>
  <c r="CO113" i="7"/>
  <c r="CL113" i="7"/>
  <c r="CK113" i="7"/>
  <c r="CH113" i="7"/>
  <c r="CD113" i="7"/>
  <c r="CC113" i="7"/>
  <c r="CB113" i="7"/>
  <c r="B113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CL107" i="7"/>
  <c r="CD107" i="7"/>
  <c r="E107" i="7"/>
  <c r="D107" i="7"/>
  <c r="C107" i="7" s="1"/>
  <c r="CN107" i="7" s="1"/>
  <c r="CF106" i="7"/>
  <c r="E106" i="7"/>
  <c r="D106" i="7"/>
  <c r="C106" i="7" s="1"/>
  <c r="CN105" i="7"/>
  <c r="CL105" i="7"/>
  <c r="CD105" i="7"/>
  <c r="E105" i="7"/>
  <c r="D105" i="7"/>
  <c r="C105" i="7" s="1"/>
  <c r="CF104" i="7"/>
  <c r="E104" i="7"/>
  <c r="D104" i="7"/>
  <c r="C104" i="7" s="1"/>
  <c r="CL103" i="7"/>
  <c r="CD103" i="7"/>
  <c r="E103" i="7"/>
  <c r="D103" i="7"/>
  <c r="C103" i="7" s="1"/>
  <c r="CN103" i="7" s="1"/>
  <c r="E102" i="7"/>
  <c r="D102" i="7"/>
  <c r="C102" i="7" s="1"/>
  <c r="CN101" i="7"/>
  <c r="CL101" i="7"/>
  <c r="CD101" i="7"/>
  <c r="E101" i="7"/>
  <c r="D101" i="7"/>
  <c r="C101" i="7" s="1"/>
  <c r="E100" i="7"/>
  <c r="C100" i="7"/>
  <c r="CF100" i="7" s="1"/>
  <c r="CK99" i="7"/>
  <c r="CC99" i="7"/>
  <c r="E99" i="7"/>
  <c r="E108" i="7" s="1"/>
  <c r="D99" i="7"/>
  <c r="C99" i="7"/>
  <c r="CM99" i="7" s="1"/>
  <c r="AQ94" i="7"/>
  <c r="AP94" i="7"/>
  <c r="AO94" i="7"/>
  <c r="AN94" i="7"/>
  <c r="AM94" i="7"/>
  <c r="AL94" i="7"/>
  <c r="AK94" i="7"/>
  <c r="AJ94" i="7"/>
  <c r="AI94" i="7"/>
  <c r="AH94" i="7"/>
  <c r="AG94" i="7"/>
  <c r="AF94" i="7"/>
  <c r="AD94" i="7"/>
  <c r="AC94" i="7"/>
  <c r="AB94" i="7"/>
  <c r="AA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B94" i="7" s="1"/>
  <c r="C94" i="7"/>
  <c r="CK93" i="7"/>
  <c r="CC93" i="7"/>
  <c r="AE93" i="7"/>
  <c r="Z93" i="7"/>
  <c r="B93" i="7"/>
  <c r="CM93" i="7" s="1"/>
  <c r="AE92" i="7"/>
  <c r="Z92" i="7"/>
  <c r="B92" i="7"/>
  <c r="CE92" i="7" s="1"/>
  <c r="CM91" i="7"/>
  <c r="CK91" i="7"/>
  <c r="CC91" i="7"/>
  <c r="AE91" i="7"/>
  <c r="Z91" i="7"/>
  <c r="B91" i="7"/>
  <c r="CE90" i="7"/>
  <c r="AE90" i="7"/>
  <c r="Z90" i="7"/>
  <c r="B90" i="7"/>
  <c r="CK89" i="7"/>
  <c r="CC89" i="7"/>
  <c r="AE89" i="7"/>
  <c r="Z89" i="7"/>
  <c r="B89" i="7"/>
  <c r="CM89" i="7" s="1"/>
  <c r="AE88" i="7"/>
  <c r="CL88" i="7" s="1"/>
  <c r="Z88" i="7"/>
  <c r="B88" i="7"/>
  <c r="CK87" i="7"/>
  <c r="CE87" i="7"/>
  <c r="CC87" i="7"/>
  <c r="AE87" i="7"/>
  <c r="Z87" i="7"/>
  <c r="CL87" i="7" s="1"/>
  <c r="B87" i="7"/>
  <c r="CM86" i="7"/>
  <c r="CD86" i="7"/>
  <c r="AE86" i="7"/>
  <c r="Z86" i="7"/>
  <c r="B86" i="7"/>
  <c r="CE85" i="7"/>
  <c r="CC85" i="7"/>
  <c r="AE85" i="7"/>
  <c r="Z85" i="7"/>
  <c r="CD85" i="7" s="1"/>
  <c r="B85" i="7"/>
  <c r="CK85" i="7" s="1"/>
  <c r="CM84" i="7"/>
  <c r="CK84" i="7"/>
  <c r="CE84" i="7"/>
  <c r="AE84" i="7"/>
  <c r="Z84" i="7"/>
  <c r="CD84" i="7" s="1"/>
  <c r="B84" i="7"/>
  <c r="CN83" i="7"/>
  <c r="CM83" i="7"/>
  <c r="CL83" i="7"/>
  <c r="CF83" i="7"/>
  <c r="CE83" i="7"/>
  <c r="AE83" i="7"/>
  <c r="Z83" i="7"/>
  <c r="CD83" i="7" s="1"/>
  <c r="B83" i="7"/>
  <c r="CK83" i="7" s="1"/>
  <c r="CN82" i="7"/>
  <c r="CM82" i="7"/>
  <c r="CF82" i="7"/>
  <c r="CE82" i="7"/>
  <c r="AE82" i="7"/>
  <c r="Z82" i="7"/>
  <c r="CD82" i="7" s="1"/>
  <c r="B82" i="7"/>
  <c r="CK82" i="7" s="1"/>
  <c r="CN81" i="7"/>
  <c r="CM81" i="7"/>
  <c r="CL81" i="7"/>
  <c r="CF81" i="7"/>
  <c r="CE81" i="7"/>
  <c r="AE81" i="7"/>
  <c r="Z81" i="7"/>
  <c r="CD81" i="7" s="1"/>
  <c r="B81" i="7"/>
  <c r="CK81" i="7" s="1"/>
  <c r="CN80" i="7"/>
  <c r="CM80" i="7"/>
  <c r="CF80" i="7"/>
  <c r="CE80" i="7"/>
  <c r="AE80" i="7"/>
  <c r="Z80" i="7"/>
  <c r="CD80" i="7" s="1"/>
  <c r="B80" i="7"/>
  <c r="CK80" i="7" s="1"/>
  <c r="CN79" i="7"/>
  <c r="CM79" i="7"/>
  <c r="CL79" i="7"/>
  <c r="CF79" i="7"/>
  <c r="CE79" i="7"/>
  <c r="AE79" i="7"/>
  <c r="Z79" i="7"/>
  <c r="CD79" i="7" s="1"/>
  <c r="B79" i="7"/>
  <c r="CK79" i="7" s="1"/>
  <c r="CN78" i="7"/>
  <c r="CM78" i="7"/>
  <c r="CF78" i="7"/>
  <c r="CE78" i="7"/>
  <c r="AE78" i="7"/>
  <c r="Z78" i="7"/>
  <c r="CD78" i="7" s="1"/>
  <c r="B78" i="7"/>
  <c r="CK78" i="7" s="1"/>
  <c r="CN77" i="7"/>
  <c r="CM77" i="7"/>
  <c r="CL77" i="7"/>
  <c r="CF77" i="7"/>
  <c r="CE77" i="7"/>
  <c r="AE77" i="7"/>
  <c r="Z77" i="7"/>
  <c r="CD77" i="7" s="1"/>
  <c r="B77" i="7"/>
  <c r="CK77" i="7" s="1"/>
  <c r="CN76" i="7"/>
  <c r="CM76" i="7"/>
  <c r="CF76" i="7"/>
  <c r="CE76" i="7"/>
  <c r="AE76" i="7"/>
  <c r="Z76" i="7"/>
  <c r="CD76" i="7" s="1"/>
  <c r="B76" i="7"/>
  <c r="CK76" i="7" s="1"/>
  <c r="CN75" i="7"/>
  <c r="CM75" i="7"/>
  <c r="CL75" i="7"/>
  <c r="CF75" i="7"/>
  <c r="CE75" i="7"/>
  <c r="AE75" i="7"/>
  <c r="Z75" i="7"/>
  <c r="CD75" i="7" s="1"/>
  <c r="B75" i="7"/>
  <c r="CK75" i="7" s="1"/>
  <c r="CN74" i="7"/>
  <c r="CM74" i="7"/>
  <c r="CF74" i="7"/>
  <c r="CE74" i="7"/>
  <c r="AE74" i="7"/>
  <c r="Z74" i="7"/>
  <c r="CD74" i="7" s="1"/>
  <c r="B74" i="7"/>
  <c r="CK74" i="7" s="1"/>
  <c r="CN73" i="7"/>
  <c r="CM73" i="7"/>
  <c r="CL73" i="7"/>
  <c r="CF73" i="7"/>
  <c r="CE73" i="7"/>
  <c r="AE73" i="7"/>
  <c r="Z73" i="7"/>
  <c r="CD73" i="7" s="1"/>
  <c r="B73" i="7"/>
  <c r="CK73" i="7" s="1"/>
  <c r="CN72" i="7"/>
  <c r="CM72" i="7"/>
  <c r="CF72" i="7"/>
  <c r="CE72" i="7"/>
  <c r="AE72" i="7"/>
  <c r="Z72" i="7"/>
  <c r="CD72" i="7" s="1"/>
  <c r="B72" i="7"/>
  <c r="CK72" i="7" s="1"/>
  <c r="CN71" i="7"/>
  <c r="CM71" i="7"/>
  <c r="CL71" i="7"/>
  <c r="CF71" i="7"/>
  <c r="CE71" i="7"/>
  <c r="AE71" i="7"/>
  <c r="Z71" i="7"/>
  <c r="CD71" i="7" s="1"/>
  <c r="B71" i="7"/>
  <c r="CK71" i="7" s="1"/>
  <c r="CN70" i="7"/>
  <c r="CM70" i="7"/>
  <c r="CF70" i="7"/>
  <c r="CE70" i="7"/>
  <c r="AE70" i="7"/>
  <c r="Z70" i="7"/>
  <c r="CD70" i="7" s="1"/>
  <c r="B70" i="7"/>
  <c r="CK70" i="7" s="1"/>
  <c r="CN69" i="7"/>
  <c r="CM69" i="7"/>
  <c r="CL69" i="7"/>
  <c r="CF69" i="7"/>
  <c r="CE69" i="7"/>
  <c r="AE69" i="7"/>
  <c r="Z69" i="7"/>
  <c r="CD69" i="7" s="1"/>
  <c r="B69" i="7"/>
  <c r="CK69" i="7" s="1"/>
  <c r="CN68" i="7"/>
  <c r="CM68" i="7"/>
  <c r="CF68" i="7"/>
  <c r="CE68" i="7"/>
  <c r="AE68" i="7"/>
  <c r="Z68" i="7"/>
  <c r="CD68" i="7" s="1"/>
  <c r="B68" i="7"/>
  <c r="CK68" i="7" s="1"/>
  <c r="CN67" i="7"/>
  <c r="CM67" i="7"/>
  <c r="CL67" i="7"/>
  <c r="CF67" i="7"/>
  <c r="CE67" i="7"/>
  <c r="AE67" i="7"/>
  <c r="Z67" i="7"/>
  <c r="CD67" i="7" s="1"/>
  <c r="B67" i="7"/>
  <c r="CK67" i="7" s="1"/>
  <c r="CN66" i="7"/>
  <c r="CM66" i="7"/>
  <c r="CF66" i="7"/>
  <c r="CE66" i="7"/>
  <c r="AE66" i="7"/>
  <c r="Z66" i="7"/>
  <c r="CD66" i="7" s="1"/>
  <c r="B66" i="7"/>
  <c r="CK66" i="7" s="1"/>
  <c r="CN65" i="7"/>
  <c r="CM65" i="7"/>
  <c r="CL65" i="7"/>
  <c r="CF65" i="7"/>
  <c r="CE65" i="7"/>
  <c r="AE65" i="7"/>
  <c r="Z65" i="7"/>
  <c r="CD65" i="7" s="1"/>
  <c r="B65" i="7"/>
  <c r="CK65" i="7" s="1"/>
  <c r="CN64" i="7"/>
  <c r="CM64" i="7"/>
  <c r="CF64" i="7"/>
  <c r="CE64" i="7"/>
  <c r="AE64" i="7"/>
  <c r="Z64" i="7"/>
  <c r="CD64" i="7" s="1"/>
  <c r="B64" i="7"/>
  <c r="CK64" i="7" s="1"/>
  <c r="CN63" i="7"/>
  <c r="CM63" i="7"/>
  <c r="CL63" i="7"/>
  <c r="CF63" i="7"/>
  <c r="CE63" i="7"/>
  <c r="AE63" i="7"/>
  <c r="Z63" i="7"/>
  <c r="CD63" i="7" s="1"/>
  <c r="B63" i="7"/>
  <c r="CK63" i="7" s="1"/>
  <c r="CN62" i="7"/>
  <c r="CM62" i="7"/>
  <c r="CF62" i="7"/>
  <c r="CE62" i="7"/>
  <c r="AE62" i="7"/>
  <c r="Z62" i="7"/>
  <c r="CD62" i="7" s="1"/>
  <c r="B62" i="7"/>
  <c r="CK62" i="7" s="1"/>
  <c r="CN61" i="7"/>
  <c r="CM61" i="7"/>
  <c r="CL61" i="7"/>
  <c r="CF61" i="7"/>
  <c r="CE61" i="7"/>
  <c r="AE61" i="7"/>
  <c r="Z61" i="7"/>
  <c r="CD61" i="7" s="1"/>
  <c r="B61" i="7"/>
  <c r="CK61" i="7" s="1"/>
  <c r="CN60" i="7"/>
  <c r="CM60" i="7"/>
  <c r="CF60" i="7"/>
  <c r="CE60" i="7"/>
  <c r="AE60" i="7"/>
  <c r="Z60" i="7"/>
  <c r="CD60" i="7" s="1"/>
  <c r="B60" i="7"/>
  <c r="CK60" i="7" s="1"/>
  <c r="CN59" i="7"/>
  <c r="CM59" i="7"/>
  <c r="CL59" i="7"/>
  <c r="CF59" i="7"/>
  <c r="CE59" i="7"/>
  <c r="AE59" i="7"/>
  <c r="Z59" i="7"/>
  <c r="CD59" i="7" s="1"/>
  <c r="B59" i="7"/>
  <c r="CK59" i="7" s="1"/>
  <c r="CN58" i="7"/>
  <c r="CM58" i="7"/>
  <c r="CF58" i="7"/>
  <c r="CE58" i="7"/>
  <c r="AE58" i="7"/>
  <c r="Z58" i="7"/>
  <c r="CD58" i="7" s="1"/>
  <c r="B58" i="7"/>
  <c r="CK58" i="7" s="1"/>
  <c r="CN57" i="7"/>
  <c r="CM57" i="7"/>
  <c r="CL57" i="7"/>
  <c r="CF57" i="7"/>
  <c r="CE57" i="7"/>
  <c r="AE57" i="7"/>
  <c r="Z57" i="7"/>
  <c r="CD57" i="7" s="1"/>
  <c r="B57" i="7"/>
  <c r="CK57" i="7" s="1"/>
  <c r="CN56" i="7"/>
  <c r="CM56" i="7"/>
  <c r="CF56" i="7"/>
  <c r="CE56" i="7"/>
  <c r="AE56" i="7"/>
  <c r="CD56" i="7" s="1"/>
  <c r="Z56" i="7"/>
  <c r="CL56" i="7" s="1"/>
  <c r="B56" i="7"/>
  <c r="CK56" i="7" s="1"/>
  <c r="CN55" i="7"/>
  <c r="CM55" i="7"/>
  <c r="CL55" i="7"/>
  <c r="CF55" i="7"/>
  <c r="CE55" i="7"/>
  <c r="AE55" i="7"/>
  <c r="Z55" i="7"/>
  <c r="CD55" i="7" s="1"/>
  <c r="B55" i="7"/>
  <c r="CK55" i="7" s="1"/>
  <c r="CN54" i="7"/>
  <c r="CM54" i="7"/>
  <c r="CF54" i="7"/>
  <c r="CE54" i="7"/>
  <c r="AE54" i="7"/>
  <c r="CD54" i="7" s="1"/>
  <c r="Z54" i="7"/>
  <c r="CL54" i="7" s="1"/>
  <c r="B54" i="7"/>
  <c r="CK54" i="7" s="1"/>
  <c r="CN53" i="7"/>
  <c r="CM53" i="7"/>
  <c r="CL53" i="7"/>
  <c r="CF53" i="7"/>
  <c r="CE53" i="7"/>
  <c r="AE53" i="7"/>
  <c r="Z53" i="7"/>
  <c r="CD53" i="7" s="1"/>
  <c r="B53" i="7"/>
  <c r="CK53" i="7" s="1"/>
  <c r="CN52" i="7"/>
  <c r="CM52" i="7"/>
  <c r="CF52" i="7"/>
  <c r="CE52" i="7"/>
  <c r="AE52" i="7"/>
  <c r="CD52" i="7" s="1"/>
  <c r="Z52" i="7"/>
  <c r="CL52" i="7" s="1"/>
  <c r="B52" i="7"/>
  <c r="CK52" i="7" s="1"/>
  <c r="CN51" i="7"/>
  <c r="CM51" i="7"/>
  <c r="CL51" i="7"/>
  <c r="CF51" i="7"/>
  <c r="CE51" i="7"/>
  <c r="AE51" i="7"/>
  <c r="Z51" i="7"/>
  <c r="CD51" i="7" s="1"/>
  <c r="B51" i="7"/>
  <c r="CK51" i="7" s="1"/>
  <c r="CN50" i="7"/>
  <c r="CM50" i="7"/>
  <c r="CF50" i="7"/>
  <c r="CE50" i="7"/>
  <c r="AE50" i="7"/>
  <c r="CD50" i="7" s="1"/>
  <c r="Z50" i="7"/>
  <c r="CL50" i="7" s="1"/>
  <c r="B50" i="7"/>
  <c r="CK50" i="7" s="1"/>
  <c r="CN49" i="7"/>
  <c r="CM49" i="7"/>
  <c r="CL49" i="7"/>
  <c r="CF49" i="7"/>
  <c r="CE49" i="7"/>
  <c r="AE49" i="7"/>
  <c r="Z49" i="7"/>
  <c r="CD49" i="7" s="1"/>
  <c r="B49" i="7"/>
  <c r="CK49" i="7" s="1"/>
  <c r="CN48" i="7"/>
  <c r="CM48" i="7"/>
  <c r="CF48" i="7"/>
  <c r="CE48" i="7"/>
  <c r="AE48" i="7"/>
  <c r="CD48" i="7" s="1"/>
  <c r="Z48" i="7"/>
  <c r="CL48" i="7" s="1"/>
  <c r="B48" i="7"/>
  <c r="CK48" i="7" s="1"/>
  <c r="CN47" i="7"/>
  <c r="CM47" i="7"/>
  <c r="CL47" i="7"/>
  <c r="CF47" i="7"/>
  <c r="CE47" i="7"/>
  <c r="AE47" i="7"/>
  <c r="Z47" i="7"/>
  <c r="CD47" i="7" s="1"/>
  <c r="B47" i="7"/>
  <c r="CK47" i="7" s="1"/>
  <c r="CN46" i="7"/>
  <c r="CM46" i="7"/>
  <c r="CF46" i="7"/>
  <c r="CE46" i="7"/>
  <c r="AE46" i="7"/>
  <c r="CD46" i="7" s="1"/>
  <c r="Z46" i="7"/>
  <c r="CL46" i="7" s="1"/>
  <c r="B46" i="7"/>
  <c r="CK46" i="7" s="1"/>
  <c r="CN45" i="7"/>
  <c r="CM45" i="7"/>
  <c r="CL45" i="7"/>
  <c r="CF45" i="7"/>
  <c r="CE45" i="7"/>
  <c r="AE45" i="7"/>
  <c r="Z45" i="7"/>
  <c r="CD45" i="7" s="1"/>
  <c r="B45" i="7"/>
  <c r="CK45" i="7" s="1"/>
  <c r="CN44" i="7"/>
  <c r="CM44" i="7"/>
  <c r="CF44" i="7"/>
  <c r="CE44" i="7"/>
  <c r="AE44" i="7"/>
  <c r="CD44" i="7" s="1"/>
  <c r="Z44" i="7"/>
  <c r="CL44" i="7" s="1"/>
  <c r="B44" i="7"/>
  <c r="CK44" i="7" s="1"/>
  <c r="CN43" i="7"/>
  <c r="CM43" i="7"/>
  <c r="CL43" i="7"/>
  <c r="CF43" i="7"/>
  <c r="CE43" i="7"/>
  <c r="AE43" i="7"/>
  <c r="Z43" i="7"/>
  <c r="CD43" i="7" s="1"/>
  <c r="B43" i="7"/>
  <c r="CK43" i="7" s="1"/>
  <c r="CN42" i="7"/>
  <c r="CM42" i="7"/>
  <c r="CF42" i="7"/>
  <c r="CE42" i="7"/>
  <c r="AE42" i="7"/>
  <c r="CD42" i="7" s="1"/>
  <c r="Z42" i="7"/>
  <c r="CL42" i="7" s="1"/>
  <c r="B42" i="7"/>
  <c r="CK42" i="7" s="1"/>
  <c r="CN41" i="7"/>
  <c r="CM41" i="7"/>
  <c r="CL41" i="7"/>
  <c r="CF41" i="7"/>
  <c r="CE41" i="7"/>
  <c r="AE41" i="7"/>
  <c r="Z41" i="7"/>
  <c r="CD41" i="7" s="1"/>
  <c r="B41" i="7"/>
  <c r="CK41" i="7" s="1"/>
  <c r="CN40" i="7"/>
  <c r="CM40" i="7"/>
  <c r="CF40" i="7"/>
  <c r="CE40" i="7"/>
  <c r="AE40" i="7"/>
  <c r="CD40" i="7" s="1"/>
  <c r="Z40" i="7"/>
  <c r="CL40" i="7" s="1"/>
  <c r="B40" i="7"/>
  <c r="CK40" i="7" s="1"/>
  <c r="CN39" i="7"/>
  <c r="CM39" i="7"/>
  <c r="CL39" i="7"/>
  <c r="CF39" i="7"/>
  <c r="CE39" i="7"/>
  <c r="AE39" i="7"/>
  <c r="Z39" i="7"/>
  <c r="CD39" i="7" s="1"/>
  <c r="B39" i="7"/>
  <c r="CK39" i="7" s="1"/>
  <c r="CN38" i="7"/>
  <c r="CM38" i="7"/>
  <c r="CF38" i="7"/>
  <c r="CE38" i="7"/>
  <c r="AE38" i="7"/>
  <c r="CD38" i="7" s="1"/>
  <c r="Z38" i="7"/>
  <c r="CL38" i="7" s="1"/>
  <c r="B38" i="7"/>
  <c r="CK38" i="7" s="1"/>
  <c r="CN37" i="7"/>
  <c r="CM37" i="7"/>
  <c r="CL37" i="7"/>
  <c r="CF37" i="7"/>
  <c r="CE37" i="7"/>
  <c r="AE37" i="7"/>
  <c r="Z37" i="7"/>
  <c r="CD37" i="7" s="1"/>
  <c r="B37" i="7"/>
  <c r="CK37" i="7" s="1"/>
  <c r="CN36" i="7"/>
  <c r="CM36" i="7"/>
  <c r="CF36" i="7"/>
  <c r="CE36" i="7"/>
  <c r="AE36" i="7"/>
  <c r="CD36" i="7" s="1"/>
  <c r="Z36" i="7"/>
  <c r="CL36" i="7" s="1"/>
  <c r="B36" i="7"/>
  <c r="CK36" i="7" s="1"/>
  <c r="CN35" i="7"/>
  <c r="CM35" i="7"/>
  <c r="CL35" i="7"/>
  <c r="CF35" i="7"/>
  <c r="CE35" i="7"/>
  <c r="AE35" i="7"/>
  <c r="Z35" i="7"/>
  <c r="CD35" i="7" s="1"/>
  <c r="B35" i="7"/>
  <c r="CK35" i="7" s="1"/>
  <c r="CN34" i="7"/>
  <c r="CM34" i="7"/>
  <c r="CF34" i="7"/>
  <c r="CE34" i="7"/>
  <c r="AE34" i="7"/>
  <c r="CD34" i="7" s="1"/>
  <c r="Z34" i="7"/>
  <c r="Z94" i="7" s="1"/>
  <c r="B34" i="7"/>
  <c r="CK34" i="7" s="1"/>
  <c r="CM28" i="7"/>
  <c r="CL28" i="7"/>
  <c r="CK28" i="7"/>
  <c r="CD28" i="7"/>
  <c r="CC28" i="7"/>
  <c r="X28" i="7" s="1"/>
  <c r="B28" i="7"/>
  <c r="CE28" i="7" s="1"/>
  <c r="L24" i="7"/>
  <c r="K24" i="7"/>
  <c r="J24" i="7"/>
  <c r="I24" i="7"/>
  <c r="H24" i="7"/>
  <c r="G24" i="7"/>
  <c r="F24" i="7"/>
  <c r="E24" i="7"/>
  <c r="D23" i="7"/>
  <c r="C23" i="7"/>
  <c r="B23" i="7" s="1"/>
  <c r="D22" i="7"/>
  <c r="C22" i="7"/>
  <c r="B22" i="7" s="1"/>
  <c r="D21" i="7"/>
  <c r="D24" i="7" s="1"/>
  <c r="C21" i="7"/>
  <c r="B21" i="7" s="1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CL15" i="7" s="1"/>
  <c r="CP14" i="7"/>
  <c r="CN14" i="7"/>
  <c r="CM14" i="7"/>
  <c r="CL14" i="7"/>
  <c r="CH14" i="7"/>
  <c r="CG14" i="7"/>
  <c r="CF14" i="7"/>
  <c r="CD14" i="7"/>
  <c r="CC14" i="7"/>
  <c r="B14" i="7"/>
  <c r="CO14" i="7" s="1"/>
  <c r="CP13" i="7"/>
  <c r="CK13" i="7"/>
  <c r="CD13" i="7"/>
  <c r="B13" i="7"/>
  <c r="CP12" i="7"/>
  <c r="CN12" i="7"/>
  <c r="CM12" i="7"/>
  <c r="CL12" i="7"/>
  <c r="CH12" i="7"/>
  <c r="CG12" i="7"/>
  <c r="CF12" i="7"/>
  <c r="CD12" i="7"/>
  <c r="CC12" i="7"/>
  <c r="B12" i="7"/>
  <c r="CO12" i="7" s="1"/>
  <c r="B11" i="7"/>
  <c r="CL11" i="7" s="1"/>
  <c r="A5" i="7"/>
  <c r="A4" i="7"/>
  <c r="A3" i="7"/>
  <c r="A2" i="7"/>
  <c r="AS152" i="9" l="1"/>
  <c r="AS142" i="9"/>
  <c r="AJ167" i="9"/>
  <c r="AJ161" i="9"/>
  <c r="AJ173" i="9"/>
  <c r="AS138" i="9"/>
  <c r="CL99" i="8"/>
  <c r="CD99" i="8"/>
  <c r="CK99" i="8"/>
  <c r="CC99" i="8"/>
  <c r="AV99" i="8" s="1"/>
  <c r="CE99" i="8"/>
  <c r="C108" i="8"/>
  <c r="CM99" i="8"/>
  <c r="CN99" i="8"/>
  <c r="B240" i="8" s="1"/>
  <c r="CF99" i="8"/>
  <c r="AV104" i="8"/>
  <c r="AR60" i="8"/>
  <c r="AS136" i="8"/>
  <c r="AR88" i="8"/>
  <c r="AR80" i="8"/>
  <c r="AR72" i="8"/>
  <c r="AR35" i="8"/>
  <c r="AS153" i="8"/>
  <c r="AS142" i="8"/>
  <c r="X115" i="8"/>
  <c r="AR51" i="8"/>
  <c r="AR49" i="8"/>
  <c r="AR47" i="8"/>
  <c r="AR45" i="8"/>
  <c r="AR43" i="8"/>
  <c r="AR41" i="8"/>
  <c r="AR39" i="8"/>
  <c r="AR37" i="8"/>
  <c r="AB129" i="8"/>
  <c r="AS145" i="8"/>
  <c r="AS137" i="8"/>
  <c r="CN134" i="8"/>
  <c r="CG134" i="8"/>
  <c r="CC134" i="8"/>
  <c r="CK134" i="8"/>
  <c r="CO134" i="8"/>
  <c r="CF134" i="8"/>
  <c r="CL134" i="8"/>
  <c r="CD134" i="8"/>
  <c r="CM134" i="8"/>
  <c r="CE134" i="8"/>
  <c r="AV107" i="8"/>
  <c r="AV103" i="8"/>
  <c r="AJ166" i="8"/>
  <c r="AR57" i="8"/>
  <c r="AJ174" i="8"/>
  <c r="AA14" i="8"/>
  <c r="AR34" i="8"/>
  <c r="CK21" i="8"/>
  <c r="CD21" i="8"/>
  <c r="CL21" i="8"/>
  <c r="B24" i="8"/>
  <c r="CC21" i="8"/>
  <c r="M21" i="8" s="1"/>
  <c r="CM138" i="8"/>
  <c r="CF138" i="8"/>
  <c r="CK138" i="8"/>
  <c r="CC138" i="8"/>
  <c r="CN138" i="8"/>
  <c r="CE138" i="8"/>
  <c r="CG138" i="8"/>
  <c r="CD138" i="8"/>
  <c r="CL138" i="8"/>
  <c r="CO138" i="8"/>
  <c r="X114" i="8"/>
  <c r="AR59" i="8"/>
  <c r="AS141" i="8"/>
  <c r="C155" i="8"/>
  <c r="AS139" i="8"/>
  <c r="U121" i="8"/>
  <c r="C144" i="8"/>
  <c r="A240" i="8" s="1"/>
  <c r="AS135" i="8"/>
  <c r="AV106" i="8"/>
  <c r="AV102" i="8"/>
  <c r="AR56" i="8"/>
  <c r="AR92" i="8"/>
  <c r="AR84" i="8"/>
  <c r="AR76" i="8"/>
  <c r="AR70" i="8"/>
  <c r="AR66" i="8"/>
  <c r="AR62" i="8"/>
  <c r="AJ160" i="8"/>
  <c r="AS140" i="8"/>
  <c r="AR86" i="8"/>
  <c r="AR78" i="8"/>
  <c r="AR50" i="8"/>
  <c r="AR48" i="8"/>
  <c r="AR46" i="8"/>
  <c r="AR44" i="8"/>
  <c r="AR42" i="8"/>
  <c r="AR40" i="8"/>
  <c r="AR38" i="8"/>
  <c r="AR36" i="8"/>
  <c r="M22" i="8"/>
  <c r="CL22" i="7"/>
  <c r="CD22" i="7"/>
  <c r="CK22" i="7"/>
  <c r="CC22" i="7"/>
  <c r="M22" i="7" s="1"/>
  <c r="CL21" i="7"/>
  <c r="B24" i="7"/>
  <c r="CD21" i="7"/>
  <c r="CC21" i="7"/>
  <c r="CK21" i="7"/>
  <c r="CL23" i="7"/>
  <c r="CD23" i="7"/>
  <c r="CC23" i="7"/>
  <c r="CK23" i="7"/>
  <c r="CF11" i="7"/>
  <c r="CN11" i="7"/>
  <c r="CF15" i="7"/>
  <c r="CD11" i="7"/>
  <c r="CK11" i="7"/>
  <c r="CP11" i="7"/>
  <c r="CM13" i="7"/>
  <c r="CG13" i="7"/>
  <c r="CC13" i="7"/>
  <c r="CF13" i="7"/>
  <c r="CN13" i="7"/>
  <c r="CD15" i="7"/>
  <c r="CK15" i="7"/>
  <c r="CP15" i="7"/>
  <c r="C24" i="7"/>
  <c r="CL34" i="7"/>
  <c r="CL58" i="7"/>
  <c r="CL60" i="7"/>
  <c r="CL62" i="7"/>
  <c r="CL64" i="7"/>
  <c r="CL66" i="7"/>
  <c r="CL68" i="7"/>
  <c r="CL70" i="7"/>
  <c r="CL72" i="7"/>
  <c r="CL74" i="7"/>
  <c r="CL76" i="7"/>
  <c r="CL78" i="7"/>
  <c r="CL80" i="7"/>
  <c r="CL82" i="7"/>
  <c r="AR85" i="7"/>
  <c r="CN88" i="7"/>
  <c r="CF88" i="7"/>
  <c r="CE88" i="7"/>
  <c r="CC88" i="7"/>
  <c r="CK88" i="7"/>
  <c r="CL92" i="7"/>
  <c r="CD92" i="7"/>
  <c r="CK102" i="7"/>
  <c r="CC102" i="7"/>
  <c r="AV102" i="7" s="1"/>
  <c r="CM102" i="7"/>
  <c r="CE102" i="7"/>
  <c r="CD102" i="7"/>
  <c r="CL102" i="7"/>
  <c r="CN102" i="7"/>
  <c r="D108" i="7"/>
  <c r="X115" i="7"/>
  <c r="CF121" i="7"/>
  <c r="CN135" i="7"/>
  <c r="CG135" i="7"/>
  <c r="CC135" i="7"/>
  <c r="CM135" i="7"/>
  <c r="CF135" i="7"/>
  <c r="CL135" i="7"/>
  <c r="CE135" i="7"/>
  <c r="CK135" i="7"/>
  <c r="D144" i="7"/>
  <c r="C144" i="7" s="1"/>
  <c r="CE11" i="7"/>
  <c r="CH13" i="7"/>
  <c r="CO13" i="7"/>
  <c r="CE15" i="7"/>
  <c r="B16" i="7"/>
  <c r="CL86" i="7"/>
  <c r="CM88" i="7"/>
  <c r="CL90" i="7"/>
  <c r="CD90" i="7"/>
  <c r="CK104" i="7"/>
  <c r="CC104" i="7"/>
  <c r="CM104" i="7"/>
  <c r="CE104" i="7"/>
  <c r="CL104" i="7"/>
  <c r="CD104" i="7"/>
  <c r="CN104" i="7"/>
  <c r="CL139" i="7"/>
  <c r="CE139" i="7"/>
  <c r="CN139" i="7"/>
  <c r="CF139" i="7"/>
  <c r="CM139" i="7"/>
  <c r="CD139" i="7"/>
  <c r="CG139" i="7"/>
  <c r="CO139" i="7"/>
  <c r="CC139" i="7"/>
  <c r="CM11" i="7"/>
  <c r="CG11" i="7"/>
  <c r="CC11" i="7"/>
  <c r="CM15" i="7"/>
  <c r="CG15" i="7"/>
  <c r="CC15" i="7"/>
  <c r="CN15" i="7"/>
  <c r="CL85" i="7"/>
  <c r="CN92" i="7"/>
  <c r="CF92" i="7"/>
  <c r="CC92" i="7"/>
  <c r="CK92" i="7"/>
  <c r="CM92" i="7"/>
  <c r="CK100" i="7"/>
  <c r="CC100" i="7"/>
  <c r="CM100" i="7"/>
  <c r="CE100" i="7"/>
  <c r="CL100" i="7"/>
  <c r="CD100" i="7"/>
  <c r="CN100" i="7"/>
  <c r="CP121" i="7"/>
  <c r="CL121" i="7"/>
  <c r="CH121" i="7"/>
  <c r="CO121" i="7"/>
  <c r="CK121" i="7"/>
  <c r="CG121" i="7"/>
  <c r="CC121" i="7"/>
  <c r="CM121" i="7"/>
  <c r="CE121" i="7"/>
  <c r="CQ121" i="7"/>
  <c r="CI121" i="7"/>
  <c r="CJ121" i="7"/>
  <c r="CR121" i="7"/>
  <c r="CH11" i="7"/>
  <c r="CO11" i="7"/>
  <c r="CE13" i="7"/>
  <c r="CL13" i="7"/>
  <c r="CH15" i="7"/>
  <c r="CO15" i="7"/>
  <c r="AE94" i="7"/>
  <c r="CL84" i="7"/>
  <c r="CN86" i="7"/>
  <c r="CF86" i="7"/>
  <c r="CC86" i="7"/>
  <c r="CE86" i="7"/>
  <c r="CK86" i="7"/>
  <c r="CD87" i="7"/>
  <c r="AR87" i="7" s="1"/>
  <c r="CD88" i="7"/>
  <c r="CN90" i="7"/>
  <c r="CF90" i="7"/>
  <c r="CK90" i="7"/>
  <c r="CC90" i="7"/>
  <c r="CM90" i="7"/>
  <c r="CF102" i="7"/>
  <c r="CK106" i="7"/>
  <c r="CC106" i="7"/>
  <c r="AV106" i="7" s="1"/>
  <c r="CM106" i="7"/>
  <c r="CE106" i="7"/>
  <c r="CD106" i="7"/>
  <c r="CL106" i="7"/>
  <c r="CN106" i="7"/>
  <c r="CO114" i="7"/>
  <c r="CF114" i="7"/>
  <c r="CB114" i="7"/>
  <c r="CQ114" i="7"/>
  <c r="CG114" i="7"/>
  <c r="CN114" i="7"/>
  <c r="CI114" i="7"/>
  <c r="CM114" i="7"/>
  <c r="CE114" i="7"/>
  <c r="CR114" i="7"/>
  <c r="CO135" i="7"/>
  <c r="CL137" i="7"/>
  <c r="CE137" i="7"/>
  <c r="CK137" i="7"/>
  <c r="CC137" i="7"/>
  <c r="CO137" i="7"/>
  <c r="CG137" i="7"/>
  <c r="CN137" i="7"/>
  <c r="CF137" i="7"/>
  <c r="CM137" i="7"/>
  <c r="CC163" i="7"/>
  <c r="AJ163" i="7" s="1"/>
  <c r="CK163" i="7"/>
  <c r="CL163" i="7"/>
  <c r="CC167" i="7"/>
  <c r="AJ167" i="7" s="1"/>
  <c r="CK167" i="7"/>
  <c r="CL167" i="7"/>
  <c r="CE12" i="7"/>
  <c r="AA12" i="7" s="1"/>
  <c r="CK12" i="7"/>
  <c r="CE14" i="7"/>
  <c r="AA14" i="7" s="1"/>
  <c r="CK14" i="7"/>
  <c r="CC34" i="7"/>
  <c r="AR34" i="7" s="1"/>
  <c r="CC35" i="7"/>
  <c r="AR35" i="7" s="1"/>
  <c r="CC36" i="7"/>
  <c r="AR36" i="7" s="1"/>
  <c r="CC37" i="7"/>
  <c r="AR37" i="7" s="1"/>
  <c r="CC38" i="7"/>
  <c r="AR38" i="7" s="1"/>
  <c r="CC39" i="7"/>
  <c r="AR39" i="7" s="1"/>
  <c r="CC40" i="7"/>
  <c r="AR40" i="7" s="1"/>
  <c r="CC41" i="7"/>
  <c r="AR41" i="7" s="1"/>
  <c r="CC42" i="7"/>
  <c r="AR42" i="7" s="1"/>
  <c r="CC43" i="7"/>
  <c r="AR43" i="7" s="1"/>
  <c r="CC44" i="7"/>
  <c r="AR44" i="7" s="1"/>
  <c r="CC45" i="7"/>
  <c r="AR45" i="7" s="1"/>
  <c r="CC46" i="7"/>
  <c r="AR46" i="7" s="1"/>
  <c r="CC47" i="7"/>
  <c r="AR47" i="7" s="1"/>
  <c r="CC48" i="7"/>
  <c r="AR48" i="7" s="1"/>
  <c r="CC49" i="7"/>
  <c r="AR49" i="7" s="1"/>
  <c r="CC50" i="7"/>
  <c r="AR50" i="7" s="1"/>
  <c r="CC51" i="7"/>
  <c r="AR51" i="7" s="1"/>
  <c r="CC52" i="7"/>
  <c r="AR52" i="7" s="1"/>
  <c r="CC53" i="7"/>
  <c r="AR53" i="7" s="1"/>
  <c r="CC54" i="7"/>
  <c r="AR54" i="7" s="1"/>
  <c r="CC55" i="7"/>
  <c r="AR55" i="7" s="1"/>
  <c r="CC56" i="7"/>
  <c r="AR56" i="7" s="1"/>
  <c r="CC57" i="7"/>
  <c r="AR57" i="7" s="1"/>
  <c r="CC58" i="7"/>
  <c r="AR58" i="7" s="1"/>
  <c r="CC59" i="7"/>
  <c r="AR59" i="7" s="1"/>
  <c r="CC60" i="7"/>
  <c r="AR60" i="7" s="1"/>
  <c r="CC61" i="7"/>
  <c r="AR61" i="7" s="1"/>
  <c r="CC62" i="7"/>
  <c r="AR62" i="7" s="1"/>
  <c r="CC63" i="7"/>
  <c r="AR63" i="7" s="1"/>
  <c r="CC64" i="7"/>
  <c r="AR64" i="7" s="1"/>
  <c r="CC65" i="7"/>
  <c r="AR65" i="7" s="1"/>
  <c r="CC66" i="7"/>
  <c r="AR66" i="7" s="1"/>
  <c r="CC67" i="7"/>
  <c r="AR67" i="7" s="1"/>
  <c r="CC68" i="7"/>
  <c r="AR68" i="7" s="1"/>
  <c r="CC69" i="7"/>
  <c r="AR69" i="7" s="1"/>
  <c r="CC70" i="7"/>
  <c r="AR70" i="7" s="1"/>
  <c r="CC71" i="7"/>
  <c r="AR71" i="7" s="1"/>
  <c r="CC72" i="7"/>
  <c r="AR72" i="7" s="1"/>
  <c r="CC73" i="7"/>
  <c r="AR73" i="7" s="1"/>
  <c r="CC74" i="7"/>
  <c r="AR74" i="7" s="1"/>
  <c r="CC75" i="7"/>
  <c r="AR75" i="7" s="1"/>
  <c r="CC76" i="7"/>
  <c r="AR76" i="7" s="1"/>
  <c r="CC77" i="7"/>
  <c r="AR77" i="7" s="1"/>
  <c r="CC78" i="7"/>
  <c r="AR78" i="7" s="1"/>
  <c r="CC79" i="7"/>
  <c r="AR79" i="7" s="1"/>
  <c r="CC80" i="7"/>
  <c r="AR80" i="7" s="1"/>
  <c r="CC81" i="7"/>
  <c r="AR81" i="7" s="1"/>
  <c r="CC82" i="7"/>
  <c r="AR82" i="7" s="1"/>
  <c r="CC83" i="7"/>
  <c r="AR83" i="7" s="1"/>
  <c r="CN84" i="7"/>
  <c r="CF84" i="7"/>
  <c r="CC84" i="7"/>
  <c r="CN87" i="7"/>
  <c r="CF87" i="7"/>
  <c r="CM87" i="7"/>
  <c r="CL89" i="7"/>
  <c r="CD89" i="7"/>
  <c r="CN91" i="7"/>
  <c r="CF91" i="7"/>
  <c r="AR91" i="7" s="1"/>
  <c r="CE91" i="7"/>
  <c r="CL93" i="7"/>
  <c r="CD93" i="7"/>
  <c r="AR93" i="7" s="1"/>
  <c r="CK101" i="7"/>
  <c r="CC101" i="7"/>
  <c r="CM101" i="7"/>
  <c r="CE101" i="7"/>
  <c r="CF101" i="7"/>
  <c r="CK105" i="7"/>
  <c r="CC105" i="7"/>
  <c r="CM105" i="7"/>
  <c r="CE105" i="7"/>
  <c r="CF105" i="7"/>
  <c r="CP113" i="7"/>
  <c r="CG113" i="7"/>
  <c r="CR113" i="7"/>
  <c r="CN113" i="7"/>
  <c r="CI113" i="7"/>
  <c r="CE113" i="7"/>
  <c r="X113" i="7" s="1"/>
  <c r="CF113" i="7"/>
  <c r="CM113" i="7"/>
  <c r="B116" i="7"/>
  <c r="CN140" i="7"/>
  <c r="CG140" i="7"/>
  <c r="CC140" i="7"/>
  <c r="CK140" i="7"/>
  <c r="CO140" i="7"/>
  <c r="CF140" i="7"/>
  <c r="CM140" i="7"/>
  <c r="CE140" i="7"/>
  <c r="CL141" i="7"/>
  <c r="CE141" i="7"/>
  <c r="CK141" i="7"/>
  <c r="CC141" i="7"/>
  <c r="CO141" i="7"/>
  <c r="CG141" i="7"/>
  <c r="CF141" i="7"/>
  <c r="CN141" i="7"/>
  <c r="CL143" i="7"/>
  <c r="CE143" i="7"/>
  <c r="CN143" i="7"/>
  <c r="CF143" i="7"/>
  <c r="CM143" i="7"/>
  <c r="CD143" i="7"/>
  <c r="AS143" i="7" s="1"/>
  <c r="CO143" i="7"/>
  <c r="CG143" i="7"/>
  <c r="CK143" i="7"/>
  <c r="CN85" i="7"/>
  <c r="CF85" i="7"/>
  <c r="CM85" i="7"/>
  <c r="CN89" i="7"/>
  <c r="CF89" i="7"/>
  <c r="CE89" i="7"/>
  <c r="AR89" i="7" s="1"/>
  <c r="CL91" i="7"/>
  <c r="CD91" i="7"/>
  <c r="CN93" i="7"/>
  <c r="CF93" i="7"/>
  <c r="CE93" i="7"/>
  <c r="C108" i="7"/>
  <c r="CN99" i="7"/>
  <c r="CF99" i="7"/>
  <c r="CL99" i="7"/>
  <c r="CD99" i="7"/>
  <c r="AV99" i="7" s="1"/>
  <c r="CE99" i="7"/>
  <c r="CK103" i="7"/>
  <c r="CC103" i="7"/>
  <c r="CM103" i="7"/>
  <c r="CE103" i="7"/>
  <c r="CF103" i="7"/>
  <c r="CK107" i="7"/>
  <c r="CC107" i="7"/>
  <c r="AV107" i="7" s="1"/>
  <c r="CM107" i="7"/>
  <c r="CE107" i="7"/>
  <c r="CF107" i="7"/>
  <c r="CQ113" i="7"/>
  <c r="B122" i="7"/>
  <c r="A240" i="7" s="1"/>
  <c r="CL147" i="7"/>
  <c r="CE147" i="7"/>
  <c r="CO147" i="7"/>
  <c r="CG147" i="7"/>
  <c r="CN147" i="7"/>
  <c r="CF147" i="7"/>
  <c r="CM147" i="7"/>
  <c r="CD147" i="7"/>
  <c r="AS147" i="7" s="1"/>
  <c r="CN148" i="7"/>
  <c r="CG148" i="7"/>
  <c r="CC148" i="7"/>
  <c r="CL148" i="7"/>
  <c r="CD148" i="7"/>
  <c r="CK148" i="7"/>
  <c r="CF148" i="7"/>
  <c r="CO148" i="7"/>
  <c r="CL149" i="7"/>
  <c r="CE149" i="7"/>
  <c r="CM149" i="7"/>
  <c r="CD149" i="7"/>
  <c r="CK149" i="7"/>
  <c r="CC149" i="7"/>
  <c r="CN149" i="7"/>
  <c r="CF149" i="7"/>
  <c r="CO149" i="7"/>
  <c r="CP127" i="7"/>
  <c r="CL127" i="7"/>
  <c r="CG127" i="7"/>
  <c r="CC127" i="7"/>
  <c r="CO127" i="7"/>
  <c r="CK127" i="7"/>
  <c r="CF127" i="7"/>
  <c r="CI127" i="7"/>
  <c r="CP128" i="7"/>
  <c r="CL128" i="7"/>
  <c r="CG128" i="7"/>
  <c r="CC128" i="7"/>
  <c r="CO128" i="7"/>
  <c r="CK128" i="7"/>
  <c r="CF128" i="7"/>
  <c r="CI128" i="7"/>
  <c r="CP129" i="7"/>
  <c r="CL129" i="7"/>
  <c r="CG129" i="7"/>
  <c r="CC129" i="7"/>
  <c r="CO129" i="7"/>
  <c r="CK129" i="7"/>
  <c r="CF129" i="7"/>
  <c r="CI129" i="7"/>
  <c r="CL134" i="7"/>
  <c r="CE134" i="7"/>
  <c r="CO134" i="7"/>
  <c r="CK134" i="7"/>
  <c r="CD134" i="7"/>
  <c r="CC134" i="7"/>
  <c r="AS134" i="7" s="1"/>
  <c r="CN134" i="7"/>
  <c r="CL136" i="7"/>
  <c r="CE136" i="7"/>
  <c r="CO136" i="7"/>
  <c r="CK136" i="7"/>
  <c r="CD136" i="7"/>
  <c r="CC136" i="7"/>
  <c r="CN136" i="7"/>
  <c r="CC162" i="7"/>
  <c r="AJ162" i="7" s="1"/>
  <c r="CK162" i="7"/>
  <c r="CD162" i="7"/>
  <c r="CC174" i="7"/>
  <c r="AJ174" i="7" s="1"/>
  <c r="CK174" i="7"/>
  <c r="CD174" i="7"/>
  <c r="CC166" i="7"/>
  <c r="CK166" i="7"/>
  <c r="CD166" i="7"/>
  <c r="CH115" i="7"/>
  <c r="CM115" i="7"/>
  <c r="CE120" i="7"/>
  <c r="U120" i="7" s="1"/>
  <c r="CI120" i="7"/>
  <c r="CM120" i="7"/>
  <c r="CQ120" i="7"/>
  <c r="C145" i="7"/>
  <c r="C146" i="7"/>
  <c r="CN150" i="7"/>
  <c r="CG150" i="7"/>
  <c r="CC150" i="7"/>
  <c r="AS150" i="7" s="1"/>
  <c r="CL150" i="7"/>
  <c r="CE150" i="7"/>
  <c r="CF150" i="7"/>
  <c r="CL151" i="7"/>
  <c r="CE151" i="7"/>
  <c r="CN151" i="7"/>
  <c r="CG151" i="7"/>
  <c r="CC151" i="7"/>
  <c r="CF151" i="7"/>
  <c r="CN152" i="7"/>
  <c r="CG152" i="7"/>
  <c r="CC152" i="7"/>
  <c r="AS152" i="7" s="1"/>
  <c r="CL152" i="7"/>
  <c r="CE152" i="7"/>
  <c r="CF152" i="7"/>
  <c r="CL153" i="7"/>
  <c r="CE153" i="7"/>
  <c r="CN153" i="7"/>
  <c r="CG153" i="7"/>
  <c r="CC153" i="7"/>
  <c r="CF153" i="7"/>
  <c r="CN154" i="7"/>
  <c r="CG154" i="7"/>
  <c r="CC154" i="7"/>
  <c r="AS154" i="7" s="1"/>
  <c r="CL154" i="7"/>
  <c r="CE154" i="7"/>
  <c r="CF154" i="7"/>
  <c r="CC160" i="7"/>
  <c r="AJ160" i="7" s="1"/>
  <c r="CK160" i="7"/>
  <c r="CL160" i="7"/>
  <c r="CC164" i="7"/>
  <c r="AJ164" i="7" s="1"/>
  <c r="CK164" i="7"/>
  <c r="CL164" i="7"/>
  <c r="CC172" i="7"/>
  <c r="AJ172" i="7" s="1"/>
  <c r="CK172" i="7"/>
  <c r="CL172" i="7"/>
  <c r="C138" i="7"/>
  <c r="C142" i="7"/>
  <c r="CK150" i="7"/>
  <c r="CC161" i="7"/>
  <c r="AJ161" i="7" s="1"/>
  <c r="CK161" i="7"/>
  <c r="CL161" i="7"/>
  <c r="CC165" i="7"/>
  <c r="AJ165" i="7" s="1"/>
  <c r="CK165" i="7"/>
  <c r="CL165" i="7"/>
  <c r="CC173" i="7"/>
  <c r="AJ173" i="7" s="1"/>
  <c r="CK173" i="7"/>
  <c r="CL173" i="7"/>
  <c r="CE204" i="7"/>
  <c r="CE205" i="7"/>
  <c r="CE206" i="7"/>
  <c r="CC204" i="7"/>
  <c r="CC205" i="7"/>
  <c r="V205" i="7" s="1"/>
  <c r="CC206" i="7"/>
  <c r="V206" i="7" s="1"/>
  <c r="CC210" i="7"/>
  <c r="M210" i="7" s="1"/>
  <c r="CC211" i="7"/>
  <c r="M211" i="7" s="1"/>
  <c r="B215" i="6"/>
  <c r="CM211" i="6"/>
  <c r="CE211" i="6"/>
  <c r="CD211" i="6"/>
  <c r="B211" i="6"/>
  <c r="CM210" i="6"/>
  <c r="CE210" i="6"/>
  <c r="B210" i="6"/>
  <c r="CM206" i="6"/>
  <c r="CE206" i="6"/>
  <c r="CD206" i="6"/>
  <c r="CC206" i="6"/>
  <c r="C206" i="6"/>
  <c r="CK206" i="6" s="1"/>
  <c r="CM205" i="6"/>
  <c r="CC205" i="6"/>
  <c r="C205" i="6"/>
  <c r="CM204" i="6"/>
  <c r="CE204" i="6"/>
  <c r="CD204" i="6"/>
  <c r="CC204" i="6"/>
  <c r="C204" i="6"/>
  <c r="CK204" i="6" s="1"/>
  <c r="H200" i="6"/>
  <c r="C200" i="6"/>
  <c r="H199" i="6"/>
  <c r="C199" i="6"/>
  <c r="H198" i="6"/>
  <c r="C198" i="6"/>
  <c r="H197" i="6"/>
  <c r="C197" i="6"/>
  <c r="F193" i="6"/>
  <c r="B193" i="6"/>
  <c r="F192" i="6"/>
  <c r="B192" i="6"/>
  <c r="F191" i="6"/>
  <c r="B191" i="6"/>
  <c r="E187" i="6"/>
  <c r="B187" i="6"/>
  <c r="E186" i="6"/>
  <c r="B186" i="6"/>
  <c r="E182" i="6"/>
  <c r="B182" i="6"/>
  <c r="E181" i="6"/>
  <c r="B181" i="6"/>
  <c r="E180" i="6"/>
  <c r="B180" i="6"/>
  <c r="E179" i="6"/>
  <c r="B179" i="6"/>
  <c r="D174" i="6"/>
  <c r="C174" i="6"/>
  <c r="CK173" i="6"/>
  <c r="D173" i="6"/>
  <c r="C173" i="6"/>
  <c r="B173" i="6"/>
  <c r="D172" i="6"/>
  <c r="C172" i="6"/>
  <c r="CK167" i="6"/>
  <c r="E167" i="6"/>
  <c r="D167" i="6"/>
  <c r="C167" i="6"/>
  <c r="E166" i="6"/>
  <c r="D166" i="6"/>
  <c r="CK165" i="6"/>
  <c r="E165" i="6"/>
  <c r="D165" i="6"/>
  <c r="C165" i="6"/>
  <c r="E164" i="6"/>
  <c r="D164" i="6"/>
  <c r="CK163" i="6"/>
  <c r="E163" i="6"/>
  <c r="D163" i="6"/>
  <c r="C163" i="6"/>
  <c r="E162" i="6"/>
  <c r="D162" i="6"/>
  <c r="CK161" i="6"/>
  <c r="E161" i="6"/>
  <c r="D161" i="6"/>
  <c r="C161" i="6"/>
  <c r="E160" i="6"/>
  <c r="D160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4" i="6"/>
  <c r="D154" i="6"/>
  <c r="CN153" i="6"/>
  <c r="CF153" i="6"/>
  <c r="E153" i="6"/>
  <c r="C153" i="6" s="1"/>
  <c r="D153" i="6"/>
  <c r="CE152" i="6"/>
  <c r="E152" i="6"/>
  <c r="D152" i="6"/>
  <c r="C152" i="6"/>
  <c r="CL151" i="6"/>
  <c r="CG151" i="6"/>
  <c r="E151" i="6"/>
  <c r="D151" i="6"/>
  <c r="C151" i="6"/>
  <c r="E150" i="6"/>
  <c r="D150" i="6"/>
  <c r="CN149" i="6"/>
  <c r="E149" i="6"/>
  <c r="C149" i="6" s="1"/>
  <c r="D149" i="6"/>
  <c r="E148" i="6"/>
  <c r="D148" i="6"/>
  <c r="C148" i="6"/>
  <c r="CE148" i="6" s="1"/>
  <c r="CG147" i="6"/>
  <c r="E147" i="6"/>
  <c r="D147" i="6"/>
  <c r="C147" i="6"/>
  <c r="CL147" i="6" s="1"/>
  <c r="E146" i="6"/>
  <c r="D146" i="6"/>
  <c r="E145" i="6"/>
  <c r="D145" i="6"/>
  <c r="D155" i="6" s="1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CN143" i="6"/>
  <c r="CF143" i="6"/>
  <c r="E143" i="6"/>
  <c r="C143" i="6" s="1"/>
  <c r="D143" i="6"/>
  <c r="E142" i="6"/>
  <c r="D142" i="6"/>
  <c r="CE141" i="6"/>
  <c r="E141" i="6"/>
  <c r="D141" i="6"/>
  <c r="C141" i="6"/>
  <c r="CL140" i="6"/>
  <c r="CK140" i="6"/>
  <c r="CC140" i="6"/>
  <c r="E140" i="6"/>
  <c r="D140" i="6"/>
  <c r="C140" i="6"/>
  <c r="CN139" i="6"/>
  <c r="E139" i="6"/>
  <c r="C139" i="6" s="1"/>
  <c r="D139" i="6"/>
  <c r="E138" i="6"/>
  <c r="D138" i="6"/>
  <c r="CM137" i="6"/>
  <c r="E137" i="6"/>
  <c r="D137" i="6"/>
  <c r="C137" i="6"/>
  <c r="E136" i="6"/>
  <c r="D136" i="6"/>
  <c r="E135" i="6"/>
  <c r="D135" i="6"/>
  <c r="C135" i="6"/>
  <c r="E134" i="6"/>
  <c r="D134" i="6"/>
  <c r="D144" i="6" s="1"/>
  <c r="CQ129" i="6"/>
  <c r="CP129" i="6"/>
  <c r="CO129" i="6"/>
  <c r="CM129" i="6"/>
  <c r="CL129" i="6"/>
  <c r="CK129" i="6"/>
  <c r="CH129" i="6"/>
  <c r="CG129" i="6"/>
  <c r="CF129" i="6"/>
  <c r="CD129" i="6"/>
  <c r="CC129" i="6"/>
  <c r="B129" i="6"/>
  <c r="CN129" i="6" s="1"/>
  <c r="CQ128" i="6"/>
  <c r="CP128" i="6"/>
  <c r="CO128" i="6"/>
  <c r="CM128" i="6"/>
  <c r="CL128" i="6"/>
  <c r="CK128" i="6"/>
  <c r="CH128" i="6"/>
  <c r="CG128" i="6"/>
  <c r="CF128" i="6"/>
  <c r="CD128" i="6"/>
  <c r="CC128" i="6"/>
  <c r="B128" i="6"/>
  <c r="CN128" i="6" s="1"/>
  <c r="CQ127" i="6"/>
  <c r="CP127" i="6"/>
  <c r="CO127" i="6"/>
  <c r="CM127" i="6"/>
  <c r="CL127" i="6"/>
  <c r="CK127" i="6"/>
  <c r="CH127" i="6"/>
  <c r="CG127" i="6"/>
  <c r="CF127" i="6"/>
  <c r="CD127" i="6"/>
  <c r="CC127" i="6"/>
  <c r="B127" i="6"/>
  <c r="CN127" i="6" s="1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CD121" i="6"/>
  <c r="B121" i="6"/>
  <c r="CR120" i="6"/>
  <c r="CO120" i="6"/>
  <c r="CN120" i="6"/>
  <c r="CK120" i="6"/>
  <c r="CJ120" i="6"/>
  <c r="CG120" i="6"/>
  <c r="CF120" i="6"/>
  <c r="CD120" i="6"/>
  <c r="CC120" i="6"/>
  <c r="B120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R115" i="6"/>
  <c r="CO115" i="6"/>
  <c r="CN115" i="6"/>
  <c r="CL115" i="6"/>
  <c r="CK115" i="6"/>
  <c r="CI115" i="6"/>
  <c r="CF115" i="6"/>
  <c r="CE115" i="6"/>
  <c r="CD115" i="6"/>
  <c r="CC115" i="6"/>
  <c r="CB115" i="6"/>
  <c r="B115" i="6"/>
  <c r="CQ115" i="6" s="1"/>
  <c r="CL114" i="6"/>
  <c r="CK114" i="6"/>
  <c r="CH114" i="6"/>
  <c r="CD114" i="6"/>
  <c r="CC114" i="6"/>
  <c r="B114" i="6"/>
  <c r="CO113" i="6"/>
  <c r="CL113" i="6"/>
  <c r="CK113" i="6"/>
  <c r="CI113" i="6"/>
  <c r="CE113" i="6"/>
  <c r="CD113" i="6"/>
  <c r="CC113" i="6"/>
  <c r="B113" i="6"/>
  <c r="CN113" i="6" s="1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CN107" i="6"/>
  <c r="CE107" i="6"/>
  <c r="E107" i="6"/>
  <c r="D107" i="6"/>
  <c r="C107" i="6" s="1"/>
  <c r="E106" i="6"/>
  <c r="D106" i="6"/>
  <c r="E105" i="6"/>
  <c r="D105" i="6"/>
  <c r="C105" i="6" s="1"/>
  <c r="E104" i="6"/>
  <c r="D104" i="6"/>
  <c r="CN103" i="6"/>
  <c r="CE103" i="6"/>
  <c r="E103" i="6"/>
  <c r="D103" i="6"/>
  <c r="C103" i="6" s="1"/>
  <c r="E102" i="6"/>
  <c r="D102" i="6"/>
  <c r="CL101" i="6"/>
  <c r="E101" i="6"/>
  <c r="D101" i="6"/>
  <c r="C101" i="6" s="1"/>
  <c r="CF100" i="6"/>
  <c r="E100" i="6"/>
  <c r="C100" i="6" s="1"/>
  <c r="E99" i="6"/>
  <c r="D99" i="6"/>
  <c r="C99" i="6"/>
  <c r="CK99" i="6" s="1"/>
  <c r="AQ94" i="6"/>
  <c r="AP94" i="6"/>
  <c r="AO94" i="6"/>
  <c r="AN94" i="6"/>
  <c r="AM94" i="6"/>
  <c r="AL94" i="6"/>
  <c r="AK94" i="6"/>
  <c r="AJ94" i="6"/>
  <c r="AI94" i="6"/>
  <c r="AH94" i="6"/>
  <c r="AG94" i="6"/>
  <c r="AF94" i="6"/>
  <c r="AD94" i="6"/>
  <c r="AC94" i="6"/>
  <c r="AB94" i="6"/>
  <c r="AA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 s="1"/>
  <c r="CN93" i="6"/>
  <c r="CM93" i="6"/>
  <c r="CF93" i="6"/>
  <c r="CE93" i="6"/>
  <c r="AE93" i="6"/>
  <c r="Z93" i="6"/>
  <c r="CD93" i="6" s="1"/>
  <c r="B93" i="6"/>
  <c r="CK93" i="6" s="1"/>
  <c r="CN92" i="6"/>
  <c r="CM92" i="6"/>
  <c r="CL92" i="6"/>
  <c r="CF92" i="6"/>
  <c r="CE92" i="6"/>
  <c r="AE92" i="6"/>
  <c r="Z92" i="6"/>
  <c r="CD92" i="6" s="1"/>
  <c r="B92" i="6"/>
  <c r="CK92" i="6" s="1"/>
  <c r="CN91" i="6"/>
  <c r="CM91" i="6"/>
  <c r="CL91" i="6"/>
  <c r="CF91" i="6"/>
  <c r="CE91" i="6"/>
  <c r="AE91" i="6"/>
  <c r="Z91" i="6"/>
  <c r="CD91" i="6" s="1"/>
  <c r="B91" i="6"/>
  <c r="CK91" i="6" s="1"/>
  <c r="CN90" i="6"/>
  <c r="CM90" i="6"/>
  <c r="CF90" i="6"/>
  <c r="CE90" i="6"/>
  <c r="AE90" i="6"/>
  <c r="Z90" i="6"/>
  <c r="CD90" i="6" s="1"/>
  <c r="B90" i="6"/>
  <c r="CK90" i="6" s="1"/>
  <c r="CN89" i="6"/>
  <c r="CM89" i="6"/>
  <c r="CF89" i="6"/>
  <c r="CE89" i="6"/>
  <c r="AE89" i="6"/>
  <c r="Z89" i="6"/>
  <c r="CL89" i="6" s="1"/>
  <c r="B89" i="6"/>
  <c r="CK89" i="6" s="1"/>
  <c r="CN88" i="6"/>
  <c r="CM88" i="6"/>
  <c r="CL88" i="6"/>
  <c r="CF88" i="6"/>
  <c r="CE88" i="6"/>
  <c r="AE88" i="6"/>
  <c r="Z88" i="6"/>
  <c r="CD88" i="6" s="1"/>
  <c r="B88" i="6"/>
  <c r="CK88" i="6" s="1"/>
  <c r="CN87" i="6"/>
  <c r="CM87" i="6"/>
  <c r="CL87" i="6"/>
  <c r="CF87" i="6"/>
  <c r="CE87" i="6"/>
  <c r="AE87" i="6"/>
  <c r="CD87" i="6" s="1"/>
  <c r="Z87" i="6"/>
  <c r="B87" i="6"/>
  <c r="CK87" i="6" s="1"/>
  <c r="CN86" i="6"/>
  <c r="CM86" i="6"/>
  <c r="CF86" i="6"/>
  <c r="CE86" i="6"/>
  <c r="AE86" i="6"/>
  <c r="Z86" i="6"/>
  <c r="CD86" i="6" s="1"/>
  <c r="B86" i="6"/>
  <c r="CK86" i="6" s="1"/>
  <c r="CN85" i="6"/>
  <c r="CM85" i="6"/>
  <c r="CF85" i="6"/>
  <c r="CE85" i="6"/>
  <c r="AE85" i="6"/>
  <c r="Z85" i="6"/>
  <c r="CL85" i="6" s="1"/>
  <c r="B85" i="6"/>
  <c r="CK85" i="6" s="1"/>
  <c r="CN84" i="6"/>
  <c r="CE84" i="6"/>
  <c r="AE84" i="6"/>
  <c r="Z84" i="6"/>
  <c r="CD84" i="6" s="1"/>
  <c r="B84" i="6"/>
  <c r="CN83" i="6"/>
  <c r="CF83" i="6"/>
  <c r="CD83" i="6"/>
  <c r="AE83" i="6"/>
  <c r="Z83" i="6"/>
  <c r="CL83" i="6" s="1"/>
  <c r="B83" i="6"/>
  <c r="CM83" i="6" s="1"/>
  <c r="CN82" i="6"/>
  <c r="CF82" i="6"/>
  <c r="CD82" i="6"/>
  <c r="AE82" i="6"/>
  <c r="Z82" i="6"/>
  <c r="CL82" i="6" s="1"/>
  <c r="B82" i="6"/>
  <c r="CM82" i="6" s="1"/>
  <c r="CN81" i="6"/>
  <c r="CF81" i="6"/>
  <c r="CD81" i="6"/>
  <c r="AE81" i="6"/>
  <c r="Z81" i="6"/>
  <c r="CL81" i="6" s="1"/>
  <c r="B81" i="6"/>
  <c r="CM81" i="6" s="1"/>
  <c r="CN80" i="6"/>
  <c r="CF80" i="6"/>
  <c r="CD80" i="6"/>
  <c r="AE80" i="6"/>
  <c r="Z80" i="6"/>
  <c r="CL80" i="6" s="1"/>
  <c r="B80" i="6"/>
  <c r="CM80" i="6" s="1"/>
  <c r="CN79" i="6"/>
  <c r="CF79" i="6"/>
  <c r="CD79" i="6"/>
  <c r="AE79" i="6"/>
  <c r="Z79" i="6"/>
  <c r="CL79" i="6" s="1"/>
  <c r="B79" i="6"/>
  <c r="CM79" i="6" s="1"/>
  <c r="CN78" i="6"/>
  <c r="CF78" i="6"/>
  <c r="CD78" i="6"/>
  <c r="AE78" i="6"/>
  <c r="Z78" i="6"/>
  <c r="CL78" i="6" s="1"/>
  <c r="B78" i="6"/>
  <c r="CM78" i="6" s="1"/>
  <c r="CN77" i="6"/>
  <c r="CF77" i="6"/>
  <c r="CD77" i="6"/>
  <c r="AE77" i="6"/>
  <c r="Z77" i="6"/>
  <c r="CL77" i="6" s="1"/>
  <c r="B77" i="6"/>
  <c r="CM77" i="6" s="1"/>
  <c r="CN76" i="6"/>
  <c r="CF76" i="6"/>
  <c r="CD76" i="6"/>
  <c r="AE76" i="6"/>
  <c r="Z76" i="6"/>
  <c r="CL76" i="6" s="1"/>
  <c r="B76" i="6"/>
  <c r="CM76" i="6" s="1"/>
  <c r="CN75" i="6"/>
  <c r="CF75" i="6"/>
  <c r="CD75" i="6"/>
  <c r="AE75" i="6"/>
  <c r="Z75" i="6"/>
  <c r="CL75" i="6" s="1"/>
  <c r="B75" i="6"/>
  <c r="CM75" i="6" s="1"/>
  <c r="CN74" i="6"/>
  <c r="CF74" i="6"/>
  <c r="CD74" i="6"/>
  <c r="AE74" i="6"/>
  <c r="Z74" i="6"/>
  <c r="CL74" i="6" s="1"/>
  <c r="B74" i="6"/>
  <c r="CM74" i="6" s="1"/>
  <c r="CN73" i="6"/>
  <c r="CF73" i="6"/>
  <c r="CD73" i="6"/>
  <c r="AE73" i="6"/>
  <c r="Z73" i="6"/>
  <c r="CL73" i="6" s="1"/>
  <c r="B73" i="6"/>
  <c r="CM73" i="6" s="1"/>
  <c r="CN72" i="6"/>
  <c r="CF72" i="6"/>
  <c r="CD72" i="6"/>
  <c r="AE72" i="6"/>
  <c r="Z72" i="6"/>
  <c r="CL72" i="6" s="1"/>
  <c r="B72" i="6"/>
  <c r="CM72" i="6" s="1"/>
  <c r="CN71" i="6"/>
  <c r="CF71" i="6"/>
  <c r="CD71" i="6"/>
  <c r="AE71" i="6"/>
  <c r="Z71" i="6"/>
  <c r="CL71" i="6" s="1"/>
  <c r="B71" i="6"/>
  <c r="CM71" i="6" s="1"/>
  <c r="CN70" i="6"/>
  <c r="CF70" i="6"/>
  <c r="CD70" i="6"/>
  <c r="AE70" i="6"/>
  <c r="Z70" i="6"/>
  <c r="CL70" i="6" s="1"/>
  <c r="B70" i="6"/>
  <c r="CM70" i="6" s="1"/>
  <c r="CN69" i="6"/>
  <c r="CF69" i="6"/>
  <c r="CD69" i="6"/>
  <c r="AE69" i="6"/>
  <c r="Z69" i="6"/>
  <c r="CL69" i="6" s="1"/>
  <c r="B69" i="6"/>
  <c r="CM69" i="6" s="1"/>
  <c r="CN68" i="6"/>
  <c r="CF68" i="6"/>
  <c r="CD68" i="6"/>
  <c r="AE68" i="6"/>
  <c r="Z68" i="6"/>
  <c r="CL68" i="6" s="1"/>
  <c r="B68" i="6"/>
  <c r="CM68" i="6" s="1"/>
  <c r="CN67" i="6"/>
  <c r="CF67" i="6"/>
  <c r="CD67" i="6"/>
  <c r="AE67" i="6"/>
  <c r="Z67" i="6"/>
  <c r="CL67" i="6" s="1"/>
  <c r="B67" i="6"/>
  <c r="CM67" i="6" s="1"/>
  <c r="CN66" i="6"/>
  <c r="CF66" i="6"/>
  <c r="CD66" i="6"/>
  <c r="AE66" i="6"/>
  <c r="Z66" i="6"/>
  <c r="CL66" i="6" s="1"/>
  <c r="B66" i="6"/>
  <c r="CM66" i="6" s="1"/>
  <c r="CN65" i="6"/>
  <c r="CF65" i="6"/>
  <c r="CD65" i="6"/>
  <c r="AE65" i="6"/>
  <c r="Z65" i="6"/>
  <c r="CL65" i="6" s="1"/>
  <c r="B65" i="6"/>
  <c r="CM65" i="6" s="1"/>
  <c r="CN64" i="6"/>
  <c r="CF64" i="6"/>
  <c r="CD64" i="6"/>
  <c r="AE64" i="6"/>
  <c r="Z64" i="6"/>
  <c r="CL64" i="6" s="1"/>
  <c r="B64" i="6"/>
  <c r="CM64" i="6" s="1"/>
  <c r="CN63" i="6"/>
  <c r="CF63" i="6"/>
  <c r="CD63" i="6"/>
  <c r="AE63" i="6"/>
  <c r="Z63" i="6"/>
  <c r="CL63" i="6" s="1"/>
  <c r="B63" i="6"/>
  <c r="CM63" i="6" s="1"/>
  <c r="CN62" i="6"/>
  <c r="CF62" i="6"/>
  <c r="CD62" i="6"/>
  <c r="AE62" i="6"/>
  <c r="Z62" i="6"/>
  <c r="CL62" i="6" s="1"/>
  <c r="B62" i="6"/>
  <c r="CM62" i="6" s="1"/>
  <c r="CN61" i="6"/>
  <c r="CF61" i="6"/>
  <c r="CD61" i="6"/>
  <c r="AE61" i="6"/>
  <c r="Z61" i="6"/>
  <c r="CL61" i="6" s="1"/>
  <c r="B61" i="6"/>
  <c r="CM61" i="6" s="1"/>
  <c r="CN60" i="6"/>
  <c r="CF60" i="6"/>
  <c r="CD60" i="6"/>
  <c r="AE60" i="6"/>
  <c r="Z60" i="6"/>
  <c r="CL60" i="6" s="1"/>
  <c r="B60" i="6"/>
  <c r="CM60" i="6" s="1"/>
  <c r="CN59" i="6"/>
  <c r="CF59" i="6"/>
  <c r="CD59" i="6"/>
  <c r="AE59" i="6"/>
  <c r="Z59" i="6"/>
  <c r="CL59" i="6" s="1"/>
  <c r="B59" i="6"/>
  <c r="CM59" i="6" s="1"/>
  <c r="CN58" i="6"/>
  <c r="CF58" i="6"/>
  <c r="CD58" i="6"/>
  <c r="AE58" i="6"/>
  <c r="Z58" i="6"/>
  <c r="CL58" i="6" s="1"/>
  <c r="B58" i="6"/>
  <c r="CM58" i="6" s="1"/>
  <c r="CN57" i="6"/>
  <c r="CF57" i="6"/>
  <c r="CD57" i="6"/>
  <c r="AE57" i="6"/>
  <c r="Z57" i="6"/>
  <c r="CL57" i="6" s="1"/>
  <c r="B57" i="6"/>
  <c r="CM57" i="6" s="1"/>
  <c r="CN56" i="6"/>
  <c r="CF56" i="6"/>
  <c r="CD56" i="6"/>
  <c r="AE56" i="6"/>
  <c r="Z56" i="6"/>
  <c r="CL56" i="6" s="1"/>
  <c r="B56" i="6"/>
  <c r="CM56" i="6" s="1"/>
  <c r="CN55" i="6"/>
  <c r="CF55" i="6"/>
  <c r="CD55" i="6"/>
  <c r="AE55" i="6"/>
  <c r="Z55" i="6"/>
  <c r="CL55" i="6" s="1"/>
  <c r="B55" i="6"/>
  <c r="CM55" i="6" s="1"/>
  <c r="CN54" i="6"/>
  <c r="CF54" i="6"/>
  <c r="CD54" i="6"/>
  <c r="AE54" i="6"/>
  <c r="Z54" i="6"/>
  <c r="CL54" i="6" s="1"/>
  <c r="B54" i="6"/>
  <c r="CM54" i="6" s="1"/>
  <c r="CN53" i="6"/>
  <c r="CF53" i="6"/>
  <c r="CD53" i="6"/>
  <c r="AE53" i="6"/>
  <c r="Z53" i="6"/>
  <c r="CL53" i="6" s="1"/>
  <c r="B53" i="6"/>
  <c r="CM53" i="6" s="1"/>
  <c r="CN52" i="6"/>
  <c r="CF52" i="6"/>
  <c r="CD52" i="6"/>
  <c r="AE52" i="6"/>
  <c r="Z52" i="6"/>
  <c r="CL52" i="6" s="1"/>
  <c r="B52" i="6"/>
  <c r="CM52" i="6" s="1"/>
  <c r="CN51" i="6"/>
  <c r="CF51" i="6"/>
  <c r="CD51" i="6"/>
  <c r="AE51" i="6"/>
  <c r="Z51" i="6"/>
  <c r="CL51" i="6" s="1"/>
  <c r="B51" i="6"/>
  <c r="CM51" i="6" s="1"/>
  <c r="CN50" i="6"/>
  <c r="CF50" i="6"/>
  <c r="CD50" i="6"/>
  <c r="AE50" i="6"/>
  <c r="Z50" i="6"/>
  <c r="CL50" i="6" s="1"/>
  <c r="B50" i="6"/>
  <c r="CM50" i="6" s="1"/>
  <c r="CN49" i="6"/>
  <c r="CF49" i="6"/>
  <c r="CD49" i="6"/>
  <c r="AE49" i="6"/>
  <c r="Z49" i="6"/>
  <c r="CL49" i="6" s="1"/>
  <c r="B49" i="6"/>
  <c r="CM49" i="6" s="1"/>
  <c r="CN48" i="6"/>
  <c r="CF48" i="6"/>
  <c r="CD48" i="6"/>
  <c r="AE48" i="6"/>
  <c r="Z48" i="6"/>
  <c r="CL48" i="6" s="1"/>
  <c r="B48" i="6"/>
  <c r="CM48" i="6" s="1"/>
  <c r="CN47" i="6"/>
  <c r="CF47" i="6"/>
  <c r="CD47" i="6"/>
  <c r="AE47" i="6"/>
  <c r="Z47" i="6"/>
  <c r="CL47" i="6" s="1"/>
  <c r="B47" i="6"/>
  <c r="CM47" i="6" s="1"/>
  <c r="CN46" i="6"/>
  <c r="CF46" i="6"/>
  <c r="CD46" i="6"/>
  <c r="AE46" i="6"/>
  <c r="Z46" i="6"/>
  <c r="CL46" i="6" s="1"/>
  <c r="B46" i="6"/>
  <c r="CM46" i="6" s="1"/>
  <c r="CN45" i="6"/>
  <c r="CF45" i="6"/>
  <c r="CD45" i="6"/>
  <c r="AE45" i="6"/>
  <c r="Z45" i="6"/>
  <c r="CL45" i="6" s="1"/>
  <c r="B45" i="6"/>
  <c r="CM45" i="6" s="1"/>
  <c r="CN44" i="6"/>
  <c r="CF44" i="6"/>
  <c r="CD44" i="6"/>
  <c r="AE44" i="6"/>
  <c r="Z44" i="6"/>
  <c r="CL44" i="6" s="1"/>
  <c r="B44" i="6"/>
  <c r="CM44" i="6" s="1"/>
  <c r="CN43" i="6"/>
  <c r="CF43" i="6"/>
  <c r="CD43" i="6"/>
  <c r="AE43" i="6"/>
  <c r="Z43" i="6"/>
  <c r="CL43" i="6" s="1"/>
  <c r="B43" i="6"/>
  <c r="CM43" i="6" s="1"/>
  <c r="CN42" i="6"/>
  <c r="CF42" i="6"/>
  <c r="CD42" i="6"/>
  <c r="AE42" i="6"/>
  <c r="Z42" i="6"/>
  <c r="CL42" i="6" s="1"/>
  <c r="B42" i="6"/>
  <c r="CM42" i="6" s="1"/>
  <c r="CN41" i="6"/>
  <c r="CF41" i="6"/>
  <c r="CD41" i="6"/>
  <c r="AE41" i="6"/>
  <c r="Z41" i="6"/>
  <c r="CL41" i="6" s="1"/>
  <c r="B41" i="6"/>
  <c r="CM41" i="6" s="1"/>
  <c r="CN40" i="6"/>
  <c r="CF40" i="6"/>
  <c r="CD40" i="6"/>
  <c r="AE40" i="6"/>
  <c r="Z40" i="6"/>
  <c r="CL40" i="6" s="1"/>
  <c r="B40" i="6"/>
  <c r="CM40" i="6" s="1"/>
  <c r="CN39" i="6"/>
  <c r="CF39" i="6"/>
  <c r="CD39" i="6"/>
  <c r="AE39" i="6"/>
  <c r="Z39" i="6"/>
  <c r="CL39" i="6" s="1"/>
  <c r="B39" i="6"/>
  <c r="CM39" i="6" s="1"/>
  <c r="CN38" i="6"/>
  <c r="CF38" i="6"/>
  <c r="CD38" i="6"/>
  <c r="AE38" i="6"/>
  <c r="Z38" i="6"/>
  <c r="CL38" i="6" s="1"/>
  <c r="B38" i="6"/>
  <c r="CM38" i="6" s="1"/>
  <c r="CN37" i="6"/>
  <c r="CF37" i="6"/>
  <c r="CD37" i="6"/>
  <c r="AE37" i="6"/>
  <c r="Z37" i="6"/>
  <c r="CL37" i="6" s="1"/>
  <c r="B37" i="6"/>
  <c r="CM37" i="6" s="1"/>
  <c r="CN36" i="6"/>
  <c r="CF36" i="6"/>
  <c r="CD36" i="6"/>
  <c r="AE36" i="6"/>
  <c r="Z36" i="6"/>
  <c r="CL36" i="6" s="1"/>
  <c r="B36" i="6"/>
  <c r="CM36" i="6" s="1"/>
  <c r="CN35" i="6"/>
  <c r="CF35" i="6"/>
  <c r="CD35" i="6"/>
  <c r="AE35" i="6"/>
  <c r="Z35" i="6"/>
  <c r="CL35" i="6" s="1"/>
  <c r="B35" i="6"/>
  <c r="CM35" i="6" s="1"/>
  <c r="CN34" i="6"/>
  <c r="CF34" i="6"/>
  <c r="CD34" i="6"/>
  <c r="AE34" i="6"/>
  <c r="AE94" i="6" s="1"/>
  <c r="Z34" i="6"/>
  <c r="B34" i="6"/>
  <c r="CM34" i="6" s="1"/>
  <c r="CM28" i="6"/>
  <c r="CK28" i="6"/>
  <c r="CD28" i="6"/>
  <c r="CC28" i="6"/>
  <c r="B28" i="6"/>
  <c r="CL28" i="6" s="1"/>
  <c r="L24" i="6"/>
  <c r="K24" i="6"/>
  <c r="J24" i="6"/>
  <c r="I24" i="6"/>
  <c r="H24" i="6"/>
  <c r="G24" i="6"/>
  <c r="F24" i="6"/>
  <c r="E24" i="6"/>
  <c r="D23" i="6"/>
  <c r="C23" i="6"/>
  <c r="B23" i="6"/>
  <c r="CC23" i="6" s="1"/>
  <c r="D22" i="6"/>
  <c r="B22" i="6" s="1"/>
  <c r="C22" i="6"/>
  <c r="D21" i="6"/>
  <c r="D24" i="6" s="1"/>
  <c r="C21" i="6"/>
  <c r="C24" i="6" s="1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CP15" i="6"/>
  <c r="CN15" i="6"/>
  <c r="CL15" i="6"/>
  <c r="CH15" i="6"/>
  <c r="CF15" i="6"/>
  <c r="CD15" i="6"/>
  <c r="B15" i="6"/>
  <c r="CO15" i="6" s="1"/>
  <c r="CP14" i="6"/>
  <c r="CN14" i="6"/>
  <c r="CM14" i="6"/>
  <c r="CL14" i="6"/>
  <c r="CH14" i="6"/>
  <c r="CG14" i="6"/>
  <c r="CF14" i="6"/>
  <c r="CD14" i="6"/>
  <c r="CC14" i="6"/>
  <c r="B14" i="6"/>
  <c r="CO14" i="6" s="1"/>
  <c r="CP13" i="6"/>
  <c r="CN13" i="6"/>
  <c r="CL13" i="6"/>
  <c r="CH13" i="6"/>
  <c r="CF13" i="6"/>
  <c r="CD13" i="6"/>
  <c r="B13" i="6"/>
  <c r="CO13" i="6" s="1"/>
  <c r="CP12" i="6"/>
  <c r="CN12" i="6"/>
  <c r="CM12" i="6"/>
  <c r="CL12" i="6"/>
  <c r="CH12" i="6"/>
  <c r="CG12" i="6"/>
  <c r="CF12" i="6"/>
  <c r="CD12" i="6"/>
  <c r="CC12" i="6"/>
  <c r="B12" i="6"/>
  <c r="CO12" i="6" s="1"/>
  <c r="CP11" i="6"/>
  <c r="CN11" i="6"/>
  <c r="CL11" i="6"/>
  <c r="CH11" i="6"/>
  <c r="CF11" i="6"/>
  <c r="CD11" i="6"/>
  <c r="B11" i="6"/>
  <c r="CM11" i="6" s="1"/>
  <c r="A5" i="6"/>
  <c r="A4" i="6"/>
  <c r="A3" i="6"/>
  <c r="A2" i="6"/>
  <c r="AS138" i="8" l="1"/>
  <c r="AS134" i="8"/>
  <c r="CN138" i="7"/>
  <c r="CG138" i="7"/>
  <c r="CC138" i="7"/>
  <c r="CM138" i="7"/>
  <c r="B240" i="7" s="1"/>
  <c r="CE138" i="7"/>
  <c r="CL138" i="7"/>
  <c r="CD138" i="7"/>
  <c r="CF138" i="7"/>
  <c r="CO138" i="7"/>
  <c r="CK138" i="7"/>
  <c r="V204" i="7"/>
  <c r="CL145" i="7"/>
  <c r="CE145" i="7"/>
  <c r="CM145" i="7"/>
  <c r="CD145" i="7"/>
  <c r="CK145" i="7"/>
  <c r="CC145" i="7"/>
  <c r="CF145" i="7"/>
  <c r="CN145" i="7"/>
  <c r="CG145" i="7"/>
  <c r="CO145" i="7"/>
  <c r="AS148" i="7"/>
  <c r="AS137" i="7"/>
  <c r="X114" i="7"/>
  <c r="AR92" i="7"/>
  <c r="AA11" i="7"/>
  <c r="AS139" i="7"/>
  <c r="AS135" i="7"/>
  <c r="AA13" i="7"/>
  <c r="AJ166" i="7"/>
  <c r="AS136" i="7"/>
  <c r="AS149" i="7"/>
  <c r="AV103" i="7"/>
  <c r="AS141" i="7"/>
  <c r="AV105" i="7"/>
  <c r="AR90" i="7"/>
  <c r="AR86" i="7"/>
  <c r="AA15" i="7"/>
  <c r="CN146" i="7"/>
  <c r="CG146" i="7"/>
  <c r="CC146" i="7"/>
  <c r="CO146" i="7"/>
  <c r="CF146" i="7"/>
  <c r="CM146" i="7"/>
  <c r="CE146" i="7"/>
  <c r="CK146" i="7"/>
  <c r="CD146" i="7"/>
  <c r="CL146" i="7"/>
  <c r="AV100" i="7"/>
  <c r="AS153" i="7"/>
  <c r="AS151" i="7"/>
  <c r="CN142" i="7"/>
  <c r="CG142" i="7"/>
  <c r="CC142" i="7"/>
  <c r="CM142" i="7"/>
  <c r="CE142" i="7"/>
  <c r="CL142" i="7"/>
  <c r="CD142" i="7"/>
  <c r="CO142" i="7"/>
  <c r="CF142" i="7"/>
  <c r="CK142" i="7"/>
  <c r="AB129" i="7"/>
  <c r="AB128" i="7"/>
  <c r="AB127" i="7"/>
  <c r="AS140" i="7"/>
  <c r="AV101" i="7"/>
  <c r="AR84" i="7"/>
  <c r="U121" i="7"/>
  <c r="AV104" i="7"/>
  <c r="AR88" i="7"/>
  <c r="M23" i="7"/>
  <c r="M21" i="7"/>
  <c r="CD22" i="6"/>
  <c r="CL22" i="6"/>
  <c r="CK22" i="6"/>
  <c r="CC22" i="6"/>
  <c r="M22" i="6" s="1"/>
  <c r="CK105" i="6"/>
  <c r="CC105" i="6"/>
  <c r="CM105" i="6"/>
  <c r="CD105" i="6"/>
  <c r="CF105" i="6"/>
  <c r="CE105" i="6"/>
  <c r="CN105" i="6"/>
  <c r="CO121" i="6"/>
  <c r="CK121" i="6"/>
  <c r="CG121" i="6"/>
  <c r="CC121" i="6"/>
  <c r="CR121" i="6"/>
  <c r="CN121" i="6"/>
  <c r="CJ121" i="6"/>
  <c r="CF121" i="6"/>
  <c r="CP121" i="6"/>
  <c r="CH121" i="6"/>
  <c r="CL121" i="6"/>
  <c r="CI121" i="6"/>
  <c r="CQ121" i="6"/>
  <c r="B16" i="6"/>
  <c r="B21" i="6"/>
  <c r="Z94" i="6"/>
  <c r="CL84" i="6"/>
  <c r="CD85" i="6"/>
  <c r="CD89" i="6"/>
  <c r="CL93" i="6"/>
  <c r="E108" i="6"/>
  <c r="CK101" i="6"/>
  <c r="CC101" i="6"/>
  <c r="CM101" i="6"/>
  <c r="CD101" i="6"/>
  <c r="CF101" i="6"/>
  <c r="CN101" i="6"/>
  <c r="CE101" i="6"/>
  <c r="CM135" i="6"/>
  <c r="CF135" i="6"/>
  <c r="CL135" i="6"/>
  <c r="CE135" i="6"/>
  <c r="CG135" i="6"/>
  <c r="CN135" i="6"/>
  <c r="CC135" i="6"/>
  <c r="CD135" i="6"/>
  <c r="CO135" i="6"/>
  <c r="CK135" i="6"/>
  <c r="CL34" i="6"/>
  <c r="CL86" i="6"/>
  <c r="CL90" i="6"/>
  <c r="CE121" i="6"/>
  <c r="CO137" i="6"/>
  <c r="CK137" i="6"/>
  <c r="CD137" i="6"/>
  <c r="CG137" i="6"/>
  <c r="CN137" i="6"/>
  <c r="CF137" i="6"/>
  <c r="CL137" i="6"/>
  <c r="CC137" i="6"/>
  <c r="CE137" i="6"/>
  <c r="CD23" i="6"/>
  <c r="M23" i="6" s="1"/>
  <c r="CL23" i="6"/>
  <c r="CK23" i="6"/>
  <c r="CN99" i="6"/>
  <c r="CF99" i="6"/>
  <c r="CE99" i="6"/>
  <c r="CL99" i="6"/>
  <c r="CC99" i="6"/>
  <c r="CD99" i="6"/>
  <c r="CM99" i="6"/>
  <c r="CK100" i="6"/>
  <c r="CC100" i="6"/>
  <c r="CN100" i="6"/>
  <c r="CE100" i="6"/>
  <c r="CL100" i="6"/>
  <c r="CD100" i="6"/>
  <c r="CM100" i="6"/>
  <c r="CL105" i="6"/>
  <c r="CM121" i="6"/>
  <c r="CO139" i="6"/>
  <c r="CK139" i="6"/>
  <c r="CD139" i="6"/>
  <c r="CM139" i="6"/>
  <c r="CE139" i="6"/>
  <c r="CL139" i="6"/>
  <c r="CC139" i="6"/>
  <c r="CG139" i="6"/>
  <c r="CO149" i="6"/>
  <c r="CK149" i="6"/>
  <c r="CD149" i="6"/>
  <c r="CL149" i="6"/>
  <c r="CC149" i="6"/>
  <c r="CG149" i="6"/>
  <c r="CE149" i="6"/>
  <c r="CM149" i="6"/>
  <c r="CK210" i="6"/>
  <c r="CD210" i="6"/>
  <c r="CC210" i="6"/>
  <c r="M210" i="6" s="1"/>
  <c r="CL210" i="6"/>
  <c r="CC11" i="6"/>
  <c r="CG11" i="6"/>
  <c r="CE12" i="6"/>
  <c r="AA12" i="6" s="1"/>
  <c r="CK12" i="6"/>
  <c r="CC13" i="6"/>
  <c r="CG13" i="6"/>
  <c r="CM13" i="6"/>
  <c r="CE14" i="6"/>
  <c r="AA14" i="6" s="1"/>
  <c r="CK14" i="6"/>
  <c r="CC15" i="6"/>
  <c r="CG15" i="6"/>
  <c r="CM15" i="6"/>
  <c r="CE28" i="6"/>
  <c r="X28" i="6" s="1"/>
  <c r="CC34" i="6"/>
  <c r="CK34" i="6"/>
  <c r="CC35" i="6"/>
  <c r="CK35" i="6"/>
  <c r="CC36" i="6"/>
  <c r="AR36" i="6" s="1"/>
  <c r="CK36" i="6"/>
  <c r="CC37" i="6"/>
  <c r="AR37" i="6" s="1"/>
  <c r="CK37" i="6"/>
  <c r="CC38" i="6"/>
  <c r="CK38" i="6"/>
  <c r="CC39" i="6"/>
  <c r="CK39" i="6"/>
  <c r="CC40" i="6"/>
  <c r="AR40" i="6" s="1"/>
  <c r="CK40" i="6"/>
  <c r="CC41" i="6"/>
  <c r="AR41" i="6" s="1"/>
  <c r="CK41" i="6"/>
  <c r="CC42" i="6"/>
  <c r="CK42" i="6"/>
  <c r="CC43" i="6"/>
  <c r="CK43" i="6"/>
  <c r="CC44" i="6"/>
  <c r="AR44" i="6" s="1"/>
  <c r="CK44" i="6"/>
  <c r="CC45" i="6"/>
  <c r="AR45" i="6" s="1"/>
  <c r="CK45" i="6"/>
  <c r="CC46" i="6"/>
  <c r="CK46" i="6"/>
  <c r="CC47" i="6"/>
  <c r="CK47" i="6"/>
  <c r="CC48" i="6"/>
  <c r="AR48" i="6" s="1"/>
  <c r="CK48" i="6"/>
  <c r="CC49" i="6"/>
  <c r="AR49" i="6" s="1"/>
  <c r="CK49" i="6"/>
  <c r="CC50" i="6"/>
  <c r="CK50" i="6"/>
  <c r="CC51" i="6"/>
  <c r="CK51" i="6"/>
  <c r="CC52" i="6"/>
  <c r="AR52" i="6" s="1"/>
  <c r="CK52" i="6"/>
  <c r="CC53" i="6"/>
  <c r="AR53" i="6" s="1"/>
  <c r="CK53" i="6"/>
  <c r="CC54" i="6"/>
  <c r="CK54" i="6"/>
  <c r="CC55" i="6"/>
  <c r="CK55" i="6"/>
  <c r="CC56" i="6"/>
  <c r="AR56" i="6" s="1"/>
  <c r="CK56" i="6"/>
  <c r="CC57" i="6"/>
  <c r="AR57" i="6" s="1"/>
  <c r="CK57" i="6"/>
  <c r="CC58" i="6"/>
  <c r="CK58" i="6"/>
  <c r="CC59" i="6"/>
  <c r="CK59" i="6"/>
  <c r="CC60" i="6"/>
  <c r="AR60" i="6" s="1"/>
  <c r="CK60" i="6"/>
  <c r="CC61" i="6"/>
  <c r="AR61" i="6" s="1"/>
  <c r="CK61" i="6"/>
  <c r="CC62" i="6"/>
  <c r="CK62" i="6"/>
  <c r="CC63" i="6"/>
  <c r="CK63" i="6"/>
  <c r="CC64" i="6"/>
  <c r="AR64" i="6" s="1"/>
  <c r="CK64" i="6"/>
  <c r="CC65" i="6"/>
  <c r="AR65" i="6" s="1"/>
  <c r="CK65" i="6"/>
  <c r="CC66" i="6"/>
  <c r="CK66" i="6"/>
  <c r="CC67" i="6"/>
  <c r="CK67" i="6"/>
  <c r="CC68" i="6"/>
  <c r="AR68" i="6" s="1"/>
  <c r="CK68" i="6"/>
  <c r="CC69" i="6"/>
  <c r="AR69" i="6" s="1"/>
  <c r="CK69" i="6"/>
  <c r="CC70" i="6"/>
  <c r="CK70" i="6"/>
  <c r="CC71" i="6"/>
  <c r="CK71" i="6"/>
  <c r="CC72" i="6"/>
  <c r="AR72" i="6" s="1"/>
  <c r="CK72" i="6"/>
  <c r="CC73" i="6"/>
  <c r="AR73" i="6" s="1"/>
  <c r="CK73" i="6"/>
  <c r="CC74" i="6"/>
  <c r="CK74" i="6"/>
  <c r="CC75" i="6"/>
  <c r="CK75" i="6"/>
  <c r="CC76" i="6"/>
  <c r="AR76" i="6" s="1"/>
  <c r="CK76" i="6"/>
  <c r="CC77" i="6"/>
  <c r="AR77" i="6" s="1"/>
  <c r="CK77" i="6"/>
  <c r="CC78" i="6"/>
  <c r="CK78" i="6"/>
  <c r="CC79" i="6"/>
  <c r="CK79" i="6"/>
  <c r="CC80" i="6"/>
  <c r="AR80" i="6" s="1"/>
  <c r="CK80" i="6"/>
  <c r="CC81" i="6"/>
  <c r="AR81" i="6" s="1"/>
  <c r="CK81" i="6"/>
  <c r="CC82" i="6"/>
  <c r="CK82" i="6"/>
  <c r="CC83" i="6"/>
  <c r="CK83" i="6"/>
  <c r="CK84" i="6"/>
  <c r="CC84" i="6"/>
  <c r="AR84" i="6" s="1"/>
  <c r="CM84" i="6"/>
  <c r="D108" i="6"/>
  <c r="CK103" i="6"/>
  <c r="CC103" i="6"/>
  <c r="AV103" i="6" s="1"/>
  <c r="CF103" i="6"/>
  <c r="CM103" i="6"/>
  <c r="CD103" i="6"/>
  <c r="CL103" i="6"/>
  <c r="CO114" i="6"/>
  <c r="CF114" i="6"/>
  <c r="CB114" i="6"/>
  <c r="CR114" i="6"/>
  <c r="CN114" i="6"/>
  <c r="CI114" i="6"/>
  <c r="CE114" i="6"/>
  <c r="CM114" i="6"/>
  <c r="CG114" i="6"/>
  <c r="CQ114" i="6"/>
  <c r="E144" i="6"/>
  <c r="C144" i="6" s="1"/>
  <c r="CF139" i="6"/>
  <c r="CO141" i="6"/>
  <c r="CK141" i="6"/>
  <c r="CD141" i="6"/>
  <c r="CG141" i="6"/>
  <c r="CN141" i="6"/>
  <c r="CF141" i="6"/>
  <c r="CC141" i="6"/>
  <c r="CL141" i="6"/>
  <c r="CM141" i="6"/>
  <c r="CF149" i="6"/>
  <c r="CM152" i="6"/>
  <c r="CF152" i="6"/>
  <c r="CK152" i="6"/>
  <c r="CC152" i="6"/>
  <c r="AS152" i="6" s="1"/>
  <c r="CO152" i="6"/>
  <c r="CG152" i="6"/>
  <c r="CD152" i="6"/>
  <c r="CL152" i="6"/>
  <c r="CN152" i="6"/>
  <c r="CL163" i="6"/>
  <c r="CC163" i="6"/>
  <c r="CD163" i="6"/>
  <c r="CL167" i="6"/>
  <c r="CC167" i="6"/>
  <c r="AJ167" i="6" s="1"/>
  <c r="CD167" i="6"/>
  <c r="C145" i="6"/>
  <c r="E155" i="6"/>
  <c r="C155" i="6" s="1"/>
  <c r="CM148" i="6"/>
  <c r="CF148" i="6"/>
  <c r="CK148" i="6"/>
  <c r="CC148" i="6"/>
  <c r="CO148" i="6"/>
  <c r="CG148" i="6"/>
  <c r="CL148" i="6"/>
  <c r="CD148" i="6"/>
  <c r="CN148" i="6"/>
  <c r="CE11" i="6"/>
  <c r="CK11" i="6"/>
  <c r="CO11" i="6"/>
  <c r="CE13" i="6"/>
  <c r="CK13" i="6"/>
  <c r="CE15" i="6"/>
  <c r="CK15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E48" i="6"/>
  <c r="CE49" i="6"/>
  <c r="CE50" i="6"/>
  <c r="CE51" i="6"/>
  <c r="CE52" i="6"/>
  <c r="CE53" i="6"/>
  <c r="CE54" i="6"/>
  <c r="CE55" i="6"/>
  <c r="CE56" i="6"/>
  <c r="CE57" i="6"/>
  <c r="CE58" i="6"/>
  <c r="CE59" i="6"/>
  <c r="CE60" i="6"/>
  <c r="CE61" i="6"/>
  <c r="CE62" i="6"/>
  <c r="CE63" i="6"/>
  <c r="CE64" i="6"/>
  <c r="CE65" i="6"/>
  <c r="CE66" i="6"/>
  <c r="CE67" i="6"/>
  <c r="CE68" i="6"/>
  <c r="CE69" i="6"/>
  <c r="CE70" i="6"/>
  <c r="CE71" i="6"/>
  <c r="CE72" i="6"/>
  <c r="CE73" i="6"/>
  <c r="CE74" i="6"/>
  <c r="CE75" i="6"/>
  <c r="CE76" i="6"/>
  <c r="CE77" i="6"/>
  <c r="CE78" i="6"/>
  <c r="CE79" i="6"/>
  <c r="CE80" i="6"/>
  <c r="CE81" i="6"/>
  <c r="CE82" i="6"/>
  <c r="CE83" i="6"/>
  <c r="CF84" i="6"/>
  <c r="CK107" i="6"/>
  <c r="CC107" i="6"/>
  <c r="CF107" i="6"/>
  <c r="CM107" i="6"/>
  <c r="CD107" i="6"/>
  <c r="CL107" i="6"/>
  <c r="CP114" i="6"/>
  <c r="CO143" i="6"/>
  <c r="CK143" i="6"/>
  <c r="CD143" i="6"/>
  <c r="CM143" i="6"/>
  <c r="CE143" i="6"/>
  <c r="CL143" i="6"/>
  <c r="CC143" i="6"/>
  <c r="CG143" i="6"/>
  <c r="CO153" i="6"/>
  <c r="CK153" i="6"/>
  <c r="CD153" i="6"/>
  <c r="CL153" i="6"/>
  <c r="CC153" i="6"/>
  <c r="CG153" i="6"/>
  <c r="CM153" i="6"/>
  <c r="CE153" i="6"/>
  <c r="CL161" i="6"/>
  <c r="CC161" i="6"/>
  <c r="CD161" i="6"/>
  <c r="CL165" i="6"/>
  <c r="CC165" i="6"/>
  <c r="AJ165" i="6" s="1"/>
  <c r="CD165" i="6"/>
  <c r="CL173" i="6"/>
  <c r="CC173" i="6"/>
  <c r="AJ173" i="6" s="1"/>
  <c r="CD173" i="6"/>
  <c r="CC85" i="6"/>
  <c r="AR85" i="6" s="1"/>
  <c r="CC86" i="6"/>
  <c r="AR86" i="6" s="1"/>
  <c r="CC87" i="6"/>
  <c r="AR87" i="6" s="1"/>
  <c r="CC88" i="6"/>
  <c r="AR88" i="6" s="1"/>
  <c r="CC89" i="6"/>
  <c r="CC90" i="6"/>
  <c r="AR90" i="6" s="1"/>
  <c r="CC91" i="6"/>
  <c r="AR91" i="6" s="1"/>
  <c r="CC92" i="6"/>
  <c r="AR92" i="6" s="1"/>
  <c r="CC93" i="6"/>
  <c r="AR93" i="6" s="1"/>
  <c r="C102" i="6"/>
  <c r="C106" i="6"/>
  <c r="CB113" i="6"/>
  <c r="CF113" i="6"/>
  <c r="B122" i="6"/>
  <c r="C138" i="6"/>
  <c r="CM140" i="6"/>
  <c r="CF140" i="6"/>
  <c r="CO140" i="6"/>
  <c r="CG140" i="6"/>
  <c r="CN140" i="6"/>
  <c r="CE140" i="6"/>
  <c r="CD140" i="6"/>
  <c r="AS140" i="6" s="1"/>
  <c r="C146" i="6"/>
  <c r="CO151" i="6"/>
  <c r="CK151" i="6"/>
  <c r="CD151" i="6"/>
  <c r="CN151" i="6"/>
  <c r="CF151" i="6"/>
  <c r="CM151" i="6"/>
  <c r="CE151" i="6"/>
  <c r="CC151" i="6"/>
  <c r="AS151" i="6" s="1"/>
  <c r="C154" i="6"/>
  <c r="CK205" i="6"/>
  <c r="CE205" i="6"/>
  <c r="CD205" i="6"/>
  <c r="V205" i="6" s="1"/>
  <c r="C104" i="6"/>
  <c r="CQ113" i="6"/>
  <c r="CM113" i="6"/>
  <c r="CH113" i="6"/>
  <c r="CP113" i="6"/>
  <c r="CG113" i="6"/>
  <c r="CR113" i="6"/>
  <c r="B116" i="6"/>
  <c r="C136" i="6"/>
  <c r="C142" i="6"/>
  <c r="CO147" i="6"/>
  <c r="CK147" i="6"/>
  <c r="CD147" i="6"/>
  <c r="CN147" i="6"/>
  <c r="CF147" i="6"/>
  <c r="CM147" i="6"/>
  <c r="CE147" i="6"/>
  <c r="CC147" i="6"/>
  <c r="C150" i="6"/>
  <c r="C160" i="6"/>
  <c r="C162" i="6"/>
  <c r="C164" i="6"/>
  <c r="C166" i="6"/>
  <c r="B172" i="6"/>
  <c r="B174" i="6"/>
  <c r="CL205" i="6"/>
  <c r="CG115" i="6"/>
  <c r="X115" i="6" s="1"/>
  <c r="CP115" i="6"/>
  <c r="CH120" i="6"/>
  <c r="CL120" i="6"/>
  <c r="CP120" i="6"/>
  <c r="CE127" i="6"/>
  <c r="AB127" i="6" s="1"/>
  <c r="CI127" i="6"/>
  <c r="CE128" i="6"/>
  <c r="CI128" i="6"/>
  <c r="AB128" i="6" s="1"/>
  <c r="CE129" i="6"/>
  <c r="AB129" i="6" s="1"/>
  <c r="CI129" i="6"/>
  <c r="C134" i="6"/>
  <c r="CL204" i="6"/>
  <c r="CL206" i="6"/>
  <c r="CL211" i="6"/>
  <c r="CK211" i="6"/>
  <c r="CH115" i="6"/>
  <c r="CM115" i="6"/>
  <c r="CE120" i="6"/>
  <c r="U120" i="6" s="1"/>
  <c r="CI120" i="6"/>
  <c r="CM120" i="6"/>
  <c r="CQ120" i="6"/>
  <c r="V204" i="6"/>
  <c r="V206" i="6"/>
  <c r="CC211" i="6"/>
  <c r="M211" i="6" s="1"/>
  <c r="B215" i="5"/>
  <c r="CM211" i="5"/>
  <c r="CL211" i="5"/>
  <c r="CK211" i="5"/>
  <c r="CE211" i="5"/>
  <c r="CD211" i="5"/>
  <c r="CC211" i="5"/>
  <c r="M211" i="5"/>
  <c r="B211" i="5"/>
  <c r="CM210" i="5"/>
  <c r="CL210" i="5"/>
  <c r="CK210" i="5"/>
  <c r="CE210" i="5"/>
  <c r="CD210" i="5"/>
  <c r="CC210" i="5"/>
  <c r="M210" i="5" s="1"/>
  <c r="B210" i="5"/>
  <c r="CM206" i="5"/>
  <c r="CL206" i="5"/>
  <c r="CK206" i="5"/>
  <c r="CD206" i="5"/>
  <c r="V206" i="5" s="1"/>
  <c r="CC206" i="5"/>
  <c r="C206" i="5"/>
  <c r="CE206" i="5" s="1"/>
  <c r="CM205" i="5"/>
  <c r="CL205" i="5"/>
  <c r="CK205" i="5"/>
  <c r="CD205" i="5"/>
  <c r="CC205" i="5"/>
  <c r="V205" i="5" s="1"/>
  <c r="C205" i="5"/>
  <c r="CE205" i="5" s="1"/>
  <c r="CM204" i="5"/>
  <c r="CL204" i="5"/>
  <c r="CK204" i="5"/>
  <c r="CD204" i="5"/>
  <c r="CC204" i="5"/>
  <c r="V204" i="5"/>
  <c r="C204" i="5"/>
  <c r="CE204" i="5" s="1"/>
  <c r="H200" i="5"/>
  <c r="C200" i="5"/>
  <c r="H199" i="5"/>
  <c r="C199" i="5"/>
  <c r="H198" i="5"/>
  <c r="C198" i="5"/>
  <c r="H197" i="5"/>
  <c r="C197" i="5"/>
  <c r="F193" i="5"/>
  <c r="B193" i="5"/>
  <c r="F192" i="5"/>
  <c r="B192" i="5"/>
  <c r="F191" i="5"/>
  <c r="B191" i="5"/>
  <c r="E187" i="5"/>
  <c r="B187" i="5"/>
  <c r="E186" i="5"/>
  <c r="B186" i="5"/>
  <c r="E182" i="5"/>
  <c r="B182" i="5"/>
  <c r="E181" i="5"/>
  <c r="B181" i="5"/>
  <c r="E180" i="5"/>
  <c r="B180" i="5"/>
  <c r="E179" i="5"/>
  <c r="B179" i="5"/>
  <c r="D174" i="5"/>
  <c r="C174" i="5"/>
  <c r="B174" i="5"/>
  <c r="CL174" i="5" s="1"/>
  <c r="CD173" i="5"/>
  <c r="D173" i="5"/>
  <c r="C173" i="5"/>
  <c r="B173" i="5" s="1"/>
  <c r="CL172" i="5"/>
  <c r="D172" i="5"/>
  <c r="C172" i="5"/>
  <c r="B172" i="5"/>
  <c r="E167" i="5"/>
  <c r="D167" i="5"/>
  <c r="C167" i="5" s="1"/>
  <c r="E166" i="5"/>
  <c r="D166" i="5"/>
  <c r="C166" i="5"/>
  <c r="CC166" i="5" s="1"/>
  <c r="E165" i="5"/>
  <c r="D165" i="5"/>
  <c r="C165" i="5" s="1"/>
  <c r="CD165" i="5" s="1"/>
  <c r="CC164" i="5"/>
  <c r="E164" i="5"/>
  <c r="D164" i="5"/>
  <c r="C164" i="5"/>
  <c r="CD163" i="5"/>
  <c r="E163" i="5"/>
  <c r="D163" i="5"/>
  <c r="C163" i="5" s="1"/>
  <c r="CL162" i="5"/>
  <c r="E162" i="5"/>
  <c r="D162" i="5"/>
  <c r="C162" i="5"/>
  <c r="CD161" i="5"/>
  <c r="E161" i="5"/>
  <c r="D161" i="5"/>
  <c r="C161" i="5" s="1"/>
  <c r="CL160" i="5"/>
  <c r="E160" i="5"/>
  <c r="D160" i="5"/>
  <c r="C160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CG154" i="5"/>
  <c r="E154" i="5"/>
  <c r="D154" i="5"/>
  <c r="C154" i="5" s="1"/>
  <c r="CD154" i="5" s="1"/>
  <c r="E153" i="5"/>
  <c r="D153" i="5"/>
  <c r="CM152" i="5"/>
  <c r="E152" i="5"/>
  <c r="D152" i="5"/>
  <c r="C152" i="5" s="1"/>
  <c r="CG152" i="5" s="1"/>
  <c r="E151" i="5"/>
  <c r="D151" i="5"/>
  <c r="CO150" i="5"/>
  <c r="CM150" i="5"/>
  <c r="E150" i="5"/>
  <c r="D150" i="5"/>
  <c r="C150" i="5" s="1"/>
  <c r="CD150" i="5" s="1"/>
  <c r="E149" i="5"/>
  <c r="D149" i="5"/>
  <c r="CO148" i="5"/>
  <c r="CM148" i="5"/>
  <c r="CD148" i="5"/>
  <c r="E148" i="5"/>
  <c r="D148" i="5"/>
  <c r="C148" i="5" s="1"/>
  <c r="E147" i="5"/>
  <c r="D147" i="5"/>
  <c r="E146" i="5"/>
  <c r="D146" i="5"/>
  <c r="C146" i="5" s="1"/>
  <c r="E145" i="5"/>
  <c r="D145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CK143" i="5"/>
  <c r="E143" i="5"/>
  <c r="D143" i="5"/>
  <c r="C143" i="5" s="1"/>
  <c r="CN142" i="5"/>
  <c r="CK142" i="5"/>
  <c r="CC142" i="5"/>
  <c r="E142" i="5"/>
  <c r="D142" i="5"/>
  <c r="C142" i="5"/>
  <c r="CM141" i="5"/>
  <c r="E141" i="5"/>
  <c r="D141" i="5"/>
  <c r="C141" i="5" s="1"/>
  <c r="CK141" i="5" s="1"/>
  <c r="CF140" i="5"/>
  <c r="E140" i="5"/>
  <c r="D140" i="5"/>
  <c r="C140" i="5"/>
  <c r="CM139" i="5"/>
  <c r="E139" i="5"/>
  <c r="D139" i="5"/>
  <c r="C139" i="5" s="1"/>
  <c r="CE139" i="5" s="1"/>
  <c r="CF138" i="5"/>
  <c r="E138" i="5"/>
  <c r="D138" i="5"/>
  <c r="C138" i="5"/>
  <c r="CM137" i="5"/>
  <c r="CE137" i="5"/>
  <c r="E137" i="5"/>
  <c r="D137" i="5"/>
  <c r="C137" i="5" s="1"/>
  <c r="CN136" i="5"/>
  <c r="CK136" i="5"/>
  <c r="E136" i="5"/>
  <c r="D136" i="5"/>
  <c r="C136" i="5"/>
  <c r="CC136" i="5" s="1"/>
  <c r="E135" i="5"/>
  <c r="D135" i="5"/>
  <c r="CN134" i="5"/>
  <c r="CK134" i="5"/>
  <c r="CC134" i="5"/>
  <c r="E134" i="5"/>
  <c r="E144" i="5" s="1"/>
  <c r="D134" i="5"/>
  <c r="C134" i="5"/>
  <c r="CO129" i="5"/>
  <c r="CM129" i="5"/>
  <c r="CD129" i="5"/>
  <c r="B129" i="5"/>
  <c r="CO128" i="5"/>
  <c r="CI128" i="5"/>
  <c r="CF128" i="5"/>
  <c r="CD128" i="5"/>
  <c r="B128" i="5"/>
  <c r="CQ127" i="5"/>
  <c r="CO127" i="5"/>
  <c r="CM127" i="5"/>
  <c r="CL127" i="5"/>
  <c r="CK127" i="5"/>
  <c r="CH127" i="5"/>
  <c r="CG127" i="5"/>
  <c r="CF127" i="5"/>
  <c r="CD127" i="5"/>
  <c r="CC127" i="5"/>
  <c r="B127" i="5"/>
  <c r="CP127" i="5" s="1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CO121" i="5"/>
  <c r="CG121" i="5"/>
  <c r="CE121" i="5"/>
  <c r="CD121" i="5"/>
  <c r="B121" i="5"/>
  <c r="CQ120" i="5"/>
  <c r="CK120" i="5"/>
  <c r="CI120" i="5"/>
  <c r="CD120" i="5"/>
  <c r="CC120" i="5"/>
  <c r="B120" i="5"/>
  <c r="CM120" i="5" s="1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CQ115" i="5"/>
  <c r="CO115" i="5"/>
  <c r="CL115" i="5"/>
  <c r="CK115" i="5"/>
  <c r="CH115" i="5"/>
  <c r="CD115" i="5"/>
  <c r="CC115" i="5"/>
  <c r="CB115" i="5"/>
  <c r="B115" i="5"/>
  <c r="CQ114" i="5"/>
  <c r="CO114" i="5"/>
  <c r="CL114" i="5"/>
  <c r="CK114" i="5"/>
  <c r="CH114" i="5"/>
  <c r="CD114" i="5"/>
  <c r="CC114" i="5"/>
  <c r="CB114" i="5"/>
  <c r="B114" i="5"/>
  <c r="CQ113" i="5"/>
  <c r="CO113" i="5"/>
  <c r="CL113" i="5"/>
  <c r="CK113" i="5"/>
  <c r="CF113" i="5"/>
  <c r="CE113" i="5"/>
  <c r="CD113" i="5"/>
  <c r="CC113" i="5"/>
  <c r="CB113" i="5"/>
  <c r="B113" i="5"/>
  <c r="CR113" i="5" s="1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7" i="5"/>
  <c r="D107" i="5"/>
  <c r="CN106" i="5"/>
  <c r="CE106" i="5"/>
  <c r="CD106" i="5"/>
  <c r="E106" i="5"/>
  <c r="D106" i="5"/>
  <c r="C106" i="5" s="1"/>
  <c r="CN105" i="5"/>
  <c r="E105" i="5"/>
  <c r="D105" i="5"/>
  <c r="C105" i="5" s="1"/>
  <c r="E104" i="5"/>
  <c r="D104" i="5"/>
  <c r="E103" i="5"/>
  <c r="D103" i="5"/>
  <c r="CN102" i="5"/>
  <c r="CE102" i="5"/>
  <c r="E102" i="5"/>
  <c r="D102" i="5"/>
  <c r="C102" i="5" s="1"/>
  <c r="CD102" i="5" s="1"/>
  <c r="CN101" i="5"/>
  <c r="CE101" i="5"/>
  <c r="E101" i="5"/>
  <c r="D101" i="5"/>
  <c r="C101" i="5" s="1"/>
  <c r="E100" i="5"/>
  <c r="C100" i="5" s="1"/>
  <c r="E99" i="5"/>
  <c r="D99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E93" i="5"/>
  <c r="Z93" i="5"/>
  <c r="B93" i="5"/>
  <c r="CC93" i="5" s="1"/>
  <c r="CC92" i="5"/>
  <c r="AE92" i="5"/>
  <c r="Z92" i="5"/>
  <c r="B92" i="5"/>
  <c r="CM91" i="5"/>
  <c r="AE91" i="5"/>
  <c r="Z91" i="5"/>
  <c r="B91" i="5"/>
  <c r="CC91" i="5" s="1"/>
  <c r="CC90" i="5"/>
  <c r="AE90" i="5"/>
  <c r="Z90" i="5"/>
  <c r="B90" i="5"/>
  <c r="CM89" i="5"/>
  <c r="AE89" i="5"/>
  <c r="Z89" i="5"/>
  <c r="B89" i="5"/>
  <c r="CC89" i="5" s="1"/>
  <c r="CC88" i="5"/>
  <c r="AE88" i="5"/>
  <c r="Z88" i="5"/>
  <c r="B88" i="5"/>
  <c r="CM87" i="5"/>
  <c r="AE87" i="5"/>
  <c r="Z87" i="5"/>
  <c r="B87" i="5"/>
  <c r="CC87" i="5" s="1"/>
  <c r="CC86" i="5"/>
  <c r="AE86" i="5"/>
  <c r="Z86" i="5"/>
  <c r="B86" i="5"/>
  <c r="CM85" i="5"/>
  <c r="AE85" i="5"/>
  <c r="Z85" i="5"/>
  <c r="B85" i="5"/>
  <c r="CC85" i="5" s="1"/>
  <c r="CC84" i="5"/>
  <c r="AE84" i="5"/>
  <c r="Z84" i="5"/>
  <c r="B84" i="5"/>
  <c r="CM83" i="5"/>
  <c r="AE83" i="5"/>
  <c r="Z83" i="5"/>
  <c r="B83" i="5"/>
  <c r="CC83" i="5" s="1"/>
  <c r="CC82" i="5"/>
  <c r="AE82" i="5"/>
  <c r="Z82" i="5"/>
  <c r="B82" i="5"/>
  <c r="CM81" i="5"/>
  <c r="CF81" i="5"/>
  <c r="AE81" i="5"/>
  <c r="Z81" i="5"/>
  <c r="CD81" i="5" s="1"/>
  <c r="B81" i="5"/>
  <c r="CK81" i="5" s="1"/>
  <c r="CN80" i="5"/>
  <c r="CL80" i="5"/>
  <c r="CF80" i="5"/>
  <c r="AE80" i="5"/>
  <c r="Z80" i="5"/>
  <c r="CD80" i="5" s="1"/>
  <c r="B80" i="5"/>
  <c r="CK80" i="5" s="1"/>
  <c r="CN79" i="5"/>
  <c r="CL79" i="5"/>
  <c r="CF79" i="5"/>
  <c r="AE79" i="5"/>
  <c r="Z79" i="5"/>
  <c r="CD79" i="5" s="1"/>
  <c r="B79" i="5"/>
  <c r="CK79" i="5" s="1"/>
  <c r="CN78" i="5"/>
  <c r="CL78" i="5"/>
  <c r="CF78" i="5"/>
  <c r="AE78" i="5"/>
  <c r="Z78" i="5"/>
  <c r="CD78" i="5" s="1"/>
  <c r="B78" i="5"/>
  <c r="CK78" i="5" s="1"/>
  <c r="CN77" i="5"/>
  <c r="CL77" i="5"/>
  <c r="CF77" i="5"/>
  <c r="AE77" i="5"/>
  <c r="Z77" i="5"/>
  <c r="CD77" i="5" s="1"/>
  <c r="B77" i="5"/>
  <c r="CK77" i="5" s="1"/>
  <c r="CN76" i="5"/>
  <c r="CL76" i="5"/>
  <c r="CF76" i="5"/>
  <c r="AE76" i="5"/>
  <c r="Z76" i="5"/>
  <c r="CD76" i="5" s="1"/>
  <c r="B76" i="5"/>
  <c r="CK76" i="5" s="1"/>
  <c r="CN75" i="5"/>
  <c r="CL75" i="5"/>
  <c r="CF75" i="5"/>
  <c r="AE75" i="5"/>
  <c r="Z75" i="5"/>
  <c r="CD75" i="5" s="1"/>
  <c r="B75" i="5"/>
  <c r="CK75" i="5" s="1"/>
  <c r="CN74" i="5"/>
  <c r="CL74" i="5"/>
  <c r="CF74" i="5"/>
  <c r="AE74" i="5"/>
  <c r="Z74" i="5"/>
  <c r="CD74" i="5" s="1"/>
  <c r="B74" i="5"/>
  <c r="CK74" i="5" s="1"/>
  <c r="CN73" i="5"/>
  <c r="CL73" i="5"/>
  <c r="CF73" i="5"/>
  <c r="AE73" i="5"/>
  <c r="Z73" i="5"/>
  <c r="CD73" i="5" s="1"/>
  <c r="B73" i="5"/>
  <c r="CK73" i="5" s="1"/>
  <c r="CN72" i="5"/>
  <c r="CL72" i="5"/>
  <c r="CF72" i="5"/>
  <c r="AE72" i="5"/>
  <c r="Z72" i="5"/>
  <c r="CD72" i="5" s="1"/>
  <c r="B72" i="5"/>
  <c r="CK72" i="5" s="1"/>
  <c r="CN71" i="5"/>
  <c r="CL71" i="5"/>
  <c r="CF71" i="5"/>
  <c r="AE71" i="5"/>
  <c r="Z71" i="5"/>
  <c r="CD71" i="5" s="1"/>
  <c r="B71" i="5"/>
  <c r="CK71" i="5" s="1"/>
  <c r="CN70" i="5"/>
  <c r="CL70" i="5"/>
  <c r="CF70" i="5"/>
  <c r="AE70" i="5"/>
  <c r="Z70" i="5"/>
  <c r="CD70" i="5" s="1"/>
  <c r="B70" i="5"/>
  <c r="CK70" i="5" s="1"/>
  <c r="CN69" i="5"/>
  <c r="CL69" i="5"/>
  <c r="CF69" i="5"/>
  <c r="AE69" i="5"/>
  <c r="Z69" i="5"/>
  <c r="CD69" i="5" s="1"/>
  <c r="B69" i="5"/>
  <c r="CK69" i="5" s="1"/>
  <c r="CN68" i="5"/>
  <c r="CL68" i="5"/>
  <c r="CF68" i="5"/>
  <c r="AE68" i="5"/>
  <c r="Z68" i="5"/>
  <c r="CD68" i="5" s="1"/>
  <c r="B68" i="5"/>
  <c r="CK68" i="5" s="1"/>
  <c r="CN67" i="5"/>
  <c r="CL67" i="5"/>
  <c r="CF67" i="5"/>
  <c r="AE67" i="5"/>
  <c r="Z67" i="5"/>
  <c r="CD67" i="5" s="1"/>
  <c r="B67" i="5"/>
  <c r="CK67" i="5" s="1"/>
  <c r="CN66" i="5"/>
  <c r="CL66" i="5"/>
  <c r="CF66" i="5"/>
  <c r="AE66" i="5"/>
  <c r="Z66" i="5"/>
  <c r="CD66" i="5" s="1"/>
  <c r="B66" i="5"/>
  <c r="CK66" i="5" s="1"/>
  <c r="CN65" i="5"/>
  <c r="CL65" i="5"/>
  <c r="CF65" i="5"/>
  <c r="AE65" i="5"/>
  <c r="Z65" i="5"/>
  <c r="CD65" i="5" s="1"/>
  <c r="B65" i="5"/>
  <c r="CK65" i="5" s="1"/>
  <c r="CN64" i="5"/>
  <c r="CL64" i="5"/>
  <c r="CF64" i="5"/>
  <c r="AE64" i="5"/>
  <c r="Z64" i="5"/>
  <c r="CD64" i="5" s="1"/>
  <c r="B64" i="5"/>
  <c r="CK64" i="5" s="1"/>
  <c r="CN63" i="5"/>
  <c r="CL63" i="5"/>
  <c r="CF63" i="5"/>
  <c r="AE63" i="5"/>
  <c r="Z63" i="5"/>
  <c r="CD63" i="5" s="1"/>
  <c r="B63" i="5"/>
  <c r="CK63" i="5" s="1"/>
  <c r="CN62" i="5"/>
  <c r="CL62" i="5"/>
  <c r="CF62" i="5"/>
  <c r="AE62" i="5"/>
  <c r="Z62" i="5"/>
  <c r="CD62" i="5" s="1"/>
  <c r="B62" i="5"/>
  <c r="CK62" i="5" s="1"/>
  <c r="CN61" i="5"/>
  <c r="CL61" i="5"/>
  <c r="CF61" i="5"/>
  <c r="AE61" i="5"/>
  <c r="Z61" i="5"/>
  <c r="CD61" i="5" s="1"/>
  <c r="B61" i="5"/>
  <c r="CK61" i="5" s="1"/>
  <c r="CN60" i="5"/>
  <c r="CL60" i="5"/>
  <c r="CF60" i="5"/>
  <c r="AE60" i="5"/>
  <c r="Z60" i="5"/>
  <c r="CD60" i="5" s="1"/>
  <c r="B60" i="5"/>
  <c r="CK60" i="5" s="1"/>
  <c r="CN59" i="5"/>
  <c r="CL59" i="5"/>
  <c r="CF59" i="5"/>
  <c r="AE59" i="5"/>
  <c r="Z59" i="5"/>
  <c r="CD59" i="5" s="1"/>
  <c r="B59" i="5"/>
  <c r="CK59" i="5" s="1"/>
  <c r="CN58" i="5"/>
  <c r="CL58" i="5"/>
  <c r="CF58" i="5"/>
  <c r="AE58" i="5"/>
  <c r="Z58" i="5"/>
  <c r="CD58" i="5" s="1"/>
  <c r="B58" i="5"/>
  <c r="CK58" i="5" s="1"/>
  <c r="CN57" i="5"/>
  <c r="CL57" i="5"/>
  <c r="CF57" i="5"/>
  <c r="AE57" i="5"/>
  <c r="Z57" i="5"/>
  <c r="CD57" i="5" s="1"/>
  <c r="B57" i="5"/>
  <c r="CK57" i="5" s="1"/>
  <c r="CN56" i="5"/>
  <c r="CL56" i="5"/>
  <c r="CF56" i="5"/>
  <c r="AE56" i="5"/>
  <c r="Z56" i="5"/>
  <c r="CD56" i="5" s="1"/>
  <c r="B56" i="5"/>
  <c r="CK56" i="5" s="1"/>
  <c r="CN55" i="5"/>
  <c r="CL55" i="5"/>
  <c r="CF55" i="5"/>
  <c r="AE55" i="5"/>
  <c r="Z55" i="5"/>
  <c r="CD55" i="5" s="1"/>
  <c r="B55" i="5"/>
  <c r="CK55" i="5" s="1"/>
  <c r="CN54" i="5"/>
  <c r="CL54" i="5"/>
  <c r="CF54" i="5"/>
  <c r="AE54" i="5"/>
  <c r="Z54" i="5"/>
  <c r="CD54" i="5" s="1"/>
  <c r="B54" i="5"/>
  <c r="CK54" i="5" s="1"/>
  <c r="CN53" i="5"/>
  <c r="CL53" i="5"/>
  <c r="CF53" i="5"/>
  <c r="AE53" i="5"/>
  <c r="Z53" i="5"/>
  <c r="CD53" i="5" s="1"/>
  <c r="B53" i="5"/>
  <c r="CK53" i="5" s="1"/>
  <c r="CN52" i="5"/>
  <c r="CL52" i="5"/>
  <c r="CF52" i="5"/>
  <c r="AE52" i="5"/>
  <c r="Z52" i="5"/>
  <c r="CD52" i="5" s="1"/>
  <c r="B52" i="5"/>
  <c r="CK52" i="5" s="1"/>
  <c r="CN51" i="5"/>
  <c r="CL51" i="5"/>
  <c r="CF51" i="5"/>
  <c r="AE51" i="5"/>
  <c r="Z51" i="5"/>
  <c r="CD51" i="5" s="1"/>
  <c r="B51" i="5"/>
  <c r="CK51" i="5" s="1"/>
  <c r="CN50" i="5"/>
  <c r="CL50" i="5"/>
  <c r="CF50" i="5"/>
  <c r="AE50" i="5"/>
  <c r="Z50" i="5"/>
  <c r="CD50" i="5" s="1"/>
  <c r="B50" i="5"/>
  <c r="CK50" i="5" s="1"/>
  <c r="CN49" i="5"/>
  <c r="CL49" i="5"/>
  <c r="CF49" i="5"/>
  <c r="AE49" i="5"/>
  <c r="Z49" i="5"/>
  <c r="CD49" i="5" s="1"/>
  <c r="B49" i="5"/>
  <c r="CK49" i="5" s="1"/>
  <c r="CN48" i="5"/>
  <c r="CL48" i="5"/>
  <c r="CF48" i="5"/>
  <c r="AE48" i="5"/>
  <c r="Z48" i="5"/>
  <c r="CD48" i="5" s="1"/>
  <c r="B48" i="5"/>
  <c r="CK48" i="5" s="1"/>
  <c r="CN47" i="5"/>
  <c r="CL47" i="5"/>
  <c r="CF47" i="5"/>
  <c r="AE47" i="5"/>
  <c r="Z47" i="5"/>
  <c r="CD47" i="5" s="1"/>
  <c r="B47" i="5"/>
  <c r="CK47" i="5" s="1"/>
  <c r="CN46" i="5"/>
  <c r="CL46" i="5"/>
  <c r="CF46" i="5"/>
  <c r="AE46" i="5"/>
  <c r="Z46" i="5"/>
  <c r="CD46" i="5" s="1"/>
  <c r="B46" i="5"/>
  <c r="CK46" i="5" s="1"/>
  <c r="CN45" i="5"/>
  <c r="CL45" i="5"/>
  <c r="CF45" i="5"/>
  <c r="AE45" i="5"/>
  <c r="Z45" i="5"/>
  <c r="CD45" i="5" s="1"/>
  <c r="B45" i="5"/>
  <c r="CK45" i="5" s="1"/>
  <c r="CN44" i="5"/>
  <c r="CL44" i="5"/>
  <c r="CF44" i="5"/>
  <c r="AE44" i="5"/>
  <c r="Z44" i="5"/>
  <c r="CD44" i="5" s="1"/>
  <c r="B44" i="5"/>
  <c r="CK44" i="5" s="1"/>
  <c r="CN43" i="5"/>
  <c r="CL43" i="5"/>
  <c r="CF43" i="5"/>
  <c r="AE43" i="5"/>
  <c r="Z43" i="5"/>
  <c r="CD43" i="5" s="1"/>
  <c r="B43" i="5"/>
  <c r="CK43" i="5" s="1"/>
  <c r="CN42" i="5"/>
  <c r="CL42" i="5"/>
  <c r="CF42" i="5"/>
  <c r="AE42" i="5"/>
  <c r="Z42" i="5"/>
  <c r="CD42" i="5" s="1"/>
  <c r="B42" i="5"/>
  <c r="CK42" i="5" s="1"/>
  <c r="CN41" i="5"/>
  <c r="CL41" i="5"/>
  <c r="CF41" i="5"/>
  <c r="AE41" i="5"/>
  <c r="Z41" i="5"/>
  <c r="CD41" i="5" s="1"/>
  <c r="B41" i="5"/>
  <c r="CK41" i="5" s="1"/>
  <c r="CN40" i="5"/>
  <c r="CL40" i="5"/>
  <c r="CF40" i="5"/>
  <c r="AE40" i="5"/>
  <c r="Z40" i="5"/>
  <c r="CD40" i="5" s="1"/>
  <c r="B40" i="5"/>
  <c r="CK40" i="5" s="1"/>
  <c r="CN39" i="5"/>
  <c r="CL39" i="5"/>
  <c r="CF39" i="5"/>
  <c r="AE39" i="5"/>
  <c r="Z39" i="5"/>
  <c r="CD39" i="5" s="1"/>
  <c r="B39" i="5"/>
  <c r="CK39" i="5" s="1"/>
  <c r="CN38" i="5"/>
  <c r="CL38" i="5"/>
  <c r="CF38" i="5"/>
  <c r="AE38" i="5"/>
  <c r="Z38" i="5"/>
  <c r="CD38" i="5" s="1"/>
  <c r="B38" i="5"/>
  <c r="CK38" i="5" s="1"/>
  <c r="CN37" i="5"/>
  <c r="CL37" i="5"/>
  <c r="CF37" i="5"/>
  <c r="AE37" i="5"/>
  <c r="Z37" i="5"/>
  <c r="CD37" i="5" s="1"/>
  <c r="B37" i="5"/>
  <c r="CK37" i="5" s="1"/>
  <c r="CN36" i="5"/>
  <c r="CL36" i="5"/>
  <c r="CF36" i="5"/>
  <c r="AE36" i="5"/>
  <c r="Z36" i="5"/>
  <c r="CD36" i="5" s="1"/>
  <c r="B36" i="5"/>
  <c r="CK36" i="5" s="1"/>
  <c r="CN35" i="5"/>
  <c r="CL35" i="5"/>
  <c r="CF35" i="5"/>
  <c r="AE35" i="5"/>
  <c r="Z35" i="5"/>
  <c r="CD35" i="5" s="1"/>
  <c r="B35" i="5"/>
  <c r="CK35" i="5" s="1"/>
  <c r="CN34" i="5"/>
  <c r="CL34" i="5"/>
  <c r="CF34" i="5"/>
  <c r="AE34" i="5"/>
  <c r="Z34" i="5"/>
  <c r="CD34" i="5" s="1"/>
  <c r="B34" i="5"/>
  <c r="CK34" i="5" s="1"/>
  <c r="CM28" i="5"/>
  <c r="CK28" i="5"/>
  <c r="CD28" i="5"/>
  <c r="B28" i="5"/>
  <c r="CE28" i="5" s="1"/>
  <c r="L24" i="5"/>
  <c r="K24" i="5"/>
  <c r="J24" i="5"/>
  <c r="I24" i="5"/>
  <c r="H24" i="5"/>
  <c r="G24" i="5"/>
  <c r="F24" i="5"/>
  <c r="E24" i="5"/>
  <c r="D23" i="5"/>
  <c r="B23" i="5" s="1"/>
  <c r="C23" i="5"/>
  <c r="D22" i="5"/>
  <c r="B22" i="5" s="1"/>
  <c r="C22" i="5"/>
  <c r="CK21" i="5"/>
  <c r="D21" i="5"/>
  <c r="C21" i="5"/>
  <c r="C24" i="5" s="1"/>
  <c r="B21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 s="1"/>
  <c r="CP15" i="5"/>
  <c r="CN15" i="5"/>
  <c r="CM15" i="5"/>
  <c r="CL15" i="5"/>
  <c r="CH15" i="5"/>
  <c r="CG15" i="5"/>
  <c r="CF15" i="5"/>
  <c r="CD15" i="5"/>
  <c r="CC15" i="5"/>
  <c r="B15" i="5"/>
  <c r="CO15" i="5" s="1"/>
  <c r="B14" i="5"/>
  <c r="CP14" i="5" s="1"/>
  <c r="CP13" i="5"/>
  <c r="CN13" i="5"/>
  <c r="CM13" i="5"/>
  <c r="CL13" i="5"/>
  <c r="CH13" i="5"/>
  <c r="CG13" i="5"/>
  <c r="CF13" i="5"/>
  <c r="CD13" i="5"/>
  <c r="CC13" i="5"/>
  <c r="B13" i="5"/>
  <c r="CO13" i="5" s="1"/>
  <c r="CP12" i="5"/>
  <c r="CO12" i="5"/>
  <c r="CL12" i="5"/>
  <c r="CK12" i="5"/>
  <c r="CH12" i="5"/>
  <c r="CE12" i="5"/>
  <c r="CD12" i="5"/>
  <c r="B12" i="5"/>
  <c r="CP11" i="5"/>
  <c r="CN11" i="5"/>
  <c r="CM11" i="5"/>
  <c r="CL11" i="5"/>
  <c r="CH11" i="5"/>
  <c r="CG11" i="5"/>
  <c r="CF11" i="5"/>
  <c r="CD11" i="5"/>
  <c r="CC11" i="5"/>
  <c r="B11" i="5"/>
  <c r="A5" i="5"/>
  <c r="A4" i="5"/>
  <c r="A3" i="5"/>
  <c r="A2" i="5"/>
  <c r="AS146" i="7" l="1"/>
  <c r="AS142" i="7"/>
  <c r="AS138" i="7"/>
  <c r="AS145" i="7"/>
  <c r="CL172" i="6"/>
  <c r="CK172" i="6"/>
  <c r="CD172" i="6"/>
  <c r="CC172" i="6"/>
  <c r="AJ172" i="6" s="1"/>
  <c r="CM138" i="6"/>
  <c r="CF138" i="6"/>
  <c r="CL138" i="6"/>
  <c r="CD138" i="6"/>
  <c r="CK138" i="6"/>
  <c r="CC138" i="6"/>
  <c r="CE138" i="6"/>
  <c r="CN138" i="6"/>
  <c r="CG138" i="6"/>
  <c r="CO138" i="6"/>
  <c r="CK106" i="6"/>
  <c r="CC106" i="6"/>
  <c r="CL106" i="6"/>
  <c r="CN106" i="6"/>
  <c r="CE106" i="6"/>
  <c r="CF106" i="6"/>
  <c r="CM106" i="6"/>
  <c r="CD106" i="6"/>
  <c r="CO145" i="6"/>
  <c r="CK145" i="6"/>
  <c r="CD145" i="6"/>
  <c r="CL145" i="6"/>
  <c r="CC145" i="6"/>
  <c r="CG145" i="6"/>
  <c r="CM145" i="6"/>
  <c r="CE145" i="6"/>
  <c r="CF145" i="6"/>
  <c r="CN145" i="6"/>
  <c r="AS139" i="6"/>
  <c r="U121" i="6"/>
  <c r="CK102" i="6"/>
  <c r="CC102" i="6"/>
  <c r="CL102" i="6"/>
  <c r="CN102" i="6"/>
  <c r="CE102" i="6"/>
  <c r="CF102" i="6"/>
  <c r="CD102" i="6"/>
  <c r="CM102" i="6"/>
  <c r="AS143" i="6"/>
  <c r="AV107" i="6"/>
  <c r="AS141" i="6"/>
  <c r="X114" i="6"/>
  <c r="AR82" i="6"/>
  <c r="AR78" i="6"/>
  <c r="AR74" i="6"/>
  <c r="AR70" i="6"/>
  <c r="AR66" i="6"/>
  <c r="AR62" i="6"/>
  <c r="AR58" i="6"/>
  <c r="AR54" i="6"/>
  <c r="AR50" i="6"/>
  <c r="AR46" i="6"/>
  <c r="AR42" i="6"/>
  <c r="AR38" i="6"/>
  <c r="AR34" i="6"/>
  <c r="AA15" i="6"/>
  <c r="AS137" i="6"/>
  <c r="AS135" i="6"/>
  <c r="AV101" i="6"/>
  <c r="CD21" i="6"/>
  <c r="CL21" i="6"/>
  <c r="CK21" i="6"/>
  <c r="B240" i="6" s="1"/>
  <c r="B24" i="6"/>
  <c r="CC21" i="6"/>
  <c r="M21" i="6" s="1"/>
  <c r="AV105" i="6"/>
  <c r="CO134" i="6"/>
  <c r="CK134" i="6"/>
  <c r="CD134" i="6"/>
  <c r="CN134" i="6"/>
  <c r="CG134" i="6"/>
  <c r="CC134" i="6"/>
  <c r="CF134" i="6"/>
  <c r="CM134" i="6"/>
  <c r="CL134" i="6"/>
  <c r="CE134" i="6"/>
  <c r="CL164" i="6"/>
  <c r="CK164" i="6"/>
  <c r="CD164" i="6"/>
  <c r="CC164" i="6"/>
  <c r="AJ164" i="6" s="1"/>
  <c r="AS147" i="6"/>
  <c r="CM142" i="6"/>
  <c r="CF142" i="6"/>
  <c r="CL142" i="6"/>
  <c r="CD142" i="6"/>
  <c r="CK142" i="6"/>
  <c r="CC142" i="6"/>
  <c r="CN142" i="6"/>
  <c r="CE142" i="6"/>
  <c r="CO142" i="6"/>
  <c r="CG142" i="6"/>
  <c r="AR89" i="6"/>
  <c r="AJ161" i="6"/>
  <c r="AJ163" i="6"/>
  <c r="AA13" i="6"/>
  <c r="AA11" i="6"/>
  <c r="AS149" i="6"/>
  <c r="CL160" i="6"/>
  <c r="CK160" i="6"/>
  <c r="CD160" i="6"/>
  <c r="CC160" i="6"/>
  <c r="CM146" i="6"/>
  <c r="CF146" i="6"/>
  <c r="CN146" i="6"/>
  <c r="CE146" i="6"/>
  <c r="CL146" i="6"/>
  <c r="CD146" i="6"/>
  <c r="CC146" i="6"/>
  <c r="AS146" i="6" s="1"/>
  <c r="CK146" i="6"/>
  <c r="CG146" i="6"/>
  <c r="CO146" i="6"/>
  <c r="C108" i="6"/>
  <c r="A240" i="6" s="1"/>
  <c r="CL166" i="6"/>
  <c r="CK166" i="6"/>
  <c r="CD166" i="6"/>
  <c r="CC166" i="6"/>
  <c r="AJ166" i="6" s="1"/>
  <c r="CM150" i="6"/>
  <c r="CF150" i="6"/>
  <c r="CN150" i="6"/>
  <c r="CE150" i="6"/>
  <c r="CL150" i="6"/>
  <c r="CD150" i="6"/>
  <c r="CK150" i="6"/>
  <c r="CC150" i="6"/>
  <c r="AS150" i="6" s="1"/>
  <c r="CO150" i="6"/>
  <c r="CG150" i="6"/>
  <c r="CL174" i="6"/>
  <c r="CK174" i="6"/>
  <c r="CD174" i="6"/>
  <c r="CC174" i="6"/>
  <c r="CL162" i="6"/>
  <c r="CK162" i="6"/>
  <c r="CD162" i="6"/>
  <c r="CC162" i="6"/>
  <c r="CO136" i="6"/>
  <c r="CK136" i="6"/>
  <c r="CD136" i="6"/>
  <c r="CN136" i="6"/>
  <c r="CG136" i="6"/>
  <c r="CC136" i="6"/>
  <c r="AS136" i="6" s="1"/>
  <c r="CF136" i="6"/>
  <c r="CM136" i="6"/>
  <c r="CL136" i="6"/>
  <c r="CE136" i="6"/>
  <c r="CK104" i="6"/>
  <c r="CC104" i="6"/>
  <c r="CN104" i="6"/>
  <c r="CE104" i="6"/>
  <c r="CL104" i="6"/>
  <c r="CM104" i="6"/>
  <c r="CD104" i="6"/>
  <c r="CF104" i="6"/>
  <c r="CM154" i="6"/>
  <c r="CF154" i="6"/>
  <c r="CN154" i="6"/>
  <c r="CE154" i="6"/>
  <c r="CL154" i="6"/>
  <c r="CD154" i="6"/>
  <c r="CC154" i="6"/>
  <c r="CK154" i="6"/>
  <c r="CO154" i="6"/>
  <c r="CG154" i="6"/>
  <c r="X113" i="6"/>
  <c r="AS153" i="6"/>
  <c r="AS148" i="6"/>
  <c r="AR83" i="6"/>
  <c r="AR79" i="6"/>
  <c r="AR75" i="6"/>
  <c r="AR71" i="6"/>
  <c r="AR67" i="6"/>
  <c r="AR63" i="6"/>
  <c r="AR59" i="6"/>
  <c r="AR55" i="6"/>
  <c r="AR51" i="6"/>
  <c r="AR47" i="6"/>
  <c r="AR43" i="6"/>
  <c r="AR39" i="6"/>
  <c r="AR35" i="6"/>
  <c r="AV100" i="6"/>
  <c r="AV99" i="6"/>
  <c r="CL22" i="5"/>
  <c r="CD22" i="5"/>
  <c r="CK22" i="5"/>
  <c r="CC22" i="5"/>
  <c r="M22" i="5" s="1"/>
  <c r="CL23" i="5"/>
  <c r="CD23" i="5"/>
  <c r="CK23" i="5"/>
  <c r="CC23" i="5"/>
  <c r="M23" i="5" s="1"/>
  <c r="AR89" i="5"/>
  <c r="CF14" i="5"/>
  <c r="D24" i="5"/>
  <c r="AR86" i="5"/>
  <c r="CK100" i="5"/>
  <c r="CC100" i="5"/>
  <c r="CN100" i="5"/>
  <c r="CE100" i="5"/>
  <c r="CM100" i="5"/>
  <c r="CD100" i="5"/>
  <c r="CL100" i="5"/>
  <c r="CL146" i="5"/>
  <c r="CE146" i="5"/>
  <c r="CN146" i="5"/>
  <c r="CF146" i="5"/>
  <c r="CK146" i="5"/>
  <c r="CC146" i="5"/>
  <c r="CO146" i="5"/>
  <c r="CM146" i="5"/>
  <c r="CG146" i="5"/>
  <c r="CH14" i="5"/>
  <c r="CO14" i="5"/>
  <c r="CN82" i="5"/>
  <c r="CE82" i="5"/>
  <c r="CK82" i="5"/>
  <c r="CF82" i="5"/>
  <c r="CL83" i="5"/>
  <c r="CD83" i="5"/>
  <c r="AR83" i="5" s="1"/>
  <c r="CN84" i="5"/>
  <c r="CE84" i="5"/>
  <c r="CK84" i="5"/>
  <c r="CF84" i="5"/>
  <c r="CL85" i="5"/>
  <c r="CD85" i="5"/>
  <c r="AR85" i="5" s="1"/>
  <c r="CN86" i="5"/>
  <c r="CE86" i="5"/>
  <c r="CK86" i="5"/>
  <c r="CF86" i="5"/>
  <c r="CL87" i="5"/>
  <c r="CD87" i="5"/>
  <c r="CN88" i="5"/>
  <c r="CE88" i="5"/>
  <c r="CK88" i="5"/>
  <c r="CF88" i="5"/>
  <c r="CL89" i="5"/>
  <c r="CD89" i="5"/>
  <c r="CN90" i="5"/>
  <c r="CE90" i="5"/>
  <c r="CK90" i="5"/>
  <c r="CF90" i="5"/>
  <c r="CL91" i="5"/>
  <c r="CD91" i="5"/>
  <c r="AR91" i="5" s="1"/>
  <c r="CN92" i="5"/>
  <c r="CE92" i="5"/>
  <c r="CK92" i="5"/>
  <c r="CF92" i="5"/>
  <c r="CL93" i="5"/>
  <c r="CF100" i="5"/>
  <c r="CK105" i="5"/>
  <c r="CC105" i="5"/>
  <c r="CM105" i="5"/>
  <c r="CD105" i="5"/>
  <c r="CL105" i="5"/>
  <c r="CF105" i="5"/>
  <c r="CM12" i="5"/>
  <c r="CG12" i="5"/>
  <c r="CC12" i="5"/>
  <c r="CF12" i="5"/>
  <c r="CN12" i="5"/>
  <c r="CD14" i="5"/>
  <c r="CK14" i="5"/>
  <c r="CM82" i="5"/>
  <c r="CM84" i="5"/>
  <c r="CM86" i="5"/>
  <c r="CM88" i="5"/>
  <c r="CM90" i="5"/>
  <c r="CM92" i="5"/>
  <c r="E108" i="5"/>
  <c r="CK101" i="5"/>
  <c r="CC101" i="5"/>
  <c r="CM101" i="5"/>
  <c r="CD101" i="5"/>
  <c r="CL101" i="5"/>
  <c r="CF101" i="5"/>
  <c r="CL140" i="5"/>
  <c r="CE140" i="5"/>
  <c r="CM140" i="5"/>
  <c r="CD140" i="5"/>
  <c r="CO140" i="5"/>
  <c r="CG140" i="5"/>
  <c r="CN140" i="5"/>
  <c r="CK140" i="5"/>
  <c r="CC140" i="5"/>
  <c r="AS140" i="5" s="1"/>
  <c r="E155" i="5"/>
  <c r="CD146" i="5"/>
  <c r="CK162" i="5"/>
  <c r="CD162" i="5"/>
  <c r="CC162" i="5"/>
  <c r="CM14" i="5"/>
  <c r="CG14" i="5"/>
  <c r="CC14" i="5"/>
  <c r="AA14" i="5" s="1"/>
  <c r="CN14" i="5"/>
  <c r="CE14" i="5"/>
  <c r="CL14" i="5"/>
  <c r="CL21" i="5"/>
  <c r="CD21" i="5"/>
  <c r="CC21" i="5"/>
  <c r="B24" i="5"/>
  <c r="CL82" i="5"/>
  <c r="CD82" i="5"/>
  <c r="AR82" i="5" s="1"/>
  <c r="CK83" i="5"/>
  <c r="CN83" i="5"/>
  <c r="CE83" i="5"/>
  <c r="CF83" i="5"/>
  <c r="CL84" i="5"/>
  <c r="CD84" i="5"/>
  <c r="AR84" i="5" s="1"/>
  <c r="CK85" i="5"/>
  <c r="CN85" i="5"/>
  <c r="CE85" i="5"/>
  <c r="CF85" i="5"/>
  <c r="CL86" i="5"/>
  <c r="CD86" i="5"/>
  <c r="CK87" i="5"/>
  <c r="CN87" i="5"/>
  <c r="CE87" i="5"/>
  <c r="AR87" i="5" s="1"/>
  <c r="CF87" i="5"/>
  <c r="CL88" i="5"/>
  <c r="CD88" i="5"/>
  <c r="AR88" i="5" s="1"/>
  <c r="CK89" i="5"/>
  <c r="CN89" i="5"/>
  <c r="CE89" i="5"/>
  <c r="CF89" i="5"/>
  <c r="CL90" i="5"/>
  <c r="CD90" i="5"/>
  <c r="AR90" i="5" s="1"/>
  <c r="CK91" i="5"/>
  <c r="CN91" i="5"/>
  <c r="CE91" i="5"/>
  <c r="CF91" i="5"/>
  <c r="CL92" i="5"/>
  <c r="CD92" i="5"/>
  <c r="AR92" i="5" s="1"/>
  <c r="CM93" i="5"/>
  <c r="CE93" i="5"/>
  <c r="CN93" i="5"/>
  <c r="CF93" i="5"/>
  <c r="CK93" i="5"/>
  <c r="CE105" i="5"/>
  <c r="AJ166" i="5"/>
  <c r="CK174" i="5"/>
  <c r="CD174" i="5"/>
  <c r="CC174" i="5"/>
  <c r="AJ174" i="5" s="1"/>
  <c r="CE11" i="5"/>
  <c r="AA11" i="5" s="1"/>
  <c r="CK11" i="5"/>
  <c r="CO11" i="5"/>
  <c r="CE13" i="5"/>
  <c r="AA13" i="5" s="1"/>
  <c r="CK13" i="5"/>
  <c r="CE15" i="5"/>
  <c r="AA15" i="5" s="1"/>
  <c r="CK15" i="5"/>
  <c r="CC28" i="5"/>
  <c r="X28" i="5" s="1"/>
  <c r="CL28" i="5"/>
  <c r="AE94" i="5"/>
  <c r="CE34" i="5"/>
  <c r="CM34" i="5"/>
  <c r="CE35" i="5"/>
  <c r="CM35" i="5"/>
  <c r="CE36" i="5"/>
  <c r="CM36" i="5"/>
  <c r="CE37" i="5"/>
  <c r="CM37" i="5"/>
  <c r="CE38" i="5"/>
  <c r="CM38" i="5"/>
  <c r="CE39" i="5"/>
  <c r="CM39" i="5"/>
  <c r="CE40" i="5"/>
  <c r="CM40" i="5"/>
  <c r="CE41" i="5"/>
  <c r="CM41" i="5"/>
  <c r="CE42" i="5"/>
  <c r="CM42" i="5"/>
  <c r="CE43" i="5"/>
  <c r="CM43" i="5"/>
  <c r="CE44" i="5"/>
  <c r="CM44" i="5"/>
  <c r="CE45" i="5"/>
  <c r="CM45" i="5"/>
  <c r="CE46" i="5"/>
  <c r="CM46" i="5"/>
  <c r="CE47" i="5"/>
  <c r="CM47" i="5"/>
  <c r="CE48" i="5"/>
  <c r="CM48" i="5"/>
  <c r="CE49" i="5"/>
  <c r="CM49" i="5"/>
  <c r="CE50" i="5"/>
  <c r="CM50" i="5"/>
  <c r="CE51" i="5"/>
  <c r="CM51" i="5"/>
  <c r="CE52" i="5"/>
  <c r="CM52" i="5"/>
  <c r="CE53" i="5"/>
  <c r="CM53" i="5"/>
  <c r="CE54" i="5"/>
  <c r="CM54" i="5"/>
  <c r="CE55" i="5"/>
  <c r="CM55" i="5"/>
  <c r="CE56" i="5"/>
  <c r="CM56" i="5"/>
  <c r="CE57" i="5"/>
  <c r="CM57" i="5"/>
  <c r="CE58" i="5"/>
  <c r="CM58" i="5"/>
  <c r="CE59" i="5"/>
  <c r="CM59" i="5"/>
  <c r="CE60" i="5"/>
  <c r="CM60" i="5"/>
  <c r="CE61" i="5"/>
  <c r="CM61" i="5"/>
  <c r="CE62" i="5"/>
  <c r="CM62" i="5"/>
  <c r="CE63" i="5"/>
  <c r="CM63" i="5"/>
  <c r="CE64" i="5"/>
  <c r="CM64" i="5"/>
  <c r="CE65" i="5"/>
  <c r="CM65" i="5"/>
  <c r="CE66" i="5"/>
  <c r="CM66" i="5"/>
  <c r="CE67" i="5"/>
  <c r="CM67" i="5"/>
  <c r="CE68" i="5"/>
  <c r="CM68" i="5"/>
  <c r="CE69" i="5"/>
  <c r="CM69" i="5"/>
  <c r="CE70" i="5"/>
  <c r="CM70" i="5"/>
  <c r="CE71" i="5"/>
  <c r="CM71" i="5"/>
  <c r="CE72" i="5"/>
  <c r="CM72" i="5"/>
  <c r="CE73" i="5"/>
  <c r="CM73" i="5"/>
  <c r="CE74" i="5"/>
  <c r="CM74" i="5"/>
  <c r="CE75" i="5"/>
  <c r="CM75" i="5"/>
  <c r="CE76" i="5"/>
  <c r="CM76" i="5"/>
  <c r="CE77" i="5"/>
  <c r="CM77" i="5"/>
  <c r="CE78" i="5"/>
  <c r="CM78" i="5"/>
  <c r="CE79" i="5"/>
  <c r="CM79" i="5"/>
  <c r="CE80" i="5"/>
  <c r="CM80" i="5"/>
  <c r="CL81" i="5"/>
  <c r="CE81" i="5"/>
  <c r="CN81" i="5"/>
  <c r="D108" i="5"/>
  <c r="CK106" i="5"/>
  <c r="CC106" i="5"/>
  <c r="CL106" i="5"/>
  <c r="CF106" i="5"/>
  <c r="CM106" i="5"/>
  <c r="CP121" i="5"/>
  <c r="CL121" i="5"/>
  <c r="CH121" i="5"/>
  <c r="CR121" i="5"/>
  <c r="CN121" i="5"/>
  <c r="CJ121" i="5"/>
  <c r="CF121" i="5"/>
  <c r="CK121" i="5"/>
  <c r="CQ121" i="5"/>
  <c r="CI121" i="5"/>
  <c r="CC121" i="5"/>
  <c r="U121" i="5" s="1"/>
  <c r="CM121" i="5"/>
  <c r="CP129" i="5"/>
  <c r="CL129" i="5"/>
  <c r="CG129" i="5"/>
  <c r="CC129" i="5"/>
  <c r="CQ129" i="5"/>
  <c r="CK129" i="5"/>
  <c r="CE129" i="5"/>
  <c r="CN129" i="5"/>
  <c r="CH129" i="5"/>
  <c r="CI129" i="5"/>
  <c r="CF129" i="5"/>
  <c r="CL138" i="5"/>
  <c r="CE138" i="5"/>
  <c r="CO138" i="5"/>
  <c r="CG138" i="5"/>
  <c r="CM138" i="5"/>
  <c r="CD138" i="5"/>
  <c r="CC138" i="5"/>
  <c r="CN138" i="5"/>
  <c r="CK138" i="5"/>
  <c r="CN143" i="5"/>
  <c r="CG143" i="5"/>
  <c r="CC143" i="5"/>
  <c r="AS143" i="5" s="1"/>
  <c r="CL143" i="5"/>
  <c r="CD143" i="5"/>
  <c r="CO143" i="5"/>
  <c r="CF143" i="5"/>
  <c r="CM143" i="5"/>
  <c r="CK167" i="5"/>
  <c r="CC167" i="5"/>
  <c r="AJ167" i="5" s="1"/>
  <c r="CL167" i="5"/>
  <c r="CD167" i="5"/>
  <c r="CC34" i="5"/>
  <c r="CC35" i="5"/>
  <c r="AR35" i="5" s="1"/>
  <c r="CC36" i="5"/>
  <c r="AR36" i="5" s="1"/>
  <c r="CC37" i="5"/>
  <c r="AR37" i="5" s="1"/>
  <c r="CC38" i="5"/>
  <c r="CC39" i="5"/>
  <c r="AR39" i="5" s="1"/>
  <c r="CC40" i="5"/>
  <c r="AR40" i="5" s="1"/>
  <c r="CC41" i="5"/>
  <c r="AR41" i="5" s="1"/>
  <c r="CC42" i="5"/>
  <c r="CC43" i="5"/>
  <c r="AR43" i="5" s="1"/>
  <c r="CC44" i="5"/>
  <c r="AR44" i="5" s="1"/>
  <c r="CC45" i="5"/>
  <c r="AR45" i="5" s="1"/>
  <c r="CC46" i="5"/>
  <c r="CC47" i="5"/>
  <c r="AR47" i="5" s="1"/>
  <c r="CC48" i="5"/>
  <c r="AR48" i="5" s="1"/>
  <c r="CC49" i="5"/>
  <c r="AR49" i="5" s="1"/>
  <c r="CC50" i="5"/>
  <c r="CC51" i="5"/>
  <c r="AR51" i="5" s="1"/>
  <c r="CC52" i="5"/>
  <c r="AR52" i="5" s="1"/>
  <c r="CC53" i="5"/>
  <c r="AR53" i="5" s="1"/>
  <c r="CC54" i="5"/>
  <c r="CC55" i="5"/>
  <c r="AR55" i="5" s="1"/>
  <c r="CC56" i="5"/>
  <c r="AR56" i="5" s="1"/>
  <c r="CC57" i="5"/>
  <c r="AR57" i="5" s="1"/>
  <c r="CC58" i="5"/>
  <c r="CC59" i="5"/>
  <c r="AR59" i="5" s="1"/>
  <c r="CC60" i="5"/>
  <c r="AR60" i="5" s="1"/>
  <c r="CC61" i="5"/>
  <c r="AR61" i="5" s="1"/>
  <c r="CC62" i="5"/>
  <c r="CC63" i="5"/>
  <c r="AR63" i="5" s="1"/>
  <c r="CC64" i="5"/>
  <c r="AR64" i="5" s="1"/>
  <c r="CC65" i="5"/>
  <c r="AR65" i="5" s="1"/>
  <c r="CC66" i="5"/>
  <c r="CC67" i="5"/>
  <c r="AR67" i="5" s="1"/>
  <c r="CC68" i="5"/>
  <c r="AR68" i="5" s="1"/>
  <c r="CC69" i="5"/>
  <c r="AR69" i="5" s="1"/>
  <c r="CC70" i="5"/>
  <c r="CC71" i="5"/>
  <c r="AR71" i="5" s="1"/>
  <c r="CC72" i="5"/>
  <c r="AR72" i="5" s="1"/>
  <c r="CC73" i="5"/>
  <c r="AR73" i="5" s="1"/>
  <c r="CC74" i="5"/>
  <c r="CC75" i="5"/>
  <c r="AR75" i="5" s="1"/>
  <c r="CC76" i="5"/>
  <c r="AR76" i="5" s="1"/>
  <c r="CC77" i="5"/>
  <c r="AR77" i="5" s="1"/>
  <c r="CC78" i="5"/>
  <c r="CC79" i="5"/>
  <c r="AR79" i="5" s="1"/>
  <c r="CC80" i="5"/>
  <c r="AR80" i="5" s="1"/>
  <c r="CC81" i="5"/>
  <c r="AR81" i="5" s="1"/>
  <c r="CK102" i="5"/>
  <c r="CC102" i="5"/>
  <c r="AV102" i="5" s="1"/>
  <c r="CL102" i="5"/>
  <c r="CF102" i="5"/>
  <c r="CM102" i="5"/>
  <c r="AB127" i="5"/>
  <c r="C135" i="5"/>
  <c r="D144" i="5"/>
  <c r="C144" i="5" s="1"/>
  <c r="CN141" i="5"/>
  <c r="CG141" i="5"/>
  <c r="CC141" i="5"/>
  <c r="CO141" i="5"/>
  <c r="CF141" i="5"/>
  <c r="CL141" i="5"/>
  <c r="CD141" i="5"/>
  <c r="CE141" i="5"/>
  <c r="CE143" i="5"/>
  <c r="CL152" i="5"/>
  <c r="CE152" i="5"/>
  <c r="CK152" i="5"/>
  <c r="CC152" i="5"/>
  <c r="AS152" i="5" s="1"/>
  <c r="CN152" i="5"/>
  <c r="CF152" i="5"/>
  <c r="CD152" i="5"/>
  <c r="CO152" i="5"/>
  <c r="CL154" i="5"/>
  <c r="CE154" i="5"/>
  <c r="CN154" i="5"/>
  <c r="CF154" i="5"/>
  <c r="CK154" i="5"/>
  <c r="CC154" i="5"/>
  <c r="CO154" i="5"/>
  <c r="CM154" i="5"/>
  <c r="CK160" i="5"/>
  <c r="CD160" i="5"/>
  <c r="CC160" i="5"/>
  <c r="CK161" i="5"/>
  <c r="CL161" i="5"/>
  <c r="CC161" i="5"/>
  <c r="AJ161" i="5" s="1"/>
  <c r="CK172" i="5"/>
  <c r="CD172" i="5"/>
  <c r="CC172" i="5"/>
  <c r="AJ172" i="5" s="1"/>
  <c r="CK173" i="5"/>
  <c r="CL173" i="5"/>
  <c r="CC173" i="5"/>
  <c r="AJ173" i="5" s="1"/>
  <c r="CD93" i="5"/>
  <c r="AR93" i="5" s="1"/>
  <c r="C99" i="5"/>
  <c r="C103" i="5"/>
  <c r="C107" i="5"/>
  <c r="CH113" i="5"/>
  <c r="CM113" i="5"/>
  <c r="CR115" i="5"/>
  <c r="CN115" i="5"/>
  <c r="CI115" i="5"/>
  <c r="CE115" i="5"/>
  <c r="CP115" i="5"/>
  <c r="CG115" i="5"/>
  <c r="CF115" i="5"/>
  <c r="X115" i="5" s="1"/>
  <c r="CM115" i="5"/>
  <c r="CE120" i="5"/>
  <c r="CP128" i="5"/>
  <c r="CL128" i="5"/>
  <c r="CG128" i="5"/>
  <c r="CC128" i="5"/>
  <c r="CQ128" i="5"/>
  <c r="CK128" i="5"/>
  <c r="CE128" i="5"/>
  <c r="CN128" i="5"/>
  <c r="CH128" i="5"/>
  <c r="CM128" i="5"/>
  <c r="CL134" i="5"/>
  <c r="CE134" i="5"/>
  <c r="CO134" i="5"/>
  <c r="CG134" i="5"/>
  <c r="CM134" i="5"/>
  <c r="CD134" i="5"/>
  <c r="CF134" i="5"/>
  <c r="AS134" i="5" s="1"/>
  <c r="CN137" i="5"/>
  <c r="CG137" i="5"/>
  <c r="CC137" i="5"/>
  <c r="CO137" i="5"/>
  <c r="CF137" i="5"/>
  <c r="CL137" i="5"/>
  <c r="CD137" i="5"/>
  <c r="CK137" i="5"/>
  <c r="CL142" i="5"/>
  <c r="CE142" i="5"/>
  <c r="CO142" i="5"/>
  <c r="CG142" i="5"/>
  <c r="AS142" i="5" s="1"/>
  <c r="CM142" i="5"/>
  <c r="CD142" i="5"/>
  <c r="CF142" i="5"/>
  <c r="CL148" i="5"/>
  <c r="CE148" i="5"/>
  <c r="CK148" i="5"/>
  <c r="CC148" i="5"/>
  <c r="CN148" i="5"/>
  <c r="CF148" i="5"/>
  <c r="CG148" i="5"/>
  <c r="CK163" i="5"/>
  <c r="CC163" i="5"/>
  <c r="AJ163" i="5" s="1"/>
  <c r="CL163" i="5"/>
  <c r="CK164" i="5"/>
  <c r="CD164" i="5"/>
  <c r="AJ164" i="5" s="1"/>
  <c r="CL164" i="5"/>
  <c r="C104" i="5"/>
  <c r="CP113" i="5"/>
  <c r="CG113" i="5"/>
  <c r="X113" i="5" s="1"/>
  <c r="CI113" i="5"/>
  <c r="CN113" i="5"/>
  <c r="CP114" i="5"/>
  <c r="CG114" i="5"/>
  <c r="CR114" i="5"/>
  <c r="CN114" i="5"/>
  <c r="CI114" i="5"/>
  <c r="CE114" i="5"/>
  <c r="X114" i="5" s="1"/>
  <c r="CF114" i="5"/>
  <c r="CM114" i="5"/>
  <c r="CR120" i="5"/>
  <c r="CN120" i="5"/>
  <c r="CJ120" i="5"/>
  <c r="CF120" i="5"/>
  <c r="CP120" i="5"/>
  <c r="CL120" i="5"/>
  <c r="CH120" i="5"/>
  <c r="U120" i="5" s="1"/>
  <c r="CG120" i="5"/>
  <c r="CO120" i="5"/>
  <c r="B122" i="5"/>
  <c r="CL136" i="5"/>
  <c r="CE136" i="5"/>
  <c r="CM136" i="5"/>
  <c r="CD136" i="5"/>
  <c r="AS136" i="5" s="1"/>
  <c r="CO136" i="5"/>
  <c r="CG136" i="5"/>
  <c r="CF136" i="5"/>
  <c r="CN139" i="5"/>
  <c r="CG139" i="5"/>
  <c r="CC139" i="5"/>
  <c r="CL139" i="5"/>
  <c r="CD139" i="5"/>
  <c r="CO139" i="5"/>
  <c r="CF139" i="5"/>
  <c r="CK139" i="5"/>
  <c r="D155" i="5"/>
  <c r="C155" i="5" s="1"/>
  <c r="CL150" i="5"/>
  <c r="CE150" i="5"/>
  <c r="CN150" i="5"/>
  <c r="CF150" i="5"/>
  <c r="CK150" i="5"/>
  <c r="CC150" i="5"/>
  <c r="CG150" i="5"/>
  <c r="CK165" i="5"/>
  <c r="CL165" i="5"/>
  <c r="CC165" i="5"/>
  <c r="AJ165" i="5" s="1"/>
  <c r="CK166" i="5"/>
  <c r="CD166" i="5"/>
  <c r="CL166" i="5"/>
  <c r="CE127" i="5"/>
  <c r="CI127" i="5"/>
  <c r="CN127" i="5"/>
  <c r="C147" i="5"/>
  <c r="C151" i="5"/>
  <c r="C145" i="5"/>
  <c r="C149" i="5"/>
  <c r="C153" i="5"/>
  <c r="B215" i="4"/>
  <c r="CM211" i="4"/>
  <c r="CL211" i="4"/>
  <c r="CK211" i="4"/>
  <c r="CE211" i="4"/>
  <c r="CD211" i="4"/>
  <c r="CC211" i="4"/>
  <c r="M211" i="4" s="1"/>
  <c r="B211" i="4"/>
  <c r="CM210" i="4"/>
  <c r="CL210" i="4"/>
  <c r="CK210" i="4"/>
  <c r="CE210" i="4"/>
  <c r="CD210" i="4"/>
  <c r="CC210" i="4"/>
  <c r="M210" i="4" s="1"/>
  <c r="B210" i="4"/>
  <c r="CM206" i="4"/>
  <c r="CL206" i="4"/>
  <c r="CK206" i="4"/>
  <c r="CD206" i="4"/>
  <c r="V206" i="4" s="1"/>
  <c r="CC206" i="4"/>
  <c r="C206" i="4"/>
  <c r="CE206" i="4" s="1"/>
  <c r="CM205" i="4"/>
  <c r="CL205" i="4"/>
  <c r="CK205" i="4"/>
  <c r="CD205" i="4"/>
  <c r="CC205" i="4"/>
  <c r="C205" i="4"/>
  <c r="CE205" i="4" s="1"/>
  <c r="CM204" i="4"/>
  <c r="CL204" i="4"/>
  <c r="CK204" i="4"/>
  <c r="CD204" i="4"/>
  <c r="V204" i="4" s="1"/>
  <c r="CC204" i="4"/>
  <c r="C204" i="4"/>
  <c r="CE204" i="4" s="1"/>
  <c r="H200" i="4"/>
  <c r="C200" i="4"/>
  <c r="H199" i="4"/>
  <c r="C199" i="4"/>
  <c r="H198" i="4"/>
  <c r="C198" i="4"/>
  <c r="H197" i="4"/>
  <c r="C197" i="4"/>
  <c r="F193" i="4"/>
  <c r="B193" i="4"/>
  <c r="F192" i="4"/>
  <c r="B192" i="4"/>
  <c r="F191" i="4"/>
  <c r="B191" i="4"/>
  <c r="E187" i="4"/>
  <c r="B187" i="4"/>
  <c r="E186" i="4"/>
  <c r="B186" i="4"/>
  <c r="E182" i="4"/>
  <c r="B182" i="4"/>
  <c r="E181" i="4"/>
  <c r="B181" i="4"/>
  <c r="E180" i="4"/>
  <c r="B180" i="4"/>
  <c r="E179" i="4"/>
  <c r="B179" i="4"/>
  <c r="D174" i="4"/>
  <c r="C174" i="4"/>
  <c r="B174" i="4"/>
  <c r="D173" i="4"/>
  <c r="C173" i="4"/>
  <c r="B173" i="4" s="1"/>
  <c r="CC172" i="4"/>
  <c r="D172" i="4"/>
  <c r="C172" i="4"/>
  <c r="B172" i="4"/>
  <c r="CD167" i="4"/>
  <c r="E167" i="4"/>
  <c r="D167" i="4"/>
  <c r="C167" i="4" s="1"/>
  <c r="CL166" i="4"/>
  <c r="E166" i="4"/>
  <c r="D166" i="4"/>
  <c r="C166" i="4"/>
  <c r="E165" i="4"/>
  <c r="D165" i="4"/>
  <c r="C165" i="4" s="1"/>
  <c r="CC164" i="4"/>
  <c r="E164" i="4"/>
  <c r="D164" i="4"/>
  <c r="C164" i="4"/>
  <c r="CD163" i="4"/>
  <c r="E163" i="4"/>
  <c r="D163" i="4"/>
  <c r="C163" i="4" s="1"/>
  <c r="E162" i="4"/>
  <c r="D162" i="4"/>
  <c r="C162" i="4"/>
  <c r="E161" i="4"/>
  <c r="D161" i="4"/>
  <c r="C161" i="4" s="1"/>
  <c r="CC160" i="4"/>
  <c r="E160" i="4"/>
  <c r="D160" i="4"/>
  <c r="C160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CO154" i="4"/>
  <c r="E154" i="4"/>
  <c r="D154" i="4"/>
  <c r="C154" i="4" s="1"/>
  <c r="CG154" i="4" s="1"/>
  <c r="E153" i="4"/>
  <c r="D153" i="4"/>
  <c r="CM152" i="4"/>
  <c r="CD152" i="4"/>
  <c r="E152" i="4"/>
  <c r="D152" i="4"/>
  <c r="C152" i="4" s="1"/>
  <c r="E151" i="4"/>
  <c r="D151" i="4"/>
  <c r="E150" i="4"/>
  <c r="D150" i="4"/>
  <c r="C150" i="4" s="1"/>
  <c r="E149" i="4"/>
  <c r="D149" i="4"/>
  <c r="CO148" i="4"/>
  <c r="CM148" i="4"/>
  <c r="CD148" i="4"/>
  <c r="E148" i="4"/>
  <c r="D148" i="4"/>
  <c r="C148" i="4" s="1"/>
  <c r="E147" i="4"/>
  <c r="D147" i="4"/>
  <c r="CG146" i="4"/>
  <c r="E146" i="4"/>
  <c r="D146" i="4"/>
  <c r="C146" i="4" s="1"/>
  <c r="E145" i="4"/>
  <c r="D145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CK143" i="4"/>
  <c r="E143" i="4"/>
  <c r="D143" i="4"/>
  <c r="C143" i="4" s="1"/>
  <c r="CN142" i="4"/>
  <c r="CK142" i="4"/>
  <c r="CC142" i="4"/>
  <c r="E142" i="4"/>
  <c r="D142" i="4"/>
  <c r="C142" i="4"/>
  <c r="CM141" i="4"/>
  <c r="CE141" i="4"/>
  <c r="E141" i="4"/>
  <c r="D141" i="4"/>
  <c r="C141" i="4" s="1"/>
  <c r="CF140" i="4"/>
  <c r="E140" i="4"/>
  <c r="D140" i="4"/>
  <c r="C140" i="4"/>
  <c r="E139" i="4"/>
  <c r="D139" i="4"/>
  <c r="C139" i="4" s="1"/>
  <c r="CK139" i="4" s="1"/>
  <c r="CK138" i="4"/>
  <c r="CC138" i="4"/>
  <c r="E138" i="4"/>
  <c r="D138" i="4"/>
  <c r="C138" i="4"/>
  <c r="CM137" i="4"/>
  <c r="CE137" i="4"/>
  <c r="E137" i="4"/>
  <c r="D137" i="4"/>
  <c r="C137" i="4" s="1"/>
  <c r="E136" i="4"/>
  <c r="D136" i="4"/>
  <c r="C136" i="4"/>
  <c r="CF136" i="4" s="1"/>
  <c r="E135" i="4"/>
  <c r="D135" i="4"/>
  <c r="CN134" i="4"/>
  <c r="CK134" i="4"/>
  <c r="CC134" i="4"/>
  <c r="E134" i="4"/>
  <c r="E144" i="4" s="1"/>
  <c r="D134" i="4"/>
  <c r="C134" i="4"/>
  <c r="CO129" i="4"/>
  <c r="CI129" i="4"/>
  <c r="CD129" i="4"/>
  <c r="B129" i="4"/>
  <c r="CO128" i="4"/>
  <c r="CI128" i="4"/>
  <c r="CF128" i="4"/>
  <c r="CD128" i="4"/>
  <c r="B128" i="4"/>
  <c r="CQ127" i="4"/>
  <c r="CO127" i="4"/>
  <c r="CM127" i="4"/>
  <c r="CL127" i="4"/>
  <c r="CK127" i="4"/>
  <c r="CH127" i="4"/>
  <c r="CG127" i="4"/>
  <c r="CF127" i="4"/>
  <c r="CD127" i="4"/>
  <c r="CC127" i="4"/>
  <c r="B127" i="4"/>
  <c r="CP127" i="4" s="1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CK121" i="4"/>
  <c r="CG121" i="4"/>
  <c r="CD121" i="4"/>
  <c r="B121" i="4"/>
  <c r="CO120" i="4"/>
  <c r="CD120" i="4"/>
  <c r="B120" i="4"/>
  <c r="CK120" i="4" s="1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CQ115" i="4"/>
  <c r="CO115" i="4"/>
  <c r="CL115" i="4"/>
  <c r="CK115" i="4"/>
  <c r="CH115" i="4"/>
  <c r="CD115" i="4"/>
  <c r="CC115" i="4"/>
  <c r="CB115" i="4"/>
  <c r="B115" i="4"/>
  <c r="CQ114" i="4"/>
  <c r="CO114" i="4"/>
  <c r="CM114" i="4"/>
  <c r="CL114" i="4"/>
  <c r="CK114" i="4"/>
  <c r="CH114" i="4"/>
  <c r="CG114" i="4"/>
  <c r="CD114" i="4"/>
  <c r="CC114" i="4"/>
  <c r="CB114" i="4"/>
  <c r="B114" i="4"/>
  <c r="CR113" i="4"/>
  <c r="CQ113" i="4"/>
  <c r="CO113" i="4"/>
  <c r="CM113" i="4"/>
  <c r="CL113" i="4"/>
  <c r="CK113" i="4"/>
  <c r="CH113" i="4"/>
  <c r="CF113" i="4"/>
  <c r="CE113" i="4"/>
  <c r="CD113" i="4"/>
  <c r="CC113" i="4"/>
  <c r="CB113" i="4"/>
  <c r="B113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7" i="4"/>
  <c r="D107" i="4"/>
  <c r="C107" i="4" s="1"/>
  <c r="E106" i="4"/>
  <c r="D106" i="4"/>
  <c r="CL105" i="4"/>
  <c r="E105" i="4"/>
  <c r="D105" i="4"/>
  <c r="C105" i="4" s="1"/>
  <c r="CE105" i="4" s="1"/>
  <c r="E104" i="4"/>
  <c r="D104" i="4"/>
  <c r="CE103" i="4"/>
  <c r="E103" i="4"/>
  <c r="D103" i="4"/>
  <c r="C103" i="4" s="1"/>
  <c r="E102" i="4"/>
  <c r="D102" i="4"/>
  <c r="CN101" i="4"/>
  <c r="E101" i="4"/>
  <c r="D101" i="4"/>
  <c r="C101" i="4" s="1"/>
  <c r="CE101" i="4" s="1"/>
  <c r="CF100" i="4"/>
  <c r="CD100" i="4"/>
  <c r="E100" i="4"/>
  <c r="C100" i="4" s="1"/>
  <c r="CM100" i="4" s="1"/>
  <c r="CD99" i="4"/>
  <c r="E99" i="4"/>
  <c r="E108" i="4" s="1"/>
  <c r="D99" i="4"/>
  <c r="C99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D94" i="4"/>
  <c r="AC94" i="4"/>
  <c r="AB94" i="4"/>
  <c r="AA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CN93" i="4"/>
  <c r="CM93" i="4"/>
  <c r="CF93" i="4"/>
  <c r="CE93" i="4"/>
  <c r="AE93" i="4"/>
  <c r="Z93" i="4"/>
  <c r="CL93" i="4" s="1"/>
  <c r="B93" i="4"/>
  <c r="CK93" i="4" s="1"/>
  <c r="CN92" i="4"/>
  <c r="CM92" i="4"/>
  <c r="CL92" i="4"/>
  <c r="CF92" i="4"/>
  <c r="CE92" i="4"/>
  <c r="AE92" i="4"/>
  <c r="Z92" i="4"/>
  <c r="CD92" i="4" s="1"/>
  <c r="B92" i="4"/>
  <c r="CK92" i="4" s="1"/>
  <c r="CN91" i="4"/>
  <c r="CM91" i="4"/>
  <c r="CF91" i="4"/>
  <c r="CE91" i="4"/>
  <c r="CD91" i="4"/>
  <c r="AE91" i="4"/>
  <c r="Z91" i="4"/>
  <c r="CL91" i="4" s="1"/>
  <c r="B91" i="4"/>
  <c r="CK91" i="4" s="1"/>
  <c r="CN90" i="4"/>
  <c r="CM90" i="4"/>
  <c r="CL90" i="4"/>
  <c r="CF90" i="4"/>
  <c r="CE90" i="4"/>
  <c r="AE90" i="4"/>
  <c r="Z90" i="4"/>
  <c r="CD90" i="4" s="1"/>
  <c r="B90" i="4"/>
  <c r="CK90" i="4" s="1"/>
  <c r="CN89" i="4"/>
  <c r="CM89" i="4"/>
  <c r="CF89" i="4"/>
  <c r="CE89" i="4"/>
  <c r="CD89" i="4"/>
  <c r="AE89" i="4"/>
  <c r="Z89" i="4"/>
  <c r="CL89" i="4" s="1"/>
  <c r="B89" i="4"/>
  <c r="CK89" i="4" s="1"/>
  <c r="CN88" i="4"/>
  <c r="CM88" i="4"/>
  <c r="CL88" i="4"/>
  <c r="CF88" i="4"/>
  <c r="CE88" i="4"/>
  <c r="AE88" i="4"/>
  <c r="Z88" i="4"/>
  <c r="CD88" i="4" s="1"/>
  <c r="B88" i="4"/>
  <c r="CK88" i="4" s="1"/>
  <c r="CN87" i="4"/>
  <c r="CM87" i="4"/>
  <c r="CF87" i="4"/>
  <c r="CE87" i="4"/>
  <c r="AE87" i="4"/>
  <c r="Z87" i="4"/>
  <c r="CL87" i="4" s="1"/>
  <c r="B87" i="4"/>
  <c r="CK87" i="4" s="1"/>
  <c r="CN86" i="4"/>
  <c r="CM86" i="4"/>
  <c r="CL86" i="4"/>
  <c r="CF86" i="4"/>
  <c r="CE86" i="4"/>
  <c r="AE86" i="4"/>
  <c r="Z86" i="4"/>
  <c r="CD86" i="4" s="1"/>
  <c r="B86" i="4"/>
  <c r="CK86" i="4" s="1"/>
  <c r="CN85" i="4"/>
  <c r="CM85" i="4"/>
  <c r="CF85" i="4"/>
  <c r="CE85" i="4"/>
  <c r="AE85" i="4"/>
  <c r="Z85" i="4"/>
  <c r="CL85" i="4" s="1"/>
  <c r="B85" i="4"/>
  <c r="CK85" i="4" s="1"/>
  <c r="CN84" i="4"/>
  <c r="CM84" i="4"/>
  <c r="CL84" i="4"/>
  <c r="CF84" i="4"/>
  <c r="CE84" i="4"/>
  <c r="AE84" i="4"/>
  <c r="Z84" i="4"/>
  <c r="CD84" i="4" s="1"/>
  <c r="B84" i="4"/>
  <c r="CK84" i="4" s="1"/>
  <c r="CN83" i="4"/>
  <c r="CM83" i="4"/>
  <c r="CF83" i="4"/>
  <c r="CE83" i="4"/>
  <c r="CD83" i="4"/>
  <c r="AE83" i="4"/>
  <c r="Z83" i="4"/>
  <c r="CL83" i="4" s="1"/>
  <c r="B83" i="4"/>
  <c r="CK83" i="4" s="1"/>
  <c r="CN82" i="4"/>
  <c r="CM82" i="4"/>
  <c r="CL82" i="4"/>
  <c r="CF82" i="4"/>
  <c r="CE82" i="4"/>
  <c r="AE82" i="4"/>
  <c r="Z82" i="4"/>
  <c r="CD82" i="4" s="1"/>
  <c r="B82" i="4"/>
  <c r="CK82" i="4" s="1"/>
  <c r="CN81" i="4"/>
  <c r="CM81" i="4"/>
  <c r="CF81" i="4"/>
  <c r="CE81" i="4"/>
  <c r="CD81" i="4"/>
  <c r="AE81" i="4"/>
  <c r="Z81" i="4"/>
  <c r="CL81" i="4" s="1"/>
  <c r="B81" i="4"/>
  <c r="CK81" i="4" s="1"/>
  <c r="CN80" i="4"/>
  <c r="CM80" i="4"/>
  <c r="CL80" i="4"/>
  <c r="CF80" i="4"/>
  <c r="CE80" i="4"/>
  <c r="AE80" i="4"/>
  <c r="Z80" i="4"/>
  <c r="CD80" i="4" s="1"/>
  <c r="B80" i="4"/>
  <c r="CK80" i="4" s="1"/>
  <c r="CN79" i="4"/>
  <c r="CM79" i="4"/>
  <c r="CF79" i="4"/>
  <c r="CE79" i="4"/>
  <c r="AE79" i="4"/>
  <c r="Z79" i="4"/>
  <c r="CL79" i="4" s="1"/>
  <c r="B79" i="4"/>
  <c r="CK79" i="4" s="1"/>
  <c r="CN78" i="4"/>
  <c r="CM78" i="4"/>
  <c r="CL78" i="4"/>
  <c r="CF78" i="4"/>
  <c r="CE78" i="4"/>
  <c r="AE78" i="4"/>
  <c r="Z78" i="4"/>
  <c r="CD78" i="4" s="1"/>
  <c r="B78" i="4"/>
  <c r="CK78" i="4" s="1"/>
  <c r="CN77" i="4"/>
  <c r="CM77" i="4"/>
  <c r="CF77" i="4"/>
  <c r="CE77" i="4"/>
  <c r="AE77" i="4"/>
  <c r="Z77" i="4"/>
  <c r="CL77" i="4" s="1"/>
  <c r="B77" i="4"/>
  <c r="CK77" i="4" s="1"/>
  <c r="CN76" i="4"/>
  <c r="CM76" i="4"/>
  <c r="CL76" i="4"/>
  <c r="CF76" i="4"/>
  <c r="CE76" i="4"/>
  <c r="AE76" i="4"/>
  <c r="Z76" i="4"/>
  <c r="CD76" i="4" s="1"/>
  <c r="B76" i="4"/>
  <c r="CK76" i="4" s="1"/>
  <c r="CN75" i="4"/>
  <c r="CM75" i="4"/>
  <c r="CF75" i="4"/>
  <c r="CE75" i="4"/>
  <c r="CD75" i="4"/>
  <c r="AE75" i="4"/>
  <c r="Z75" i="4"/>
  <c r="CL75" i="4" s="1"/>
  <c r="B75" i="4"/>
  <c r="CK75" i="4" s="1"/>
  <c r="CN74" i="4"/>
  <c r="CM74" i="4"/>
  <c r="CL74" i="4"/>
  <c r="CF74" i="4"/>
  <c r="CE74" i="4"/>
  <c r="AE74" i="4"/>
  <c r="Z74" i="4"/>
  <c r="CD74" i="4" s="1"/>
  <c r="B74" i="4"/>
  <c r="CK74" i="4" s="1"/>
  <c r="CN73" i="4"/>
  <c r="CM73" i="4"/>
  <c r="CF73" i="4"/>
  <c r="CE73" i="4"/>
  <c r="CD73" i="4"/>
  <c r="AE73" i="4"/>
  <c r="Z73" i="4"/>
  <c r="CL73" i="4" s="1"/>
  <c r="B73" i="4"/>
  <c r="CK73" i="4" s="1"/>
  <c r="CN72" i="4"/>
  <c r="CM72" i="4"/>
  <c r="CL72" i="4"/>
  <c r="CF72" i="4"/>
  <c r="CE72" i="4"/>
  <c r="AE72" i="4"/>
  <c r="Z72" i="4"/>
  <c r="CD72" i="4" s="1"/>
  <c r="B72" i="4"/>
  <c r="CK72" i="4" s="1"/>
  <c r="CN71" i="4"/>
  <c r="CM71" i="4"/>
  <c r="CF71" i="4"/>
  <c r="CE71" i="4"/>
  <c r="AE71" i="4"/>
  <c r="Z71" i="4"/>
  <c r="CL71" i="4" s="1"/>
  <c r="B71" i="4"/>
  <c r="CK71" i="4" s="1"/>
  <c r="CN70" i="4"/>
  <c r="CM70" i="4"/>
  <c r="CF70" i="4"/>
  <c r="CE70" i="4"/>
  <c r="AE70" i="4"/>
  <c r="CD70" i="4" s="1"/>
  <c r="Z70" i="4"/>
  <c r="B70" i="4"/>
  <c r="CK70" i="4" s="1"/>
  <c r="CN69" i="4"/>
  <c r="CM69" i="4"/>
  <c r="CF69" i="4"/>
  <c r="CE69" i="4"/>
  <c r="AE69" i="4"/>
  <c r="Z69" i="4"/>
  <c r="CL69" i="4" s="1"/>
  <c r="B69" i="4"/>
  <c r="CK69" i="4" s="1"/>
  <c r="CN68" i="4"/>
  <c r="CM68" i="4"/>
  <c r="CF68" i="4"/>
  <c r="CE68" i="4"/>
  <c r="AE68" i="4"/>
  <c r="CD68" i="4" s="1"/>
  <c r="Z68" i="4"/>
  <c r="B68" i="4"/>
  <c r="CK68" i="4" s="1"/>
  <c r="CN67" i="4"/>
  <c r="CM67" i="4"/>
  <c r="CF67" i="4"/>
  <c r="CE67" i="4"/>
  <c r="CD67" i="4"/>
  <c r="AE67" i="4"/>
  <c r="Z67" i="4"/>
  <c r="CL67" i="4" s="1"/>
  <c r="B67" i="4"/>
  <c r="CK67" i="4" s="1"/>
  <c r="CN66" i="4"/>
  <c r="CM66" i="4"/>
  <c r="CF66" i="4"/>
  <c r="CE66" i="4"/>
  <c r="AE66" i="4"/>
  <c r="CD66" i="4" s="1"/>
  <c r="Z66" i="4"/>
  <c r="B66" i="4"/>
  <c r="CK66" i="4" s="1"/>
  <c r="CN65" i="4"/>
  <c r="CM65" i="4"/>
  <c r="CF65" i="4"/>
  <c r="CE65" i="4"/>
  <c r="CD65" i="4"/>
  <c r="AE65" i="4"/>
  <c r="Z65" i="4"/>
  <c r="CL65" i="4" s="1"/>
  <c r="B65" i="4"/>
  <c r="CK65" i="4" s="1"/>
  <c r="CN64" i="4"/>
  <c r="CM64" i="4"/>
  <c r="CF64" i="4"/>
  <c r="CE64" i="4"/>
  <c r="AE64" i="4"/>
  <c r="CD64" i="4" s="1"/>
  <c r="Z64" i="4"/>
  <c r="B64" i="4"/>
  <c r="CK64" i="4" s="1"/>
  <c r="CN63" i="4"/>
  <c r="CM63" i="4"/>
  <c r="CF63" i="4"/>
  <c r="CE63" i="4"/>
  <c r="AE63" i="4"/>
  <c r="Z63" i="4"/>
  <c r="CL63" i="4" s="1"/>
  <c r="B63" i="4"/>
  <c r="CK63" i="4" s="1"/>
  <c r="CN62" i="4"/>
  <c r="CM62" i="4"/>
  <c r="CF62" i="4"/>
  <c r="CE62" i="4"/>
  <c r="AE62" i="4"/>
  <c r="CD62" i="4" s="1"/>
  <c r="Z62" i="4"/>
  <c r="B62" i="4"/>
  <c r="CK62" i="4" s="1"/>
  <c r="CN61" i="4"/>
  <c r="CM61" i="4"/>
  <c r="CF61" i="4"/>
  <c r="CE61" i="4"/>
  <c r="AE61" i="4"/>
  <c r="Z61" i="4"/>
  <c r="CL61" i="4" s="1"/>
  <c r="B61" i="4"/>
  <c r="CK61" i="4" s="1"/>
  <c r="CN60" i="4"/>
  <c r="CM60" i="4"/>
  <c r="CF60" i="4"/>
  <c r="CE60" i="4"/>
  <c r="AE60" i="4"/>
  <c r="CD60" i="4" s="1"/>
  <c r="Z60" i="4"/>
  <c r="B60" i="4"/>
  <c r="CK60" i="4" s="1"/>
  <c r="CN59" i="4"/>
  <c r="CM59" i="4"/>
  <c r="CF59" i="4"/>
  <c r="CE59" i="4"/>
  <c r="CD59" i="4"/>
  <c r="AE59" i="4"/>
  <c r="Z59" i="4"/>
  <c r="CL59" i="4" s="1"/>
  <c r="B59" i="4"/>
  <c r="CK59" i="4" s="1"/>
  <c r="CN58" i="4"/>
  <c r="CM58" i="4"/>
  <c r="CF58" i="4"/>
  <c r="CE58" i="4"/>
  <c r="AE58" i="4"/>
  <c r="CD58" i="4" s="1"/>
  <c r="Z58" i="4"/>
  <c r="B58" i="4"/>
  <c r="CK58" i="4" s="1"/>
  <c r="CN57" i="4"/>
  <c r="CM57" i="4"/>
  <c r="CF57" i="4"/>
  <c r="CE57" i="4"/>
  <c r="CD57" i="4"/>
  <c r="AE57" i="4"/>
  <c r="Z57" i="4"/>
  <c r="CL57" i="4" s="1"/>
  <c r="B57" i="4"/>
  <c r="CK57" i="4" s="1"/>
  <c r="CN56" i="4"/>
  <c r="CM56" i="4"/>
  <c r="CF56" i="4"/>
  <c r="CE56" i="4"/>
  <c r="AE56" i="4"/>
  <c r="CD56" i="4" s="1"/>
  <c r="Z56" i="4"/>
  <c r="B56" i="4"/>
  <c r="CK56" i="4" s="1"/>
  <c r="CN55" i="4"/>
  <c r="CM55" i="4"/>
  <c r="CF55" i="4"/>
  <c r="CE55" i="4"/>
  <c r="AE55" i="4"/>
  <c r="Z55" i="4"/>
  <c r="CL55" i="4" s="1"/>
  <c r="B55" i="4"/>
  <c r="CK55" i="4" s="1"/>
  <c r="CN54" i="4"/>
  <c r="CM54" i="4"/>
  <c r="CF54" i="4"/>
  <c r="CE54" i="4"/>
  <c r="AE54" i="4"/>
  <c r="CD54" i="4" s="1"/>
  <c r="Z54" i="4"/>
  <c r="B54" i="4"/>
  <c r="CK54" i="4" s="1"/>
  <c r="CN53" i="4"/>
  <c r="CM53" i="4"/>
  <c r="CF53" i="4"/>
  <c r="CE53" i="4"/>
  <c r="AE53" i="4"/>
  <c r="Z53" i="4"/>
  <c r="CL53" i="4" s="1"/>
  <c r="B53" i="4"/>
  <c r="CK53" i="4" s="1"/>
  <c r="CN52" i="4"/>
  <c r="CM52" i="4"/>
  <c r="CF52" i="4"/>
  <c r="CE52" i="4"/>
  <c r="AE52" i="4"/>
  <c r="CD52" i="4" s="1"/>
  <c r="Z52" i="4"/>
  <c r="B52" i="4"/>
  <c r="CK52" i="4" s="1"/>
  <c r="CN51" i="4"/>
  <c r="CM51" i="4"/>
  <c r="CF51" i="4"/>
  <c r="CE51" i="4"/>
  <c r="CD51" i="4"/>
  <c r="AE51" i="4"/>
  <c r="Z51" i="4"/>
  <c r="CL51" i="4" s="1"/>
  <c r="B51" i="4"/>
  <c r="CK51" i="4" s="1"/>
  <c r="CN50" i="4"/>
  <c r="CM50" i="4"/>
  <c r="CF50" i="4"/>
  <c r="CE50" i="4"/>
  <c r="AE50" i="4"/>
  <c r="CD50" i="4" s="1"/>
  <c r="Z50" i="4"/>
  <c r="B50" i="4"/>
  <c r="CK50" i="4" s="1"/>
  <c r="CN49" i="4"/>
  <c r="CM49" i="4"/>
  <c r="CF49" i="4"/>
  <c r="CE49" i="4"/>
  <c r="CD49" i="4"/>
  <c r="AE49" i="4"/>
  <c r="Z49" i="4"/>
  <c r="CL49" i="4" s="1"/>
  <c r="B49" i="4"/>
  <c r="CK49" i="4" s="1"/>
  <c r="CN48" i="4"/>
  <c r="CM48" i="4"/>
  <c r="CF48" i="4"/>
  <c r="CE48" i="4"/>
  <c r="AE48" i="4"/>
  <c r="CD48" i="4" s="1"/>
  <c r="Z48" i="4"/>
  <c r="B48" i="4"/>
  <c r="CK48" i="4" s="1"/>
  <c r="CN47" i="4"/>
  <c r="CM47" i="4"/>
  <c r="CF47" i="4"/>
  <c r="CE47" i="4"/>
  <c r="AE47" i="4"/>
  <c r="Z47" i="4"/>
  <c r="CL47" i="4" s="1"/>
  <c r="B47" i="4"/>
  <c r="CK47" i="4" s="1"/>
  <c r="CN46" i="4"/>
  <c r="CM46" i="4"/>
  <c r="CF46" i="4"/>
  <c r="CE46" i="4"/>
  <c r="AE46" i="4"/>
  <c r="CD46" i="4" s="1"/>
  <c r="Z46" i="4"/>
  <c r="B46" i="4"/>
  <c r="CK46" i="4" s="1"/>
  <c r="CN45" i="4"/>
  <c r="CM45" i="4"/>
  <c r="CF45" i="4"/>
  <c r="CE45" i="4"/>
  <c r="AE45" i="4"/>
  <c r="Z45" i="4"/>
  <c r="CL45" i="4" s="1"/>
  <c r="B45" i="4"/>
  <c r="CK45" i="4" s="1"/>
  <c r="CN44" i="4"/>
  <c r="CM44" i="4"/>
  <c r="CF44" i="4"/>
  <c r="CE44" i="4"/>
  <c r="AE44" i="4"/>
  <c r="CD44" i="4" s="1"/>
  <c r="Z44" i="4"/>
  <c r="B44" i="4"/>
  <c r="CK44" i="4" s="1"/>
  <c r="CN43" i="4"/>
  <c r="CM43" i="4"/>
  <c r="CF43" i="4"/>
  <c r="CE43" i="4"/>
  <c r="CD43" i="4"/>
  <c r="AE43" i="4"/>
  <c r="Z43" i="4"/>
  <c r="CL43" i="4" s="1"/>
  <c r="B43" i="4"/>
  <c r="CK43" i="4" s="1"/>
  <c r="CN42" i="4"/>
  <c r="CM42" i="4"/>
  <c r="CF42" i="4"/>
  <c r="CE42" i="4"/>
  <c r="AE42" i="4"/>
  <c r="CD42" i="4" s="1"/>
  <c r="Z42" i="4"/>
  <c r="B42" i="4"/>
  <c r="CK42" i="4" s="1"/>
  <c r="CN41" i="4"/>
  <c r="CM41" i="4"/>
  <c r="CF41" i="4"/>
  <c r="CE41" i="4"/>
  <c r="CD41" i="4"/>
  <c r="AE41" i="4"/>
  <c r="Z41" i="4"/>
  <c r="CL41" i="4" s="1"/>
  <c r="B41" i="4"/>
  <c r="CK41" i="4" s="1"/>
  <c r="CN40" i="4"/>
  <c r="CM40" i="4"/>
  <c r="CF40" i="4"/>
  <c r="CE40" i="4"/>
  <c r="AE40" i="4"/>
  <c r="CD40" i="4" s="1"/>
  <c r="Z40" i="4"/>
  <c r="B40" i="4"/>
  <c r="CK40" i="4" s="1"/>
  <c r="CN39" i="4"/>
  <c r="CM39" i="4"/>
  <c r="CF39" i="4"/>
  <c r="CE39" i="4"/>
  <c r="AE39" i="4"/>
  <c r="Z39" i="4"/>
  <c r="CL39" i="4" s="1"/>
  <c r="B39" i="4"/>
  <c r="CK39" i="4" s="1"/>
  <c r="CN38" i="4"/>
  <c r="CM38" i="4"/>
  <c r="CF38" i="4"/>
  <c r="CE38" i="4"/>
  <c r="AE38" i="4"/>
  <c r="CD38" i="4" s="1"/>
  <c r="Z38" i="4"/>
  <c r="B38" i="4"/>
  <c r="CK38" i="4" s="1"/>
  <c r="CN37" i="4"/>
  <c r="CM37" i="4"/>
  <c r="CF37" i="4"/>
  <c r="CE37" i="4"/>
  <c r="AE37" i="4"/>
  <c r="Z37" i="4"/>
  <c r="CL37" i="4" s="1"/>
  <c r="B37" i="4"/>
  <c r="CK37" i="4" s="1"/>
  <c r="AE36" i="4"/>
  <c r="Z36" i="4"/>
  <c r="B36" i="4"/>
  <c r="CL36" i="4" s="1"/>
  <c r="AE35" i="4"/>
  <c r="Z35" i="4"/>
  <c r="B35" i="4"/>
  <c r="AE34" i="4"/>
  <c r="Z34" i="4"/>
  <c r="B34" i="4"/>
  <c r="B28" i="4"/>
  <c r="CM28" i="4" s="1"/>
  <c r="L24" i="4"/>
  <c r="K24" i="4"/>
  <c r="J24" i="4"/>
  <c r="I24" i="4"/>
  <c r="H24" i="4"/>
  <c r="G24" i="4"/>
  <c r="F24" i="4"/>
  <c r="E24" i="4"/>
  <c r="CK23" i="4"/>
  <c r="D23" i="4"/>
  <c r="C23" i="4"/>
  <c r="B23" i="4" s="1"/>
  <c r="CK22" i="4"/>
  <c r="D22" i="4"/>
  <c r="C22" i="4"/>
  <c r="B22" i="4" s="1"/>
  <c r="D21" i="4"/>
  <c r="D24" i="4" s="1"/>
  <c r="C21" i="4"/>
  <c r="C24" i="4" s="1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16" i="4" s="1"/>
  <c r="C16" i="4"/>
  <c r="CF15" i="4"/>
  <c r="B15" i="4"/>
  <c r="CM14" i="4"/>
  <c r="CK14" i="4"/>
  <c r="CE14" i="4"/>
  <c r="CD14" i="4"/>
  <c r="B14" i="4"/>
  <c r="CP13" i="4"/>
  <c r="CO13" i="4"/>
  <c r="CL13" i="4"/>
  <c r="CK13" i="4"/>
  <c r="CG13" i="4"/>
  <c r="CE13" i="4"/>
  <c r="CC13" i="4"/>
  <c r="B13" i="4"/>
  <c r="CM12" i="4"/>
  <c r="CE12" i="4"/>
  <c r="B12" i="4"/>
  <c r="CP11" i="4"/>
  <c r="CL11" i="4"/>
  <c r="CK11" i="4"/>
  <c r="CE11" i="4"/>
  <c r="CC11" i="4"/>
  <c r="B11" i="4"/>
  <c r="A5" i="4"/>
  <c r="A4" i="4"/>
  <c r="A3" i="4"/>
  <c r="A2" i="4"/>
  <c r="AS134" i="6" l="1"/>
  <c r="AV102" i="6"/>
  <c r="AV106" i="6"/>
  <c r="AS154" i="6"/>
  <c r="AS142" i="6"/>
  <c r="AS145" i="6"/>
  <c r="AV104" i="6"/>
  <c r="AJ162" i="6"/>
  <c r="AJ174" i="6"/>
  <c r="AS138" i="6"/>
  <c r="AJ160" i="6"/>
  <c r="CK104" i="5"/>
  <c r="CC104" i="5"/>
  <c r="CN104" i="5"/>
  <c r="CE104" i="5"/>
  <c r="CM104" i="5"/>
  <c r="CD104" i="5"/>
  <c r="CL104" i="5"/>
  <c r="CF104" i="5"/>
  <c r="CN135" i="5"/>
  <c r="CG135" i="5"/>
  <c r="CC135" i="5"/>
  <c r="CL135" i="5"/>
  <c r="CD135" i="5"/>
  <c r="CO135" i="5"/>
  <c r="CF135" i="5"/>
  <c r="CM135" i="5"/>
  <c r="CE135" i="5"/>
  <c r="CK135" i="5"/>
  <c r="A240" i="5"/>
  <c r="CN149" i="5"/>
  <c r="CG149" i="5"/>
  <c r="CC149" i="5"/>
  <c r="CM149" i="5"/>
  <c r="CE149" i="5"/>
  <c r="CK149" i="5"/>
  <c r="CD149" i="5"/>
  <c r="CO149" i="5"/>
  <c r="CL149" i="5"/>
  <c r="CF149" i="5"/>
  <c r="CK107" i="5"/>
  <c r="CC107" i="5"/>
  <c r="CF107" i="5"/>
  <c r="CN107" i="5"/>
  <c r="CE107" i="5"/>
  <c r="CL107" i="5"/>
  <c r="CM107" i="5"/>
  <c r="CD107" i="5"/>
  <c r="AS138" i="5"/>
  <c r="CN145" i="5"/>
  <c r="CG145" i="5"/>
  <c r="CC145" i="5"/>
  <c r="CM145" i="5"/>
  <c r="CE145" i="5"/>
  <c r="CK145" i="5"/>
  <c r="CL145" i="5"/>
  <c r="CF145" i="5"/>
  <c r="CO145" i="5"/>
  <c r="CD145" i="5"/>
  <c r="AS148" i="5"/>
  <c r="AS137" i="5"/>
  <c r="AB128" i="5"/>
  <c r="CK103" i="5"/>
  <c r="CC103" i="5"/>
  <c r="CF103" i="5"/>
  <c r="CN103" i="5"/>
  <c r="CE103" i="5"/>
  <c r="CL103" i="5"/>
  <c r="CM103" i="5"/>
  <c r="CD103" i="5"/>
  <c r="AJ160" i="5"/>
  <c r="AR78" i="5"/>
  <c r="AR74" i="5"/>
  <c r="AR70" i="5"/>
  <c r="AR66" i="5"/>
  <c r="AR62" i="5"/>
  <c r="AR58" i="5"/>
  <c r="AR54" i="5"/>
  <c r="AR50" i="5"/>
  <c r="AR46" i="5"/>
  <c r="AR42" i="5"/>
  <c r="AR38" i="5"/>
  <c r="AR34" i="5"/>
  <c r="AV106" i="5"/>
  <c r="M21" i="5"/>
  <c r="AV101" i="5"/>
  <c r="CN153" i="5"/>
  <c r="CG153" i="5"/>
  <c r="CC153" i="5"/>
  <c r="CM153" i="5"/>
  <c r="CE153" i="5"/>
  <c r="CK153" i="5"/>
  <c r="CL153" i="5"/>
  <c r="CF153" i="5"/>
  <c r="CD153" i="5"/>
  <c r="CO153" i="5"/>
  <c r="CN147" i="5"/>
  <c r="CG147" i="5"/>
  <c r="CC147" i="5"/>
  <c r="CK147" i="5"/>
  <c r="CM147" i="5"/>
  <c r="CE147" i="5"/>
  <c r="CF147" i="5"/>
  <c r="CD147" i="5"/>
  <c r="CO147" i="5"/>
  <c r="CL147" i="5"/>
  <c r="CN151" i="5"/>
  <c r="CG151" i="5"/>
  <c r="CC151" i="5"/>
  <c r="AS151" i="5" s="1"/>
  <c r="CK151" i="5"/>
  <c r="CM151" i="5"/>
  <c r="CE151" i="5"/>
  <c r="CO151" i="5"/>
  <c r="CL151" i="5"/>
  <c r="CD151" i="5"/>
  <c r="CF151" i="5"/>
  <c r="AS150" i="5"/>
  <c r="AS139" i="5"/>
  <c r="C108" i="5"/>
  <c r="CN99" i="5"/>
  <c r="CF99" i="5"/>
  <c r="CE99" i="5"/>
  <c r="CM99" i="5"/>
  <c r="CD99" i="5"/>
  <c r="CC99" i="5"/>
  <c r="CL99" i="5"/>
  <c r="CK99" i="5"/>
  <c r="B240" i="5" s="1"/>
  <c r="AS154" i="5"/>
  <c r="AS141" i="5"/>
  <c r="AB129" i="5"/>
  <c r="AJ162" i="5"/>
  <c r="AA12" i="5"/>
  <c r="AV105" i="5"/>
  <c r="AS146" i="5"/>
  <c r="AV100" i="5"/>
  <c r="CN15" i="4"/>
  <c r="CH15" i="4"/>
  <c r="CD15" i="4"/>
  <c r="CM15" i="4"/>
  <c r="CM34" i="4"/>
  <c r="CE34" i="4"/>
  <c r="CM35" i="4"/>
  <c r="CE35" i="4"/>
  <c r="CC35" i="4"/>
  <c r="CC36" i="4"/>
  <c r="CL52" i="4"/>
  <c r="CL68" i="4"/>
  <c r="CK107" i="4"/>
  <c r="CC107" i="4"/>
  <c r="CF107" i="4"/>
  <c r="CM107" i="4"/>
  <c r="CD107" i="4"/>
  <c r="CE107" i="4"/>
  <c r="CL150" i="4"/>
  <c r="CE150" i="4"/>
  <c r="CN150" i="4"/>
  <c r="CF150" i="4"/>
  <c r="CK150" i="4"/>
  <c r="CC150" i="4"/>
  <c r="CD150" i="4"/>
  <c r="CM150" i="4"/>
  <c r="CG150" i="4"/>
  <c r="CP12" i="4"/>
  <c r="CL12" i="4"/>
  <c r="CF12" i="4"/>
  <c r="CG12" i="4"/>
  <c r="CN12" i="4"/>
  <c r="CG15" i="4"/>
  <c r="CD22" i="4"/>
  <c r="CC22" i="4"/>
  <c r="CL22" i="4"/>
  <c r="CD28" i="4"/>
  <c r="CF34" i="4"/>
  <c r="CF35" i="4"/>
  <c r="CF36" i="4"/>
  <c r="CL38" i="4"/>
  <c r="CL46" i="4"/>
  <c r="CN11" i="4"/>
  <c r="CH11" i="4"/>
  <c r="CD11" i="4"/>
  <c r="AA11" i="4" s="1"/>
  <c r="CF11" i="4"/>
  <c r="CM11" i="4"/>
  <c r="CC12" i="4"/>
  <c r="CH12" i="4"/>
  <c r="CO12" i="4"/>
  <c r="CP14" i="4"/>
  <c r="CL14" i="4"/>
  <c r="CF14" i="4"/>
  <c r="CG14" i="4"/>
  <c r="CN14" i="4"/>
  <c r="CC15" i="4"/>
  <c r="AA15" i="4" s="1"/>
  <c r="CK15" i="4"/>
  <c r="CP15" i="4"/>
  <c r="CD23" i="4"/>
  <c r="CC23" i="4"/>
  <c r="M23" i="4" s="1"/>
  <c r="CL23" i="4"/>
  <c r="CE28" i="4"/>
  <c r="CL34" i="4"/>
  <c r="CK34" i="4"/>
  <c r="CL35" i="4"/>
  <c r="CK35" i="4"/>
  <c r="CD36" i="4"/>
  <c r="CD37" i="4"/>
  <c r="CL40" i="4"/>
  <c r="CD45" i="4"/>
  <c r="CL48" i="4"/>
  <c r="CD53" i="4"/>
  <c r="CL56" i="4"/>
  <c r="CD61" i="4"/>
  <c r="CL64" i="4"/>
  <c r="CD69" i="4"/>
  <c r="CD77" i="4"/>
  <c r="CD85" i="4"/>
  <c r="CD93" i="4"/>
  <c r="CN99" i="4"/>
  <c r="CF99" i="4"/>
  <c r="CE99" i="4"/>
  <c r="CL99" i="4"/>
  <c r="CC99" i="4"/>
  <c r="CM99" i="4"/>
  <c r="CK99" i="4"/>
  <c r="CL107" i="4"/>
  <c r="CO150" i="4"/>
  <c r="CK162" i="4"/>
  <c r="CD162" i="4"/>
  <c r="CC162" i="4"/>
  <c r="AJ162" i="4" s="1"/>
  <c r="CL162" i="4"/>
  <c r="CK173" i="4"/>
  <c r="CL173" i="4"/>
  <c r="CC173" i="4"/>
  <c r="AJ173" i="4" s="1"/>
  <c r="CD173" i="4"/>
  <c r="CG11" i="4"/>
  <c r="CO11" i="4"/>
  <c r="CD12" i="4"/>
  <c r="CK12" i="4"/>
  <c r="CN13" i="4"/>
  <c r="CH13" i="4"/>
  <c r="CD13" i="4"/>
  <c r="AA13" i="4" s="1"/>
  <c r="CF13" i="4"/>
  <c r="CM13" i="4"/>
  <c r="CC14" i="4"/>
  <c r="CH14" i="4"/>
  <c r="CO14" i="4"/>
  <c r="CE15" i="4"/>
  <c r="CL15" i="4"/>
  <c r="CN34" i="4"/>
  <c r="CN35" i="4"/>
  <c r="CD39" i="4"/>
  <c r="CL42" i="4"/>
  <c r="CD47" i="4"/>
  <c r="CL50" i="4"/>
  <c r="CD55" i="4"/>
  <c r="CL58" i="4"/>
  <c r="CD63" i="4"/>
  <c r="CL66" i="4"/>
  <c r="CD71" i="4"/>
  <c r="CD79" i="4"/>
  <c r="CD87" i="4"/>
  <c r="CN107" i="4"/>
  <c r="CL28" i="4"/>
  <c r="CC28" i="4"/>
  <c r="CK28" i="4"/>
  <c r="CC34" i="4"/>
  <c r="AR34" i="4" s="1"/>
  <c r="CK36" i="4"/>
  <c r="CN36" i="4"/>
  <c r="CE36" i="4"/>
  <c r="CM36" i="4"/>
  <c r="CL44" i="4"/>
  <c r="CL60" i="4"/>
  <c r="CL136" i="4"/>
  <c r="CE136" i="4"/>
  <c r="CM136" i="4"/>
  <c r="CD136" i="4"/>
  <c r="CO136" i="4"/>
  <c r="CG136" i="4"/>
  <c r="CC136" i="4"/>
  <c r="AS136" i="4" s="1"/>
  <c r="CK136" i="4"/>
  <c r="CN136" i="4"/>
  <c r="CK161" i="4"/>
  <c r="CL161" i="4"/>
  <c r="CC161" i="4"/>
  <c r="AJ161" i="4" s="1"/>
  <c r="CD161" i="4"/>
  <c r="CK174" i="4"/>
  <c r="CD174" i="4"/>
  <c r="CC174" i="4"/>
  <c r="CL174" i="4"/>
  <c r="CO15" i="4"/>
  <c r="CL54" i="4"/>
  <c r="CL62" i="4"/>
  <c r="CL70" i="4"/>
  <c r="CK105" i="4"/>
  <c r="CC105" i="4"/>
  <c r="AV105" i="4" s="1"/>
  <c r="CM105" i="4"/>
  <c r="CD105" i="4"/>
  <c r="CF105" i="4"/>
  <c r="CN105" i="4"/>
  <c r="CR120" i="4"/>
  <c r="CN120" i="4"/>
  <c r="CJ120" i="4"/>
  <c r="CF120" i="4"/>
  <c r="CP120" i="4"/>
  <c r="CL120" i="4"/>
  <c r="CH120" i="4"/>
  <c r="CM120" i="4"/>
  <c r="CE120" i="4"/>
  <c r="CQ120" i="4"/>
  <c r="CI120" i="4"/>
  <c r="CC120" i="4"/>
  <c r="U120" i="4" s="1"/>
  <c r="B122" i="4"/>
  <c r="CG120" i="4"/>
  <c r="C135" i="4"/>
  <c r="D144" i="4"/>
  <c r="C144" i="4" s="1"/>
  <c r="CL154" i="4"/>
  <c r="CE154" i="4"/>
  <c r="CN154" i="4"/>
  <c r="CF154" i="4"/>
  <c r="CK154" i="4"/>
  <c r="CC154" i="4"/>
  <c r="AS154" i="4" s="1"/>
  <c r="CM154" i="4"/>
  <c r="CD154" i="4"/>
  <c r="B21" i="4"/>
  <c r="Z94" i="4"/>
  <c r="CD34" i="4"/>
  <c r="CD35" i="4"/>
  <c r="B94" i="4"/>
  <c r="D108" i="4"/>
  <c r="CK103" i="4"/>
  <c r="CC103" i="4"/>
  <c r="CF103" i="4"/>
  <c r="CM103" i="4"/>
  <c r="CD103" i="4"/>
  <c r="CL103" i="4"/>
  <c r="CP121" i="4"/>
  <c r="CL121" i="4"/>
  <c r="CH121" i="4"/>
  <c r="CR121" i="4"/>
  <c r="CN121" i="4"/>
  <c r="CJ121" i="4"/>
  <c r="CF121" i="4"/>
  <c r="CQ121" i="4"/>
  <c r="CI121" i="4"/>
  <c r="CC121" i="4"/>
  <c r="U121" i="4" s="1"/>
  <c r="CM121" i="4"/>
  <c r="CE121" i="4"/>
  <c r="CO121" i="4"/>
  <c r="CN143" i="4"/>
  <c r="CG143" i="4"/>
  <c r="CC143" i="4"/>
  <c r="AS143" i="4" s="1"/>
  <c r="CL143" i="4"/>
  <c r="CD143" i="4"/>
  <c r="CO143" i="4"/>
  <c r="CF143" i="4"/>
  <c r="CM143" i="4"/>
  <c r="CE143" i="4"/>
  <c r="D155" i="4"/>
  <c r="CL146" i="4"/>
  <c r="CE146" i="4"/>
  <c r="CN146" i="4"/>
  <c r="CF146" i="4"/>
  <c r="CK146" i="4"/>
  <c r="CC146" i="4"/>
  <c r="AS146" i="4" s="1"/>
  <c r="CM146" i="4"/>
  <c r="CD146" i="4"/>
  <c r="CO146" i="4"/>
  <c r="CK166" i="4"/>
  <c r="CD166" i="4"/>
  <c r="CC166" i="4"/>
  <c r="AJ166" i="4" s="1"/>
  <c r="AE94" i="4"/>
  <c r="CK100" i="4"/>
  <c r="CC100" i="4"/>
  <c r="CN100" i="4"/>
  <c r="CE100" i="4"/>
  <c r="CL100" i="4"/>
  <c r="CK101" i="4"/>
  <c r="CC101" i="4"/>
  <c r="AV101" i="4" s="1"/>
  <c r="CM101" i="4"/>
  <c r="CD101" i="4"/>
  <c r="CF101" i="4"/>
  <c r="CL101" i="4"/>
  <c r="CN103" i="4"/>
  <c r="CN139" i="4"/>
  <c r="CG139" i="4"/>
  <c r="CC139" i="4"/>
  <c r="CL139" i="4"/>
  <c r="CD139" i="4"/>
  <c r="CO139" i="4"/>
  <c r="CF139" i="4"/>
  <c r="CE139" i="4"/>
  <c r="CM139" i="4"/>
  <c r="CL140" i="4"/>
  <c r="CE140" i="4"/>
  <c r="CM140" i="4"/>
  <c r="CD140" i="4"/>
  <c r="CO140" i="4"/>
  <c r="CG140" i="4"/>
  <c r="CK140" i="4"/>
  <c r="CC140" i="4"/>
  <c r="CN140" i="4"/>
  <c r="E155" i="4"/>
  <c r="CK165" i="4"/>
  <c r="CL165" i="4"/>
  <c r="CC165" i="4"/>
  <c r="AJ165" i="4" s="1"/>
  <c r="CD165" i="4"/>
  <c r="CC37" i="4"/>
  <c r="CC38" i="4"/>
  <c r="AR38" i="4" s="1"/>
  <c r="CC39" i="4"/>
  <c r="AR39" i="4" s="1"/>
  <c r="CC40" i="4"/>
  <c r="AR40" i="4" s="1"/>
  <c r="CC41" i="4"/>
  <c r="AR41" i="4" s="1"/>
  <c r="CC42" i="4"/>
  <c r="AR42" i="4" s="1"/>
  <c r="CC43" i="4"/>
  <c r="AR43" i="4" s="1"/>
  <c r="CC44" i="4"/>
  <c r="AR44" i="4" s="1"/>
  <c r="CC45" i="4"/>
  <c r="AR45" i="4" s="1"/>
  <c r="CC46" i="4"/>
  <c r="AR46" i="4" s="1"/>
  <c r="CC47" i="4"/>
  <c r="AR47" i="4" s="1"/>
  <c r="CC48" i="4"/>
  <c r="AR48" i="4" s="1"/>
  <c r="CC49" i="4"/>
  <c r="AR49" i="4" s="1"/>
  <c r="CC50" i="4"/>
  <c r="AR50" i="4" s="1"/>
  <c r="CC51" i="4"/>
  <c r="AR51" i="4" s="1"/>
  <c r="CC52" i="4"/>
  <c r="AR52" i="4" s="1"/>
  <c r="CC53" i="4"/>
  <c r="CC54" i="4"/>
  <c r="AR54" i="4" s="1"/>
  <c r="CC55" i="4"/>
  <c r="AR55" i="4" s="1"/>
  <c r="CC56" i="4"/>
  <c r="AR56" i="4" s="1"/>
  <c r="CC57" i="4"/>
  <c r="AR57" i="4" s="1"/>
  <c r="CC58" i="4"/>
  <c r="AR58" i="4" s="1"/>
  <c r="CC59" i="4"/>
  <c r="AR59" i="4" s="1"/>
  <c r="CC60" i="4"/>
  <c r="AR60" i="4" s="1"/>
  <c r="CC61" i="4"/>
  <c r="AR61" i="4" s="1"/>
  <c r="CC62" i="4"/>
  <c r="AR62" i="4" s="1"/>
  <c r="CC63" i="4"/>
  <c r="AR63" i="4" s="1"/>
  <c r="CC64" i="4"/>
  <c r="AR64" i="4" s="1"/>
  <c r="CC65" i="4"/>
  <c r="AR65" i="4" s="1"/>
  <c r="CC66" i="4"/>
  <c r="AR66" i="4" s="1"/>
  <c r="CC67" i="4"/>
  <c r="AR67" i="4" s="1"/>
  <c r="CC68" i="4"/>
  <c r="AR68" i="4" s="1"/>
  <c r="CC69" i="4"/>
  <c r="CC70" i="4"/>
  <c r="AR70" i="4" s="1"/>
  <c r="CC71" i="4"/>
  <c r="AR71" i="4" s="1"/>
  <c r="CC72" i="4"/>
  <c r="AR72" i="4" s="1"/>
  <c r="CC73" i="4"/>
  <c r="AR73" i="4" s="1"/>
  <c r="CC74" i="4"/>
  <c r="AR74" i="4" s="1"/>
  <c r="CC75" i="4"/>
  <c r="AR75" i="4" s="1"/>
  <c r="CC76" i="4"/>
  <c r="AR76" i="4" s="1"/>
  <c r="CC77" i="4"/>
  <c r="AR77" i="4" s="1"/>
  <c r="CC78" i="4"/>
  <c r="AR78" i="4" s="1"/>
  <c r="CC79" i="4"/>
  <c r="AR79" i="4" s="1"/>
  <c r="CC80" i="4"/>
  <c r="AR80" i="4" s="1"/>
  <c r="CC81" i="4"/>
  <c r="AR81" i="4" s="1"/>
  <c r="CC82" i="4"/>
  <c r="AR82" i="4" s="1"/>
  <c r="CC83" i="4"/>
  <c r="AR83" i="4" s="1"/>
  <c r="CC84" i="4"/>
  <c r="AR84" i="4" s="1"/>
  <c r="CC85" i="4"/>
  <c r="AR85" i="4" s="1"/>
  <c r="CC86" i="4"/>
  <c r="AR86" i="4" s="1"/>
  <c r="CC87" i="4"/>
  <c r="AR87" i="4" s="1"/>
  <c r="CC88" i="4"/>
  <c r="AR88" i="4" s="1"/>
  <c r="CC89" i="4"/>
  <c r="AR89" i="4" s="1"/>
  <c r="CC90" i="4"/>
  <c r="AR90" i="4" s="1"/>
  <c r="CC91" i="4"/>
  <c r="AR91" i="4" s="1"/>
  <c r="CC92" i="4"/>
  <c r="AR92" i="4" s="1"/>
  <c r="CC93" i="4"/>
  <c r="C102" i="4"/>
  <c r="C106" i="4"/>
  <c r="CP129" i="4"/>
  <c r="CL129" i="4"/>
  <c r="CG129" i="4"/>
  <c r="CC129" i="4"/>
  <c r="CQ129" i="4"/>
  <c r="CK129" i="4"/>
  <c r="CE129" i="4"/>
  <c r="CN129" i="4"/>
  <c r="CH129" i="4"/>
  <c r="CM129" i="4"/>
  <c r="CL138" i="4"/>
  <c r="CE138" i="4"/>
  <c r="CO138" i="4"/>
  <c r="CG138" i="4"/>
  <c r="CM138" i="4"/>
  <c r="CD138" i="4"/>
  <c r="AS138" i="4" s="1"/>
  <c r="CF138" i="4"/>
  <c r="CN141" i="4"/>
  <c r="CG141" i="4"/>
  <c r="CC141" i="4"/>
  <c r="CO141" i="4"/>
  <c r="CF141" i="4"/>
  <c r="CL141" i="4"/>
  <c r="CD141" i="4"/>
  <c r="CK141" i="4"/>
  <c r="CL152" i="4"/>
  <c r="CE152" i="4"/>
  <c r="CK152" i="4"/>
  <c r="CC152" i="4"/>
  <c r="CN152" i="4"/>
  <c r="CF152" i="4"/>
  <c r="CG152" i="4"/>
  <c r="CK160" i="4"/>
  <c r="CD160" i="4"/>
  <c r="AJ160" i="4" s="1"/>
  <c r="CL160" i="4"/>
  <c r="CK167" i="4"/>
  <c r="CC167" i="4"/>
  <c r="AJ167" i="4" s="1"/>
  <c r="CL167" i="4"/>
  <c r="CK172" i="4"/>
  <c r="CD172" i="4"/>
  <c r="AJ172" i="4" s="1"/>
  <c r="CL172" i="4"/>
  <c r="V205" i="4"/>
  <c r="C104" i="4"/>
  <c r="CP113" i="4"/>
  <c r="CG113" i="4"/>
  <c r="X113" i="4" s="1"/>
  <c r="CI113" i="4"/>
  <c r="CN113" i="4"/>
  <c r="CP114" i="4"/>
  <c r="CR114" i="4"/>
  <c r="CN114" i="4"/>
  <c r="CI114" i="4"/>
  <c r="CE114" i="4"/>
  <c r="X114" i="4" s="1"/>
  <c r="CF114" i="4"/>
  <c r="CR115" i="4"/>
  <c r="CN115" i="4"/>
  <c r="CI115" i="4"/>
  <c r="CE115" i="4"/>
  <c r="X115" i="4" s="1"/>
  <c r="CP115" i="4"/>
  <c r="CG115" i="4"/>
  <c r="CF115" i="4"/>
  <c r="CM115" i="4"/>
  <c r="CP128" i="4"/>
  <c r="CL128" i="4"/>
  <c r="CG128" i="4"/>
  <c r="CC128" i="4"/>
  <c r="CQ128" i="4"/>
  <c r="CK128" i="4"/>
  <c r="CE128" i="4"/>
  <c r="CN128" i="4"/>
  <c r="CH128" i="4"/>
  <c r="CM128" i="4"/>
  <c r="CF129" i="4"/>
  <c r="CL134" i="4"/>
  <c r="CE134" i="4"/>
  <c r="CO134" i="4"/>
  <c r="CG134" i="4"/>
  <c r="AS134" i="4" s="1"/>
  <c r="CM134" i="4"/>
  <c r="CD134" i="4"/>
  <c r="CF134" i="4"/>
  <c r="CN137" i="4"/>
  <c r="CG137" i="4"/>
  <c r="CC137" i="4"/>
  <c r="CO137" i="4"/>
  <c r="CF137" i="4"/>
  <c r="CL137" i="4"/>
  <c r="CD137" i="4"/>
  <c r="CK137" i="4"/>
  <c r="CN138" i="4"/>
  <c r="CL142" i="4"/>
  <c r="CE142" i="4"/>
  <c r="CO142" i="4"/>
  <c r="CG142" i="4"/>
  <c r="AS142" i="4" s="1"/>
  <c r="CM142" i="4"/>
  <c r="CD142" i="4"/>
  <c r="CF142" i="4"/>
  <c r="CL148" i="4"/>
  <c r="CE148" i="4"/>
  <c r="CK148" i="4"/>
  <c r="CC148" i="4"/>
  <c r="AS148" i="4" s="1"/>
  <c r="CN148" i="4"/>
  <c r="CF148" i="4"/>
  <c r="CG148" i="4"/>
  <c r="CO152" i="4"/>
  <c r="CK163" i="4"/>
  <c r="CC163" i="4"/>
  <c r="AJ163" i="4" s="1"/>
  <c r="CL163" i="4"/>
  <c r="CK164" i="4"/>
  <c r="CD164" i="4"/>
  <c r="AJ164" i="4" s="1"/>
  <c r="CL164" i="4"/>
  <c r="CE127" i="4"/>
  <c r="CI127" i="4"/>
  <c r="AB127" i="4" s="1"/>
  <c r="CN127" i="4"/>
  <c r="C147" i="4"/>
  <c r="C151" i="4"/>
  <c r="C145" i="4"/>
  <c r="C149" i="4"/>
  <c r="C153" i="4"/>
  <c r="B215" i="3"/>
  <c r="CM211" i="3"/>
  <c r="CE211" i="3"/>
  <c r="CD211" i="3"/>
  <c r="B211" i="3"/>
  <c r="CM210" i="3"/>
  <c r="CE210" i="3"/>
  <c r="CD210" i="3"/>
  <c r="B210" i="3"/>
  <c r="C206" i="3"/>
  <c r="CD205" i="3"/>
  <c r="C205" i="3"/>
  <c r="C204" i="3"/>
  <c r="H200" i="3"/>
  <c r="C200" i="3"/>
  <c r="H199" i="3"/>
  <c r="C199" i="3"/>
  <c r="H198" i="3"/>
  <c r="C198" i="3"/>
  <c r="H197" i="3"/>
  <c r="C197" i="3"/>
  <c r="F193" i="3"/>
  <c r="B193" i="3"/>
  <c r="F192" i="3"/>
  <c r="B192" i="3"/>
  <c r="F191" i="3"/>
  <c r="B191" i="3"/>
  <c r="E187" i="3"/>
  <c r="B187" i="3"/>
  <c r="E186" i="3"/>
  <c r="B186" i="3"/>
  <c r="E182" i="3"/>
  <c r="B182" i="3"/>
  <c r="E181" i="3"/>
  <c r="B181" i="3"/>
  <c r="E180" i="3"/>
  <c r="B180" i="3"/>
  <c r="E179" i="3"/>
  <c r="B179" i="3"/>
  <c r="D174" i="3"/>
  <c r="C174" i="3"/>
  <c r="B174" i="3"/>
  <c r="D173" i="3"/>
  <c r="C173" i="3"/>
  <c r="B173" i="3"/>
  <c r="D172" i="3"/>
  <c r="B172" i="3" s="1"/>
  <c r="C172" i="3"/>
  <c r="E167" i="3"/>
  <c r="C167" i="3" s="1"/>
  <c r="D167" i="3"/>
  <c r="E166" i="3"/>
  <c r="D166" i="3"/>
  <c r="C166" i="3"/>
  <c r="E165" i="3"/>
  <c r="D165" i="3"/>
  <c r="C165" i="3"/>
  <c r="E164" i="3"/>
  <c r="C164" i="3" s="1"/>
  <c r="D164" i="3"/>
  <c r="E163" i="3"/>
  <c r="C163" i="3" s="1"/>
  <c r="D163" i="3"/>
  <c r="E162" i="3"/>
  <c r="D162" i="3"/>
  <c r="C162" i="3"/>
  <c r="E161" i="3"/>
  <c r="D161" i="3"/>
  <c r="C161" i="3"/>
  <c r="E160" i="3"/>
  <c r="C160" i="3" s="1"/>
  <c r="D160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CL154" i="3"/>
  <c r="CD154" i="3"/>
  <c r="E154" i="3"/>
  <c r="C154" i="3" s="1"/>
  <c r="D154" i="3"/>
  <c r="CM153" i="3"/>
  <c r="CE153" i="3"/>
  <c r="E153" i="3"/>
  <c r="C153" i="3" s="1"/>
  <c r="D153" i="3"/>
  <c r="CG152" i="3"/>
  <c r="E152" i="3"/>
  <c r="D152" i="3"/>
  <c r="C152" i="3"/>
  <c r="CM151" i="3"/>
  <c r="CG151" i="3"/>
  <c r="CE151" i="3"/>
  <c r="E151" i="3"/>
  <c r="D151" i="3"/>
  <c r="C151" i="3"/>
  <c r="CG150" i="3"/>
  <c r="E150" i="3"/>
  <c r="E155" i="3" s="1"/>
  <c r="D150" i="3"/>
  <c r="C150" i="3"/>
  <c r="CG149" i="3"/>
  <c r="CE149" i="3"/>
  <c r="E149" i="3"/>
  <c r="C149" i="3" s="1"/>
  <c r="D149" i="3"/>
  <c r="E148" i="3"/>
  <c r="C148" i="3" s="1"/>
  <c r="D148" i="3"/>
  <c r="CM147" i="3"/>
  <c r="CG147" i="3"/>
  <c r="CE147" i="3"/>
  <c r="E147" i="3"/>
  <c r="D147" i="3"/>
  <c r="C147" i="3"/>
  <c r="CL146" i="3"/>
  <c r="CD146" i="3"/>
  <c r="E146" i="3"/>
  <c r="D146" i="3"/>
  <c r="C146" i="3"/>
  <c r="CO146" i="3" s="1"/>
  <c r="CM145" i="3"/>
  <c r="CE145" i="3"/>
  <c r="E145" i="3"/>
  <c r="C145" i="3" s="1"/>
  <c r="D145" i="3"/>
  <c r="D155" i="3" s="1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3" i="3"/>
  <c r="D143" i="3"/>
  <c r="C143" i="3"/>
  <c r="CK142" i="3"/>
  <c r="E142" i="3"/>
  <c r="D142" i="3"/>
  <c r="C142" i="3" s="1"/>
  <c r="CM141" i="3"/>
  <c r="CF141" i="3"/>
  <c r="CC141" i="3"/>
  <c r="E141" i="3"/>
  <c r="D141" i="3"/>
  <c r="C141" i="3"/>
  <c r="CL141" i="3" s="1"/>
  <c r="E140" i="3"/>
  <c r="D140" i="3"/>
  <c r="C140" i="3"/>
  <c r="CD140" i="3" s="1"/>
  <c r="E139" i="3"/>
  <c r="C139" i="3" s="1"/>
  <c r="D139" i="3"/>
  <c r="E138" i="3"/>
  <c r="D138" i="3"/>
  <c r="CE137" i="3"/>
  <c r="E137" i="3"/>
  <c r="D137" i="3"/>
  <c r="C137" i="3"/>
  <c r="E136" i="3"/>
  <c r="C136" i="3" s="1"/>
  <c r="D136" i="3"/>
  <c r="E135" i="3"/>
  <c r="D135" i="3"/>
  <c r="D144" i="3" s="1"/>
  <c r="C135" i="3"/>
  <c r="CG135" i="3" s="1"/>
  <c r="CM134" i="3"/>
  <c r="CG134" i="3"/>
  <c r="CE134" i="3"/>
  <c r="E134" i="3"/>
  <c r="D134" i="3"/>
  <c r="C134" i="3"/>
  <c r="CN134" i="3" s="1"/>
  <c r="CQ129" i="3"/>
  <c r="CN129" i="3"/>
  <c r="CL129" i="3"/>
  <c r="CH129" i="3"/>
  <c r="CE129" i="3"/>
  <c r="CC129" i="3"/>
  <c r="B129" i="3"/>
  <c r="CP129" i="3" s="1"/>
  <c r="CQ128" i="3"/>
  <c r="CN128" i="3"/>
  <c r="CL128" i="3"/>
  <c r="CH128" i="3"/>
  <c r="CE128" i="3"/>
  <c r="CC128" i="3"/>
  <c r="B128" i="3"/>
  <c r="CP128" i="3" s="1"/>
  <c r="CQ127" i="3"/>
  <c r="CN127" i="3"/>
  <c r="CL127" i="3"/>
  <c r="CH127" i="3"/>
  <c r="CE127" i="3"/>
  <c r="CC127" i="3"/>
  <c r="B127" i="3"/>
  <c r="CP127" i="3" s="1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CR121" i="3"/>
  <c r="CP121" i="3"/>
  <c r="CM121" i="3"/>
  <c r="CJ121" i="3"/>
  <c r="CH121" i="3"/>
  <c r="CE121" i="3"/>
  <c r="CD121" i="3"/>
  <c r="B121" i="3"/>
  <c r="CN121" i="3" s="1"/>
  <c r="CD120" i="3"/>
  <c r="B120" i="3"/>
  <c r="CG120" i="3" s="1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CQ115" i="3"/>
  <c r="CO115" i="3"/>
  <c r="CL115" i="3"/>
  <c r="CK115" i="3"/>
  <c r="CH115" i="3"/>
  <c r="CD115" i="3"/>
  <c r="CC115" i="3"/>
  <c r="CB115" i="3"/>
  <c r="B115" i="3"/>
  <c r="CL114" i="3"/>
  <c r="CK114" i="3"/>
  <c r="CD114" i="3"/>
  <c r="CC114" i="3"/>
  <c r="B114" i="3"/>
  <c r="CL113" i="3"/>
  <c r="CK113" i="3"/>
  <c r="CF113" i="3"/>
  <c r="CD113" i="3"/>
  <c r="CC113" i="3"/>
  <c r="B113" i="3"/>
  <c r="CM113" i="3" s="1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CN107" i="3"/>
  <c r="CL107" i="3"/>
  <c r="E107" i="3"/>
  <c r="D107" i="3"/>
  <c r="C107" i="3" s="1"/>
  <c r="CD107" i="3" s="1"/>
  <c r="E106" i="3"/>
  <c r="D106" i="3"/>
  <c r="C106" i="3" s="1"/>
  <c r="E105" i="3"/>
  <c r="D105" i="3"/>
  <c r="C105" i="3" s="1"/>
  <c r="CN104" i="3"/>
  <c r="CL104" i="3"/>
  <c r="CD104" i="3"/>
  <c r="E104" i="3"/>
  <c r="D104" i="3"/>
  <c r="C104" i="3" s="1"/>
  <c r="CN103" i="3"/>
  <c r="CL103" i="3"/>
  <c r="E103" i="3"/>
  <c r="D103" i="3"/>
  <c r="C103" i="3" s="1"/>
  <c r="CD103" i="3" s="1"/>
  <c r="CL102" i="3"/>
  <c r="CF102" i="3"/>
  <c r="E102" i="3"/>
  <c r="D102" i="3"/>
  <c r="C102" i="3" s="1"/>
  <c r="E101" i="3"/>
  <c r="D101" i="3"/>
  <c r="CN100" i="3"/>
  <c r="CL100" i="3"/>
  <c r="CD100" i="3"/>
  <c r="E100" i="3"/>
  <c r="C100" i="3"/>
  <c r="E99" i="3"/>
  <c r="D99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D94" i="3"/>
  <c r="AC94" i="3"/>
  <c r="AB94" i="3"/>
  <c r="AA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B94" i="3" s="1"/>
  <c r="C94" i="3"/>
  <c r="CM93" i="3"/>
  <c r="CK93" i="3"/>
  <c r="AE93" i="3"/>
  <c r="Z93" i="3"/>
  <c r="B93" i="3"/>
  <c r="CC93" i="3" s="1"/>
  <c r="CK92" i="3"/>
  <c r="CE92" i="3"/>
  <c r="AE92" i="3"/>
  <c r="Z92" i="3"/>
  <c r="B92" i="3"/>
  <c r="CM92" i="3" s="1"/>
  <c r="CK91" i="3"/>
  <c r="AE91" i="3"/>
  <c r="Z91" i="3"/>
  <c r="B91" i="3"/>
  <c r="CM91" i="3" s="1"/>
  <c r="CN90" i="3"/>
  <c r="CF90" i="3"/>
  <c r="CE90" i="3"/>
  <c r="AE90" i="3"/>
  <c r="Z90" i="3"/>
  <c r="B90" i="3"/>
  <c r="CM90" i="3" s="1"/>
  <c r="CM89" i="3"/>
  <c r="CE89" i="3"/>
  <c r="AE89" i="3"/>
  <c r="CL89" i="3" s="1"/>
  <c r="Z89" i="3"/>
  <c r="B89" i="3"/>
  <c r="CK89" i="3" s="1"/>
  <c r="CM88" i="3"/>
  <c r="CE88" i="3"/>
  <c r="AE88" i="3"/>
  <c r="Z88" i="3"/>
  <c r="CD88" i="3" s="1"/>
  <c r="B88" i="3"/>
  <c r="CK88" i="3" s="1"/>
  <c r="CM87" i="3"/>
  <c r="CE87" i="3"/>
  <c r="AE87" i="3"/>
  <c r="CD87" i="3" s="1"/>
  <c r="Z87" i="3"/>
  <c r="B87" i="3"/>
  <c r="CK87" i="3" s="1"/>
  <c r="CM86" i="3"/>
  <c r="CE86" i="3"/>
  <c r="CD86" i="3"/>
  <c r="AE86" i="3"/>
  <c r="Z86" i="3"/>
  <c r="CL86" i="3" s="1"/>
  <c r="B86" i="3"/>
  <c r="CK86" i="3" s="1"/>
  <c r="CM85" i="3"/>
  <c r="CE85" i="3"/>
  <c r="AE85" i="3"/>
  <c r="CL85" i="3" s="1"/>
  <c r="Z85" i="3"/>
  <c r="B85" i="3"/>
  <c r="CK85" i="3" s="1"/>
  <c r="CM84" i="3"/>
  <c r="CE84" i="3"/>
  <c r="AE84" i="3"/>
  <c r="Z84" i="3"/>
  <c r="CD84" i="3" s="1"/>
  <c r="B84" i="3"/>
  <c r="CK84" i="3" s="1"/>
  <c r="CM83" i="3"/>
  <c r="CE83" i="3"/>
  <c r="AE83" i="3"/>
  <c r="CD83" i="3" s="1"/>
  <c r="Z83" i="3"/>
  <c r="B83" i="3"/>
  <c r="CK83" i="3" s="1"/>
  <c r="CM82" i="3"/>
  <c r="CE82" i="3"/>
  <c r="CD82" i="3"/>
  <c r="AE82" i="3"/>
  <c r="Z82" i="3"/>
  <c r="CL82" i="3" s="1"/>
  <c r="B82" i="3"/>
  <c r="CK82" i="3" s="1"/>
  <c r="CM81" i="3"/>
  <c r="CE81" i="3"/>
  <c r="AE81" i="3"/>
  <c r="CL81" i="3" s="1"/>
  <c r="Z81" i="3"/>
  <c r="B81" i="3"/>
  <c r="CK81" i="3" s="1"/>
  <c r="CM80" i="3"/>
  <c r="CE80" i="3"/>
  <c r="AE80" i="3"/>
  <c r="Z80" i="3"/>
  <c r="CD80" i="3" s="1"/>
  <c r="B80" i="3"/>
  <c r="CK80" i="3" s="1"/>
  <c r="CM79" i="3"/>
  <c r="CE79" i="3"/>
  <c r="AE79" i="3"/>
  <c r="CD79" i="3" s="1"/>
  <c r="Z79" i="3"/>
  <c r="B79" i="3"/>
  <c r="CK79" i="3" s="1"/>
  <c r="CM78" i="3"/>
  <c r="CE78" i="3"/>
  <c r="CD78" i="3"/>
  <c r="AE78" i="3"/>
  <c r="Z78" i="3"/>
  <c r="CL78" i="3" s="1"/>
  <c r="B78" i="3"/>
  <c r="CK78" i="3" s="1"/>
  <c r="CM77" i="3"/>
  <c r="CE77" i="3"/>
  <c r="AE77" i="3"/>
  <c r="CL77" i="3" s="1"/>
  <c r="Z77" i="3"/>
  <c r="B77" i="3"/>
  <c r="CK77" i="3" s="1"/>
  <c r="CM76" i="3"/>
  <c r="CE76" i="3"/>
  <c r="AE76" i="3"/>
  <c r="Z76" i="3"/>
  <c r="CD76" i="3" s="1"/>
  <c r="B76" i="3"/>
  <c r="CK76" i="3" s="1"/>
  <c r="CM75" i="3"/>
  <c r="CE75" i="3"/>
  <c r="AE75" i="3"/>
  <c r="CD75" i="3" s="1"/>
  <c r="Z75" i="3"/>
  <c r="B75" i="3"/>
  <c r="CK75" i="3" s="1"/>
  <c r="CM74" i="3"/>
  <c r="CE74" i="3"/>
  <c r="CD74" i="3"/>
  <c r="AE74" i="3"/>
  <c r="Z74" i="3"/>
  <c r="CL74" i="3" s="1"/>
  <c r="B74" i="3"/>
  <c r="CK74" i="3" s="1"/>
  <c r="CM73" i="3"/>
  <c r="CE73" i="3"/>
  <c r="AE73" i="3"/>
  <c r="CL73" i="3" s="1"/>
  <c r="Z73" i="3"/>
  <c r="B73" i="3"/>
  <c r="CK73" i="3" s="1"/>
  <c r="CM72" i="3"/>
  <c r="CE72" i="3"/>
  <c r="AE72" i="3"/>
  <c r="Z72" i="3"/>
  <c r="CD72" i="3" s="1"/>
  <c r="B72" i="3"/>
  <c r="CK72" i="3" s="1"/>
  <c r="CM71" i="3"/>
  <c r="CE71" i="3"/>
  <c r="AE71" i="3"/>
  <c r="CD71" i="3" s="1"/>
  <c r="Z71" i="3"/>
  <c r="B71" i="3"/>
  <c r="CK71" i="3" s="1"/>
  <c r="CM70" i="3"/>
  <c r="CE70" i="3"/>
  <c r="CD70" i="3"/>
  <c r="AE70" i="3"/>
  <c r="Z70" i="3"/>
  <c r="CL70" i="3" s="1"/>
  <c r="B70" i="3"/>
  <c r="CK70" i="3" s="1"/>
  <c r="CM69" i="3"/>
  <c r="CE69" i="3"/>
  <c r="CC69" i="3"/>
  <c r="AE69" i="3"/>
  <c r="CL69" i="3" s="1"/>
  <c r="Z69" i="3"/>
  <c r="B69" i="3"/>
  <c r="AE68" i="3"/>
  <c r="CL68" i="3" s="1"/>
  <c r="Z68" i="3"/>
  <c r="B68" i="3"/>
  <c r="CE67" i="3"/>
  <c r="CC67" i="3"/>
  <c r="AE67" i="3"/>
  <c r="Z67" i="3"/>
  <c r="CD67" i="3" s="1"/>
  <c r="B67" i="3"/>
  <c r="CK67" i="3" s="1"/>
  <c r="CK66" i="3"/>
  <c r="AE66" i="3"/>
  <c r="CD66" i="3" s="1"/>
  <c r="Z66" i="3"/>
  <c r="B66" i="3"/>
  <c r="CC66" i="3" s="1"/>
  <c r="CL65" i="3"/>
  <c r="CK65" i="3"/>
  <c r="CE65" i="3"/>
  <c r="CC65" i="3"/>
  <c r="AE65" i="3"/>
  <c r="CD65" i="3" s="1"/>
  <c r="Z65" i="3"/>
  <c r="B65" i="3"/>
  <c r="AE64" i="3"/>
  <c r="CL64" i="3" s="1"/>
  <c r="Z64" i="3"/>
  <c r="B64" i="3"/>
  <c r="CE63" i="3"/>
  <c r="CC63" i="3"/>
  <c r="AE63" i="3"/>
  <c r="Z63" i="3"/>
  <c r="B63" i="3"/>
  <c r="CK63" i="3" s="1"/>
  <c r="CK62" i="3"/>
  <c r="AE62" i="3"/>
  <c r="Z62" i="3"/>
  <c r="B62" i="3"/>
  <c r="CC62" i="3" s="1"/>
  <c r="CL61" i="3"/>
  <c r="CK61" i="3"/>
  <c r="CE61" i="3"/>
  <c r="CC61" i="3"/>
  <c r="AE61" i="3"/>
  <c r="CD61" i="3" s="1"/>
  <c r="Z61" i="3"/>
  <c r="B61" i="3"/>
  <c r="AE60" i="3"/>
  <c r="CL60" i="3" s="1"/>
  <c r="Z60" i="3"/>
  <c r="B60" i="3"/>
  <c r="CD60" i="3" s="1"/>
  <c r="CE59" i="3"/>
  <c r="CC59" i="3"/>
  <c r="AE59" i="3"/>
  <c r="Z59" i="3"/>
  <c r="B59" i="3"/>
  <c r="CK59" i="3" s="1"/>
  <c r="CK58" i="3"/>
  <c r="AE58" i="3"/>
  <c r="Z58" i="3"/>
  <c r="B58" i="3"/>
  <c r="CC58" i="3" s="1"/>
  <c r="CL57" i="3"/>
  <c r="CK57" i="3"/>
  <c r="CE57" i="3"/>
  <c r="CC57" i="3"/>
  <c r="AE57" i="3"/>
  <c r="CD57" i="3" s="1"/>
  <c r="Z57" i="3"/>
  <c r="B57" i="3"/>
  <c r="CD56" i="3"/>
  <c r="AE56" i="3"/>
  <c r="CL56" i="3" s="1"/>
  <c r="Z56" i="3"/>
  <c r="B56" i="3"/>
  <c r="CE55" i="3"/>
  <c r="CC55" i="3"/>
  <c r="AE55" i="3"/>
  <c r="Z55" i="3"/>
  <c r="B55" i="3"/>
  <c r="CK55" i="3" s="1"/>
  <c r="AE54" i="3"/>
  <c r="Z54" i="3"/>
  <c r="B54" i="3"/>
  <c r="CL53" i="3"/>
  <c r="CK53" i="3"/>
  <c r="CE53" i="3"/>
  <c r="CC53" i="3"/>
  <c r="AE53" i="3"/>
  <c r="CD53" i="3" s="1"/>
  <c r="Z53" i="3"/>
  <c r="B53" i="3"/>
  <c r="CM52" i="3"/>
  <c r="AE52" i="3"/>
  <c r="CL52" i="3" s="1"/>
  <c r="Z52" i="3"/>
  <c r="B52" i="3"/>
  <c r="CE51" i="3"/>
  <c r="CC51" i="3"/>
  <c r="AE51" i="3"/>
  <c r="Z51" i="3"/>
  <c r="CD51" i="3" s="1"/>
  <c r="B51" i="3"/>
  <c r="CK51" i="3" s="1"/>
  <c r="CM50" i="3"/>
  <c r="AE50" i="3"/>
  <c r="CL50" i="3" s="1"/>
  <c r="Z50" i="3"/>
  <c r="B50" i="3"/>
  <c r="CK49" i="3"/>
  <c r="CE49" i="3"/>
  <c r="CC49" i="3"/>
  <c r="AE49" i="3"/>
  <c r="Z49" i="3"/>
  <c r="CL49" i="3" s="1"/>
  <c r="B49" i="3"/>
  <c r="CM48" i="3"/>
  <c r="AE48" i="3"/>
  <c r="CL48" i="3" s="1"/>
  <c r="Z48" i="3"/>
  <c r="B48" i="3"/>
  <c r="CM47" i="3"/>
  <c r="CK47" i="3"/>
  <c r="AE47" i="3"/>
  <c r="Z47" i="3"/>
  <c r="B47" i="3"/>
  <c r="CC47" i="3" s="1"/>
  <c r="AE46" i="3"/>
  <c r="Z46" i="3"/>
  <c r="B46" i="3"/>
  <c r="CM46" i="3" s="1"/>
  <c r="CC45" i="3"/>
  <c r="AE45" i="3"/>
  <c r="Z45" i="3"/>
  <c r="B45" i="3"/>
  <c r="CK45" i="3" s="1"/>
  <c r="CM44" i="3"/>
  <c r="CK44" i="3"/>
  <c r="CC44" i="3"/>
  <c r="AE44" i="3"/>
  <c r="Z44" i="3"/>
  <c r="B44" i="3"/>
  <c r="CM43" i="3"/>
  <c r="CK43" i="3"/>
  <c r="AE43" i="3"/>
  <c r="Z43" i="3"/>
  <c r="B43" i="3"/>
  <c r="CC43" i="3" s="1"/>
  <c r="AE42" i="3"/>
  <c r="Z42" i="3"/>
  <c r="B42" i="3"/>
  <c r="CC41" i="3"/>
  <c r="AE41" i="3"/>
  <c r="Z41" i="3"/>
  <c r="B41" i="3"/>
  <c r="CK41" i="3" s="1"/>
  <c r="CM40" i="3"/>
  <c r="CK40" i="3"/>
  <c r="CC40" i="3"/>
  <c r="AE40" i="3"/>
  <c r="Z40" i="3"/>
  <c r="B40" i="3"/>
  <c r="CM39" i="3"/>
  <c r="CK39" i="3"/>
  <c r="AE39" i="3"/>
  <c r="Z39" i="3"/>
  <c r="B39" i="3"/>
  <c r="CC39" i="3" s="1"/>
  <c r="AE38" i="3"/>
  <c r="Z38" i="3"/>
  <c r="B38" i="3"/>
  <c r="CC37" i="3"/>
  <c r="AE37" i="3"/>
  <c r="Z37" i="3"/>
  <c r="B37" i="3"/>
  <c r="CK37" i="3" s="1"/>
  <c r="CM36" i="3"/>
  <c r="CK36" i="3"/>
  <c r="CC36" i="3"/>
  <c r="AE36" i="3"/>
  <c r="Z36" i="3"/>
  <c r="B36" i="3"/>
  <c r="CM35" i="3"/>
  <c r="CK35" i="3"/>
  <c r="AE35" i="3"/>
  <c r="Z35" i="3"/>
  <c r="B35" i="3"/>
  <c r="CC35" i="3" s="1"/>
  <c r="AE34" i="3"/>
  <c r="Z34" i="3"/>
  <c r="B34" i="3"/>
  <c r="B28" i="3"/>
  <c r="CE28" i="3" s="1"/>
  <c r="L24" i="3"/>
  <c r="K24" i="3"/>
  <c r="J24" i="3"/>
  <c r="I24" i="3"/>
  <c r="H24" i="3"/>
  <c r="G24" i="3"/>
  <c r="F24" i="3"/>
  <c r="E24" i="3"/>
  <c r="CD23" i="3"/>
  <c r="D23" i="3"/>
  <c r="C23" i="3"/>
  <c r="B23" i="3" s="1"/>
  <c r="CD22" i="3"/>
  <c r="D22" i="3"/>
  <c r="C22" i="3"/>
  <c r="B22" i="3" s="1"/>
  <c r="D21" i="3"/>
  <c r="D24" i="3" s="1"/>
  <c r="C21" i="3"/>
  <c r="B21" i="3" s="1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 s="1"/>
  <c r="C16" i="3"/>
  <c r="B15" i="3"/>
  <c r="CG14" i="3"/>
  <c r="B14" i="3"/>
  <c r="CO13" i="3"/>
  <c r="CM13" i="3"/>
  <c r="CG13" i="3"/>
  <c r="CE13" i="3"/>
  <c r="CC13" i="3"/>
  <c r="B13" i="3"/>
  <c r="CO12" i="3"/>
  <c r="CM12" i="3"/>
  <c r="CE12" i="3"/>
  <c r="CC12" i="3"/>
  <c r="B12" i="3"/>
  <c r="CG12" i="3" s="1"/>
  <c r="B11" i="3"/>
  <c r="CO11" i="3" s="1"/>
  <c r="A5" i="3"/>
  <c r="A4" i="3"/>
  <c r="A3" i="3"/>
  <c r="A2" i="3"/>
  <c r="AS153" i="5" l="1"/>
  <c r="AS135" i="5"/>
  <c r="AS149" i="5"/>
  <c r="AV104" i="5"/>
  <c r="AV99" i="5"/>
  <c r="AV107" i="5"/>
  <c r="AS147" i="5"/>
  <c r="AV103" i="5"/>
  <c r="AS145" i="5"/>
  <c r="AS141" i="4"/>
  <c r="AB129" i="4"/>
  <c r="CK106" i="4"/>
  <c r="CC106" i="4"/>
  <c r="CL106" i="4"/>
  <c r="CN106" i="4"/>
  <c r="CE106" i="4"/>
  <c r="CM106" i="4"/>
  <c r="CF106" i="4"/>
  <c r="CD106" i="4"/>
  <c r="AS139" i="4"/>
  <c r="CN135" i="4"/>
  <c r="CG135" i="4"/>
  <c r="CC135" i="4"/>
  <c r="CL135" i="4"/>
  <c r="CD135" i="4"/>
  <c r="CO135" i="4"/>
  <c r="CF135" i="4"/>
  <c r="CM135" i="4"/>
  <c r="CE135" i="4"/>
  <c r="CK135" i="4"/>
  <c r="CK102" i="4"/>
  <c r="CC102" i="4"/>
  <c r="CL102" i="4"/>
  <c r="CN102" i="4"/>
  <c r="CE102" i="4"/>
  <c r="CD102" i="4"/>
  <c r="CM102" i="4"/>
  <c r="CF102" i="4"/>
  <c r="AA14" i="4"/>
  <c r="AS150" i="4"/>
  <c r="AV107" i="4"/>
  <c r="AR36" i="4"/>
  <c r="CN151" i="4"/>
  <c r="CG151" i="4"/>
  <c r="CC151" i="4"/>
  <c r="CK151" i="4"/>
  <c r="CM151" i="4"/>
  <c r="CE151" i="4"/>
  <c r="CL151" i="4"/>
  <c r="CD151" i="4"/>
  <c r="CF151" i="4"/>
  <c r="CO151" i="4"/>
  <c r="AS137" i="4"/>
  <c r="AR93" i="4"/>
  <c r="AR69" i="4"/>
  <c r="AR53" i="4"/>
  <c r="AR37" i="4"/>
  <c r="AS140" i="4"/>
  <c r="AV100" i="4"/>
  <c r="C155" i="4"/>
  <c r="AV103" i="4"/>
  <c r="M22" i="4"/>
  <c r="AR35" i="4"/>
  <c r="CN149" i="4"/>
  <c r="CG149" i="4"/>
  <c r="CC149" i="4"/>
  <c r="CM149" i="4"/>
  <c r="CE149" i="4"/>
  <c r="CK149" i="4"/>
  <c r="CO149" i="4"/>
  <c r="CF149" i="4"/>
  <c r="CL149" i="4"/>
  <c r="CD149" i="4"/>
  <c r="C108" i="4"/>
  <c r="A240" i="4" s="1"/>
  <c r="AA12" i="4"/>
  <c r="CN145" i="4"/>
  <c r="CG145" i="4"/>
  <c r="CC145" i="4"/>
  <c r="CM145" i="4"/>
  <c r="CE145" i="4"/>
  <c r="CK145" i="4"/>
  <c r="CF145" i="4"/>
  <c r="CO145" i="4"/>
  <c r="CL145" i="4"/>
  <c r="CD145" i="4"/>
  <c r="CK104" i="4"/>
  <c r="CC104" i="4"/>
  <c r="AV104" i="4" s="1"/>
  <c r="CN104" i="4"/>
  <c r="CE104" i="4"/>
  <c r="CL104" i="4"/>
  <c r="CF104" i="4"/>
  <c r="CD104" i="4"/>
  <c r="CM104" i="4"/>
  <c r="CD21" i="4"/>
  <c r="B24" i="4"/>
  <c r="CC21" i="4"/>
  <c r="CK21" i="4"/>
  <c r="B240" i="4" s="1"/>
  <c r="CL21" i="4"/>
  <c r="CN153" i="4"/>
  <c r="CG153" i="4"/>
  <c r="CC153" i="4"/>
  <c r="CM153" i="4"/>
  <c r="CE153" i="4"/>
  <c r="CK153" i="4"/>
  <c r="CF153" i="4"/>
  <c r="CO153" i="4"/>
  <c r="CD153" i="4"/>
  <c r="CL153" i="4"/>
  <c r="CN147" i="4"/>
  <c r="CG147" i="4"/>
  <c r="CC147" i="4"/>
  <c r="CK147" i="4"/>
  <c r="CM147" i="4"/>
  <c r="CE147" i="4"/>
  <c r="CD147" i="4"/>
  <c r="CL147" i="4"/>
  <c r="CO147" i="4"/>
  <c r="CF147" i="4"/>
  <c r="AB128" i="4"/>
  <c r="AS152" i="4"/>
  <c r="AJ174" i="4"/>
  <c r="X28" i="4"/>
  <c r="AV99" i="4"/>
  <c r="AR47" i="3"/>
  <c r="CP15" i="3"/>
  <c r="CL15" i="3"/>
  <c r="CF15" i="3"/>
  <c r="CN15" i="3"/>
  <c r="CH15" i="3"/>
  <c r="CD15" i="3"/>
  <c r="CN34" i="3"/>
  <c r="CF34" i="3"/>
  <c r="CN38" i="3"/>
  <c r="CF38" i="3"/>
  <c r="CL40" i="3"/>
  <c r="CD40" i="3"/>
  <c r="AR40" i="3" s="1"/>
  <c r="CN42" i="3"/>
  <c r="CF42" i="3"/>
  <c r="AR45" i="3"/>
  <c r="CE46" i="3"/>
  <c r="CN54" i="3"/>
  <c r="CF54" i="3"/>
  <c r="CE54" i="3"/>
  <c r="CM54" i="3"/>
  <c r="CC54" i="3"/>
  <c r="CD58" i="3"/>
  <c r="AR58" i="3" s="1"/>
  <c r="CL58" i="3"/>
  <c r="CN14" i="3"/>
  <c r="CH14" i="3"/>
  <c r="CD14" i="3"/>
  <c r="CP14" i="3"/>
  <c r="CL14" i="3"/>
  <c r="CF14" i="3"/>
  <c r="CC15" i="3"/>
  <c r="AA15" i="3" s="1"/>
  <c r="CL35" i="3"/>
  <c r="CD35" i="3"/>
  <c r="AR35" i="3" s="1"/>
  <c r="CE37" i="3"/>
  <c r="CK38" i="3"/>
  <c r="CE41" i="3"/>
  <c r="CE45" i="3"/>
  <c r="CL47" i="3"/>
  <c r="CD47" i="3"/>
  <c r="CD48" i="3"/>
  <c r="CD62" i="3"/>
  <c r="CL62" i="3"/>
  <c r="CE11" i="3"/>
  <c r="CP13" i="3"/>
  <c r="CL13" i="3"/>
  <c r="CF13" i="3"/>
  <c r="CN13" i="3"/>
  <c r="CH13" i="3"/>
  <c r="CD13" i="3"/>
  <c r="CK13" i="3"/>
  <c r="CC14" i="3"/>
  <c r="CM14" i="3"/>
  <c r="CE15" i="3"/>
  <c r="CO15" i="3"/>
  <c r="CK23" i="3"/>
  <c r="CC23" i="3"/>
  <c r="M23" i="3" s="1"/>
  <c r="CL23" i="3"/>
  <c r="AE94" i="3"/>
  <c r="CL34" i="3"/>
  <c r="CD34" i="3"/>
  <c r="CM34" i="3"/>
  <c r="CN36" i="3"/>
  <c r="CF36" i="3"/>
  <c r="CE36" i="3"/>
  <c r="AR36" i="3" s="1"/>
  <c r="CL38" i="3"/>
  <c r="CD38" i="3"/>
  <c r="CM38" i="3"/>
  <c r="CN40" i="3"/>
  <c r="CF40" i="3"/>
  <c r="CE40" i="3"/>
  <c r="CL42" i="3"/>
  <c r="CD42" i="3"/>
  <c r="CM42" i="3"/>
  <c r="CN44" i="3"/>
  <c r="CF44" i="3"/>
  <c r="CE44" i="3"/>
  <c r="CL46" i="3"/>
  <c r="CD46" i="3"/>
  <c r="CN48" i="3"/>
  <c r="CF48" i="3"/>
  <c r="CC48" i="3"/>
  <c r="CE48" i="3"/>
  <c r="CK48" i="3"/>
  <c r="CD49" i="3"/>
  <c r="CD50" i="3"/>
  <c r="CL51" i="3"/>
  <c r="CD52" i="3"/>
  <c r="CL54" i="3"/>
  <c r="CD55" i="3"/>
  <c r="CL55" i="3"/>
  <c r="CN56" i="3"/>
  <c r="CF56" i="3"/>
  <c r="CC56" i="3"/>
  <c r="CK56" i="3"/>
  <c r="CE56" i="3"/>
  <c r="CM56" i="3"/>
  <c r="CP11" i="3"/>
  <c r="CL11" i="3"/>
  <c r="CF11" i="3"/>
  <c r="CN11" i="3"/>
  <c r="CH11" i="3"/>
  <c r="CD11" i="3"/>
  <c r="CK11" i="3"/>
  <c r="CK15" i="3"/>
  <c r="CK21" i="3"/>
  <c r="B24" i="3"/>
  <c r="CC21" i="3"/>
  <c r="CL21" i="3"/>
  <c r="CM28" i="3"/>
  <c r="CD28" i="3"/>
  <c r="CK28" i="3"/>
  <c r="CE34" i="3"/>
  <c r="CL36" i="3"/>
  <c r="CD36" i="3"/>
  <c r="CE38" i="3"/>
  <c r="CE42" i="3"/>
  <c r="CL44" i="3"/>
  <c r="CD44" i="3"/>
  <c r="AR44" i="3" s="1"/>
  <c r="CN46" i="3"/>
  <c r="CF46" i="3"/>
  <c r="CK54" i="3"/>
  <c r="CD63" i="3"/>
  <c r="CL63" i="3"/>
  <c r="CC11" i="3"/>
  <c r="CM11" i="3"/>
  <c r="CK14" i="3"/>
  <c r="CM15" i="3"/>
  <c r="CK22" i="3"/>
  <c r="CC22" i="3"/>
  <c r="M22" i="3" s="1"/>
  <c r="CL22" i="3"/>
  <c r="CC28" i="3"/>
  <c r="X28" i="3" s="1"/>
  <c r="CK34" i="3"/>
  <c r="CN37" i="3"/>
  <c r="CF37" i="3"/>
  <c r="CL39" i="3"/>
  <c r="CD39" i="3"/>
  <c r="AR39" i="3" s="1"/>
  <c r="CN41" i="3"/>
  <c r="CF41" i="3"/>
  <c r="CK42" i="3"/>
  <c r="CL43" i="3"/>
  <c r="CD43" i="3"/>
  <c r="AR43" i="3" s="1"/>
  <c r="CN45" i="3"/>
  <c r="CF45" i="3"/>
  <c r="CK46" i="3"/>
  <c r="CG11" i="3"/>
  <c r="CN12" i="3"/>
  <c r="CH12" i="3"/>
  <c r="CD12" i="3"/>
  <c r="AA12" i="3" s="1"/>
  <c r="CP12" i="3"/>
  <c r="CL12" i="3"/>
  <c r="CF12" i="3"/>
  <c r="CK12" i="3"/>
  <c r="AA13" i="3"/>
  <c r="CE14" i="3"/>
  <c r="CO14" i="3"/>
  <c r="CG15" i="3"/>
  <c r="CD21" i="3"/>
  <c r="C24" i="3"/>
  <c r="CL28" i="3"/>
  <c r="CC34" i="3"/>
  <c r="CN35" i="3"/>
  <c r="CF35" i="3"/>
  <c r="CE35" i="3"/>
  <c r="CL37" i="3"/>
  <c r="CD37" i="3"/>
  <c r="AR37" i="3" s="1"/>
  <c r="CM37" i="3"/>
  <c r="CC38" i="3"/>
  <c r="CN39" i="3"/>
  <c r="CF39" i="3"/>
  <c r="CE39" i="3"/>
  <c r="CL41" i="3"/>
  <c r="CD41" i="3"/>
  <c r="AR41" i="3" s="1"/>
  <c r="CM41" i="3"/>
  <c r="CC42" i="3"/>
  <c r="CN43" i="3"/>
  <c r="CF43" i="3"/>
  <c r="CE43" i="3"/>
  <c r="CL45" i="3"/>
  <c r="CD45" i="3"/>
  <c r="CM45" i="3"/>
  <c r="CC46" i="3"/>
  <c r="AR46" i="3" s="1"/>
  <c r="CN47" i="3"/>
  <c r="CF47" i="3"/>
  <c r="CE47" i="3"/>
  <c r="CN50" i="3"/>
  <c r="CF50" i="3"/>
  <c r="CE50" i="3"/>
  <c r="CC50" i="3"/>
  <c r="AR50" i="3" s="1"/>
  <c r="CK50" i="3"/>
  <c r="CN52" i="3"/>
  <c r="CF52" i="3"/>
  <c r="CC52" i="3"/>
  <c r="AR52" i="3" s="1"/>
  <c r="CE52" i="3"/>
  <c r="CK52" i="3"/>
  <c r="CD54" i="3"/>
  <c r="CD59" i="3"/>
  <c r="AR59" i="3" s="1"/>
  <c r="CL59" i="3"/>
  <c r="CN60" i="3"/>
  <c r="CF60" i="3"/>
  <c r="CC60" i="3"/>
  <c r="AR60" i="3" s="1"/>
  <c r="CK60" i="3"/>
  <c r="CE60" i="3"/>
  <c r="CM60" i="3"/>
  <c r="AR61" i="3"/>
  <c r="CN64" i="3"/>
  <c r="CF64" i="3"/>
  <c r="CD64" i="3"/>
  <c r="CM64" i="3"/>
  <c r="CN68" i="3"/>
  <c r="CF68" i="3"/>
  <c r="CD68" i="3"/>
  <c r="CM68" i="3"/>
  <c r="CL72" i="3"/>
  <c r="CL76" i="3"/>
  <c r="CL80" i="3"/>
  <c r="CL84" i="3"/>
  <c r="CL88" i="3"/>
  <c r="CL92" i="3"/>
  <c r="CD92" i="3"/>
  <c r="E108" i="3"/>
  <c r="C99" i="3"/>
  <c r="CK105" i="3"/>
  <c r="CC105" i="3"/>
  <c r="CM105" i="3"/>
  <c r="CE105" i="3"/>
  <c r="CN105" i="3"/>
  <c r="CL105" i="3"/>
  <c r="CK106" i="3"/>
  <c r="CC106" i="3"/>
  <c r="AV106" i="3" s="1"/>
  <c r="CM106" i="3"/>
  <c r="CE106" i="3"/>
  <c r="CD106" i="3"/>
  <c r="CN106" i="3"/>
  <c r="CO136" i="3"/>
  <c r="CK136" i="3"/>
  <c r="CD136" i="3"/>
  <c r="CN136" i="3"/>
  <c r="CF136" i="3"/>
  <c r="CL136" i="3"/>
  <c r="CC136" i="3"/>
  <c r="CG136" i="3"/>
  <c r="CE136" i="3"/>
  <c r="CO139" i="3"/>
  <c r="CK139" i="3"/>
  <c r="CD139" i="3"/>
  <c r="CM139" i="3"/>
  <c r="CE139" i="3"/>
  <c r="CG139" i="3"/>
  <c r="CN139" i="3"/>
  <c r="CC139" i="3"/>
  <c r="CF139" i="3"/>
  <c r="CO143" i="3"/>
  <c r="CK143" i="3"/>
  <c r="CD143" i="3"/>
  <c r="CM143" i="3"/>
  <c r="CE143" i="3"/>
  <c r="CG143" i="3"/>
  <c r="CL143" i="3"/>
  <c r="CC143" i="3"/>
  <c r="CN143" i="3"/>
  <c r="CM148" i="3"/>
  <c r="CF148" i="3"/>
  <c r="CK148" i="3"/>
  <c r="CC148" i="3"/>
  <c r="CN148" i="3"/>
  <c r="CE148" i="3"/>
  <c r="CO148" i="3"/>
  <c r="CG148" i="3"/>
  <c r="CL148" i="3"/>
  <c r="CD148" i="3"/>
  <c r="CL164" i="3"/>
  <c r="CK164" i="3"/>
  <c r="CC164" i="3"/>
  <c r="AJ164" i="3" s="1"/>
  <c r="CD164" i="3"/>
  <c r="CL166" i="3"/>
  <c r="CK166" i="3"/>
  <c r="CC166" i="3"/>
  <c r="AJ166" i="3" s="1"/>
  <c r="CD166" i="3"/>
  <c r="CL167" i="3"/>
  <c r="CC167" i="3"/>
  <c r="AJ167" i="3" s="1"/>
  <c r="CK167" i="3"/>
  <c r="CD167" i="3"/>
  <c r="Z94" i="3"/>
  <c r="CN49" i="3"/>
  <c r="CF49" i="3"/>
  <c r="AR49" i="3" s="1"/>
  <c r="CM49" i="3"/>
  <c r="CN53" i="3"/>
  <c r="CF53" i="3"/>
  <c r="AR53" i="3" s="1"/>
  <c r="CM53" i="3"/>
  <c r="CN57" i="3"/>
  <c r="CF57" i="3"/>
  <c r="AR57" i="3" s="1"/>
  <c r="CM57" i="3"/>
  <c r="CN61" i="3"/>
  <c r="CF61" i="3"/>
  <c r="CM61" i="3"/>
  <c r="CE64" i="3"/>
  <c r="CN65" i="3"/>
  <c r="CF65" i="3"/>
  <c r="AR65" i="3" s="1"/>
  <c r="CM65" i="3"/>
  <c r="CL66" i="3"/>
  <c r="CE68" i="3"/>
  <c r="CK69" i="3"/>
  <c r="CN69" i="3"/>
  <c r="CF69" i="3"/>
  <c r="CD69" i="3"/>
  <c r="AR69" i="3" s="1"/>
  <c r="CL71" i="3"/>
  <c r="CD73" i="3"/>
  <c r="CL75" i="3"/>
  <c r="CD77" i="3"/>
  <c r="CL79" i="3"/>
  <c r="CD81" i="3"/>
  <c r="CL83" i="3"/>
  <c r="CD85" i="3"/>
  <c r="CL87" i="3"/>
  <c r="CD89" i="3"/>
  <c r="CL93" i="3"/>
  <c r="CD93" i="3"/>
  <c r="AR93" i="3" s="1"/>
  <c r="C101" i="3"/>
  <c r="D108" i="3"/>
  <c r="CK102" i="3"/>
  <c r="CC102" i="3"/>
  <c r="AV102" i="3" s="1"/>
  <c r="CM102" i="3"/>
  <c r="CE102" i="3"/>
  <c r="CD102" i="3"/>
  <c r="CN102" i="3"/>
  <c r="CL139" i="3"/>
  <c r="CM142" i="3"/>
  <c r="CF142" i="3"/>
  <c r="CL142" i="3"/>
  <c r="CD142" i="3"/>
  <c r="CO142" i="3"/>
  <c r="CG142" i="3"/>
  <c r="CE142" i="3"/>
  <c r="CN142" i="3"/>
  <c r="CC142" i="3"/>
  <c r="CM150" i="3"/>
  <c r="CF150" i="3"/>
  <c r="CN150" i="3"/>
  <c r="CE150" i="3"/>
  <c r="CK150" i="3"/>
  <c r="CC150" i="3"/>
  <c r="CL150" i="3"/>
  <c r="CD150" i="3"/>
  <c r="CO150" i="3"/>
  <c r="CM152" i="3"/>
  <c r="CF152" i="3"/>
  <c r="CK152" i="3"/>
  <c r="CC152" i="3"/>
  <c r="AS152" i="3" s="1"/>
  <c r="CN152" i="3"/>
  <c r="CE152" i="3"/>
  <c r="CD152" i="3"/>
  <c r="CL152" i="3"/>
  <c r="CO152" i="3"/>
  <c r="CL165" i="3"/>
  <c r="CC165" i="3"/>
  <c r="AJ165" i="3" s="1"/>
  <c r="CK165" i="3"/>
  <c r="CD165" i="3"/>
  <c r="CN58" i="3"/>
  <c r="CF58" i="3"/>
  <c r="CM58" i="3"/>
  <c r="CN62" i="3"/>
  <c r="CF62" i="3"/>
  <c r="CM62" i="3"/>
  <c r="CK64" i="3"/>
  <c r="CN66" i="3"/>
  <c r="CF66" i="3"/>
  <c r="CM66" i="3"/>
  <c r="AR67" i="3"/>
  <c r="CL67" i="3"/>
  <c r="CK68" i="3"/>
  <c r="CD105" i="3"/>
  <c r="CF106" i="3"/>
  <c r="CR114" i="3"/>
  <c r="CN114" i="3"/>
  <c r="CI114" i="3"/>
  <c r="CE114" i="3"/>
  <c r="CP114" i="3"/>
  <c r="CG114" i="3"/>
  <c r="CQ114" i="3"/>
  <c r="CF114" i="3"/>
  <c r="CM114" i="3"/>
  <c r="B122" i="3"/>
  <c r="CQ120" i="3"/>
  <c r="CM120" i="3"/>
  <c r="CI120" i="3"/>
  <c r="CN120" i="3"/>
  <c r="CH120" i="3"/>
  <c r="CP120" i="3"/>
  <c r="CK120" i="3"/>
  <c r="CF120" i="3"/>
  <c r="CO120" i="3"/>
  <c r="CE120" i="3"/>
  <c r="CL120" i="3"/>
  <c r="CJ120" i="3"/>
  <c r="CM135" i="3"/>
  <c r="CF135" i="3"/>
  <c r="CN135" i="3"/>
  <c r="CE135" i="3"/>
  <c r="CK135" i="3"/>
  <c r="CC135" i="3"/>
  <c r="AS135" i="3" s="1"/>
  <c r="CD135" i="3"/>
  <c r="CO135" i="3"/>
  <c r="CL135" i="3"/>
  <c r="CM136" i="3"/>
  <c r="CM140" i="3"/>
  <c r="CF140" i="3"/>
  <c r="CO140" i="3"/>
  <c r="CG140" i="3"/>
  <c r="CE140" i="3"/>
  <c r="CL140" i="3"/>
  <c r="CC140" i="3"/>
  <c r="CN140" i="3"/>
  <c r="CK140" i="3"/>
  <c r="CL160" i="3"/>
  <c r="CK160" i="3"/>
  <c r="CC160" i="3"/>
  <c r="AJ160" i="3" s="1"/>
  <c r="CD160" i="3"/>
  <c r="CL162" i="3"/>
  <c r="CK162" i="3"/>
  <c r="CC162" i="3"/>
  <c r="AJ162" i="3" s="1"/>
  <c r="CD162" i="3"/>
  <c r="CL163" i="3"/>
  <c r="CC163" i="3"/>
  <c r="AJ163" i="3" s="1"/>
  <c r="CK163" i="3"/>
  <c r="CD163" i="3"/>
  <c r="CL172" i="3"/>
  <c r="CK172" i="3"/>
  <c r="CC172" i="3"/>
  <c r="AJ172" i="3" s="1"/>
  <c r="CD172" i="3"/>
  <c r="CL174" i="3"/>
  <c r="CK174" i="3"/>
  <c r="CC174" i="3"/>
  <c r="AJ174" i="3" s="1"/>
  <c r="CD174" i="3"/>
  <c r="CL206" i="3"/>
  <c r="CK206" i="3"/>
  <c r="CC206" i="3"/>
  <c r="V206" i="3" s="1"/>
  <c r="CE206" i="3"/>
  <c r="CD206" i="3"/>
  <c r="CM206" i="3"/>
  <c r="CN51" i="3"/>
  <c r="CF51" i="3"/>
  <c r="AR51" i="3" s="1"/>
  <c r="CM51" i="3"/>
  <c r="CN55" i="3"/>
  <c r="CF55" i="3"/>
  <c r="AR55" i="3" s="1"/>
  <c r="CM55" i="3"/>
  <c r="CE58" i="3"/>
  <c r="CN59" i="3"/>
  <c r="CF59" i="3"/>
  <c r="CM59" i="3"/>
  <c r="CE62" i="3"/>
  <c r="AR62" i="3" s="1"/>
  <c r="CN63" i="3"/>
  <c r="CF63" i="3"/>
  <c r="AR63" i="3" s="1"/>
  <c r="CM63" i="3"/>
  <c r="CC64" i="3"/>
  <c r="CE66" i="3"/>
  <c r="AR66" i="3" s="1"/>
  <c r="CN67" i="3"/>
  <c r="CF67" i="3"/>
  <c r="CM67" i="3"/>
  <c r="CC68" i="3"/>
  <c r="CL90" i="3"/>
  <c r="CD90" i="3"/>
  <c r="CF91" i="3"/>
  <c r="CN91" i="3"/>
  <c r="CE91" i="3"/>
  <c r="CC91" i="3"/>
  <c r="CF105" i="3"/>
  <c r="CL106" i="3"/>
  <c r="CP113" i="3"/>
  <c r="CG113" i="3"/>
  <c r="CR113" i="3"/>
  <c r="CN113" i="3"/>
  <c r="CI113" i="3"/>
  <c r="CE113" i="3"/>
  <c r="CQ113" i="3"/>
  <c r="B116" i="3"/>
  <c r="CO113" i="3"/>
  <c r="CH113" i="3"/>
  <c r="CB113" i="3"/>
  <c r="X113" i="3" s="1"/>
  <c r="CB114" i="3"/>
  <c r="X114" i="3" s="1"/>
  <c r="CH114" i="3"/>
  <c r="CO114" i="3"/>
  <c r="CC120" i="3"/>
  <c r="CR120" i="3"/>
  <c r="CO137" i="3"/>
  <c r="CK137" i="3"/>
  <c r="CD137" i="3"/>
  <c r="CG137" i="3"/>
  <c r="CM137" i="3"/>
  <c r="CC137" i="3"/>
  <c r="AS137" i="3" s="1"/>
  <c r="CF137" i="3"/>
  <c r="CN137" i="3"/>
  <c r="CL137" i="3"/>
  <c r="CF143" i="3"/>
  <c r="CL161" i="3"/>
  <c r="CC161" i="3"/>
  <c r="CK161" i="3"/>
  <c r="CD161" i="3"/>
  <c r="CL173" i="3"/>
  <c r="CC173" i="3"/>
  <c r="CK173" i="3"/>
  <c r="CD173" i="3"/>
  <c r="CK204" i="3"/>
  <c r="CM204" i="3"/>
  <c r="CC204" i="3"/>
  <c r="CE204" i="3"/>
  <c r="CD204" i="3"/>
  <c r="CL204" i="3"/>
  <c r="CF70" i="3"/>
  <c r="CN70" i="3"/>
  <c r="CF71" i="3"/>
  <c r="CN71" i="3"/>
  <c r="CF72" i="3"/>
  <c r="CN72" i="3"/>
  <c r="CF73" i="3"/>
  <c r="CN73" i="3"/>
  <c r="CF74" i="3"/>
  <c r="CN74" i="3"/>
  <c r="CF75" i="3"/>
  <c r="CN75" i="3"/>
  <c r="CF76" i="3"/>
  <c r="CN76" i="3"/>
  <c r="CF77" i="3"/>
  <c r="CN77" i="3"/>
  <c r="CF78" i="3"/>
  <c r="CN78" i="3"/>
  <c r="CF79" i="3"/>
  <c r="CN79" i="3"/>
  <c r="CF80" i="3"/>
  <c r="CN80" i="3"/>
  <c r="CF81" i="3"/>
  <c r="CN81" i="3"/>
  <c r="CF82" i="3"/>
  <c r="CN82" i="3"/>
  <c r="CF83" i="3"/>
  <c r="CN83" i="3"/>
  <c r="CF84" i="3"/>
  <c r="CN84" i="3"/>
  <c r="CF85" i="3"/>
  <c r="CN85" i="3"/>
  <c r="CF86" i="3"/>
  <c r="CN86" i="3"/>
  <c r="CF87" i="3"/>
  <c r="CN87" i="3"/>
  <c r="CF88" i="3"/>
  <c r="CN88" i="3"/>
  <c r="CF89" i="3"/>
  <c r="CN89" i="3"/>
  <c r="CK90" i="3"/>
  <c r="CK100" i="3"/>
  <c r="CC100" i="3"/>
  <c r="CM100" i="3"/>
  <c r="CE100" i="3"/>
  <c r="CF100" i="3"/>
  <c r="CK104" i="3"/>
  <c r="CC104" i="3"/>
  <c r="CM104" i="3"/>
  <c r="CE104" i="3"/>
  <c r="CF104" i="3"/>
  <c r="CO145" i="3"/>
  <c r="CK145" i="3"/>
  <c r="CD145" i="3"/>
  <c r="CL145" i="3"/>
  <c r="CC145" i="3"/>
  <c r="AS145" i="3" s="1"/>
  <c r="CN145" i="3"/>
  <c r="CF145" i="3"/>
  <c r="CG145" i="3"/>
  <c r="CC70" i="3"/>
  <c r="AR70" i="3" s="1"/>
  <c r="CC71" i="3"/>
  <c r="AR71" i="3" s="1"/>
  <c r="CC72" i="3"/>
  <c r="CC73" i="3"/>
  <c r="CC74" i="3"/>
  <c r="AR74" i="3" s="1"/>
  <c r="CC75" i="3"/>
  <c r="AR75" i="3" s="1"/>
  <c r="CC76" i="3"/>
  <c r="CC77" i="3"/>
  <c r="CC78" i="3"/>
  <c r="AR78" i="3" s="1"/>
  <c r="CC79" i="3"/>
  <c r="AR79" i="3" s="1"/>
  <c r="CC80" i="3"/>
  <c r="CC81" i="3"/>
  <c r="CC82" i="3"/>
  <c r="AR82" i="3" s="1"/>
  <c r="CC83" i="3"/>
  <c r="AR83" i="3" s="1"/>
  <c r="CC84" i="3"/>
  <c r="CC85" i="3"/>
  <c r="CC86" i="3"/>
  <c r="AR86" i="3" s="1"/>
  <c r="CC87" i="3"/>
  <c r="AR87" i="3" s="1"/>
  <c r="CC88" i="3"/>
  <c r="CC89" i="3"/>
  <c r="CC90" i="3"/>
  <c r="AR90" i="3" s="1"/>
  <c r="CL91" i="3"/>
  <c r="CD91" i="3"/>
  <c r="CN92" i="3"/>
  <c r="CF92" i="3"/>
  <c r="CC92" i="3"/>
  <c r="AR92" i="3" s="1"/>
  <c r="CN93" i="3"/>
  <c r="CF93" i="3"/>
  <c r="CE93" i="3"/>
  <c r="CK103" i="3"/>
  <c r="CC103" i="3"/>
  <c r="CM103" i="3"/>
  <c r="CE103" i="3"/>
  <c r="CF103" i="3"/>
  <c r="CK107" i="3"/>
  <c r="CC107" i="3"/>
  <c r="CM107" i="3"/>
  <c r="CE107" i="3"/>
  <c r="CF107" i="3"/>
  <c r="CP115" i="3"/>
  <c r="CG115" i="3"/>
  <c r="CR115" i="3"/>
  <c r="CN115" i="3"/>
  <c r="CI115" i="3"/>
  <c r="CE115" i="3"/>
  <c r="X115" i="3" s="1"/>
  <c r="CF115" i="3"/>
  <c r="CM115" i="3"/>
  <c r="CO153" i="3"/>
  <c r="CK153" i="3"/>
  <c r="CD153" i="3"/>
  <c r="CL153" i="3"/>
  <c r="CC153" i="3"/>
  <c r="AS153" i="3" s="1"/>
  <c r="CN153" i="3"/>
  <c r="CF153" i="3"/>
  <c r="CG153" i="3"/>
  <c r="CM154" i="3"/>
  <c r="CF154" i="3"/>
  <c r="CN154" i="3"/>
  <c r="CE154" i="3"/>
  <c r="CK154" i="3"/>
  <c r="CC154" i="3"/>
  <c r="AS154" i="3" s="1"/>
  <c r="CO154" i="3"/>
  <c r="CG154" i="3"/>
  <c r="CI121" i="3"/>
  <c r="CD127" i="3"/>
  <c r="AB127" i="3" s="1"/>
  <c r="CI127" i="3"/>
  <c r="CD128" i="3"/>
  <c r="AB128" i="3" s="1"/>
  <c r="CI128" i="3"/>
  <c r="CD129" i="3"/>
  <c r="AB129" i="3" s="1"/>
  <c r="CI129" i="3"/>
  <c r="E144" i="3"/>
  <c r="C144" i="3" s="1"/>
  <c r="CF134" i="3"/>
  <c r="C138" i="3"/>
  <c r="C155" i="3"/>
  <c r="CO149" i="3"/>
  <c r="CK149" i="3"/>
  <c r="CD149" i="3"/>
  <c r="CL149" i="3"/>
  <c r="CC149" i="3"/>
  <c r="CN149" i="3"/>
  <c r="CF149" i="3"/>
  <c r="CM149" i="3"/>
  <c r="CK205" i="3"/>
  <c r="CE205" i="3"/>
  <c r="CM205" i="3"/>
  <c r="CC205" i="3"/>
  <c r="CO121" i="3"/>
  <c r="CK121" i="3"/>
  <c r="CG121" i="3"/>
  <c r="CC121" i="3"/>
  <c r="CF121" i="3"/>
  <c r="CL121" i="3"/>
  <c r="CQ121" i="3"/>
  <c r="CO127" i="3"/>
  <c r="CK127" i="3"/>
  <c r="CF127" i="3"/>
  <c r="CG127" i="3"/>
  <c r="CM127" i="3"/>
  <c r="CO128" i="3"/>
  <c r="CK128" i="3"/>
  <c r="CF128" i="3"/>
  <c r="CG128" i="3"/>
  <c r="CM128" i="3"/>
  <c r="CO129" i="3"/>
  <c r="CK129" i="3"/>
  <c r="CF129" i="3"/>
  <c r="CG129" i="3"/>
  <c r="CM129" i="3"/>
  <c r="CO134" i="3"/>
  <c r="CK134" i="3"/>
  <c r="CD134" i="3"/>
  <c r="CC134" i="3"/>
  <c r="AS134" i="3" s="1"/>
  <c r="CL134" i="3"/>
  <c r="CO141" i="3"/>
  <c r="CK141" i="3"/>
  <c r="CD141" i="3"/>
  <c r="AS141" i="3" s="1"/>
  <c r="CG141" i="3"/>
  <c r="CE141" i="3"/>
  <c r="CN141" i="3"/>
  <c r="CM146" i="3"/>
  <c r="CF146" i="3"/>
  <c r="CN146" i="3"/>
  <c r="CE146" i="3"/>
  <c r="CK146" i="3"/>
  <c r="CC146" i="3"/>
  <c r="AS146" i="3" s="1"/>
  <c r="CG146" i="3"/>
  <c r="CL205" i="3"/>
  <c r="CO147" i="3"/>
  <c r="CK147" i="3"/>
  <c r="CD147" i="3"/>
  <c r="CC147" i="3"/>
  <c r="CL147" i="3"/>
  <c r="CO151" i="3"/>
  <c r="CK151" i="3"/>
  <c r="CD151" i="3"/>
  <c r="CC151" i="3"/>
  <c r="CL151" i="3"/>
  <c r="CF147" i="3"/>
  <c r="CN147" i="3"/>
  <c r="CF151" i="3"/>
  <c r="CN151" i="3"/>
  <c r="CL210" i="3"/>
  <c r="CC210" i="3"/>
  <c r="M210" i="3" s="1"/>
  <c r="CK210" i="3"/>
  <c r="CL211" i="3"/>
  <c r="CC211" i="3"/>
  <c r="M211" i="3" s="1"/>
  <c r="CK211" i="3"/>
  <c r="B215" i="2"/>
  <c r="CM211" i="2"/>
  <c r="CE211" i="2"/>
  <c r="CD211" i="2"/>
  <c r="B211" i="2"/>
  <c r="CM210" i="2"/>
  <c r="CL210" i="2"/>
  <c r="CE210" i="2"/>
  <c r="CC210" i="2"/>
  <c r="B210" i="2"/>
  <c r="CM206" i="2"/>
  <c r="CE206" i="2"/>
  <c r="CD206" i="2"/>
  <c r="CC206" i="2"/>
  <c r="C206" i="2"/>
  <c r="CK206" i="2" s="1"/>
  <c r="CM205" i="2"/>
  <c r="C205" i="2"/>
  <c r="CM204" i="2"/>
  <c r="CE204" i="2"/>
  <c r="CD204" i="2"/>
  <c r="CC204" i="2"/>
  <c r="C204" i="2"/>
  <c r="CK204" i="2" s="1"/>
  <c r="H200" i="2"/>
  <c r="C200" i="2"/>
  <c r="H199" i="2"/>
  <c r="C199" i="2"/>
  <c r="H198" i="2"/>
  <c r="C198" i="2"/>
  <c r="H197" i="2"/>
  <c r="C197" i="2"/>
  <c r="F193" i="2"/>
  <c r="B193" i="2"/>
  <c r="F192" i="2"/>
  <c r="B192" i="2"/>
  <c r="F191" i="2"/>
  <c r="B191" i="2"/>
  <c r="E187" i="2"/>
  <c r="B187" i="2"/>
  <c r="E186" i="2"/>
  <c r="B186" i="2"/>
  <c r="E182" i="2"/>
  <c r="B182" i="2"/>
  <c r="E181" i="2"/>
  <c r="B181" i="2"/>
  <c r="E180" i="2"/>
  <c r="B180" i="2"/>
  <c r="E179" i="2"/>
  <c r="B179" i="2"/>
  <c r="D174" i="2"/>
  <c r="C174" i="2"/>
  <c r="CD173" i="2"/>
  <c r="D173" i="2"/>
  <c r="C173" i="2"/>
  <c r="B173" i="2" s="1"/>
  <c r="D172" i="2"/>
  <c r="C172" i="2"/>
  <c r="CD167" i="2"/>
  <c r="E167" i="2"/>
  <c r="D167" i="2"/>
  <c r="C167" i="2" s="1"/>
  <c r="E166" i="2"/>
  <c r="D166" i="2"/>
  <c r="E165" i="2"/>
  <c r="D165" i="2"/>
  <c r="C165" i="2" s="1"/>
  <c r="E164" i="2"/>
  <c r="D164" i="2"/>
  <c r="E163" i="2"/>
  <c r="D163" i="2"/>
  <c r="C163" i="2" s="1"/>
  <c r="E162" i="2"/>
  <c r="D162" i="2"/>
  <c r="CD161" i="2"/>
  <c r="E161" i="2"/>
  <c r="D161" i="2"/>
  <c r="C161" i="2" s="1"/>
  <c r="E160" i="2"/>
  <c r="D160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CG154" i="2"/>
  <c r="E154" i="2"/>
  <c r="D154" i="2"/>
  <c r="C154" i="2" s="1"/>
  <c r="CE153" i="2"/>
  <c r="E153" i="2"/>
  <c r="C153" i="2" s="1"/>
  <c r="D153" i="2"/>
  <c r="E152" i="2"/>
  <c r="D152" i="2"/>
  <c r="C152" i="2" s="1"/>
  <c r="CC151" i="2"/>
  <c r="E151" i="2"/>
  <c r="D151" i="2"/>
  <c r="C151" i="2"/>
  <c r="E150" i="2"/>
  <c r="D150" i="2"/>
  <c r="CM149" i="2"/>
  <c r="CF149" i="2"/>
  <c r="CE149" i="2"/>
  <c r="E149" i="2"/>
  <c r="C149" i="2" s="1"/>
  <c r="D149" i="2"/>
  <c r="CN148" i="2"/>
  <c r="E148" i="2"/>
  <c r="D148" i="2"/>
  <c r="C148" i="2" s="1"/>
  <c r="CL147" i="2"/>
  <c r="CG147" i="2"/>
  <c r="E147" i="2"/>
  <c r="D147" i="2"/>
  <c r="C147" i="2"/>
  <c r="CG146" i="2"/>
  <c r="E146" i="2"/>
  <c r="D146" i="2"/>
  <c r="C146" i="2" s="1"/>
  <c r="E145" i="2"/>
  <c r="D145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CG143" i="2"/>
  <c r="CF143" i="2"/>
  <c r="E143" i="2"/>
  <c r="C143" i="2" s="1"/>
  <c r="D143" i="2"/>
  <c r="E142" i="2"/>
  <c r="D142" i="2"/>
  <c r="CL141" i="2"/>
  <c r="E141" i="2"/>
  <c r="D141" i="2"/>
  <c r="C141" i="2"/>
  <c r="CC140" i="2"/>
  <c r="E140" i="2"/>
  <c r="D140" i="2"/>
  <c r="C140" i="2"/>
  <c r="CN139" i="2"/>
  <c r="E139" i="2"/>
  <c r="C139" i="2" s="1"/>
  <c r="D139" i="2"/>
  <c r="CN138" i="2"/>
  <c r="CG138" i="2"/>
  <c r="E138" i="2"/>
  <c r="D138" i="2"/>
  <c r="C138" i="2" s="1"/>
  <c r="CM137" i="2"/>
  <c r="CC137" i="2"/>
  <c r="E137" i="2"/>
  <c r="D137" i="2"/>
  <c r="C137" i="2" s="1"/>
  <c r="E136" i="2"/>
  <c r="D136" i="2"/>
  <c r="CK135" i="2"/>
  <c r="E135" i="2"/>
  <c r="D135" i="2"/>
  <c r="C135" i="2" s="1"/>
  <c r="E134" i="2"/>
  <c r="D134" i="2"/>
  <c r="CQ129" i="2"/>
  <c r="CP129" i="2"/>
  <c r="CO129" i="2"/>
  <c r="CM129" i="2"/>
  <c r="CL129" i="2"/>
  <c r="CK129" i="2"/>
  <c r="CH129" i="2"/>
  <c r="CG129" i="2"/>
  <c r="CF129" i="2"/>
  <c r="CD129" i="2"/>
  <c r="CC129" i="2"/>
  <c r="B129" i="2"/>
  <c r="CN129" i="2" s="1"/>
  <c r="CQ128" i="2"/>
  <c r="CP128" i="2"/>
  <c r="CO128" i="2"/>
  <c r="CM128" i="2"/>
  <c r="CL128" i="2"/>
  <c r="CK128" i="2"/>
  <c r="CH128" i="2"/>
  <c r="CG128" i="2"/>
  <c r="CF128" i="2"/>
  <c r="CD128" i="2"/>
  <c r="CC128" i="2"/>
  <c r="B128" i="2"/>
  <c r="CN128" i="2" s="1"/>
  <c r="CQ127" i="2"/>
  <c r="CP127" i="2"/>
  <c r="CO127" i="2"/>
  <c r="CM127" i="2"/>
  <c r="CL127" i="2"/>
  <c r="CK127" i="2"/>
  <c r="CH127" i="2"/>
  <c r="CG127" i="2"/>
  <c r="CF127" i="2"/>
  <c r="CD127" i="2"/>
  <c r="CC127" i="2"/>
  <c r="B127" i="2"/>
  <c r="CN127" i="2" s="1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CL121" i="2"/>
  <c r="CD121" i="2"/>
  <c r="B121" i="2"/>
  <c r="CR120" i="2"/>
  <c r="CO120" i="2"/>
  <c r="CN120" i="2"/>
  <c r="CK120" i="2"/>
  <c r="CJ120" i="2"/>
  <c r="CG120" i="2"/>
  <c r="CF120" i="2"/>
  <c r="CD120" i="2"/>
  <c r="CC120" i="2"/>
  <c r="B120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CR115" i="2"/>
  <c r="CO115" i="2"/>
  <c r="CN115" i="2"/>
  <c r="CL115" i="2"/>
  <c r="CK115" i="2"/>
  <c r="CI115" i="2"/>
  <c r="CF115" i="2"/>
  <c r="CE115" i="2"/>
  <c r="CD115" i="2"/>
  <c r="CC115" i="2"/>
  <c r="CB115" i="2"/>
  <c r="B115" i="2"/>
  <c r="CQ115" i="2" s="1"/>
  <c r="CL114" i="2"/>
  <c r="CK114" i="2"/>
  <c r="CD114" i="2"/>
  <c r="CC114" i="2"/>
  <c r="B114" i="2"/>
  <c r="CP114" i="2" s="1"/>
  <c r="CN113" i="2"/>
  <c r="CL113" i="2"/>
  <c r="CK113" i="2"/>
  <c r="CF113" i="2"/>
  <c r="CE113" i="2"/>
  <c r="CD113" i="2"/>
  <c r="CC113" i="2"/>
  <c r="CB113" i="2"/>
  <c r="B113" i="2"/>
  <c r="CO113" i="2" s="1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7" i="2"/>
  <c r="D107" i="2"/>
  <c r="CN106" i="2"/>
  <c r="CE106" i="2"/>
  <c r="E106" i="2"/>
  <c r="D106" i="2"/>
  <c r="C106" i="2" s="1"/>
  <c r="CN105" i="2"/>
  <c r="CE105" i="2"/>
  <c r="E105" i="2"/>
  <c r="D105" i="2"/>
  <c r="C105" i="2" s="1"/>
  <c r="E104" i="2"/>
  <c r="D104" i="2"/>
  <c r="E103" i="2"/>
  <c r="D103" i="2"/>
  <c r="CN102" i="2"/>
  <c r="CE102" i="2"/>
  <c r="CD102" i="2"/>
  <c r="E102" i="2"/>
  <c r="D102" i="2"/>
  <c r="C102" i="2" s="1"/>
  <c r="CN101" i="2"/>
  <c r="CE101" i="2"/>
  <c r="E101" i="2"/>
  <c r="D101" i="2"/>
  <c r="C101" i="2" s="1"/>
  <c r="E100" i="2"/>
  <c r="C100" i="2" s="1"/>
  <c r="E99" i="2"/>
  <c r="D99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D94" i="2"/>
  <c r="AC94" i="2"/>
  <c r="AB94" i="2"/>
  <c r="AA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B94" i="2" s="1"/>
  <c r="E94" i="2"/>
  <c r="D94" i="2"/>
  <c r="C94" i="2"/>
  <c r="CE93" i="2"/>
  <c r="AE93" i="2"/>
  <c r="Z93" i="2"/>
  <c r="B93" i="2"/>
  <c r="CK92" i="2"/>
  <c r="CE92" i="2"/>
  <c r="CC92" i="2"/>
  <c r="AE92" i="2"/>
  <c r="Z92" i="2"/>
  <c r="CL92" i="2" s="1"/>
  <c r="B92" i="2"/>
  <c r="AE91" i="2"/>
  <c r="CL91" i="2" s="1"/>
  <c r="Z91" i="2"/>
  <c r="B91" i="2"/>
  <c r="CE90" i="2"/>
  <c r="CC90" i="2"/>
  <c r="AE90" i="2"/>
  <c r="Z90" i="2"/>
  <c r="CD90" i="2" s="1"/>
  <c r="B90" i="2"/>
  <c r="AE89" i="2"/>
  <c r="CL89" i="2" s="1"/>
  <c r="Z89" i="2"/>
  <c r="B89" i="2"/>
  <c r="CK88" i="2"/>
  <c r="CE88" i="2"/>
  <c r="CC88" i="2"/>
  <c r="AE88" i="2"/>
  <c r="Z88" i="2"/>
  <c r="CL88" i="2" s="1"/>
  <c r="B88" i="2"/>
  <c r="CD87" i="2"/>
  <c r="AE87" i="2"/>
  <c r="Z87" i="2"/>
  <c r="B87" i="2"/>
  <c r="CE86" i="2"/>
  <c r="CC86" i="2"/>
  <c r="AE86" i="2"/>
  <c r="Z86" i="2"/>
  <c r="CD86" i="2" s="1"/>
  <c r="B86" i="2"/>
  <c r="CD85" i="2"/>
  <c r="AE85" i="2"/>
  <c r="Z85" i="2"/>
  <c r="B85" i="2"/>
  <c r="CM85" i="2" s="1"/>
  <c r="CL84" i="2"/>
  <c r="CK84" i="2"/>
  <c r="CE84" i="2"/>
  <c r="CC84" i="2"/>
  <c r="AE84" i="2"/>
  <c r="CD84" i="2" s="1"/>
  <c r="Z84" i="2"/>
  <c r="B84" i="2"/>
  <c r="AE83" i="2"/>
  <c r="Z83" i="2"/>
  <c r="B83" i="2"/>
  <c r="CE82" i="2"/>
  <c r="CC82" i="2"/>
  <c r="AE82" i="2"/>
  <c r="Z82" i="2"/>
  <c r="CD82" i="2" s="1"/>
  <c r="B82" i="2"/>
  <c r="AE81" i="2"/>
  <c r="Z81" i="2"/>
  <c r="B81" i="2"/>
  <c r="CM81" i="2" s="1"/>
  <c r="CK80" i="2"/>
  <c r="CE80" i="2"/>
  <c r="CC80" i="2"/>
  <c r="AE80" i="2"/>
  <c r="Z80" i="2"/>
  <c r="CL80" i="2" s="1"/>
  <c r="B80" i="2"/>
  <c r="CM79" i="2"/>
  <c r="AE79" i="2"/>
  <c r="CL79" i="2" s="1"/>
  <c r="Z79" i="2"/>
  <c r="B79" i="2"/>
  <c r="CE78" i="2"/>
  <c r="CC78" i="2"/>
  <c r="AE78" i="2"/>
  <c r="Z78" i="2"/>
  <c r="CD78" i="2" s="1"/>
  <c r="B78" i="2"/>
  <c r="CM77" i="2"/>
  <c r="AE77" i="2"/>
  <c r="CL77" i="2" s="1"/>
  <c r="Z77" i="2"/>
  <c r="B77" i="2"/>
  <c r="CK76" i="2"/>
  <c r="CE76" i="2"/>
  <c r="CC76" i="2"/>
  <c r="AE76" i="2"/>
  <c r="Z76" i="2"/>
  <c r="CL76" i="2" s="1"/>
  <c r="B76" i="2"/>
  <c r="AE75" i="2"/>
  <c r="CL75" i="2" s="1"/>
  <c r="Z75" i="2"/>
  <c r="B75" i="2"/>
  <c r="CE74" i="2"/>
  <c r="CC74" i="2"/>
  <c r="AE74" i="2"/>
  <c r="Z74" i="2"/>
  <c r="CD74" i="2" s="1"/>
  <c r="B74" i="2"/>
  <c r="AE73" i="2"/>
  <c r="CL73" i="2" s="1"/>
  <c r="Z73" i="2"/>
  <c r="B73" i="2"/>
  <c r="CK72" i="2"/>
  <c r="CE72" i="2"/>
  <c r="CC72" i="2"/>
  <c r="AE72" i="2"/>
  <c r="Z72" i="2"/>
  <c r="CL72" i="2" s="1"/>
  <c r="B72" i="2"/>
  <c r="CD71" i="2"/>
  <c r="AE71" i="2"/>
  <c r="Z71" i="2"/>
  <c r="B71" i="2"/>
  <c r="CE70" i="2"/>
  <c r="CC70" i="2"/>
  <c r="AE70" i="2"/>
  <c r="Z70" i="2"/>
  <c r="CD70" i="2" s="1"/>
  <c r="B70" i="2"/>
  <c r="CK69" i="2"/>
  <c r="CD69" i="2"/>
  <c r="AE69" i="2"/>
  <c r="Z69" i="2"/>
  <c r="B69" i="2"/>
  <c r="CL68" i="2"/>
  <c r="CK68" i="2"/>
  <c r="CE68" i="2"/>
  <c r="CC68" i="2"/>
  <c r="AE68" i="2"/>
  <c r="CD68" i="2" s="1"/>
  <c r="Z68" i="2"/>
  <c r="B68" i="2"/>
  <c r="AE67" i="2"/>
  <c r="Z67" i="2"/>
  <c r="B67" i="2"/>
  <c r="CE66" i="2"/>
  <c r="CC66" i="2"/>
  <c r="AE66" i="2"/>
  <c r="Z66" i="2"/>
  <c r="CD66" i="2" s="1"/>
  <c r="B66" i="2"/>
  <c r="AE65" i="2"/>
  <c r="Z65" i="2"/>
  <c r="B65" i="2"/>
  <c r="CK64" i="2"/>
  <c r="CE64" i="2"/>
  <c r="CC64" i="2"/>
  <c r="AE64" i="2"/>
  <c r="Z64" i="2"/>
  <c r="CL64" i="2" s="1"/>
  <c r="B64" i="2"/>
  <c r="CM63" i="2"/>
  <c r="AE63" i="2"/>
  <c r="CL63" i="2" s="1"/>
  <c r="Z63" i="2"/>
  <c r="B63" i="2"/>
  <c r="CE62" i="2"/>
  <c r="CC62" i="2"/>
  <c r="AE62" i="2"/>
  <c r="Z62" i="2"/>
  <c r="CD62" i="2" s="1"/>
  <c r="B62" i="2"/>
  <c r="CM61" i="2"/>
  <c r="AE61" i="2"/>
  <c r="CL61" i="2" s="1"/>
  <c r="Z61" i="2"/>
  <c r="B61" i="2"/>
  <c r="CK60" i="2"/>
  <c r="CE60" i="2"/>
  <c r="CC60" i="2"/>
  <c r="AE60" i="2"/>
  <c r="Z60" i="2"/>
  <c r="CL60" i="2" s="1"/>
  <c r="B60" i="2"/>
  <c r="AE59" i="2"/>
  <c r="CL59" i="2" s="1"/>
  <c r="Z59" i="2"/>
  <c r="B59" i="2"/>
  <c r="CE58" i="2"/>
  <c r="CC58" i="2"/>
  <c r="AE58" i="2"/>
  <c r="Z58" i="2"/>
  <c r="CD58" i="2" s="1"/>
  <c r="B58" i="2"/>
  <c r="AE57" i="2"/>
  <c r="CL57" i="2" s="1"/>
  <c r="Z57" i="2"/>
  <c r="B57" i="2"/>
  <c r="CM56" i="2"/>
  <c r="CK56" i="2"/>
  <c r="CC56" i="2"/>
  <c r="AE56" i="2"/>
  <c r="Z56" i="2"/>
  <c r="B56" i="2"/>
  <c r="AE55" i="2"/>
  <c r="Z55" i="2"/>
  <c r="B55" i="2"/>
  <c r="CM55" i="2" s="1"/>
  <c r="CC54" i="2"/>
  <c r="AE54" i="2"/>
  <c r="Z54" i="2"/>
  <c r="B54" i="2"/>
  <c r="CK54" i="2" s="1"/>
  <c r="CM53" i="2"/>
  <c r="CC53" i="2"/>
  <c r="AE53" i="2"/>
  <c r="Z53" i="2"/>
  <c r="B53" i="2"/>
  <c r="CM52" i="2"/>
  <c r="CK52" i="2"/>
  <c r="CC52" i="2"/>
  <c r="AE52" i="2"/>
  <c r="CL52" i="2" s="1"/>
  <c r="Z52" i="2"/>
  <c r="B52" i="2"/>
  <c r="CL51" i="2"/>
  <c r="CC51" i="2"/>
  <c r="AE51" i="2"/>
  <c r="Z51" i="2"/>
  <c r="B51" i="2"/>
  <c r="AE50" i="2"/>
  <c r="CL50" i="2" s="1"/>
  <c r="Z50" i="2"/>
  <c r="B50" i="2"/>
  <c r="CK50" i="2" s="1"/>
  <c r="CK49" i="2"/>
  <c r="CE49" i="2"/>
  <c r="CC49" i="2"/>
  <c r="AE49" i="2"/>
  <c r="CD49" i="2" s="1"/>
  <c r="Z49" i="2"/>
  <c r="B49" i="2"/>
  <c r="CK48" i="2"/>
  <c r="CC48" i="2"/>
  <c r="AE48" i="2"/>
  <c r="CL48" i="2" s="1"/>
  <c r="Z48" i="2"/>
  <c r="B48" i="2"/>
  <c r="CL47" i="2"/>
  <c r="CC47" i="2"/>
  <c r="AE47" i="2"/>
  <c r="Z47" i="2"/>
  <c r="B47" i="2"/>
  <c r="CE47" i="2" s="1"/>
  <c r="AE46" i="2"/>
  <c r="CL46" i="2" s="1"/>
  <c r="Z46" i="2"/>
  <c r="B46" i="2"/>
  <c r="CK45" i="2"/>
  <c r="CE45" i="2"/>
  <c r="CC45" i="2"/>
  <c r="AE45" i="2"/>
  <c r="CD45" i="2" s="1"/>
  <c r="Z45" i="2"/>
  <c r="B45" i="2"/>
  <c r="CK44" i="2"/>
  <c r="CC44" i="2"/>
  <c r="AE44" i="2"/>
  <c r="CL44" i="2" s="1"/>
  <c r="Z44" i="2"/>
  <c r="B44" i="2"/>
  <c r="CL43" i="2"/>
  <c r="CC43" i="2"/>
  <c r="AE43" i="2"/>
  <c r="Z43" i="2"/>
  <c r="B43" i="2"/>
  <c r="AE42" i="2"/>
  <c r="CL42" i="2" s="1"/>
  <c r="Z42" i="2"/>
  <c r="B42" i="2"/>
  <c r="CK42" i="2" s="1"/>
  <c r="CK41" i="2"/>
  <c r="CE41" i="2"/>
  <c r="CC41" i="2"/>
  <c r="AE41" i="2"/>
  <c r="CD41" i="2" s="1"/>
  <c r="Z41" i="2"/>
  <c r="B41" i="2"/>
  <c r="CK40" i="2"/>
  <c r="CC40" i="2"/>
  <c r="AE40" i="2"/>
  <c r="CL40" i="2" s="1"/>
  <c r="Z40" i="2"/>
  <c r="B40" i="2"/>
  <c r="CL39" i="2"/>
  <c r="CC39" i="2"/>
  <c r="AE39" i="2"/>
  <c r="Z39" i="2"/>
  <c r="B39" i="2"/>
  <c r="AE38" i="2"/>
  <c r="CL38" i="2" s="1"/>
  <c r="Z38" i="2"/>
  <c r="B38" i="2"/>
  <c r="CK38" i="2" s="1"/>
  <c r="CK37" i="2"/>
  <c r="CE37" i="2"/>
  <c r="AE37" i="2"/>
  <c r="CD37" i="2" s="1"/>
  <c r="Z37" i="2"/>
  <c r="Z94" i="2" s="1"/>
  <c r="B37" i="2"/>
  <c r="CC37" i="2" s="1"/>
  <c r="CK36" i="2"/>
  <c r="CC36" i="2"/>
  <c r="AE36" i="2"/>
  <c r="CL36" i="2" s="1"/>
  <c r="Z36" i="2"/>
  <c r="B36" i="2"/>
  <c r="CL35" i="2"/>
  <c r="CC35" i="2"/>
  <c r="AE35" i="2"/>
  <c r="Z35" i="2"/>
  <c r="B35" i="2"/>
  <c r="AE34" i="2"/>
  <c r="Z34" i="2"/>
  <c r="B34" i="2"/>
  <c r="CE28" i="2"/>
  <c r="CC28" i="2"/>
  <c r="B28" i="2"/>
  <c r="L24" i="2"/>
  <c r="K24" i="2"/>
  <c r="J24" i="2"/>
  <c r="I24" i="2"/>
  <c r="H24" i="2"/>
  <c r="G24" i="2"/>
  <c r="F24" i="2"/>
  <c r="E24" i="2"/>
  <c r="D23" i="2"/>
  <c r="C23" i="2"/>
  <c r="B23" i="2"/>
  <c r="CK23" i="2" s="1"/>
  <c r="D22" i="2"/>
  <c r="C22" i="2"/>
  <c r="B22" i="2" s="1"/>
  <c r="D21" i="2"/>
  <c r="D24" i="2" s="1"/>
  <c r="C21" i="2"/>
  <c r="B21" i="2" s="1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 s="1"/>
  <c r="B15" i="2"/>
  <c r="CN15" i="2" s="1"/>
  <c r="CP14" i="2"/>
  <c r="CN14" i="2"/>
  <c r="CM14" i="2"/>
  <c r="CL14" i="2"/>
  <c r="CH14" i="2"/>
  <c r="CG14" i="2"/>
  <c r="CF14" i="2"/>
  <c r="CD14" i="2"/>
  <c r="CC14" i="2"/>
  <c r="B14" i="2"/>
  <c r="CO14" i="2" s="1"/>
  <c r="B13" i="2"/>
  <c r="CN13" i="2" s="1"/>
  <c r="CP12" i="2"/>
  <c r="CN12" i="2"/>
  <c r="CM12" i="2"/>
  <c r="CL12" i="2"/>
  <c r="CH12" i="2"/>
  <c r="CG12" i="2"/>
  <c r="CF12" i="2"/>
  <c r="CD12" i="2"/>
  <c r="CC12" i="2"/>
  <c r="B12" i="2"/>
  <c r="CO12" i="2" s="1"/>
  <c r="B11" i="2"/>
  <c r="CM11" i="2" s="1"/>
  <c r="A5" i="2"/>
  <c r="A4" i="2"/>
  <c r="A3" i="2"/>
  <c r="A2" i="2"/>
  <c r="AS145" i="4" l="1"/>
  <c r="AS153" i="4"/>
  <c r="AS151" i="4"/>
  <c r="AV106" i="4"/>
  <c r="AS147" i="4"/>
  <c r="AS135" i="4"/>
  <c r="AS149" i="4"/>
  <c r="M21" i="4"/>
  <c r="AV102" i="4"/>
  <c r="C108" i="3"/>
  <c r="CN99" i="3"/>
  <c r="CF99" i="3"/>
  <c r="CL99" i="3"/>
  <c r="B240" i="3" s="1"/>
  <c r="CD99" i="3"/>
  <c r="CE99" i="3"/>
  <c r="CC99" i="3"/>
  <c r="AV99" i="3" s="1"/>
  <c r="CM99" i="3"/>
  <c r="CK99" i="3"/>
  <c r="V204" i="3"/>
  <c r="AS142" i="3"/>
  <c r="AS148" i="3"/>
  <c r="AS136" i="3"/>
  <c r="AR34" i="3"/>
  <c r="AA11" i="3"/>
  <c r="M21" i="3"/>
  <c r="AA14" i="3"/>
  <c r="AR54" i="3"/>
  <c r="AS147" i="3"/>
  <c r="AS149" i="3"/>
  <c r="AV107" i="3"/>
  <c r="AR89" i="3"/>
  <c r="AR85" i="3"/>
  <c r="AR81" i="3"/>
  <c r="AR77" i="3"/>
  <c r="AR73" i="3"/>
  <c r="AV104" i="3"/>
  <c r="AJ173" i="3"/>
  <c r="AJ161" i="3"/>
  <c r="AR64" i="3"/>
  <c r="AS143" i="3"/>
  <c r="AV105" i="3"/>
  <c r="AR38" i="3"/>
  <c r="CM138" i="3"/>
  <c r="CF138" i="3"/>
  <c r="CL138" i="3"/>
  <c r="CD138" i="3"/>
  <c r="CN138" i="3"/>
  <c r="CC138" i="3"/>
  <c r="CG138" i="3"/>
  <c r="CO138" i="3"/>
  <c r="CK138" i="3"/>
  <c r="CE138" i="3"/>
  <c r="A240" i="3"/>
  <c r="AS151" i="3"/>
  <c r="U120" i="3"/>
  <c r="AR68" i="3"/>
  <c r="AS140" i="3"/>
  <c r="U121" i="3"/>
  <c r="V205" i="3"/>
  <c r="AV103" i="3"/>
  <c r="AR88" i="3"/>
  <c r="AR84" i="3"/>
  <c r="AR80" i="3"/>
  <c r="AR76" i="3"/>
  <c r="AR72" i="3"/>
  <c r="AV100" i="3"/>
  <c r="AR91" i="3"/>
  <c r="AS150" i="3"/>
  <c r="CK101" i="3"/>
  <c r="CC101" i="3"/>
  <c r="CM101" i="3"/>
  <c r="CE101" i="3"/>
  <c r="CN101" i="3"/>
  <c r="CL101" i="3"/>
  <c r="CD101" i="3"/>
  <c r="CF101" i="3"/>
  <c r="AS139" i="3"/>
  <c r="AR42" i="3"/>
  <c r="AR56" i="3"/>
  <c r="AR48" i="3"/>
  <c r="CK21" i="2"/>
  <c r="CC21" i="2"/>
  <c r="CL21" i="2"/>
  <c r="CD21" i="2"/>
  <c r="B24" i="2"/>
  <c r="CK22" i="2"/>
  <c r="CD22" i="2"/>
  <c r="CL22" i="2"/>
  <c r="CC22" i="2"/>
  <c r="M22" i="2" s="1"/>
  <c r="AA12" i="2"/>
  <c r="CE11" i="2"/>
  <c r="CO11" i="2"/>
  <c r="CE13" i="2"/>
  <c r="CK13" i="2"/>
  <c r="CO13" i="2"/>
  <c r="CK15" i="2"/>
  <c r="CN34" i="2"/>
  <c r="CF34" i="2"/>
  <c r="CD34" i="2"/>
  <c r="CM34" i="2"/>
  <c r="CN46" i="2"/>
  <c r="CF46" i="2"/>
  <c r="CD46" i="2"/>
  <c r="CM46" i="2"/>
  <c r="CD50" i="2"/>
  <c r="CE55" i="2"/>
  <c r="CN65" i="2"/>
  <c r="CF65" i="2"/>
  <c r="CC65" i="2"/>
  <c r="CE65" i="2"/>
  <c r="CN67" i="2"/>
  <c r="CF67" i="2"/>
  <c r="CE67" i="2"/>
  <c r="CC67" i="2"/>
  <c r="CK81" i="2"/>
  <c r="CL86" i="2"/>
  <c r="CK100" i="2"/>
  <c r="CC100" i="2"/>
  <c r="CN100" i="2"/>
  <c r="CE100" i="2"/>
  <c r="CM100" i="2"/>
  <c r="CD100" i="2"/>
  <c r="CL100" i="2"/>
  <c r="CL163" i="2"/>
  <c r="CC163" i="2"/>
  <c r="AJ163" i="2" s="1"/>
  <c r="CK163" i="2"/>
  <c r="CL11" i="2"/>
  <c r="CF15" i="2"/>
  <c r="CP15" i="2"/>
  <c r="CC23" i="2"/>
  <c r="C24" i="2"/>
  <c r="CN35" i="2"/>
  <c r="CF35" i="2"/>
  <c r="AR35" i="2" s="1"/>
  <c r="CD35" i="2"/>
  <c r="CM35" i="2"/>
  <c r="CN39" i="2"/>
  <c r="CF39" i="2"/>
  <c r="CD39" i="2"/>
  <c r="CM39" i="2"/>
  <c r="CE42" i="2"/>
  <c r="CN43" i="2"/>
  <c r="CF43" i="2"/>
  <c r="CD43" i="2"/>
  <c r="CM43" i="2"/>
  <c r="CE50" i="2"/>
  <c r="CN51" i="2"/>
  <c r="CF51" i="2"/>
  <c r="CD51" i="2"/>
  <c r="AR51" i="2" s="1"/>
  <c r="CM51" i="2"/>
  <c r="CE54" i="2"/>
  <c r="CL56" i="2"/>
  <c r="CD56" i="2"/>
  <c r="AR56" i="2" s="1"/>
  <c r="CD59" i="2"/>
  <c r="CM65" i="2"/>
  <c r="AR68" i="2"/>
  <c r="CN69" i="2"/>
  <c r="CF69" i="2"/>
  <c r="CC69" i="2"/>
  <c r="CE69" i="2"/>
  <c r="CN71" i="2"/>
  <c r="CF71" i="2"/>
  <c r="CE71" i="2"/>
  <c r="CC71" i="2"/>
  <c r="AR71" i="2" s="1"/>
  <c r="CK71" i="2"/>
  <c r="CD72" i="2"/>
  <c r="CD73" i="2"/>
  <c r="CL74" i="2"/>
  <c r="CK85" i="2"/>
  <c r="CN87" i="2"/>
  <c r="CF87" i="2"/>
  <c r="CE87" i="2"/>
  <c r="CC87" i="2"/>
  <c r="CK87" i="2"/>
  <c r="CD88" i="2"/>
  <c r="AR88" i="2" s="1"/>
  <c r="CD89" i="2"/>
  <c r="CL90" i="2"/>
  <c r="U120" i="2"/>
  <c r="CO141" i="2"/>
  <c r="CK141" i="2"/>
  <c r="CD141" i="2"/>
  <c r="CG141" i="2"/>
  <c r="CN141" i="2"/>
  <c r="CF141" i="2"/>
  <c r="CC141" i="2"/>
  <c r="CM141" i="2"/>
  <c r="CE141" i="2"/>
  <c r="CO151" i="2"/>
  <c r="CK151" i="2"/>
  <c r="CD151" i="2"/>
  <c r="AS151" i="2" s="1"/>
  <c r="CN151" i="2"/>
  <c r="CF151" i="2"/>
  <c r="CM151" i="2"/>
  <c r="CE151" i="2"/>
  <c r="CL151" i="2"/>
  <c r="CG151" i="2"/>
  <c r="CM152" i="2"/>
  <c r="CF152" i="2"/>
  <c r="CK152" i="2"/>
  <c r="CC152" i="2"/>
  <c r="CO152" i="2"/>
  <c r="CG152" i="2"/>
  <c r="CD152" i="2"/>
  <c r="CN152" i="2"/>
  <c r="CL152" i="2"/>
  <c r="CC11" i="2"/>
  <c r="CG11" i="2"/>
  <c r="CE12" i="2"/>
  <c r="CK12" i="2"/>
  <c r="CC13" i="2"/>
  <c r="CG13" i="2"/>
  <c r="CM13" i="2"/>
  <c r="CE14" i="2"/>
  <c r="AA14" i="2" s="1"/>
  <c r="CK14" i="2"/>
  <c r="CC15" i="2"/>
  <c r="CG15" i="2"/>
  <c r="CM15" i="2"/>
  <c r="CD23" i="2"/>
  <c r="CM28" i="2"/>
  <c r="CD28" i="2"/>
  <c r="X28" i="2" s="1"/>
  <c r="CK28" i="2"/>
  <c r="AE94" i="2"/>
  <c r="CK34" i="2"/>
  <c r="CE35" i="2"/>
  <c r="CN36" i="2"/>
  <c r="CF36" i="2"/>
  <c r="CD36" i="2"/>
  <c r="CM36" i="2"/>
  <c r="CL37" i="2"/>
  <c r="CE39" i="2"/>
  <c r="AR39" i="2" s="1"/>
  <c r="CN40" i="2"/>
  <c r="CF40" i="2"/>
  <c r="CD40" i="2"/>
  <c r="CM40" i="2"/>
  <c r="CL41" i="2"/>
  <c r="CE43" i="2"/>
  <c r="AR43" i="2" s="1"/>
  <c r="CN44" i="2"/>
  <c r="CF44" i="2"/>
  <c r="CD44" i="2"/>
  <c r="CM44" i="2"/>
  <c r="AR45" i="2"/>
  <c r="CL45" i="2"/>
  <c r="CK46" i="2"/>
  <c r="CN48" i="2"/>
  <c r="CF48" i="2"/>
  <c r="AR48" i="2" s="1"/>
  <c r="CD48" i="2"/>
  <c r="CM48" i="2"/>
  <c r="CL49" i="2"/>
  <c r="CE51" i="2"/>
  <c r="CN52" i="2"/>
  <c r="CF52" i="2"/>
  <c r="CD52" i="2"/>
  <c r="AR52" i="2" s="1"/>
  <c r="CN53" i="2"/>
  <c r="CF53" i="2"/>
  <c r="CE53" i="2"/>
  <c r="CL55" i="2"/>
  <c r="CD55" i="2"/>
  <c r="CN57" i="2"/>
  <c r="CF57" i="2"/>
  <c r="CC57" i="2"/>
  <c r="CE57" i="2"/>
  <c r="CK57" i="2"/>
  <c r="CN59" i="2"/>
  <c r="CF59" i="2"/>
  <c r="CE59" i="2"/>
  <c r="CC59" i="2"/>
  <c r="AR59" i="2" s="1"/>
  <c r="CK59" i="2"/>
  <c r="CD60" i="2"/>
  <c r="CD61" i="2"/>
  <c r="CL62" i="2"/>
  <c r="CD63" i="2"/>
  <c r="CL65" i="2"/>
  <c r="CL67" i="2"/>
  <c r="CM69" i="2"/>
  <c r="AR70" i="2"/>
  <c r="CM71" i="2"/>
  <c r="CN73" i="2"/>
  <c r="CF73" i="2"/>
  <c r="CC73" i="2"/>
  <c r="CE73" i="2"/>
  <c r="CK73" i="2"/>
  <c r="CN75" i="2"/>
  <c r="CF75" i="2"/>
  <c r="CE75" i="2"/>
  <c r="CC75" i="2"/>
  <c r="AR75" i="2" s="1"/>
  <c r="CK75" i="2"/>
  <c r="CD76" i="2"/>
  <c r="CD77" i="2"/>
  <c r="CL78" i="2"/>
  <c r="CD79" i="2"/>
  <c r="CL81" i="2"/>
  <c r="CL83" i="2"/>
  <c r="AR86" i="2"/>
  <c r="CM87" i="2"/>
  <c r="CN89" i="2"/>
  <c r="CF89" i="2"/>
  <c r="CC89" i="2"/>
  <c r="AR89" i="2" s="1"/>
  <c r="CE89" i="2"/>
  <c r="CK89" i="2"/>
  <c r="CN91" i="2"/>
  <c r="CF91" i="2"/>
  <c r="CE91" i="2"/>
  <c r="CC91" i="2"/>
  <c r="CK91" i="2"/>
  <c r="CD92" i="2"/>
  <c r="AR92" i="2" s="1"/>
  <c r="E108" i="2"/>
  <c r="CK101" i="2"/>
  <c r="CC101" i="2"/>
  <c r="CM101" i="2"/>
  <c r="CD101" i="2"/>
  <c r="CL101" i="2"/>
  <c r="CF101" i="2"/>
  <c r="CK105" i="2"/>
  <c r="CC105" i="2"/>
  <c r="CM105" i="2"/>
  <c r="CD105" i="2"/>
  <c r="CL105" i="2"/>
  <c r="CF105" i="2"/>
  <c r="CM146" i="2"/>
  <c r="CF146" i="2"/>
  <c r="CN146" i="2"/>
  <c r="CE146" i="2"/>
  <c r="CL146" i="2"/>
  <c r="CD146" i="2"/>
  <c r="CC146" i="2"/>
  <c r="AS146" i="2" s="1"/>
  <c r="CO146" i="2"/>
  <c r="CK146" i="2"/>
  <c r="CD163" i="2"/>
  <c r="CL167" i="2"/>
  <c r="CC167" i="2"/>
  <c r="AJ167" i="2" s="1"/>
  <c r="CK167" i="2"/>
  <c r="CK11" i="2"/>
  <c r="CE15" i="2"/>
  <c r="CO15" i="2"/>
  <c r="CN38" i="2"/>
  <c r="CF38" i="2"/>
  <c r="CD38" i="2"/>
  <c r="CM38" i="2"/>
  <c r="CN42" i="2"/>
  <c r="CF42" i="2"/>
  <c r="CD42" i="2"/>
  <c r="CM42" i="2"/>
  <c r="AR47" i="2"/>
  <c r="CN50" i="2"/>
  <c r="CF50" i="2"/>
  <c r="CM50" i="2"/>
  <c r="CL53" i="2"/>
  <c r="CD53" i="2"/>
  <c r="AR53" i="2" s="1"/>
  <c r="CN55" i="2"/>
  <c r="CF55" i="2"/>
  <c r="AR64" i="2"/>
  <c r="CK65" i="2"/>
  <c r="CK67" i="2"/>
  <c r="CL70" i="2"/>
  <c r="AR78" i="2"/>
  <c r="CN81" i="2"/>
  <c r="CF81" i="2"/>
  <c r="CC81" i="2"/>
  <c r="CE81" i="2"/>
  <c r="CN83" i="2"/>
  <c r="CF83" i="2"/>
  <c r="CE83" i="2"/>
  <c r="CC83" i="2"/>
  <c r="AR83" i="2" s="1"/>
  <c r="CK83" i="2"/>
  <c r="CF11" i="2"/>
  <c r="CP11" i="2"/>
  <c r="CF13" i="2"/>
  <c r="CL13" i="2"/>
  <c r="CP13" i="2"/>
  <c r="CL15" i="2"/>
  <c r="CE34" i="2"/>
  <c r="CE38" i="2"/>
  <c r="AR40" i="2"/>
  <c r="AR44" i="2"/>
  <c r="CE46" i="2"/>
  <c r="CN47" i="2"/>
  <c r="CF47" i="2"/>
  <c r="CD47" i="2"/>
  <c r="CM47" i="2"/>
  <c r="CN54" i="2"/>
  <c r="CF54" i="2"/>
  <c r="AR54" i="2" s="1"/>
  <c r="CK55" i="2"/>
  <c r="CD57" i="2"/>
  <c r="CL58" i="2"/>
  <c r="AR66" i="2"/>
  <c r="CM67" i="2"/>
  <c r="CD75" i="2"/>
  <c r="AR82" i="2"/>
  <c r="CM83" i="2"/>
  <c r="CN85" i="2"/>
  <c r="CF85" i="2"/>
  <c r="CC85" i="2"/>
  <c r="CE85" i="2"/>
  <c r="CD91" i="2"/>
  <c r="CL93" i="2"/>
  <c r="CD93" i="2"/>
  <c r="CF100" i="2"/>
  <c r="CO114" i="2"/>
  <c r="CF114" i="2"/>
  <c r="CB114" i="2"/>
  <c r="CR114" i="2"/>
  <c r="CN114" i="2"/>
  <c r="CI114" i="2"/>
  <c r="CE114" i="2"/>
  <c r="CM114" i="2"/>
  <c r="CG114" i="2"/>
  <c r="CQ114" i="2"/>
  <c r="CH114" i="2"/>
  <c r="CL165" i="2"/>
  <c r="CC165" i="2"/>
  <c r="CK165" i="2"/>
  <c r="CD11" i="2"/>
  <c r="CH11" i="2"/>
  <c r="CN11" i="2"/>
  <c r="CD13" i="2"/>
  <c r="CH13" i="2"/>
  <c r="CD15" i="2"/>
  <c r="CH15" i="2"/>
  <c r="CL23" i="2"/>
  <c r="CL28" i="2"/>
  <c r="CC34" i="2"/>
  <c r="CL34" i="2"/>
  <c r="CK35" i="2"/>
  <c r="CE36" i="2"/>
  <c r="AR36" i="2" s="1"/>
  <c r="CN37" i="2"/>
  <c r="CF37" i="2"/>
  <c r="AR37" i="2" s="1"/>
  <c r="CM37" i="2"/>
  <c r="CC38" i="2"/>
  <c r="AR38" i="2" s="1"/>
  <c r="CK39" i="2"/>
  <c r="CE40" i="2"/>
  <c r="CN41" i="2"/>
  <c r="CF41" i="2"/>
  <c r="AR41" i="2" s="1"/>
  <c r="CM41" i="2"/>
  <c r="CC42" i="2"/>
  <c r="CK43" i="2"/>
  <c r="CE44" i="2"/>
  <c r="CN45" i="2"/>
  <c r="CF45" i="2"/>
  <c r="CM45" i="2"/>
  <c r="CC46" i="2"/>
  <c r="CK47" i="2"/>
  <c r="CE48" i="2"/>
  <c r="CN49" i="2"/>
  <c r="CF49" i="2"/>
  <c r="AR49" i="2" s="1"/>
  <c r="CM49" i="2"/>
  <c r="CC50" i="2"/>
  <c r="AR50" i="2" s="1"/>
  <c r="CK51" i="2"/>
  <c r="CE52" i="2"/>
  <c r="CK53" i="2"/>
  <c r="CL54" i="2"/>
  <c r="CD54" i="2"/>
  <c r="CM54" i="2"/>
  <c r="CC55" i="2"/>
  <c r="AR55" i="2" s="1"/>
  <c r="CN56" i="2"/>
  <c r="CF56" i="2"/>
  <c r="CE56" i="2"/>
  <c r="CM57" i="2"/>
  <c r="CM59" i="2"/>
  <c r="CN61" i="2"/>
  <c r="CF61" i="2"/>
  <c r="CC61" i="2"/>
  <c r="CE61" i="2"/>
  <c r="CK61" i="2"/>
  <c r="CN63" i="2"/>
  <c r="CF63" i="2"/>
  <c r="CE63" i="2"/>
  <c r="CC63" i="2"/>
  <c r="AR63" i="2" s="1"/>
  <c r="CK63" i="2"/>
  <c r="CD64" i="2"/>
  <c r="CD65" i="2"/>
  <c r="CL66" i="2"/>
  <c r="CD67" i="2"/>
  <c r="CL69" i="2"/>
  <c r="CL71" i="2"/>
  <c r="CM73" i="2"/>
  <c r="CM75" i="2"/>
  <c r="CN77" i="2"/>
  <c r="CF77" i="2"/>
  <c r="CC77" i="2"/>
  <c r="CE77" i="2"/>
  <c r="CK77" i="2"/>
  <c r="CN79" i="2"/>
  <c r="CF79" i="2"/>
  <c r="CE79" i="2"/>
  <c r="CC79" i="2"/>
  <c r="AR79" i="2" s="1"/>
  <c r="CK79" i="2"/>
  <c r="CD80" i="2"/>
  <c r="CD81" i="2"/>
  <c r="CL82" i="2"/>
  <c r="CD83" i="2"/>
  <c r="CL85" i="2"/>
  <c r="CL87" i="2"/>
  <c r="CM89" i="2"/>
  <c r="CM91" i="2"/>
  <c r="CK93" i="2"/>
  <c r="CN93" i="2"/>
  <c r="CC93" i="2"/>
  <c r="CF93" i="2"/>
  <c r="CM93" i="2"/>
  <c r="CO139" i="2"/>
  <c r="CK139" i="2"/>
  <c r="CD139" i="2"/>
  <c r="CM139" i="2"/>
  <c r="CE139" i="2"/>
  <c r="CL139" i="2"/>
  <c r="CC139" i="2"/>
  <c r="CG139" i="2"/>
  <c r="CF139" i="2"/>
  <c r="CE152" i="2"/>
  <c r="CM154" i="2"/>
  <c r="CF154" i="2"/>
  <c r="CN154" i="2"/>
  <c r="CE154" i="2"/>
  <c r="CL154" i="2"/>
  <c r="CD154" i="2"/>
  <c r="CC154" i="2"/>
  <c r="CO154" i="2"/>
  <c r="CK154" i="2"/>
  <c r="CL161" i="2"/>
  <c r="CC161" i="2"/>
  <c r="AJ161" i="2" s="1"/>
  <c r="CK161" i="2"/>
  <c r="CD165" i="2"/>
  <c r="CL173" i="2"/>
  <c r="CC173" i="2"/>
  <c r="AJ173" i="2" s="1"/>
  <c r="CK173" i="2"/>
  <c r="CN58" i="2"/>
  <c r="CF58" i="2"/>
  <c r="AR58" i="2" s="1"/>
  <c r="CM58" i="2"/>
  <c r="CN62" i="2"/>
  <c r="CF62" i="2"/>
  <c r="AR62" i="2" s="1"/>
  <c r="CM62" i="2"/>
  <c r="CN66" i="2"/>
  <c r="CF66" i="2"/>
  <c r="CM66" i="2"/>
  <c r="CN70" i="2"/>
  <c r="CF70" i="2"/>
  <c r="CM70" i="2"/>
  <c r="CN74" i="2"/>
  <c r="CF74" i="2"/>
  <c r="AR74" i="2" s="1"/>
  <c r="CM74" i="2"/>
  <c r="CN78" i="2"/>
  <c r="CF78" i="2"/>
  <c r="CM78" i="2"/>
  <c r="CN82" i="2"/>
  <c r="CF82" i="2"/>
  <c r="CM82" i="2"/>
  <c r="CN86" i="2"/>
  <c r="CF86" i="2"/>
  <c r="CM86" i="2"/>
  <c r="CN90" i="2"/>
  <c r="CF90" i="2"/>
  <c r="AR90" i="2" s="1"/>
  <c r="CM90" i="2"/>
  <c r="D108" i="2"/>
  <c r="C99" i="2"/>
  <c r="CK106" i="2"/>
  <c r="CC106" i="2"/>
  <c r="CL106" i="2"/>
  <c r="CF106" i="2"/>
  <c r="CM106" i="2"/>
  <c r="CO121" i="2"/>
  <c r="CK121" i="2"/>
  <c r="CG121" i="2"/>
  <c r="CC121" i="2"/>
  <c r="CR121" i="2"/>
  <c r="CN121" i="2"/>
  <c r="CJ121" i="2"/>
  <c r="CF121" i="2"/>
  <c r="CP121" i="2"/>
  <c r="CH121" i="2"/>
  <c r="CM121" i="2"/>
  <c r="CE121" i="2"/>
  <c r="CQ121" i="2"/>
  <c r="E144" i="2"/>
  <c r="CM135" i="2"/>
  <c r="CF135" i="2"/>
  <c r="CL135" i="2"/>
  <c r="CE135" i="2"/>
  <c r="CG135" i="2"/>
  <c r="CO135" i="2"/>
  <c r="CD135" i="2"/>
  <c r="CN135" i="2"/>
  <c r="C145" i="2"/>
  <c r="E155" i="2"/>
  <c r="CM148" i="2"/>
  <c r="CF148" i="2"/>
  <c r="CK148" i="2"/>
  <c r="CC148" i="2"/>
  <c r="CO148" i="2"/>
  <c r="CG148" i="2"/>
  <c r="CL148" i="2"/>
  <c r="CE148" i="2"/>
  <c r="CO153" i="2"/>
  <c r="CK153" i="2"/>
  <c r="CD153" i="2"/>
  <c r="CL153" i="2"/>
  <c r="CC153" i="2"/>
  <c r="CG153" i="2"/>
  <c r="CM153" i="2"/>
  <c r="CF153" i="2"/>
  <c r="CK58" i="2"/>
  <c r="CN60" i="2"/>
  <c r="CF60" i="2"/>
  <c r="AR60" i="2" s="1"/>
  <c r="CM60" i="2"/>
  <c r="CK62" i="2"/>
  <c r="CN64" i="2"/>
  <c r="CF64" i="2"/>
  <c r="CM64" i="2"/>
  <c r="CK66" i="2"/>
  <c r="CN68" i="2"/>
  <c r="CF68" i="2"/>
  <c r="CM68" i="2"/>
  <c r="CK70" i="2"/>
  <c r="CN72" i="2"/>
  <c r="CF72" i="2"/>
  <c r="AR72" i="2" s="1"/>
  <c r="CM72" i="2"/>
  <c r="CK74" i="2"/>
  <c r="CN76" i="2"/>
  <c r="CF76" i="2"/>
  <c r="AR76" i="2" s="1"/>
  <c r="CM76" i="2"/>
  <c r="CK78" i="2"/>
  <c r="CN80" i="2"/>
  <c r="CF80" i="2"/>
  <c r="AR80" i="2" s="1"/>
  <c r="CM80" i="2"/>
  <c r="CK82" i="2"/>
  <c r="CN84" i="2"/>
  <c r="CF84" i="2"/>
  <c r="AR84" i="2" s="1"/>
  <c r="CM84" i="2"/>
  <c r="CK86" i="2"/>
  <c r="CN88" i="2"/>
  <c r="CF88" i="2"/>
  <c r="CM88" i="2"/>
  <c r="CK90" i="2"/>
  <c r="CN92" i="2"/>
  <c r="CF92" i="2"/>
  <c r="CM92" i="2"/>
  <c r="CK102" i="2"/>
  <c r="CC102" i="2"/>
  <c r="CL102" i="2"/>
  <c r="CF102" i="2"/>
  <c r="CM102" i="2"/>
  <c r="CD106" i="2"/>
  <c r="B122" i="2"/>
  <c r="CI121" i="2"/>
  <c r="CC135" i="2"/>
  <c r="CO137" i="2"/>
  <c r="CK137" i="2"/>
  <c r="CD137" i="2"/>
  <c r="CG137" i="2"/>
  <c r="CN137" i="2"/>
  <c r="CF137" i="2"/>
  <c r="CL137" i="2"/>
  <c r="CE137" i="2"/>
  <c r="CM138" i="2"/>
  <c r="CF138" i="2"/>
  <c r="CL138" i="2"/>
  <c r="CD138" i="2"/>
  <c r="CK138" i="2"/>
  <c r="CC138" i="2"/>
  <c r="AS138" i="2" s="1"/>
  <c r="CE138" i="2"/>
  <c r="CO138" i="2"/>
  <c r="CM140" i="2"/>
  <c r="CF140" i="2"/>
  <c r="CO140" i="2"/>
  <c r="CG140" i="2"/>
  <c r="CN140" i="2"/>
  <c r="CE140" i="2"/>
  <c r="CL140" i="2"/>
  <c r="CK140" i="2"/>
  <c r="CD140" i="2"/>
  <c r="CD148" i="2"/>
  <c r="CN153" i="2"/>
  <c r="CK205" i="2"/>
  <c r="CE205" i="2"/>
  <c r="CD205" i="2"/>
  <c r="CL205" i="2"/>
  <c r="CC205" i="2"/>
  <c r="C103" i="2"/>
  <c r="C107" i="2"/>
  <c r="CI113" i="2"/>
  <c r="CO143" i="2"/>
  <c r="CK143" i="2"/>
  <c r="CD143" i="2"/>
  <c r="CM143" i="2"/>
  <c r="CE143" i="2"/>
  <c r="CL143" i="2"/>
  <c r="CC143" i="2"/>
  <c r="AS143" i="2" s="1"/>
  <c r="CN143" i="2"/>
  <c r="CO149" i="2"/>
  <c r="CK149" i="2"/>
  <c r="CD149" i="2"/>
  <c r="CL149" i="2"/>
  <c r="CC149" i="2"/>
  <c r="CG149" i="2"/>
  <c r="CN149" i="2"/>
  <c r="CK210" i="2"/>
  <c r="CD210" i="2"/>
  <c r="C104" i="2"/>
  <c r="CQ113" i="2"/>
  <c r="CM113" i="2"/>
  <c r="CH113" i="2"/>
  <c r="CP113" i="2"/>
  <c r="CG113" i="2"/>
  <c r="X113" i="2" s="1"/>
  <c r="CR113" i="2"/>
  <c r="B116" i="2"/>
  <c r="D144" i="2"/>
  <c r="C144" i="2" s="1"/>
  <c r="C136" i="2"/>
  <c r="C142" i="2"/>
  <c r="D155" i="2"/>
  <c r="CO147" i="2"/>
  <c r="CK147" i="2"/>
  <c r="CD147" i="2"/>
  <c r="CN147" i="2"/>
  <c r="CF147" i="2"/>
  <c r="CM147" i="2"/>
  <c r="CE147" i="2"/>
  <c r="CC147" i="2"/>
  <c r="C150" i="2"/>
  <c r="C160" i="2"/>
  <c r="C162" i="2"/>
  <c r="C164" i="2"/>
  <c r="C166" i="2"/>
  <c r="B172" i="2"/>
  <c r="B174" i="2"/>
  <c r="M210" i="2"/>
  <c r="CG115" i="2"/>
  <c r="X115" i="2" s="1"/>
  <c r="CP115" i="2"/>
  <c r="CH120" i="2"/>
  <c r="CL120" i="2"/>
  <c r="CP120" i="2"/>
  <c r="CE127" i="2"/>
  <c r="AB127" i="2" s="1"/>
  <c r="CI127" i="2"/>
  <c r="CE128" i="2"/>
  <c r="CI128" i="2"/>
  <c r="AB128" i="2" s="1"/>
  <c r="CE129" i="2"/>
  <c r="AB129" i="2" s="1"/>
  <c r="CI129" i="2"/>
  <c r="C134" i="2"/>
  <c r="CL204" i="2"/>
  <c r="CL206" i="2"/>
  <c r="CL211" i="2"/>
  <c r="CK211" i="2"/>
  <c r="CH115" i="2"/>
  <c r="CM115" i="2"/>
  <c r="CE120" i="2"/>
  <c r="CI120" i="2"/>
  <c r="CM120" i="2"/>
  <c r="CQ120" i="2"/>
  <c r="V204" i="2"/>
  <c r="V206" i="2"/>
  <c r="CC211" i="2"/>
  <c r="M211" i="2" s="1"/>
  <c r="E167" i="1"/>
  <c r="D166" i="1"/>
  <c r="E166" i="1"/>
  <c r="E165" i="1"/>
  <c r="D164" i="1"/>
  <c r="E164" i="1"/>
  <c r="E163" i="1"/>
  <c r="D162" i="1"/>
  <c r="E162" i="1"/>
  <c r="E161" i="1"/>
  <c r="D160" i="1"/>
  <c r="E160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Q93" i="1"/>
  <c r="AP93" i="1"/>
  <c r="AO93" i="1"/>
  <c r="AN93" i="1"/>
  <c r="AM93" i="1"/>
  <c r="AL93" i="1"/>
  <c r="AK93" i="1"/>
  <c r="AJ93" i="1"/>
  <c r="AQ92" i="1"/>
  <c r="AP92" i="1"/>
  <c r="AO92" i="1"/>
  <c r="AN92" i="1"/>
  <c r="AM92" i="1"/>
  <c r="AL92" i="1"/>
  <c r="AK92" i="1"/>
  <c r="AJ92" i="1"/>
  <c r="AQ91" i="1"/>
  <c r="AP91" i="1"/>
  <c r="AO91" i="1"/>
  <c r="AN91" i="1"/>
  <c r="AM91" i="1"/>
  <c r="AL91" i="1"/>
  <c r="AK91" i="1"/>
  <c r="AJ91" i="1"/>
  <c r="AQ90" i="1"/>
  <c r="AP90" i="1"/>
  <c r="AO90" i="1"/>
  <c r="AN90" i="1"/>
  <c r="AM90" i="1"/>
  <c r="AL90" i="1"/>
  <c r="AK90" i="1"/>
  <c r="AJ90" i="1"/>
  <c r="AQ89" i="1"/>
  <c r="AP89" i="1"/>
  <c r="AO89" i="1"/>
  <c r="AN89" i="1"/>
  <c r="AM89" i="1"/>
  <c r="AL89" i="1"/>
  <c r="AK89" i="1"/>
  <c r="AJ89" i="1"/>
  <c r="AQ88" i="1"/>
  <c r="AP88" i="1"/>
  <c r="AO88" i="1"/>
  <c r="AN88" i="1"/>
  <c r="AM88" i="1"/>
  <c r="AL88" i="1"/>
  <c r="AK88" i="1"/>
  <c r="AJ88" i="1"/>
  <c r="AQ87" i="1"/>
  <c r="AP87" i="1"/>
  <c r="AO87" i="1"/>
  <c r="AN87" i="1"/>
  <c r="AM87" i="1"/>
  <c r="AL87" i="1"/>
  <c r="AK87" i="1"/>
  <c r="AJ87" i="1"/>
  <c r="AQ86" i="1"/>
  <c r="AP86" i="1"/>
  <c r="AO86" i="1"/>
  <c r="AN86" i="1"/>
  <c r="AM86" i="1"/>
  <c r="AL86" i="1"/>
  <c r="AK86" i="1"/>
  <c r="AJ86" i="1"/>
  <c r="AQ85" i="1"/>
  <c r="AP85" i="1"/>
  <c r="AO85" i="1"/>
  <c r="AN85" i="1"/>
  <c r="AM85" i="1"/>
  <c r="AL85" i="1"/>
  <c r="AK85" i="1"/>
  <c r="AJ85" i="1"/>
  <c r="AQ84" i="1"/>
  <c r="AP84" i="1"/>
  <c r="AO84" i="1"/>
  <c r="AN84" i="1"/>
  <c r="AM84" i="1"/>
  <c r="AL84" i="1"/>
  <c r="AK84" i="1"/>
  <c r="AJ84" i="1"/>
  <c r="AQ83" i="1"/>
  <c r="AP83" i="1"/>
  <c r="AO83" i="1"/>
  <c r="AN83" i="1"/>
  <c r="AM83" i="1"/>
  <c r="AL83" i="1"/>
  <c r="AK83" i="1"/>
  <c r="AJ83" i="1"/>
  <c r="AQ82" i="1"/>
  <c r="AP82" i="1"/>
  <c r="AO82" i="1"/>
  <c r="AN82" i="1"/>
  <c r="AM82" i="1"/>
  <c r="AL82" i="1"/>
  <c r="AK82" i="1"/>
  <c r="AJ82" i="1"/>
  <c r="AQ81" i="1"/>
  <c r="AP81" i="1"/>
  <c r="AO81" i="1"/>
  <c r="AN81" i="1"/>
  <c r="AM81" i="1"/>
  <c r="AL81" i="1"/>
  <c r="AK81" i="1"/>
  <c r="AJ81" i="1"/>
  <c r="AQ80" i="1"/>
  <c r="AP80" i="1"/>
  <c r="AO80" i="1"/>
  <c r="AN80" i="1"/>
  <c r="AM80" i="1"/>
  <c r="AL80" i="1"/>
  <c r="AK80" i="1"/>
  <c r="AJ80" i="1"/>
  <c r="AQ79" i="1"/>
  <c r="AP79" i="1"/>
  <c r="AO79" i="1"/>
  <c r="AN79" i="1"/>
  <c r="AM79" i="1"/>
  <c r="AL79" i="1"/>
  <c r="AK79" i="1"/>
  <c r="AJ79" i="1"/>
  <c r="AQ78" i="1"/>
  <c r="AP78" i="1"/>
  <c r="AO78" i="1"/>
  <c r="AN78" i="1"/>
  <c r="AM78" i="1"/>
  <c r="AL78" i="1"/>
  <c r="AK78" i="1"/>
  <c r="AJ78" i="1"/>
  <c r="AQ77" i="1"/>
  <c r="AP77" i="1"/>
  <c r="AO77" i="1"/>
  <c r="AN77" i="1"/>
  <c r="AM77" i="1"/>
  <c r="AL77" i="1"/>
  <c r="AK77" i="1"/>
  <c r="AJ77" i="1"/>
  <c r="AQ76" i="1"/>
  <c r="AP76" i="1"/>
  <c r="AO76" i="1"/>
  <c r="AN76" i="1"/>
  <c r="AM76" i="1"/>
  <c r="AL76" i="1"/>
  <c r="AK76" i="1"/>
  <c r="AJ76" i="1"/>
  <c r="AQ75" i="1"/>
  <c r="AP75" i="1"/>
  <c r="AO75" i="1"/>
  <c r="AN75" i="1"/>
  <c r="AM75" i="1"/>
  <c r="AL75" i="1"/>
  <c r="AK75" i="1"/>
  <c r="AJ75" i="1"/>
  <c r="AQ74" i="1"/>
  <c r="AP74" i="1"/>
  <c r="AO74" i="1"/>
  <c r="AN74" i="1"/>
  <c r="AM74" i="1"/>
  <c r="AL74" i="1"/>
  <c r="AK74" i="1"/>
  <c r="AJ74" i="1"/>
  <c r="AQ73" i="1"/>
  <c r="AP73" i="1"/>
  <c r="AO73" i="1"/>
  <c r="AN73" i="1"/>
  <c r="AM73" i="1"/>
  <c r="AL73" i="1"/>
  <c r="AK73" i="1"/>
  <c r="AJ73" i="1"/>
  <c r="AQ72" i="1"/>
  <c r="AP72" i="1"/>
  <c r="AO72" i="1"/>
  <c r="AN72" i="1"/>
  <c r="AM72" i="1"/>
  <c r="AL72" i="1"/>
  <c r="AK72" i="1"/>
  <c r="AJ72" i="1"/>
  <c r="AQ71" i="1"/>
  <c r="AP71" i="1"/>
  <c r="AO71" i="1"/>
  <c r="AN71" i="1"/>
  <c r="AM71" i="1"/>
  <c r="AL71" i="1"/>
  <c r="AK71" i="1"/>
  <c r="AJ71" i="1"/>
  <c r="AQ70" i="1"/>
  <c r="AP70" i="1"/>
  <c r="AO70" i="1"/>
  <c r="AN70" i="1"/>
  <c r="AM70" i="1"/>
  <c r="AL70" i="1"/>
  <c r="AK70" i="1"/>
  <c r="AJ70" i="1"/>
  <c r="AQ69" i="1"/>
  <c r="AP69" i="1"/>
  <c r="AO69" i="1"/>
  <c r="AN69" i="1"/>
  <c r="AM69" i="1"/>
  <c r="AL69" i="1"/>
  <c r="AK69" i="1"/>
  <c r="AJ69" i="1"/>
  <c r="AQ68" i="1"/>
  <c r="AP68" i="1"/>
  <c r="AO68" i="1"/>
  <c r="AN68" i="1"/>
  <c r="AM68" i="1"/>
  <c r="AL68" i="1"/>
  <c r="AK68" i="1"/>
  <c r="AJ68" i="1"/>
  <c r="AQ67" i="1"/>
  <c r="AP67" i="1"/>
  <c r="AO67" i="1"/>
  <c r="AN67" i="1"/>
  <c r="AM67" i="1"/>
  <c r="AL67" i="1"/>
  <c r="AK67" i="1"/>
  <c r="AJ67" i="1"/>
  <c r="AQ66" i="1"/>
  <c r="AP66" i="1"/>
  <c r="AO66" i="1"/>
  <c r="AN66" i="1"/>
  <c r="AM66" i="1"/>
  <c r="AL66" i="1"/>
  <c r="AK66" i="1"/>
  <c r="AJ66" i="1"/>
  <c r="AQ65" i="1"/>
  <c r="AP65" i="1"/>
  <c r="AO65" i="1"/>
  <c r="AN65" i="1"/>
  <c r="AM65" i="1"/>
  <c r="AL65" i="1"/>
  <c r="AK65" i="1"/>
  <c r="AJ65" i="1"/>
  <c r="AQ64" i="1"/>
  <c r="AP64" i="1"/>
  <c r="AO64" i="1"/>
  <c r="AN64" i="1"/>
  <c r="AM64" i="1"/>
  <c r="AL64" i="1"/>
  <c r="AK64" i="1"/>
  <c r="AJ64" i="1"/>
  <c r="AQ63" i="1"/>
  <c r="AP63" i="1"/>
  <c r="AO63" i="1"/>
  <c r="AN63" i="1"/>
  <c r="AM63" i="1"/>
  <c r="AL63" i="1"/>
  <c r="AK63" i="1"/>
  <c r="AJ63" i="1"/>
  <c r="AQ62" i="1"/>
  <c r="AP62" i="1"/>
  <c r="AO62" i="1"/>
  <c r="AN62" i="1"/>
  <c r="AM62" i="1"/>
  <c r="AL62" i="1"/>
  <c r="AK62" i="1"/>
  <c r="AJ62" i="1"/>
  <c r="AQ61" i="1"/>
  <c r="AP61" i="1"/>
  <c r="AO61" i="1"/>
  <c r="AN61" i="1"/>
  <c r="AM61" i="1"/>
  <c r="AL61" i="1"/>
  <c r="AK61" i="1"/>
  <c r="AJ61" i="1"/>
  <c r="AQ60" i="1"/>
  <c r="AP60" i="1"/>
  <c r="AO60" i="1"/>
  <c r="AN60" i="1"/>
  <c r="AM60" i="1"/>
  <c r="AL60" i="1"/>
  <c r="AK60" i="1"/>
  <c r="AJ60" i="1"/>
  <c r="AQ59" i="1"/>
  <c r="AP59" i="1"/>
  <c r="AO59" i="1"/>
  <c r="AN59" i="1"/>
  <c r="AM59" i="1"/>
  <c r="AL59" i="1"/>
  <c r="AK59" i="1"/>
  <c r="AJ59" i="1"/>
  <c r="AQ58" i="1"/>
  <c r="AP58" i="1"/>
  <c r="AO58" i="1"/>
  <c r="AN58" i="1"/>
  <c r="AM58" i="1"/>
  <c r="AL58" i="1"/>
  <c r="AK58" i="1"/>
  <c r="AJ58" i="1"/>
  <c r="AQ57" i="1"/>
  <c r="AP57" i="1"/>
  <c r="AO57" i="1"/>
  <c r="AN57" i="1"/>
  <c r="AM57" i="1"/>
  <c r="AL57" i="1"/>
  <c r="AK57" i="1"/>
  <c r="AJ57" i="1"/>
  <c r="AQ56" i="1"/>
  <c r="AP56" i="1"/>
  <c r="AO56" i="1"/>
  <c r="AN56" i="1"/>
  <c r="AM56" i="1"/>
  <c r="AL56" i="1"/>
  <c r="AK56" i="1"/>
  <c r="AJ56" i="1"/>
  <c r="AQ55" i="1"/>
  <c r="AP55" i="1"/>
  <c r="AO55" i="1"/>
  <c r="AN55" i="1"/>
  <c r="AM55" i="1"/>
  <c r="AL55" i="1"/>
  <c r="AK55" i="1"/>
  <c r="AJ55" i="1"/>
  <c r="AQ54" i="1"/>
  <c r="AP54" i="1"/>
  <c r="AO54" i="1"/>
  <c r="AN54" i="1"/>
  <c r="AM54" i="1"/>
  <c r="AL54" i="1"/>
  <c r="AK54" i="1"/>
  <c r="AJ54" i="1"/>
  <c r="AQ53" i="1"/>
  <c r="AP53" i="1"/>
  <c r="AO53" i="1"/>
  <c r="AN53" i="1"/>
  <c r="AM53" i="1"/>
  <c r="AL53" i="1"/>
  <c r="AK53" i="1"/>
  <c r="AJ53" i="1"/>
  <c r="AQ52" i="1"/>
  <c r="AP52" i="1"/>
  <c r="AO52" i="1"/>
  <c r="AN52" i="1"/>
  <c r="AM52" i="1"/>
  <c r="AL52" i="1"/>
  <c r="AK52" i="1"/>
  <c r="AJ52" i="1"/>
  <c r="AQ51" i="1"/>
  <c r="AP51" i="1"/>
  <c r="AO51" i="1"/>
  <c r="AN51" i="1"/>
  <c r="AM51" i="1"/>
  <c r="AL51" i="1"/>
  <c r="AK51" i="1"/>
  <c r="AJ51" i="1"/>
  <c r="AQ50" i="1"/>
  <c r="AP50" i="1"/>
  <c r="AO50" i="1"/>
  <c r="AN50" i="1"/>
  <c r="AM50" i="1"/>
  <c r="AL50" i="1"/>
  <c r="AK50" i="1"/>
  <c r="AJ50" i="1"/>
  <c r="AQ49" i="1"/>
  <c r="AP49" i="1"/>
  <c r="AO49" i="1"/>
  <c r="AN49" i="1"/>
  <c r="AM49" i="1"/>
  <c r="AL49" i="1"/>
  <c r="AK49" i="1"/>
  <c r="AJ49" i="1"/>
  <c r="AQ48" i="1"/>
  <c r="AP48" i="1"/>
  <c r="AO48" i="1"/>
  <c r="AN48" i="1"/>
  <c r="AM48" i="1"/>
  <c r="AL48" i="1"/>
  <c r="AK48" i="1"/>
  <c r="AJ48" i="1"/>
  <c r="AQ47" i="1"/>
  <c r="AP47" i="1"/>
  <c r="AO47" i="1"/>
  <c r="AN47" i="1"/>
  <c r="AM47" i="1"/>
  <c r="AL47" i="1"/>
  <c r="AK47" i="1"/>
  <c r="AJ47" i="1"/>
  <c r="AQ46" i="1"/>
  <c r="AP46" i="1"/>
  <c r="AO46" i="1"/>
  <c r="AN46" i="1"/>
  <c r="AM46" i="1"/>
  <c r="AL46" i="1"/>
  <c r="AK46" i="1"/>
  <c r="AJ46" i="1"/>
  <c r="AQ45" i="1"/>
  <c r="AP45" i="1"/>
  <c r="AO45" i="1"/>
  <c r="AN45" i="1"/>
  <c r="AM45" i="1"/>
  <c r="AL45" i="1"/>
  <c r="AK45" i="1"/>
  <c r="AJ45" i="1"/>
  <c r="AQ44" i="1"/>
  <c r="AP44" i="1"/>
  <c r="AO44" i="1"/>
  <c r="AN44" i="1"/>
  <c r="AM44" i="1"/>
  <c r="AL44" i="1"/>
  <c r="AK44" i="1"/>
  <c r="AJ44" i="1"/>
  <c r="AQ43" i="1"/>
  <c r="AP43" i="1"/>
  <c r="AO43" i="1"/>
  <c r="AN43" i="1"/>
  <c r="AM43" i="1"/>
  <c r="AL43" i="1"/>
  <c r="AK43" i="1"/>
  <c r="AJ43" i="1"/>
  <c r="AQ42" i="1"/>
  <c r="AP42" i="1"/>
  <c r="AO42" i="1"/>
  <c r="AN42" i="1"/>
  <c r="AM42" i="1"/>
  <c r="AL42" i="1"/>
  <c r="AK42" i="1"/>
  <c r="AJ42" i="1"/>
  <c r="AQ41" i="1"/>
  <c r="AP41" i="1"/>
  <c r="AO41" i="1"/>
  <c r="AN41" i="1"/>
  <c r="AM41" i="1"/>
  <c r="AL41" i="1"/>
  <c r="AK41" i="1"/>
  <c r="AJ41" i="1"/>
  <c r="AQ40" i="1"/>
  <c r="AP40" i="1"/>
  <c r="AO40" i="1"/>
  <c r="AN40" i="1"/>
  <c r="AM40" i="1"/>
  <c r="AL40" i="1"/>
  <c r="AK40" i="1"/>
  <c r="AJ40" i="1"/>
  <c r="AQ39" i="1"/>
  <c r="AP39" i="1"/>
  <c r="AO39" i="1"/>
  <c r="AN39" i="1"/>
  <c r="AM39" i="1"/>
  <c r="AL39" i="1"/>
  <c r="AK39" i="1"/>
  <c r="AJ39" i="1"/>
  <c r="AQ38" i="1"/>
  <c r="AP38" i="1"/>
  <c r="AO38" i="1"/>
  <c r="AN38" i="1"/>
  <c r="AM38" i="1"/>
  <c r="AL38" i="1"/>
  <c r="AK38" i="1"/>
  <c r="AJ38" i="1"/>
  <c r="AQ37" i="1"/>
  <c r="AP37" i="1"/>
  <c r="AO37" i="1"/>
  <c r="AN37" i="1"/>
  <c r="AM37" i="1"/>
  <c r="AL37" i="1"/>
  <c r="AK37" i="1"/>
  <c r="AJ37" i="1"/>
  <c r="AQ36" i="1"/>
  <c r="AP36" i="1"/>
  <c r="AO36" i="1"/>
  <c r="AN36" i="1"/>
  <c r="AM36" i="1"/>
  <c r="AL36" i="1"/>
  <c r="AK36" i="1"/>
  <c r="AJ36" i="1"/>
  <c r="AQ35" i="1"/>
  <c r="AP35" i="1"/>
  <c r="AO35" i="1"/>
  <c r="AN35" i="1"/>
  <c r="AM35" i="1"/>
  <c r="AL35" i="1"/>
  <c r="AK35" i="1"/>
  <c r="AJ35" i="1"/>
  <c r="AQ34" i="1"/>
  <c r="AQ94" i="1" s="1"/>
  <c r="AP34" i="1"/>
  <c r="AP94" i="1" s="1"/>
  <c r="AO34" i="1"/>
  <c r="AN34" i="1"/>
  <c r="AM34" i="1"/>
  <c r="AM94" i="1" s="1"/>
  <c r="AL34" i="1"/>
  <c r="AK34" i="1"/>
  <c r="AK94" i="1" s="1"/>
  <c r="AJ34" i="1"/>
  <c r="AJ94" i="1" s="1"/>
  <c r="AI93" i="1"/>
  <c r="AH93" i="1"/>
  <c r="AG93" i="1"/>
  <c r="AF93" i="1"/>
  <c r="AI92" i="1"/>
  <c r="AH92" i="1"/>
  <c r="AG92" i="1"/>
  <c r="AF92" i="1"/>
  <c r="AI91" i="1"/>
  <c r="AH91" i="1"/>
  <c r="AG91" i="1"/>
  <c r="AF91" i="1"/>
  <c r="AI90" i="1"/>
  <c r="AH90" i="1"/>
  <c r="AG90" i="1"/>
  <c r="AF90" i="1"/>
  <c r="AI89" i="1"/>
  <c r="AH89" i="1"/>
  <c r="AG89" i="1"/>
  <c r="AF89" i="1"/>
  <c r="AI88" i="1"/>
  <c r="AH88" i="1"/>
  <c r="AG88" i="1"/>
  <c r="AF88" i="1"/>
  <c r="AI87" i="1"/>
  <c r="AH87" i="1"/>
  <c r="AG87" i="1"/>
  <c r="AF87" i="1"/>
  <c r="AI86" i="1"/>
  <c r="AH86" i="1"/>
  <c r="AG86" i="1"/>
  <c r="AF86" i="1"/>
  <c r="AI85" i="1"/>
  <c r="AH85" i="1"/>
  <c r="AG85" i="1"/>
  <c r="AF85" i="1"/>
  <c r="AI84" i="1"/>
  <c r="AH84" i="1"/>
  <c r="AG84" i="1"/>
  <c r="AF84" i="1"/>
  <c r="AI83" i="1"/>
  <c r="AH83" i="1"/>
  <c r="AG83" i="1"/>
  <c r="AF83" i="1"/>
  <c r="AI82" i="1"/>
  <c r="AH82" i="1"/>
  <c r="AG82" i="1"/>
  <c r="AF82" i="1"/>
  <c r="AI81" i="1"/>
  <c r="AH81" i="1"/>
  <c r="AG81" i="1"/>
  <c r="AF81" i="1"/>
  <c r="AI80" i="1"/>
  <c r="AH80" i="1"/>
  <c r="AG80" i="1"/>
  <c r="AF80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5" i="1"/>
  <c r="AH75" i="1"/>
  <c r="AG75" i="1"/>
  <c r="AF75" i="1"/>
  <c r="AI74" i="1"/>
  <c r="AH74" i="1"/>
  <c r="AG74" i="1"/>
  <c r="AF74" i="1"/>
  <c r="AI73" i="1"/>
  <c r="AH73" i="1"/>
  <c r="AG73" i="1"/>
  <c r="AF73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6" i="1"/>
  <c r="AH66" i="1"/>
  <c r="AG66" i="1"/>
  <c r="AF66" i="1"/>
  <c r="AI65" i="1"/>
  <c r="AH65" i="1"/>
  <c r="AG65" i="1"/>
  <c r="AF65" i="1"/>
  <c r="AI64" i="1"/>
  <c r="AH64" i="1"/>
  <c r="AG64" i="1"/>
  <c r="AF64" i="1"/>
  <c r="AI63" i="1"/>
  <c r="AH63" i="1"/>
  <c r="AG63" i="1"/>
  <c r="AF63" i="1"/>
  <c r="AI62" i="1"/>
  <c r="AH62" i="1"/>
  <c r="AG62" i="1"/>
  <c r="AF62" i="1"/>
  <c r="AI61" i="1"/>
  <c r="AH61" i="1"/>
  <c r="AG61" i="1"/>
  <c r="AF61" i="1"/>
  <c r="AI60" i="1"/>
  <c r="AH60" i="1"/>
  <c r="AG60" i="1"/>
  <c r="AF60" i="1"/>
  <c r="AI59" i="1"/>
  <c r="AH59" i="1"/>
  <c r="AG59" i="1"/>
  <c r="AF59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5" i="1"/>
  <c r="AH55" i="1"/>
  <c r="AG55" i="1"/>
  <c r="AF55" i="1"/>
  <c r="AI54" i="1"/>
  <c r="AH54" i="1"/>
  <c r="AG54" i="1"/>
  <c r="AF54" i="1"/>
  <c r="AI53" i="1"/>
  <c r="AH53" i="1"/>
  <c r="AG53" i="1"/>
  <c r="AF53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45" i="1"/>
  <c r="AH45" i="1"/>
  <c r="AG45" i="1"/>
  <c r="AF45" i="1"/>
  <c r="AI44" i="1"/>
  <c r="AH44" i="1"/>
  <c r="AG44" i="1"/>
  <c r="AF44" i="1"/>
  <c r="AI43" i="1"/>
  <c r="AH43" i="1"/>
  <c r="AG43" i="1"/>
  <c r="AF43" i="1"/>
  <c r="AI42" i="1"/>
  <c r="AH42" i="1"/>
  <c r="AG42" i="1"/>
  <c r="AF42" i="1"/>
  <c r="AI41" i="1"/>
  <c r="AH41" i="1"/>
  <c r="AG41" i="1"/>
  <c r="AF41" i="1"/>
  <c r="AI40" i="1"/>
  <c r="AH40" i="1"/>
  <c r="AG40" i="1"/>
  <c r="AF40" i="1"/>
  <c r="AI39" i="1"/>
  <c r="AH39" i="1"/>
  <c r="AG39" i="1"/>
  <c r="AF39" i="1"/>
  <c r="AI38" i="1"/>
  <c r="AH38" i="1"/>
  <c r="AG38" i="1"/>
  <c r="AF38" i="1"/>
  <c r="AI37" i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I94" i="1" s="1"/>
  <c r="AH34" i="1"/>
  <c r="AH94" i="1" s="1"/>
  <c r="AG34" i="1"/>
  <c r="AF34" i="1"/>
  <c r="AD93" i="1"/>
  <c r="AC93" i="1"/>
  <c r="AB93" i="1"/>
  <c r="AA93" i="1"/>
  <c r="AD92" i="1"/>
  <c r="AC92" i="1"/>
  <c r="AB92" i="1"/>
  <c r="AA92" i="1"/>
  <c r="AD91" i="1"/>
  <c r="AC91" i="1"/>
  <c r="AB91" i="1"/>
  <c r="AA91" i="1"/>
  <c r="AD90" i="1"/>
  <c r="AC90" i="1"/>
  <c r="AB90" i="1"/>
  <c r="AA90" i="1"/>
  <c r="AD89" i="1"/>
  <c r="AC89" i="1"/>
  <c r="AB89" i="1"/>
  <c r="AA89" i="1"/>
  <c r="AD88" i="1"/>
  <c r="AC88" i="1"/>
  <c r="AB88" i="1"/>
  <c r="AA88" i="1"/>
  <c r="AD87" i="1"/>
  <c r="AC87" i="1"/>
  <c r="AB87" i="1"/>
  <c r="AA87" i="1"/>
  <c r="AD86" i="1"/>
  <c r="AC86" i="1"/>
  <c r="AB86" i="1"/>
  <c r="AA86" i="1"/>
  <c r="AD85" i="1"/>
  <c r="AC85" i="1"/>
  <c r="AB85" i="1"/>
  <c r="AA85" i="1"/>
  <c r="AD84" i="1"/>
  <c r="AC84" i="1"/>
  <c r="AB84" i="1"/>
  <c r="AA84" i="1"/>
  <c r="AD83" i="1"/>
  <c r="AC83" i="1"/>
  <c r="AB83" i="1"/>
  <c r="AA83" i="1"/>
  <c r="AD82" i="1"/>
  <c r="AC82" i="1"/>
  <c r="AB82" i="1"/>
  <c r="AA82" i="1"/>
  <c r="AD81" i="1"/>
  <c r="AC81" i="1"/>
  <c r="AB81" i="1"/>
  <c r="AA81" i="1"/>
  <c r="AD80" i="1"/>
  <c r="AC80" i="1"/>
  <c r="AB80" i="1"/>
  <c r="AA80" i="1"/>
  <c r="AD79" i="1"/>
  <c r="AC79" i="1"/>
  <c r="AB79" i="1"/>
  <c r="AA79" i="1"/>
  <c r="AD78" i="1"/>
  <c r="AC78" i="1"/>
  <c r="AB78" i="1"/>
  <c r="AA78" i="1"/>
  <c r="AD77" i="1"/>
  <c r="AC77" i="1"/>
  <c r="AB77" i="1"/>
  <c r="AA77" i="1"/>
  <c r="AD76" i="1"/>
  <c r="AC76" i="1"/>
  <c r="AB76" i="1"/>
  <c r="AA76" i="1"/>
  <c r="AD75" i="1"/>
  <c r="AC75" i="1"/>
  <c r="AB75" i="1"/>
  <c r="AA75" i="1"/>
  <c r="AD74" i="1"/>
  <c r="AC74" i="1"/>
  <c r="AB74" i="1"/>
  <c r="AA74" i="1"/>
  <c r="AD73" i="1"/>
  <c r="AC73" i="1"/>
  <c r="AB73" i="1"/>
  <c r="AA73" i="1"/>
  <c r="AD72" i="1"/>
  <c r="AC72" i="1"/>
  <c r="AB72" i="1"/>
  <c r="AA72" i="1"/>
  <c r="AD71" i="1"/>
  <c r="AC71" i="1"/>
  <c r="AB71" i="1"/>
  <c r="AA71" i="1"/>
  <c r="AD70" i="1"/>
  <c r="AC70" i="1"/>
  <c r="AB70" i="1"/>
  <c r="AA70" i="1"/>
  <c r="AD69" i="1"/>
  <c r="AC69" i="1"/>
  <c r="AB69" i="1"/>
  <c r="AA69" i="1"/>
  <c r="AD68" i="1"/>
  <c r="AC68" i="1"/>
  <c r="AB68" i="1"/>
  <c r="AA68" i="1"/>
  <c r="AD67" i="1"/>
  <c r="AC67" i="1"/>
  <c r="AB67" i="1"/>
  <c r="AA67" i="1"/>
  <c r="AD66" i="1"/>
  <c r="AC66" i="1"/>
  <c r="AB66" i="1"/>
  <c r="AA66" i="1"/>
  <c r="AD65" i="1"/>
  <c r="AC65" i="1"/>
  <c r="AB65" i="1"/>
  <c r="AA65" i="1"/>
  <c r="AD64" i="1"/>
  <c r="AC64" i="1"/>
  <c r="AB64" i="1"/>
  <c r="AA64" i="1"/>
  <c r="AD63" i="1"/>
  <c r="AC63" i="1"/>
  <c r="AB63" i="1"/>
  <c r="AA63" i="1"/>
  <c r="AD62" i="1"/>
  <c r="AC62" i="1"/>
  <c r="AB62" i="1"/>
  <c r="AA62" i="1"/>
  <c r="AD61" i="1"/>
  <c r="AC61" i="1"/>
  <c r="AB61" i="1"/>
  <c r="AA61" i="1"/>
  <c r="AD60" i="1"/>
  <c r="AC60" i="1"/>
  <c r="AB60" i="1"/>
  <c r="AA60" i="1"/>
  <c r="AD59" i="1"/>
  <c r="AC59" i="1"/>
  <c r="AB59" i="1"/>
  <c r="AA59" i="1"/>
  <c r="AD58" i="1"/>
  <c r="AC58" i="1"/>
  <c r="AB58" i="1"/>
  <c r="AA58" i="1"/>
  <c r="AD57" i="1"/>
  <c r="AC57" i="1"/>
  <c r="AB57" i="1"/>
  <c r="AA57" i="1"/>
  <c r="AD56" i="1"/>
  <c r="AC56" i="1"/>
  <c r="AB56" i="1"/>
  <c r="AA56" i="1"/>
  <c r="AD55" i="1"/>
  <c r="AC55" i="1"/>
  <c r="AB55" i="1"/>
  <c r="AA55" i="1"/>
  <c r="AD54" i="1"/>
  <c r="AC54" i="1"/>
  <c r="AB54" i="1"/>
  <c r="AA54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AD50" i="1"/>
  <c r="AC50" i="1"/>
  <c r="AB50" i="1"/>
  <c r="AA50" i="1"/>
  <c r="AD49" i="1"/>
  <c r="AC49" i="1"/>
  <c r="AB49" i="1"/>
  <c r="AA49" i="1"/>
  <c r="AD48" i="1"/>
  <c r="AC48" i="1"/>
  <c r="AB48" i="1"/>
  <c r="AA48" i="1"/>
  <c r="AD47" i="1"/>
  <c r="AC47" i="1"/>
  <c r="AB47" i="1"/>
  <c r="AA47" i="1"/>
  <c r="AD46" i="1"/>
  <c r="AC46" i="1"/>
  <c r="AB46" i="1"/>
  <c r="AA46" i="1"/>
  <c r="AD45" i="1"/>
  <c r="AC45" i="1"/>
  <c r="AB45" i="1"/>
  <c r="AA45" i="1"/>
  <c r="AD44" i="1"/>
  <c r="AC44" i="1"/>
  <c r="AB44" i="1"/>
  <c r="AA44" i="1"/>
  <c r="AD43" i="1"/>
  <c r="AC43" i="1"/>
  <c r="AB43" i="1"/>
  <c r="AA43" i="1"/>
  <c r="AD42" i="1"/>
  <c r="AC42" i="1"/>
  <c r="AB42" i="1"/>
  <c r="AA42" i="1"/>
  <c r="AD41" i="1"/>
  <c r="AC41" i="1"/>
  <c r="AB41" i="1"/>
  <c r="AA41" i="1"/>
  <c r="AD40" i="1"/>
  <c r="AC40" i="1"/>
  <c r="AB40" i="1"/>
  <c r="AA40" i="1"/>
  <c r="AD39" i="1"/>
  <c r="AC39" i="1"/>
  <c r="AB39" i="1"/>
  <c r="AA39" i="1"/>
  <c r="AD38" i="1"/>
  <c r="AC38" i="1"/>
  <c r="AB38" i="1"/>
  <c r="AA38" i="1"/>
  <c r="AD37" i="1"/>
  <c r="AC37" i="1"/>
  <c r="AB37" i="1"/>
  <c r="AA37" i="1"/>
  <c r="AD36" i="1"/>
  <c r="AC36" i="1"/>
  <c r="AB36" i="1"/>
  <c r="AA36" i="1"/>
  <c r="AD35" i="1"/>
  <c r="AC35" i="1"/>
  <c r="AB35" i="1"/>
  <c r="AA35" i="1"/>
  <c r="AD34" i="1"/>
  <c r="AD94" i="1" s="1"/>
  <c r="AC34" i="1"/>
  <c r="AC94" i="1" s="1"/>
  <c r="AB34" i="1"/>
  <c r="AB94" i="1" s="1"/>
  <c r="AA34" i="1"/>
  <c r="AA94" i="1" s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 s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28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L24" i="1" s="1"/>
  <c r="K21" i="1"/>
  <c r="K24" i="1" s="1"/>
  <c r="J21" i="1"/>
  <c r="J24" i="1" s="1"/>
  <c r="I21" i="1"/>
  <c r="I24" i="1" s="1"/>
  <c r="H21" i="1"/>
  <c r="H24" i="1" s="1"/>
  <c r="G21" i="1"/>
  <c r="F21" i="1"/>
  <c r="E21" i="1"/>
  <c r="E24" i="1" s="1"/>
  <c r="B215" i="1"/>
  <c r="CM211" i="1"/>
  <c r="CE211" i="1"/>
  <c r="B211" i="1"/>
  <c r="CM210" i="1"/>
  <c r="CE210" i="1"/>
  <c r="B210" i="1"/>
  <c r="C206" i="1"/>
  <c r="C205" i="1"/>
  <c r="C204" i="1"/>
  <c r="H200" i="1"/>
  <c r="C200" i="1"/>
  <c r="H199" i="1"/>
  <c r="C199" i="1"/>
  <c r="H198" i="1"/>
  <c r="C198" i="1"/>
  <c r="H197" i="1"/>
  <c r="C197" i="1"/>
  <c r="F193" i="1"/>
  <c r="B193" i="1"/>
  <c r="F192" i="1"/>
  <c r="B192" i="1"/>
  <c r="F191" i="1"/>
  <c r="B191" i="1"/>
  <c r="E187" i="1"/>
  <c r="B187" i="1"/>
  <c r="E186" i="1"/>
  <c r="B186" i="1"/>
  <c r="E182" i="1"/>
  <c r="B182" i="1"/>
  <c r="E181" i="1"/>
  <c r="B181" i="1"/>
  <c r="E180" i="1"/>
  <c r="B180" i="1"/>
  <c r="E179" i="1"/>
  <c r="B179" i="1"/>
  <c r="D174" i="1"/>
  <c r="C174" i="1"/>
  <c r="D173" i="1"/>
  <c r="C173" i="1"/>
  <c r="B173" i="1" s="1"/>
  <c r="CC173" i="1" s="1"/>
  <c r="D172" i="1"/>
  <c r="C172" i="1"/>
  <c r="D167" i="1"/>
  <c r="D165" i="1"/>
  <c r="D163" i="1"/>
  <c r="D161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CL115" i="1"/>
  <c r="CK115" i="1"/>
  <c r="CD115" i="1"/>
  <c r="CC115" i="1"/>
  <c r="B115" i="1"/>
  <c r="CR115" i="1" s="1"/>
  <c r="CO114" i="1"/>
  <c r="CM114" i="1"/>
  <c r="CL114" i="1"/>
  <c r="CK114" i="1"/>
  <c r="CH114" i="1"/>
  <c r="CG114" i="1"/>
  <c r="CD114" i="1"/>
  <c r="CC114" i="1"/>
  <c r="CB114" i="1"/>
  <c r="B114" i="1"/>
  <c r="CQ113" i="1"/>
  <c r="CO113" i="1"/>
  <c r="CL113" i="1"/>
  <c r="CK113" i="1"/>
  <c r="CF113" i="1"/>
  <c r="CE113" i="1"/>
  <c r="CD113" i="1"/>
  <c r="CC113" i="1"/>
  <c r="CB113" i="1"/>
  <c r="B113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P15" i="1"/>
  <c r="CM15" i="1"/>
  <c r="CL15" i="1"/>
  <c r="CG15" i="1"/>
  <c r="CF15" i="1"/>
  <c r="CC15" i="1"/>
  <c r="B15" i="1"/>
  <c r="CN15" i="1" s="1"/>
  <c r="CN14" i="1"/>
  <c r="CH14" i="1"/>
  <c r="CD14" i="1"/>
  <c r="B14" i="1"/>
  <c r="CP14" i="1" s="1"/>
  <c r="CP13" i="1"/>
  <c r="CM13" i="1"/>
  <c r="CL13" i="1"/>
  <c r="CG13" i="1"/>
  <c r="CF13" i="1"/>
  <c r="CC13" i="1"/>
  <c r="B13" i="1"/>
  <c r="CN13" i="1" s="1"/>
  <c r="CN12" i="1"/>
  <c r="CH12" i="1"/>
  <c r="CD12" i="1"/>
  <c r="B12" i="1"/>
  <c r="CP12" i="1" s="1"/>
  <c r="CG11" i="1"/>
  <c r="B11" i="1"/>
  <c r="CP11" i="1" s="1"/>
  <c r="A5" i="1"/>
  <c r="A4" i="1"/>
  <c r="A3" i="1"/>
  <c r="A2" i="1"/>
  <c r="AG94" i="1" l="1"/>
  <c r="AN94" i="1"/>
  <c r="V144" i="1"/>
  <c r="AL94" i="1"/>
  <c r="G24" i="1"/>
  <c r="E153" i="1"/>
  <c r="C22" i="1"/>
  <c r="Z80" i="1"/>
  <c r="AE40" i="1"/>
  <c r="AE62" i="1"/>
  <c r="I108" i="1"/>
  <c r="M108" i="1"/>
  <c r="Q108" i="1"/>
  <c r="U108" i="1"/>
  <c r="Y108" i="1"/>
  <c r="AC108" i="1"/>
  <c r="AG108" i="1"/>
  <c r="AK108" i="1"/>
  <c r="AO108" i="1"/>
  <c r="AS108" i="1"/>
  <c r="E101" i="1"/>
  <c r="E104" i="1"/>
  <c r="E106" i="1"/>
  <c r="E107" i="1"/>
  <c r="F122" i="1"/>
  <c r="J122" i="1"/>
  <c r="CD120" i="1"/>
  <c r="R122" i="1"/>
  <c r="D134" i="1"/>
  <c r="E135" i="1"/>
  <c r="E137" i="1"/>
  <c r="D138" i="1"/>
  <c r="E139" i="1"/>
  <c r="D140" i="1"/>
  <c r="E141" i="1"/>
  <c r="D142" i="1"/>
  <c r="E143" i="1"/>
  <c r="D145" i="1"/>
  <c r="E146" i="1"/>
  <c r="E150" i="1"/>
  <c r="E152" i="1"/>
  <c r="J108" i="1"/>
  <c r="Z108" i="1"/>
  <c r="AP108" i="1"/>
  <c r="N122" i="1"/>
  <c r="AV101" i="3"/>
  <c r="AO94" i="1"/>
  <c r="AS138" i="3"/>
  <c r="D22" i="1"/>
  <c r="D23" i="1"/>
  <c r="C94" i="1"/>
  <c r="G94" i="1"/>
  <c r="K94" i="1"/>
  <c r="O94" i="1"/>
  <c r="S94" i="1"/>
  <c r="W94" i="1"/>
  <c r="B35" i="1"/>
  <c r="CK35" i="1" s="1"/>
  <c r="X94" i="1"/>
  <c r="I94" i="1"/>
  <c r="Q94" i="1"/>
  <c r="Y94" i="1"/>
  <c r="B38" i="1"/>
  <c r="CN38" i="1" s="1"/>
  <c r="B39" i="1"/>
  <c r="CK39" i="1" s="1"/>
  <c r="B40" i="1"/>
  <c r="CF40" i="1" s="1"/>
  <c r="B42" i="1"/>
  <c r="CF42" i="1" s="1"/>
  <c r="B43" i="1"/>
  <c r="CK43" i="1" s="1"/>
  <c r="B44" i="1"/>
  <c r="CC44" i="1" s="1"/>
  <c r="B46" i="1"/>
  <c r="CN46" i="1" s="1"/>
  <c r="B47" i="1"/>
  <c r="CK47" i="1" s="1"/>
  <c r="B48" i="1"/>
  <c r="CM48" i="1" s="1"/>
  <c r="B50" i="1"/>
  <c r="CM50" i="1" s="1"/>
  <c r="B51" i="1"/>
  <c r="CK51" i="1" s="1"/>
  <c r="B52" i="1"/>
  <c r="CC52" i="1" s="1"/>
  <c r="B54" i="1"/>
  <c r="CN54" i="1" s="1"/>
  <c r="B55" i="1"/>
  <c r="CK55" i="1" s="1"/>
  <c r="B56" i="1"/>
  <c r="CK56" i="1" s="1"/>
  <c r="B58" i="1"/>
  <c r="CE58" i="1" s="1"/>
  <c r="B59" i="1"/>
  <c r="CF59" i="1" s="1"/>
  <c r="B60" i="1"/>
  <c r="CC60" i="1" s="1"/>
  <c r="B61" i="1"/>
  <c r="CF61" i="1" s="1"/>
  <c r="B62" i="1"/>
  <c r="CF62" i="1" s="1"/>
  <c r="B63" i="1"/>
  <c r="CE63" i="1" s="1"/>
  <c r="B64" i="1"/>
  <c r="CF64" i="1" s="1"/>
  <c r="B66" i="1"/>
  <c r="CN66" i="1" s="1"/>
  <c r="B67" i="1"/>
  <c r="CE67" i="1" s="1"/>
  <c r="B68" i="1"/>
  <c r="CK68" i="1" s="1"/>
  <c r="B69" i="1"/>
  <c r="CK69" i="1" s="1"/>
  <c r="B70" i="1"/>
  <c r="CM70" i="1" s="1"/>
  <c r="B71" i="1"/>
  <c r="CF71" i="1" s="1"/>
  <c r="B72" i="1"/>
  <c r="CC72" i="1" s="1"/>
  <c r="B74" i="1"/>
  <c r="CF74" i="1" s="1"/>
  <c r="B75" i="1"/>
  <c r="CN75" i="1" s="1"/>
  <c r="B76" i="1"/>
  <c r="B77" i="1"/>
  <c r="CK77" i="1" s="1"/>
  <c r="B78" i="1"/>
  <c r="CN78" i="1" s="1"/>
  <c r="B79" i="1"/>
  <c r="CK79" i="1" s="1"/>
  <c r="B80" i="1"/>
  <c r="CM80" i="1" s="1"/>
  <c r="B82" i="1"/>
  <c r="CM82" i="1" s="1"/>
  <c r="B83" i="1"/>
  <c r="CN83" i="1" s="1"/>
  <c r="B84" i="1"/>
  <c r="CN84" i="1" s="1"/>
  <c r="B85" i="1"/>
  <c r="CF85" i="1" s="1"/>
  <c r="B86" i="1"/>
  <c r="CN86" i="1" s="1"/>
  <c r="B87" i="1"/>
  <c r="CK87" i="1" s="1"/>
  <c r="B88" i="1"/>
  <c r="CN88" i="1" s="1"/>
  <c r="B90" i="1"/>
  <c r="CC90" i="1" s="1"/>
  <c r="B91" i="1"/>
  <c r="CN91" i="1" s="1"/>
  <c r="B92" i="1"/>
  <c r="CN92" i="1" s="1"/>
  <c r="B93" i="1"/>
  <c r="CE93" i="1" s="1"/>
  <c r="Z36" i="1"/>
  <c r="Z61" i="1"/>
  <c r="Z63" i="1"/>
  <c r="Z65" i="1"/>
  <c r="Z67" i="1"/>
  <c r="Z76" i="1"/>
  <c r="Z78" i="1"/>
  <c r="Z82" i="1"/>
  <c r="Z93" i="1"/>
  <c r="AE35" i="1"/>
  <c r="AE36" i="1"/>
  <c r="AE38" i="1"/>
  <c r="AE39" i="1"/>
  <c r="AE42" i="1"/>
  <c r="AE43" i="1"/>
  <c r="AE45" i="1"/>
  <c r="AE46" i="1"/>
  <c r="AE48" i="1"/>
  <c r="AE49" i="1"/>
  <c r="AE50" i="1"/>
  <c r="AE52" i="1"/>
  <c r="AE53" i="1"/>
  <c r="AE54" i="1"/>
  <c r="AE55" i="1"/>
  <c r="AE56" i="1"/>
  <c r="AE58" i="1"/>
  <c r="AE59" i="1"/>
  <c r="AE61" i="1"/>
  <c r="AE63" i="1"/>
  <c r="AE64" i="1"/>
  <c r="AE66" i="1"/>
  <c r="AE67" i="1"/>
  <c r="AE68" i="1"/>
  <c r="AE69" i="1"/>
  <c r="AE70" i="1"/>
  <c r="AE72" i="1"/>
  <c r="AE73" i="1"/>
  <c r="AE74" i="1"/>
  <c r="AE76" i="1"/>
  <c r="AE78" i="1"/>
  <c r="AE79" i="1"/>
  <c r="AE80" i="1"/>
  <c r="AE81" i="1"/>
  <c r="AE83" i="1"/>
  <c r="AE84" i="1"/>
  <c r="AE86" i="1"/>
  <c r="AE87" i="1"/>
  <c r="AE88" i="1"/>
  <c r="AE90" i="1"/>
  <c r="AE91" i="1"/>
  <c r="AE93" i="1"/>
  <c r="N108" i="1"/>
  <c r="R108" i="1"/>
  <c r="V108" i="1"/>
  <c r="AD108" i="1"/>
  <c r="AH108" i="1"/>
  <c r="AL108" i="1"/>
  <c r="AT108" i="1"/>
  <c r="H108" i="1"/>
  <c r="L108" i="1"/>
  <c r="P108" i="1"/>
  <c r="T108" i="1"/>
  <c r="X108" i="1"/>
  <c r="AB108" i="1"/>
  <c r="AF108" i="1"/>
  <c r="AJ108" i="1"/>
  <c r="AN108" i="1"/>
  <c r="AR108" i="1"/>
  <c r="D101" i="1"/>
  <c r="C101" i="1" s="1"/>
  <c r="D102" i="1"/>
  <c r="D103" i="1"/>
  <c r="D105" i="1"/>
  <c r="D106" i="1"/>
  <c r="D107" i="1"/>
  <c r="E122" i="1"/>
  <c r="I122" i="1"/>
  <c r="M122" i="1"/>
  <c r="Q122" i="1"/>
  <c r="B127" i="1"/>
  <c r="CN127" i="1" s="1"/>
  <c r="B128" i="1"/>
  <c r="CM128" i="1" s="1"/>
  <c r="B129" i="1"/>
  <c r="CN129" i="1" s="1"/>
  <c r="I144" i="1"/>
  <c r="M144" i="1"/>
  <c r="Q144" i="1"/>
  <c r="U144" i="1"/>
  <c r="Y144" i="1"/>
  <c r="AC144" i="1"/>
  <c r="AG144" i="1"/>
  <c r="AK144" i="1"/>
  <c r="AO144" i="1"/>
  <c r="D135" i="1"/>
  <c r="J144" i="1"/>
  <c r="Z144" i="1"/>
  <c r="AL144" i="1"/>
  <c r="AP144" i="1"/>
  <c r="E136" i="1"/>
  <c r="K144" i="1"/>
  <c r="O144" i="1"/>
  <c r="S144" i="1"/>
  <c r="W144" i="1"/>
  <c r="AA144" i="1"/>
  <c r="AE144" i="1"/>
  <c r="AI144" i="1"/>
  <c r="AM144" i="1"/>
  <c r="AQ144" i="1"/>
  <c r="D137" i="1"/>
  <c r="E138" i="1"/>
  <c r="D139" i="1"/>
  <c r="E140" i="1"/>
  <c r="D141" i="1"/>
  <c r="E142" i="1"/>
  <c r="D143" i="1"/>
  <c r="G155" i="1"/>
  <c r="K155" i="1"/>
  <c r="O155" i="1"/>
  <c r="S155" i="1"/>
  <c r="W155" i="1"/>
  <c r="AA155" i="1"/>
  <c r="AE155" i="1"/>
  <c r="AI155" i="1"/>
  <c r="AM155" i="1"/>
  <c r="AQ155" i="1"/>
  <c r="D150" i="1"/>
  <c r="E151" i="1"/>
  <c r="D104" i="1"/>
  <c r="AR34" i="2"/>
  <c r="F144" i="1"/>
  <c r="AS137" i="2"/>
  <c r="AS148" i="2"/>
  <c r="D21" i="1"/>
  <c r="F24" i="1"/>
  <c r="AF94" i="1"/>
  <c r="AE34" i="1"/>
  <c r="F108" i="1"/>
  <c r="D99" i="1"/>
  <c r="CL172" i="2"/>
  <c r="CK172" i="2"/>
  <c r="CD172" i="2"/>
  <c r="CC172" i="2"/>
  <c r="AJ172" i="2" s="1"/>
  <c r="CL160" i="2"/>
  <c r="CK160" i="2"/>
  <c r="CD160" i="2"/>
  <c r="CC160" i="2"/>
  <c r="AJ160" i="2" s="1"/>
  <c r="CO136" i="2"/>
  <c r="CK136" i="2"/>
  <c r="CD136" i="2"/>
  <c r="CN136" i="2"/>
  <c r="CG136" i="2"/>
  <c r="CC136" i="2"/>
  <c r="AS136" i="2" s="1"/>
  <c r="CF136" i="2"/>
  <c r="CE136" i="2"/>
  <c r="CL136" i="2"/>
  <c r="CM136" i="2"/>
  <c r="CK107" i="2"/>
  <c r="CC107" i="2"/>
  <c r="CF107" i="2"/>
  <c r="CN107" i="2"/>
  <c r="CE107" i="2"/>
  <c r="CL107" i="2"/>
  <c r="CM107" i="2"/>
  <c r="CD107" i="2"/>
  <c r="U121" i="2"/>
  <c r="H94" i="1"/>
  <c r="P94" i="1"/>
  <c r="B37" i="1"/>
  <c r="CK37" i="1" s="1"/>
  <c r="B45" i="1"/>
  <c r="CK45" i="1" s="1"/>
  <c r="N144" i="1"/>
  <c r="R144" i="1"/>
  <c r="AD144" i="1"/>
  <c r="AH144" i="1"/>
  <c r="AS140" i="2"/>
  <c r="AA13" i="2"/>
  <c r="T94" i="1"/>
  <c r="U94" i="1"/>
  <c r="B41" i="1"/>
  <c r="CM41" i="1" s="1"/>
  <c r="B65" i="1"/>
  <c r="CN65" i="1" s="1"/>
  <c r="B81" i="1"/>
  <c r="CN81" i="1" s="1"/>
  <c r="Z38" i="1"/>
  <c r="Z39" i="1"/>
  <c r="Z41" i="1"/>
  <c r="Z43" i="1"/>
  <c r="Z45" i="1"/>
  <c r="Z48" i="1"/>
  <c r="Z50" i="1"/>
  <c r="Z52" i="1"/>
  <c r="Z54" i="1"/>
  <c r="Z56" i="1"/>
  <c r="Z57" i="1"/>
  <c r="Z60" i="1"/>
  <c r="Z62" i="1"/>
  <c r="Z64" i="1"/>
  <c r="Z66" i="1"/>
  <c r="Z68" i="1"/>
  <c r="Z70" i="1"/>
  <c r="Z72" i="1"/>
  <c r="Z74" i="1"/>
  <c r="Z84" i="1"/>
  <c r="Z86" i="1"/>
  <c r="Z88" i="1"/>
  <c r="Z90" i="1"/>
  <c r="Z92" i="1"/>
  <c r="AE37" i="1"/>
  <c r="AE44" i="1"/>
  <c r="AE60" i="1"/>
  <c r="AE65" i="1"/>
  <c r="AE71" i="1"/>
  <c r="AE82" i="1"/>
  <c r="AE85" i="1"/>
  <c r="AE89" i="1"/>
  <c r="L144" i="1"/>
  <c r="T144" i="1"/>
  <c r="AB144" i="1"/>
  <c r="AJ144" i="1"/>
  <c r="AR144" i="1"/>
  <c r="CL166" i="2"/>
  <c r="CK166" i="2"/>
  <c r="CD166" i="2"/>
  <c r="CC166" i="2"/>
  <c r="AJ166" i="2" s="1"/>
  <c r="CM150" i="2"/>
  <c r="CF150" i="2"/>
  <c r="CN150" i="2"/>
  <c r="CE150" i="2"/>
  <c r="CL150" i="2"/>
  <c r="CD150" i="2"/>
  <c r="CK150" i="2"/>
  <c r="CG150" i="2"/>
  <c r="CO150" i="2"/>
  <c r="CC150" i="2"/>
  <c r="CK104" i="2"/>
  <c r="CC104" i="2"/>
  <c r="AV104" i="2" s="1"/>
  <c r="CN104" i="2"/>
  <c r="CE104" i="2"/>
  <c r="CM104" i="2"/>
  <c r="CD104" i="2"/>
  <c r="CL104" i="2"/>
  <c r="CF104" i="2"/>
  <c r="CK103" i="2"/>
  <c r="CC103" i="2"/>
  <c r="CF103" i="2"/>
  <c r="CN103" i="2"/>
  <c r="CE103" i="2"/>
  <c r="CL103" i="2"/>
  <c r="CD103" i="2"/>
  <c r="CM103" i="2"/>
  <c r="CO145" i="2"/>
  <c r="CK145" i="2"/>
  <c r="CD145" i="2"/>
  <c r="CL145" i="2"/>
  <c r="CC145" i="2"/>
  <c r="CG145" i="2"/>
  <c r="CM145" i="2"/>
  <c r="CF145" i="2"/>
  <c r="CN145" i="2"/>
  <c r="CE145" i="2"/>
  <c r="C108" i="2"/>
  <c r="A240" i="2" s="1"/>
  <c r="CN99" i="2"/>
  <c r="CF99" i="2"/>
  <c r="CE99" i="2"/>
  <c r="CM99" i="2"/>
  <c r="CD99" i="2"/>
  <c r="CC99" i="2"/>
  <c r="CL99" i="2"/>
  <c r="CK99" i="2"/>
  <c r="B240" i="2" s="1"/>
  <c r="AS139" i="2"/>
  <c r="AR46" i="2"/>
  <c r="X114" i="2"/>
  <c r="AR85" i="2"/>
  <c r="AR81" i="2"/>
  <c r="AV101" i="2"/>
  <c r="AS141" i="2"/>
  <c r="AR69" i="2"/>
  <c r="G122" i="1"/>
  <c r="K122" i="1"/>
  <c r="O122" i="1"/>
  <c r="S122" i="1"/>
  <c r="B121" i="1"/>
  <c r="CK121" i="1" s="1"/>
  <c r="I155" i="1"/>
  <c r="M155" i="1"/>
  <c r="Q155" i="1"/>
  <c r="U155" i="1"/>
  <c r="Y155" i="1"/>
  <c r="AC155" i="1"/>
  <c r="AG155" i="1"/>
  <c r="AK155" i="1"/>
  <c r="AO155" i="1"/>
  <c r="D146" i="1"/>
  <c r="E147" i="1"/>
  <c r="D148" i="1"/>
  <c r="L155" i="1"/>
  <c r="P155" i="1"/>
  <c r="T155" i="1"/>
  <c r="X155" i="1"/>
  <c r="AB155" i="1"/>
  <c r="AF155" i="1"/>
  <c r="AJ155" i="1"/>
  <c r="AN155" i="1"/>
  <c r="AR155" i="1"/>
  <c r="E149" i="1"/>
  <c r="D152" i="1"/>
  <c r="D154" i="1"/>
  <c r="CO134" i="2"/>
  <c r="CK134" i="2"/>
  <c r="CD134" i="2"/>
  <c r="CN134" i="2"/>
  <c r="CG134" i="2"/>
  <c r="CC134" i="2"/>
  <c r="AS134" i="2" s="1"/>
  <c r="CF134" i="2"/>
  <c r="CE134" i="2"/>
  <c r="CL134" i="2"/>
  <c r="CM134" i="2"/>
  <c r="CL164" i="2"/>
  <c r="CK164" i="2"/>
  <c r="CD164" i="2"/>
  <c r="CC164" i="2"/>
  <c r="AJ164" i="2" s="1"/>
  <c r="AS147" i="2"/>
  <c r="C155" i="2"/>
  <c r="AS149" i="2"/>
  <c r="V205" i="2"/>
  <c r="AS135" i="2"/>
  <c r="AV102" i="2"/>
  <c r="AR93" i="2"/>
  <c r="AR77" i="2"/>
  <c r="AR61" i="2"/>
  <c r="AR91" i="2"/>
  <c r="AS152" i="2"/>
  <c r="AR87" i="2"/>
  <c r="AR67" i="2"/>
  <c r="M21" i="2"/>
  <c r="AA11" i="2"/>
  <c r="D94" i="1"/>
  <c r="L94" i="1"/>
  <c r="E94" i="1"/>
  <c r="M94" i="1"/>
  <c r="B49" i="1"/>
  <c r="CM49" i="1" s="1"/>
  <c r="B73" i="1"/>
  <c r="CE73" i="1" s="1"/>
  <c r="B89" i="1"/>
  <c r="CN89" i="1" s="1"/>
  <c r="Z35" i="1"/>
  <c r="Z37" i="1"/>
  <c r="Z40" i="1"/>
  <c r="Z42" i="1"/>
  <c r="Z44" i="1"/>
  <c r="Z46" i="1"/>
  <c r="Z47" i="1"/>
  <c r="Z49" i="1"/>
  <c r="Z51" i="1"/>
  <c r="Z53" i="1"/>
  <c r="Z55" i="1"/>
  <c r="Z58" i="1"/>
  <c r="Z59" i="1"/>
  <c r="Z69" i="1"/>
  <c r="Z71" i="1"/>
  <c r="Z73" i="1"/>
  <c r="Z75" i="1"/>
  <c r="Z77" i="1"/>
  <c r="Z79" i="1"/>
  <c r="Z81" i="1"/>
  <c r="Z83" i="1"/>
  <c r="Z85" i="1"/>
  <c r="Z87" i="1"/>
  <c r="Z89" i="1"/>
  <c r="Z91" i="1"/>
  <c r="AE41" i="1"/>
  <c r="AE47" i="1"/>
  <c r="AE51" i="1"/>
  <c r="AE57" i="1"/>
  <c r="AE75" i="1"/>
  <c r="AE77" i="1"/>
  <c r="AE92" i="1"/>
  <c r="H144" i="1"/>
  <c r="P144" i="1"/>
  <c r="X144" i="1"/>
  <c r="AF144" i="1"/>
  <c r="AN144" i="1"/>
  <c r="AV100" i="2"/>
  <c r="C21" i="1"/>
  <c r="C23" i="1"/>
  <c r="E99" i="1"/>
  <c r="G108" i="1"/>
  <c r="K108" i="1"/>
  <c r="O108" i="1"/>
  <c r="S108" i="1"/>
  <c r="W108" i="1"/>
  <c r="AA108" i="1"/>
  <c r="AE108" i="1"/>
  <c r="AI108" i="1"/>
  <c r="AM108" i="1"/>
  <c r="AQ108" i="1"/>
  <c r="AU108" i="1"/>
  <c r="E102" i="1"/>
  <c r="E103" i="1"/>
  <c r="E105" i="1"/>
  <c r="D122" i="1"/>
  <c r="H122" i="1"/>
  <c r="L122" i="1"/>
  <c r="P122" i="1"/>
  <c r="T122" i="1"/>
  <c r="CD121" i="1"/>
  <c r="F155" i="1"/>
  <c r="J155" i="1"/>
  <c r="N155" i="1"/>
  <c r="R155" i="1"/>
  <c r="V155" i="1"/>
  <c r="Z155" i="1"/>
  <c r="AD155" i="1"/>
  <c r="AH155" i="1"/>
  <c r="AL155" i="1"/>
  <c r="AP155" i="1"/>
  <c r="D147" i="1"/>
  <c r="E148" i="1"/>
  <c r="D149" i="1"/>
  <c r="D151" i="1"/>
  <c r="D153" i="1"/>
  <c r="E154" i="1"/>
  <c r="CL174" i="2"/>
  <c r="CK174" i="2"/>
  <c r="CD174" i="2"/>
  <c r="CC174" i="2"/>
  <c r="AJ174" i="2" s="1"/>
  <c r="CL162" i="2"/>
  <c r="CK162" i="2"/>
  <c r="CD162" i="2"/>
  <c r="CC162" i="2"/>
  <c r="AJ162" i="2" s="1"/>
  <c r="CM142" i="2"/>
  <c r="CF142" i="2"/>
  <c r="CL142" i="2"/>
  <c r="CD142" i="2"/>
  <c r="CK142" i="2"/>
  <c r="CC142" i="2"/>
  <c r="CN142" i="2"/>
  <c r="CG142" i="2"/>
  <c r="CE142" i="2"/>
  <c r="CO142" i="2"/>
  <c r="AS153" i="2"/>
  <c r="AV106" i="2"/>
  <c r="AS154" i="2"/>
  <c r="AR42" i="2"/>
  <c r="AJ165" i="2"/>
  <c r="AV105" i="2"/>
  <c r="AR73" i="2"/>
  <c r="AR57" i="2"/>
  <c r="AA15" i="2"/>
  <c r="M23" i="2"/>
  <c r="AR65" i="2"/>
  <c r="B16" i="1"/>
  <c r="C161" i="1"/>
  <c r="CC161" i="1" s="1"/>
  <c r="C163" i="1"/>
  <c r="CC163" i="1" s="1"/>
  <c r="C165" i="1"/>
  <c r="CC165" i="1" s="1"/>
  <c r="C167" i="1"/>
  <c r="CC167" i="1" s="1"/>
  <c r="H155" i="1"/>
  <c r="E145" i="1"/>
  <c r="G144" i="1"/>
  <c r="D136" i="1"/>
  <c r="E134" i="1"/>
  <c r="B120" i="1"/>
  <c r="CE120" i="1" s="1"/>
  <c r="C122" i="1"/>
  <c r="E100" i="1"/>
  <c r="C100" i="1" s="1"/>
  <c r="CC100" i="1" s="1"/>
  <c r="Z34" i="1"/>
  <c r="CK36" i="1"/>
  <c r="CF36" i="1"/>
  <c r="B34" i="1"/>
  <c r="CE34" i="1" s="1"/>
  <c r="J94" i="1"/>
  <c r="R94" i="1"/>
  <c r="B53" i="1"/>
  <c r="CE53" i="1" s="1"/>
  <c r="B57" i="1"/>
  <c r="CM57" i="1" s="1"/>
  <c r="CK62" i="1"/>
  <c r="CF47" i="1"/>
  <c r="F94" i="1"/>
  <c r="N94" i="1"/>
  <c r="V94" i="1"/>
  <c r="CN36" i="1"/>
  <c r="CK28" i="1"/>
  <c r="CD28" i="1"/>
  <c r="CM28" i="1"/>
  <c r="CL11" i="1"/>
  <c r="CC11" i="1"/>
  <c r="CM11" i="1"/>
  <c r="CF11" i="1"/>
  <c r="CI115" i="1"/>
  <c r="B116" i="1"/>
  <c r="CK204" i="1"/>
  <c r="CL204" i="1"/>
  <c r="CC204" i="1"/>
  <c r="CK205" i="1"/>
  <c r="CL205" i="1"/>
  <c r="CC205" i="1"/>
  <c r="CK206" i="1"/>
  <c r="CL206" i="1"/>
  <c r="CC206" i="1"/>
  <c r="CK211" i="1"/>
  <c r="CL211" i="1"/>
  <c r="CC211" i="1"/>
  <c r="CE12" i="1"/>
  <c r="CK12" i="1"/>
  <c r="CO12" i="1"/>
  <c r="CE14" i="1"/>
  <c r="CO14" i="1"/>
  <c r="CE28" i="1"/>
  <c r="CC36" i="1"/>
  <c r="CC37" i="1"/>
  <c r="CO115" i="1"/>
  <c r="CL161" i="1"/>
  <c r="CE11" i="1"/>
  <c r="CK11" i="1"/>
  <c r="CO11" i="1"/>
  <c r="CC12" i="1"/>
  <c r="CG12" i="1"/>
  <c r="CM12" i="1"/>
  <c r="CE13" i="1"/>
  <c r="CK13" i="1"/>
  <c r="CO13" i="1"/>
  <c r="CC14" i="1"/>
  <c r="AA14" i="1" s="1"/>
  <c r="CG14" i="1"/>
  <c r="CM14" i="1"/>
  <c r="CE15" i="1"/>
  <c r="CK15" i="1"/>
  <c r="CO15" i="1"/>
  <c r="CC28" i="1"/>
  <c r="X28" i="1" s="1"/>
  <c r="CL28" i="1"/>
  <c r="CE36" i="1"/>
  <c r="CM36" i="1"/>
  <c r="CE47" i="1"/>
  <c r="CP113" i="1"/>
  <c r="CG113" i="1"/>
  <c r="CI113" i="1"/>
  <c r="CN113" i="1"/>
  <c r="CR114" i="1"/>
  <c r="CN114" i="1"/>
  <c r="CI114" i="1"/>
  <c r="CE114" i="1"/>
  <c r="CF114" i="1"/>
  <c r="X114" i="1" s="1"/>
  <c r="CQ114" i="1"/>
  <c r="CH115" i="1"/>
  <c r="CM115" i="1"/>
  <c r="CD161" i="1"/>
  <c r="AJ161" i="1" s="1"/>
  <c r="CD173" i="1"/>
  <c r="AJ173" i="1" s="1"/>
  <c r="CM204" i="1"/>
  <c r="CM205" i="1"/>
  <c r="CM206" i="1"/>
  <c r="CP115" i="1"/>
  <c r="CG115" i="1"/>
  <c r="CN115" i="1"/>
  <c r="CK161" i="1"/>
  <c r="CK173" i="1"/>
  <c r="CK210" i="1"/>
  <c r="CL210" i="1"/>
  <c r="CC210" i="1"/>
  <c r="M210" i="1" s="1"/>
  <c r="CK14" i="1"/>
  <c r="CE115" i="1"/>
  <c r="CL173" i="1"/>
  <c r="CD204" i="1"/>
  <c r="CD205" i="1"/>
  <c r="CD206" i="1"/>
  <c r="CD210" i="1"/>
  <c r="CD211" i="1"/>
  <c r="CD11" i="1"/>
  <c r="CH11" i="1"/>
  <c r="CN11" i="1"/>
  <c r="CF12" i="1"/>
  <c r="CL12" i="1"/>
  <c r="CD13" i="1"/>
  <c r="CH13" i="1"/>
  <c r="CF14" i="1"/>
  <c r="CL14" i="1"/>
  <c r="CD15" i="1"/>
  <c r="CH15" i="1"/>
  <c r="CH113" i="1"/>
  <c r="CM113" i="1"/>
  <c r="CR113" i="1"/>
  <c r="CP114" i="1"/>
  <c r="CB115" i="1"/>
  <c r="X115" i="1" s="1"/>
  <c r="CF115" i="1"/>
  <c r="CQ115" i="1"/>
  <c r="C160" i="1"/>
  <c r="C162" i="1"/>
  <c r="C164" i="1"/>
  <c r="C166" i="1"/>
  <c r="B172" i="1"/>
  <c r="B174" i="1"/>
  <c r="CE204" i="1"/>
  <c r="CE205" i="1"/>
  <c r="CE206" i="1"/>
  <c r="CC38" i="1" l="1"/>
  <c r="CE39" i="1"/>
  <c r="CC55" i="1"/>
  <c r="CE80" i="1"/>
  <c r="CF72" i="1"/>
  <c r="CE71" i="1"/>
  <c r="CH120" i="1"/>
  <c r="CF92" i="1"/>
  <c r="CF83" i="1"/>
  <c r="CO121" i="1"/>
  <c r="CK73" i="1"/>
  <c r="CL81" i="1"/>
  <c r="CE74" i="1"/>
  <c r="CN74" i="1"/>
  <c r="CO127" i="1"/>
  <c r="CQ121" i="1"/>
  <c r="CF60" i="1"/>
  <c r="CF39" i="1"/>
  <c r="CE87" i="1"/>
  <c r="CF73" i="1"/>
  <c r="CM127" i="1"/>
  <c r="CF75" i="1"/>
  <c r="CH121" i="1"/>
  <c r="CM92" i="1"/>
  <c r="CC83" i="1"/>
  <c r="CC74" i="1"/>
  <c r="CF50" i="1"/>
  <c r="CE69" i="1"/>
  <c r="CF41" i="1"/>
  <c r="CC127" i="1"/>
  <c r="CK127" i="1"/>
  <c r="C103" i="1"/>
  <c r="CE103" i="1" s="1"/>
  <c r="C107" i="1"/>
  <c r="CC107" i="1" s="1"/>
  <c r="CM73" i="1"/>
  <c r="CE41" i="1"/>
  <c r="CC46" i="1"/>
  <c r="CK40" i="1"/>
  <c r="C106" i="1"/>
  <c r="CD106" i="1" s="1"/>
  <c r="B22" i="1"/>
  <c r="CD22" i="1" s="1"/>
  <c r="CJ120" i="1"/>
  <c r="CN121" i="1"/>
  <c r="CN61" i="1"/>
  <c r="CP120" i="1"/>
  <c r="CC82" i="1"/>
  <c r="CE100" i="1"/>
  <c r="CK72" i="1"/>
  <c r="CP128" i="1"/>
  <c r="CM54" i="1"/>
  <c r="CK100" i="1"/>
  <c r="CK59" i="1"/>
  <c r="CN82" i="1"/>
  <c r="CO120" i="1"/>
  <c r="CL120" i="1"/>
  <c r="CD43" i="1"/>
  <c r="CL121" i="1"/>
  <c r="CM68" i="1"/>
  <c r="CK88" i="1"/>
  <c r="CF51" i="1"/>
  <c r="CP121" i="1"/>
  <c r="CF128" i="1"/>
  <c r="C150" i="1"/>
  <c r="CG150" i="1" s="1"/>
  <c r="CD87" i="1"/>
  <c r="B122" i="1"/>
  <c r="CF121" i="1"/>
  <c r="CD100" i="1"/>
  <c r="CE89" i="1"/>
  <c r="C153" i="1"/>
  <c r="CL153" i="1" s="1"/>
  <c r="CD39" i="1"/>
  <c r="CM121" i="1"/>
  <c r="CE64" i="1"/>
  <c r="CI121" i="1"/>
  <c r="CF80" i="1"/>
  <c r="CM39" i="1"/>
  <c r="CJ121" i="1"/>
  <c r="CC92" i="1"/>
  <c r="CM62" i="1"/>
  <c r="CN55" i="1"/>
  <c r="CF55" i="1"/>
  <c r="CK60" i="1"/>
  <c r="CK89" i="1"/>
  <c r="CN41" i="1"/>
  <c r="CE121" i="1"/>
  <c r="CH127" i="1"/>
  <c r="CQ127" i="1"/>
  <c r="CL87" i="1"/>
  <c r="CN67" i="1"/>
  <c r="CL60" i="1"/>
  <c r="C105" i="1"/>
  <c r="CN105" i="1" s="1"/>
  <c r="CD55" i="1"/>
  <c r="C142" i="1"/>
  <c r="CF142" i="1" s="1"/>
  <c r="CC121" i="1"/>
  <c r="CE78" i="1"/>
  <c r="CC89" i="1"/>
  <c r="CM44" i="1"/>
  <c r="CG121" i="1"/>
  <c r="CR121" i="1"/>
  <c r="CM74" i="1"/>
  <c r="CK83" i="1"/>
  <c r="CK78" i="1"/>
  <c r="CF69" i="1"/>
  <c r="CP127" i="1"/>
  <c r="CG127" i="1"/>
  <c r="CL44" i="1"/>
  <c r="CL70" i="1"/>
  <c r="C141" i="1"/>
  <c r="CN141" i="1" s="1"/>
  <c r="C137" i="1"/>
  <c r="CC137" i="1" s="1"/>
  <c r="CD64" i="1"/>
  <c r="CD48" i="1"/>
  <c r="CL76" i="1"/>
  <c r="CL142" i="1"/>
  <c r="C147" i="1"/>
  <c r="CM147" i="1" s="1"/>
  <c r="CD74" i="1"/>
  <c r="CD61" i="1"/>
  <c r="CE88" i="1"/>
  <c r="CE68" i="1"/>
  <c r="CL73" i="1"/>
  <c r="CF82" i="1"/>
  <c r="CC73" i="1"/>
  <c r="CE45" i="1"/>
  <c r="CM66" i="1"/>
  <c r="CF100" i="1"/>
  <c r="CM100" i="1"/>
  <c r="CF38" i="1"/>
  <c r="CF43" i="1"/>
  <c r="CF93" i="1"/>
  <c r="CN73" i="1"/>
  <c r="C136" i="1"/>
  <c r="CC136" i="1" s="1"/>
  <c r="CL89" i="1"/>
  <c r="CD92" i="1"/>
  <c r="CL84" i="1"/>
  <c r="CL43" i="1"/>
  <c r="CL93" i="1"/>
  <c r="CE48" i="1"/>
  <c r="CM43" i="1"/>
  <c r="CC48" i="1"/>
  <c r="CL100" i="1"/>
  <c r="CK86" i="1"/>
  <c r="CE91" i="1"/>
  <c r="CF63" i="1"/>
  <c r="CF54" i="1"/>
  <c r="CE77" i="1"/>
  <c r="CN68" i="1"/>
  <c r="CN48" i="1"/>
  <c r="CL41" i="1"/>
  <c r="CL77" i="1"/>
  <c r="CL69" i="1"/>
  <c r="C138" i="1"/>
  <c r="CE138" i="1" s="1"/>
  <c r="CF86" i="1"/>
  <c r="CD72" i="1"/>
  <c r="CM63" i="1"/>
  <c r="CM59" i="1"/>
  <c r="CE54" i="1"/>
  <c r="CE43" i="1"/>
  <c r="CC43" i="1"/>
  <c r="CF37" i="1"/>
  <c r="CN43" i="1"/>
  <c r="CF48" i="1"/>
  <c r="CL35" i="1"/>
  <c r="C140" i="1"/>
  <c r="CN140" i="1" s="1"/>
  <c r="CE86" i="1"/>
  <c r="CM86" i="1"/>
  <c r="CM72" i="1"/>
  <c r="CC35" i="1"/>
  <c r="CM91" i="1"/>
  <c r="CM85" i="1"/>
  <c r="CM77" i="1"/>
  <c r="CF68" i="1"/>
  <c r="CC63" i="1"/>
  <c r="CC59" i="1"/>
  <c r="CE52" i="1"/>
  <c r="CE38" i="1"/>
  <c r="CK54" i="1"/>
  <c r="CC42" i="1"/>
  <c r="CK91" i="1"/>
  <c r="CF67" i="1"/>
  <c r="CE59" i="1"/>
  <c r="CK82" i="1"/>
  <c r="CC54" i="1"/>
  <c r="CN85" i="1"/>
  <c r="CN77" i="1"/>
  <c r="CK48" i="1"/>
  <c r="CK81" i="1"/>
  <c r="CN72" i="1"/>
  <c r="CD129" i="1"/>
  <c r="CQ129" i="1"/>
  <c r="B23" i="1"/>
  <c r="CC23" i="1" s="1"/>
  <c r="CL58" i="1"/>
  <c r="CD42" i="1"/>
  <c r="CL48" i="1"/>
  <c r="C143" i="1"/>
  <c r="CK143" i="1" s="1"/>
  <c r="C139" i="1"/>
  <c r="CL139" i="1" s="1"/>
  <c r="CD88" i="1"/>
  <c r="CL78" i="1"/>
  <c r="CL67" i="1"/>
  <c r="CL61" i="1"/>
  <c r="CL55" i="1"/>
  <c r="CL45" i="1"/>
  <c r="CL38" i="1"/>
  <c r="CL82" i="1"/>
  <c r="CD65" i="1"/>
  <c r="CM38" i="1"/>
  <c r="CM137" i="1"/>
  <c r="CF91" i="1"/>
  <c r="CK63" i="1"/>
  <c r="CN37" i="1"/>
  <c r="CF77" i="1"/>
  <c r="C102" i="1"/>
  <c r="CN102" i="1" s="1"/>
  <c r="CD91" i="1"/>
  <c r="CL59" i="1"/>
  <c r="CN59" i="1"/>
  <c r="CI129" i="1"/>
  <c r="CE82" i="1"/>
  <c r="CE72" i="1"/>
  <c r="CC86" i="1"/>
  <c r="CC91" i="1"/>
  <c r="CC77" i="1"/>
  <c r="CC67" i="1"/>
  <c r="CF58" i="1"/>
  <c r="C24" i="1"/>
  <c r="CC68" i="1"/>
  <c r="CC53" i="1"/>
  <c r="CK38" i="1"/>
  <c r="CN63" i="1"/>
  <c r="CK80" i="1"/>
  <c r="CK65" i="1"/>
  <c r="CG129" i="1"/>
  <c r="C152" i="1"/>
  <c r="CL71" i="1"/>
  <c r="CL86" i="1"/>
  <c r="CL62" i="1"/>
  <c r="CL54" i="1"/>
  <c r="CD38" i="1"/>
  <c r="C99" i="1"/>
  <c r="CC99" i="1" s="1"/>
  <c r="C135" i="1"/>
  <c r="CO135" i="1" s="1"/>
  <c r="CL37" i="1"/>
  <c r="CF88" i="1"/>
  <c r="CC79" i="1"/>
  <c r="CD70" i="1"/>
  <c r="CM51" i="1"/>
  <c r="CC66" i="1"/>
  <c r="CK46" i="1"/>
  <c r="CC40" i="1"/>
  <c r="CF46" i="1"/>
  <c r="CI127" i="1"/>
  <c r="CE60" i="1"/>
  <c r="CD89" i="1"/>
  <c r="CM64" i="1"/>
  <c r="CM60" i="1"/>
  <c r="CM87" i="1"/>
  <c r="CD82" i="1"/>
  <c r="CF78" i="1"/>
  <c r="CM75" i="1"/>
  <c r="CM69" i="1"/>
  <c r="CF66" i="1"/>
  <c r="CM55" i="1"/>
  <c r="CM53" i="1"/>
  <c r="CE50" i="1"/>
  <c r="CE44" i="1"/>
  <c r="CM40" i="1"/>
  <c r="CM34" i="1"/>
  <c r="CC88" i="1"/>
  <c r="CM78" i="1"/>
  <c r="CC70" i="1"/>
  <c r="CC51" i="1"/>
  <c r="CK44" i="1"/>
  <c r="CC39" i="1"/>
  <c r="CC34" i="1"/>
  <c r="CL40" i="1"/>
  <c r="CN44" i="1"/>
  <c r="CN87" i="1"/>
  <c r="CE79" i="1"/>
  <c r="CN39" i="1"/>
  <c r="CF44" i="1"/>
  <c r="CK74" i="1"/>
  <c r="CF87" i="1"/>
  <c r="CN50" i="1"/>
  <c r="CK92" i="1"/>
  <c r="CN69" i="1"/>
  <c r="CK64" i="1"/>
  <c r="CN60" i="1"/>
  <c r="CN64" i="1"/>
  <c r="CD127" i="1"/>
  <c r="CL127" i="1"/>
  <c r="C151" i="1"/>
  <c r="CN151" i="1" s="1"/>
  <c r="CL92" i="1"/>
  <c r="CD81" i="1"/>
  <c r="CL74" i="1"/>
  <c r="CD45" i="1"/>
  <c r="CD51" i="1"/>
  <c r="CE56" i="1"/>
  <c r="CK75" i="1"/>
  <c r="CN93" i="1"/>
  <c r="E155" i="1"/>
  <c r="CD57" i="1"/>
  <c r="CL83" i="1"/>
  <c r="CL51" i="1"/>
  <c r="CE127" i="1"/>
  <c r="CE92" i="1"/>
  <c r="CE70" i="1"/>
  <c r="CD56" i="1"/>
  <c r="CD44" i="1"/>
  <c r="CC64" i="1"/>
  <c r="CC87" i="1"/>
  <c r="CM83" i="1"/>
  <c r="CC69" i="1"/>
  <c r="CD62" i="1"/>
  <c r="CE55" i="1"/>
  <c r="CE49" i="1"/>
  <c r="CM46" i="1"/>
  <c r="CE40" i="1"/>
  <c r="CM84" i="1"/>
  <c r="CC78" i="1"/>
  <c r="CK50" i="1"/>
  <c r="CF56" i="1"/>
  <c r="CN79" i="1"/>
  <c r="CK70" i="1"/>
  <c r="CC50" i="1"/>
  <c r="CE83" i="1"/>
  <c r="CE61" i="1"/>
  <c r="CN51" i="1"/>
  <c r="CE81" i="1"/>
  <c r="CH128" i="1"/>
  <c r="CG128" i="1"/>
  <c r="CL128" i="1"/>
  <c r="CF127" i="1"/>
  <c r="CL64" i="1"/>
  <c r="CN128" i="1"/>
  <c r="CD90" i="1"/>
  <c r="CD84" i="1"/>
  <c r="CL79" i="1"/>
  <c r="CD73" i="1"/>
  <c r="CL68" i="1"/>
  <c r="CL63" i="1"/>
  <c r="CL52" i="1"/>
  <c r="CL39" i="1"/>
  <c r="CD93" i="1"/>
  <c r="CD36" i="1"/>
  <c r="AR36" i="1" s="1"/>
  <c r="CD76" i="1"/>
  <c r="CM101" i="1"/>
  <c r="CN101" i="1"/>
  <c r="CC101" i="1"/>
  <c r="CE101" i="1"/>
  <c r="CF101" i="1"/>
  <c r="CD101" i="1"/>
  <c r="CL101" i="1"/>
  <c r="CK101" i="1"/>
  <c r="CE129" i="1"/>
  <c r="CC85" i="1"/>
  <c r="CD80" i="1"/>
  <c r="CM71" i="1"/>
  <c r="CD68" i="1"/>
  <c r="CM42" i="1"/>
  <c r="CD79" i="1"/>
  <c r="CD71" i="1"/>
  <c r="CC45" i="1"/>
  <c r="CL36" i="1"/>
  <c r="CN47" i="1"/>
  <c r="CN42" i="1"/>
  <c r="CN45" i="1"/>
  <c r="CK58" i="1"/>
  <c r="CK76" i="1"/>
  <c r="CL42" i="1"/>
  <c r="CN62" i="1"/>
  <c r="D24" i="1"/>
  <c r="CI128" i="1"/>
  <c r="CE84" i="1"/>
  <c r="CE76" i="1"/>
  <c r="CD54" i="1"/>
  <c r="CD47" i="1"/>
  <c r="CL91" i="1"/>
  <c r="CM88" i="1"/>
  <c r="CC80" i="1"/>
  <c r="CM93" i="1"/>
  <c r="CD86" i="1"/>
  <c r="CF84" i="1"/>
  <c r="CM81" i="1"/>
  <c r="CL80" i="1"/>
  <c r="CD78" i="1"/>
  <c r="CF76" i="1"/>
  <c r="CC75" i="1"/>
  <c r="CC71" i="1"/>
  <c r="CD66" i="1"/>
  <c r="CM61" i="1"/>
  <c r="CE51" i="1"/>
  <c r="CE46" i="1"/>
  <c r="CE42" i="1"/>
  <c r="CM37" i="1"/>
  <c r="CM35" i="1"/>
  <c r="CC84" i="1"/>
  <c r="CC76" i="1"/>
  <c r="CD67" i="1"/>
  <c r="CD63" i="1"/>
  <c r="CC58" i="1"/>
  <c r="CN71" i="1"/>
  <c r="CK90" i="1"/>
  <c r="CF79" i="1"/>
  <c r="CK71" i="1"/>
  <c r="CC47" i="1"/>
  <c r="CK42" i="1"/>
  <c r="CN56" i="1"/>
  <c r="CL47" i="1"/>
  <c r="CN35" i="1"/>
  <c r="CK93" i="1"/>
  <c r="CE85" i="1"/>
  <c r="CK84" i="1"/>
  <c r="CN76" i="1"/>
  <c r="CK61" i="1"/>
  <c r="CN52" i="1"/>
  <c r="CN40" i="1"/>
  <c r="CF89" i="1"/>
  <c r="CF81" i="1"/>
  <c r="CN90" i="1"/>
  <c r="CN80" i="1"/>
  <c r="CN70" i="1"/>
  <c r="CN58" i="1"/>
  <c r="CK128" i="1"/>
  <c r="CH129" i="1"/>
  <c r="CF129" i="1"/>
  <c r="CC129" i="1"/>
  <c r="E144" i="1"/>
  <c r="B21" i="1"/>
  <c r="CL85" i="1"/>
  <c r="CD60" i="1"/>
  <c r="CL90" i="1"/>
  <c r="CL66" i="1"/>
  <c r="CL57" i="1"/>
  <c r="CL50" i="1"/>
  <c r="AE94" i="1"/>
  <c r="D108" i="1"/>
  <c r="CE62" i="1"/>
  <c r="CF90" i="1"/>
  <c r="CD58" i="1"/>
  <c r="CM76" i="1"/>
  <c r="CM58" i="1"/>
  <c r="CF45" i="1"/>
  <c r="CK67" i="1"/>
  <c r="CF35" i="1"/>
  <c r="CK85" i="1"/>
  <c r="CF52" i="1"/>
  <c r="CL129" i="1"/>
  <c r="CO129" i="1"/>
  <c r="CK129" i="1"/>
  <c r="CE128" i="1"/>
  <c r="D144" i="1"/>
  <c r="CE90" i="1"/>
  <c r="CE66" i="1"/>
  <c r="CD52" i="1"/>
  <c r="CD40" i="1"/>
  <c r="CD35" i="1"/>
  <c r="CM90" i="1"/>
  <c r="CC62" i="1"/>
  <c r="CC93" i="1"/>
  <c r="CM89" i="1"/>
  <c r="CC81" i="1"/>
  <c r="CM79" i="1"/>
  <c r="CF70" i="1"/>
  <c r="CM67" i="1"/>
  <c r="CC61" i="1"/>
  <c r="CM56" i="1"/>
  <c r="CM52" i="1"/>
  <c r="CM47" i="1"/>
  <c r="CM45" i="1"/>
  <c r="CE37" i="1"/>
  <c r="CE35" i="1"/>
  <c r="CC56" i="1"/>
  <c r="CK52" i="1"/>
  <c r="CK66" i="1"/>
  <c r="CE75" i="1"/>
  <c r="CP129" i="1"/>
  <c r="CD128" i="1"/>
  <c r="CO128" i="1"/>
  <c r="CM129" i="1"/>
  <c r="CQ128" i="1"/>
  <c r="CC128" i="1"/>
  <c r="C154" i="1"/>
  <c r="CG154" i="1" s="1"/>
  <c r="CL75" i="1"/>
  <c r="CL53" i="1"/>
  <c r="CL46" i="1"/>
  <c r="CD37" i="1"/>
  <c r="C149" i="1"/>
  <c r="CK149" i="1" s="1"/>
  <c r="D155" i="1"/>
  <c r="CL88" i="1"/>
  <c r="CL72" i="1"/>
  <c r="CL56" i="1"/>
  <c r="CD69" i="1"/>
  <c r="CL65" i="1"/>
  <c r="CK49" i="1"/>
  <c r="CL49" i="1"/>
  <c r="B94" i="1"/>
  <c r="CD50" i="1"/>
  <c r="CD46" i="1"/>
  <c r="CD34" i="1"/>
  <c r="C145" i="1"/>
  <c r="CO145" i="1" s="1"/>
  <c r="C104" i="1"/>
  <c r="CK104" i="1" s="1"/>
  <c r="CM65" i="1"/>
  <c r="CD85" i="1"/>
  <c r="CD83" i="1"/>
  <c r="CD77" i="1"/>
  <c r="CD75" i="1"/>
  <c r="CD59" i="1"/>
  <c r="CC49" i="1"/>
  <c r="CK41" i="1"/>
  <c r="CF65" i="1"/>
  <c r="CN49" i="1"/>
  <c r="CC41" i="1"/>
  <c r="AS142" i="2"/>
  <c r="C148" i="1"/>
  <c r="AV99" i="2"/>
  <c r="AS145" i="2"/>
  <c r="AV107" i="2"/>
  <c r="C146" i="1"/>
  <c r="CC146" i="1" s="1"/>
  <c r="CE65" i="1"/>
  <c r="CF49" i="1"/>
  <c r="AV103" i="2"/>
  <c r="CD53" i="1"/>
  <c r="CD49" i="1"/>
  <c r="CD41" i="1"/>
  <c r="CC65" i="1"/>
  <c r="Z94" i="1"/>
  <c r="AS150" i="2"/>
  <c r="CK167" i="1"/>
  <c r="CD167" i="1"/>
  <c r="AJ167" i="1" s="1"/>
  <c r="CL167" i="1"/>
  <c r="CL165" i="1"/>
  <c r="CD163" i="1"/>
  <c r="AJ163" i="1" s="1"/>
  <c r="CK163" i="1"/>
  <c r="CL163" i="1"/>
  <c r="CD165" i="1"/>
  <c r="AJ165" i="1" s="1"/>
  <c r="CK165" i="1"/>
  <c r="C134" i="1"/>
  <c r="CQ120" i="1"/>
  <c r="CI120" i="1"/>
  <c r="CR120" i="1"/>
  <c r="CN120" i="1"/>
  <c r="CG120" i="1"/>
  <c r="CM120" i="1"/>
  <c r="CF120" i="1"/>
  <c r="CK120" i="1"/>
  <c r="CC120" i="1"/>
  <c r="CL106" i="1"/>
  <c r="CN100" i="1"/>
  <c r="CM102" i="1"/>
  <c r="E108" i="1"/>
  <c r="CL34" i="1"/>
  <c r="CK57" i="1"/>
  <c r="CN57" i="1"/>
  <c r="CF57" i="1"/>
  <c r="CE57" i="1"/>
  <c r="CC57" i="1"/>
  <c r="CK53" i="1"/>
  <c r="CN53" i="1"/>
  <c r="CF53" i="1"/>
  <c r="CK34" i="1"/>
  <c r="CN34" i="1"/>
  <c r="CF34" i="1"/>
  <c r="AA11" i="1"/>
  <c r="CC162" i="1"/>
  <c r="AJ162" i="1" s="1"/>
  <c r="CK162" i="1"/>
  <c r="CL162" i="1"/>
  <c r="CD162" i="1"/>
  <c r="CD103" i="1"/>
  <c r="V205" i="1"/>
  <c r="CC172" i="1"/>
  <c r="AJ172" i="1" s="1"/>
  <c r="CK172" i="1"/>
  <c r="CL172" i="1"/>
  <c r="CD172" i="1"/>
  <c r="CC160" i="1"/>
  <c r="CK160" i="1"/>
  <c r="CD160" i="1"/>
  <c r="CL160" i="1"/>
  <c r="V206" i="1"/>
  <c r="CC166" i="1"/>
  <c r="CK166" i="1"/>
  <c r="CD166" i="1"/>
  <c r="CL166" i="1"/>
  <c r="CM136" i="1"/>
  <c r="AA12" i="1"/>
  <c r="M211" i="1"/>
  <c r="CL174" i="1"/>
  <c r="CC174" i="1"/>
  <c r="AJ174" i="1" s="1"/>
  <c r="CK174" i="1"/>
  <c r="CD174" i="1"/>
  <c r="X113" i="1"/>
  <c r="CC164" i="1"/>
  <c r="CK164" i="1"/>
  <c r="CD164" i="1"/>
  <c r="CL164" i="1"/>
  <c r="AA15" i="1"/>
  <c r="AA13" i="1"/>
  <c r="V204" i="1"/>
  <c r="CC103" i="1" l="1"/>
  <c r="CN154" i="1"/>
  <c r="CM138" i="1"/>
  <c r="CE137" i="1"/>
  <c r="CM140" i="1"/>
  <c r="CF106" i="1"/>
  <c r="CE154" i="1"/>
  <c r="CF103" i="1"/>
  <c r="CL105" i="1"/>
  <c r="CC150" i="1"/>
  <c r="CC154" i="1"/>
  <c r="CK140" i="1"/>
  <c r="CN103" i="1"/>
  <c r="CL22" i="1"/>
  <c r="CF147" i="1"/>
  <c r="CC106" i="1"/>
  <c r="CF137" i="1"/>
  <c r="CM107" i="1"/>
  <c r="CM142" i="1"/>
  <c r="CD141" i="1"/>
  <c r="AR38" i="1"/>
  <c r="CK107" i="1"/>
  <c r="CN142" i="1"/>
  <c r="AR42" i="1"/>
  <c r="CL141" i="1"/>
  <c r="CD137" i="1"/>
  <c r="CF154" i="1"/>
  <c r="CE106" i="1"/>
  <c r="CK99" i="1"/>
  <c r="CD142" i="1"/>
  <c r="CN153" i="1"/>
  <c r="CK22" i="1"/>
  <c r="CN106" i="1"/>
  <c r="CE142" i="1"/>
  <c r="CG137" i="1"/>
  <c r="CC22" i="1"/>
  <c r="M22" i="1" s="1"/>
  <c r="CE99" i="1"/>
  <c r="CD154" i="1"/>
  <c r="CK106" i="1"/>
  <c r="CM106" i="1"/>
  <c r="CF153" i="1"/>
  <c r="CC142" i="1"/>
  <c r="CK142" i="1"/>
  <c r="CL99" i="1"/>
  <c r="CD99" i="1"/>
  <c r="CD147" i="1"/>
  <c r="CG142" i="1"/>
  <c r="CO142" i="1"/>
  <c r="CL137" i="1"/>
  <c r="AR74" i="1"/>
  <c r="CL107" i="1"/>
  <c r="CO138" i="1"/>
  <c r="CE145" i="1"/>
  <c r="CD107" i="1"/>
  <c r="CN107" i="1"/>
  <c r="CM103" i="1"/>
  <c r="CK103" i="1"/>
  <c r="CO147" i="1"/>
  <c r="CE143" i="1"/>
  <c r="AR71" i="1"/>
  <c r="CM143" i="1"/>
  <c r="CF141" i="1"/>
  <c r="CK141" i="1"/>
  <c r="CE107" i="1"/>
  <c r="CF138" i="1"/>
  <c r="CK138" i="1"/>
  <c r="CG138" i="1"/>
  <c r="CE150" i="1"/>
  <c r="CF107" i="1"/>
  <c r="CL103" i="1"/>
  <c r="CD138" i="1"/>
  <c r="CD105" i="1"/>
  <c r="CO143" i="1"/>
  <c r="CN143" i="1"/>
  <c r="AR39" i="1"/>
  <c r="AR82" i="1"/>
  <c r="AR92" i="1"/>
  <c r="CK145" i="1"/>
  <c r="CD150" i="1"/>
  <c r="CK136" i="1"/>
  <c r="CE153" i="1"/>
  <c r="CL138" i="1"/>
  <c r="CG153" i="1"/>
  <c r="AR60" i="1"/>
  <c r="AR63" i="1"/>
  <c r="CO139" i="1"/>
  <c r="AR55" i="1"/>
  <c r="CG135" i="1"/>
  <c r="CN138" i="1"/>
  <c r="CO150" i="1"/>
  <c r="CN150" i="1"/>
  <c r="CC138" i="1"/>
  <c r="CK153" i="1"/>
  <c r="CK139" i="1"/>
  <c r="CF99" i="1"/>
  <c r="AR43" i="1"/>
  <c r="AR65" i="1"/>
  <c r="CG141" i="1"/>
  <c r="AV100" i="1"/>
  <c r="U121" i="1"/>
  <c r="CG145" i="1"/>
  <c r="CK150" i="1"/>
  <c r="CL150" i="1"/>
  <c r="CL136" i="1"/>
  <c r="CL140" i="1"/>
  <c r="CC153" i="1"/>
  <c r="CM153" i="1"/>
  <c r="CO153" i="1"/>
  <c r="AB127" i="1"/>
  <c r="CD153" i="1"/>
  <c r="CO141" i="1"/>
  <c r="CN145" i="1"/>
  <c r="CF150" i="1"/>
  <c r="CM150" i="1"/>
  <c r="CF136" i="1"/>
  <c r="CG136" i="1"/>
  <c r="CG140" i="1"/>
  <c r="AR50" i="1"/>
  <c r="C155" i="1"/>
  <c r="CN139" i="1"/>
  <c r="AR93" i="1"/>
  <c r="AR47" i="1"/>
  <c r="CD135" i="1"/>
  <c r="CM141" i="1"/>
  <c r="AR48" i="1"/>
  <c r="AR90" i="1"/>
  <c r="CG147" i="1"/>
  <c r="CK105" i="1"/>
  <c r="CL147" i="1"/>
  <c r="CF105" i="1"/>
  <c r="AR40" i="1"/>
  <c r="CK147" i="1"/>
  <c r="CM145" i="1"/>
  <c r="CO140" i="1"/>
  <c r="CE102" i="1"/>
  <c r="CF102" i="1"/>
  <c r="CM149" i="1"/>
  <c r="CN147" i="1"/>
  <c r="CE147" i="1"/>
  <c r="CE105" i="1"/>
  <c r="AR52" i="1"/>
  <c r="CC147" i="1"/>
  <c r="CM105" i="1"/>
  <c r="CO137" i="1"/>
  <c r="CN137" i="1"/>
  <c r="CK137" i="1"/>
  <c r="CC105" i="1"/>
  <c r="AR64" i="1"/>
  <c r="CG139" i="1"/>
  <c r="CL135" i="1"/>
  <c r="AR89" i="1"/>
  <c r="AR67" i="1"/>
  <c r="AR72" i="1"/>
  <c r="CC141" i="1"/>
  <c r="CE141" i="1"/>
  <c r="AB129" i="1"/>
  <c r="AR87" i="1"/>
  <c r="CO136" i="1"/>
  <c r="CE136" i="1"/>
  <c r="CN136" i="1"/>
  <c r="CD140" i="1"/>
  <c r="CC140" i="1"/>
  <c r="AR83" i="1"/>
  <c r="AR69" i="1"/>
  <c r="AR37" i="1"/>
  <c r="AR54" i="1"/>
  <c r="AR80" i="1"/>
  <c r="CC139" i="1"/>
  <c r="AR77" i="1"/>
  <c r="AR86" i="1"/>
  <c r="AR91" i="1"/>
  <c r="CG146" i="1"/>
  <c r="CD136" i="1"/>
  <c r="CF140" i="1"/>
  <c r="CE140" i="1"/>
  <c r="AR53" i="1"/>
  <c r="CG149" i="1"/>
  <c r="CF139" i="1"/>
  <c r="CM139" i="1"/>
  <c r="AR68" i="1"/>
  <c r="AR73" i="1"/>
  <c r="AR78" i="1"/>
  <c r="AR49" i="1"/>
  <c r="AR45" i="1"/>
  <c r="AR44" i="1"/>
  <c r="CL143" i="1"/>
  <c r="CC143" i="1"/>
  <c r="CD23" i="1"/>
  <c r="M23" i="1" s="1"/>
  <c r="CK23" i="1"/>
  <c r="CL23" i="1"/>
  <c r="CC145" i="1"/>
  <c r="CF145" i="1"/>
  <c r="CL145" i="1"/>
  <c r="CM154" i="1"/>
  <c r="CL154" i="1"/>
  <c r="CD102" i="1"/>
  <c r="CL102" i="1"/>
  <c r="CM99" i="1"/>
  <c r="AR59" i="1"/>
  <c r="CG143" i="1"/>
  <c r="AR35" i="1"/>
  <c r="CF143" i="1"/>
  <c r="AR58" i="1"/>
  <c r="AR84" i="1"/>
  <c r="CD143" i="1"/>
  <c r="CN99" i="1"/>
  <c r="CC152" i="1"/>
  <c r="CE152" i="1"/>
  <c r="CN152" i="1"/>
  <c r="CK152" i="1"/>
  <c r="CF152" i="1"/>
  <c r="CD152" i="1"/>
  <c r="CG152" i="1"/>
  <c r="CO152" i="1"/>
  <c r="CM152" i="1"/>
  <c r="CL152" i="1"/>
  <c r="CD145" i="1"/>
  <c r="CO154" i="1"/>
  <c r="CK154" i="1"/>
  <c r="CK102" i="1"/>
  <c r="CC102" i="1"/>
  <c r="AR61" i="1"/>
  <c r="AR81" i="1"/>
  <c r="AR62" i="1"/>
  <c r="AR76" i="1"/>
  <c r="AB128" i="1"/>
  <c r="AR56" i="1"/>
  <c r="AR51" i="1"/>
  <c r="AR70" i="1"/>
  <c r="AR66" i="1"/>
  <c r="AR88" i="1"/>
  <c r="CC135" i="1"/>
  <c r="CK135" i="1"/>
  <c r="CF135" i="1"/>
  <c r="CM135" i="1"/>
  <c r="CE135" i="1"/>
  <c r="CN135" i="1"/>
  <c r="CE139" i="1"/>
  <c r="CD139" i="1"/>
  <c r="AV101" i="1"/>
  <c r="CG151" i="1"/>
  <c r="CO151" i="1"/>
  <c r="CD151" i="1"/>
  <c r="CE151" i="1"/>
  <c r="CM151" i="1"/>
  <c r="CL151" i="1"/>
  <c r="CF151" i="1"/>
  <c r="CE104" i="1"/>
  <c r="AR34" i="1"/>
  <c r="CD149" i="1"/>
  <c r="CK151" i="1"/>
  <c r="AR79" i="1"/>
  <c r="AR85" i="1"/>
  <c r="CD104" i="1"/>
  <c r="CO146" i="1"/>
  <c r="AR57" i="1"/>
  <c r="CC149" i="1"/>
  <c r="CC151" i="1"/>
  <c r="CN104" i="1"/>
  <c r="CM104" i="1"/>
  <c r="CE146" i="1"/>
  <c r="C144" i="1"/>
  <c r="CF104" i="1"/>
  <c r="CC104" i="1"/>
  <c r="CF146" i="1"/>
  <c r="C108" i="1"/>
  <c r="CL149" i="1"/>
  <c r="AR75" i="1"/>
  <c r="CE149" i="1"/>
  <c r="CL104" i="1"/>
  <c r="CL146" i="1"/>
  <c r="AV106" i="1"/>
  <c r="CN149" i="1"/>
  <c r="CF149" i="1"/>
  <c r="AR46" i="1"/>
  <c r="CO149" i="1"/>
  <c r="B24" i="1"/>
  <c r="CK21" i="1"/>
  <c r="CD21" i="1"/>
  <c r="CC21" i="1"/>
  <c r="CL21" i="1"/>
  <c r="CK146" i="1"/>
  <c r="CD146" i="1"/>
  <c r="CN146" i="1"/>
  <c r="AR41" i="1"/>
  <c r="CD148" i="1"/>
  <c r="CG148" i="1"/>
  <c r="CF148" i="1"/>
  <c r="CK148" i="1"/>
  <c r="CM148" i="1"/>
  <c r="CN148" i="1"/>
  <c r="CE148" i="1"/>
  <c r="CC148" i="1"/>
  <c r="CO148" i="1"/>
  <c r="CL148" i="1"/>
  <c r="CM146" i="1"/>
  <c r="CG134" i="1"/>
  <c r="CO134" i="1"/>
  <c r="CL134" i="1"/>
  <c r="CD134" i="1"/>
  <c r="CF134" i="1"/>
  <c r="CC134" i="1"/>
  <c r="CM134" i="1"/>
  <c r="CE134" i="1"/>
  <c r="CK134" i="1"/>
  <c r="CN134" i="1"/>
  <c r="U120" i="1"/>
  <c r="AV103" i="1"/>
  <c r="AJ164" i="1"/>
  <c r="AJ166" i="1"/>
  <c r="AJ160" i="1"/>
  <c r="A240" i="1" l="1"/>
  <c r="AS142" i="1"/>
  <c r="AS154" i="1"/>
  <c r="AS147" i="1"/>
  <c r="AS137" i="1"/>
  <c r="AV99" i="1"/>
  <c r="AS138" i="1"/>
  <c r="AS150" i="1"/>
  <c r="AV107" i="1"/>
  <c r="AV105" i="1"/>
  <c r="AS145" i="1"/>
  <c r="AS136" i="1"/>
  <c r="AS140" i="1"/>
  <c r="AS141" i="1"/>
  <c r="AS153" i="1"/>
  <c r="M21" i="1"/>
  <c r="AS143" i="1"/>
  <c r="AS135" i="1"/>
  <c r="AV104" i="1"/>
  <c r="AS146" i="1"/>
  <c r="AS149" i="1"/>
  <c r="AV102" i="1"/>
  <c r="AS139" i="1"/>
  <c r="AS152" i="1"/>
  <c r="AS151" i="1"/>
  <c r="AS148" i="1"/>
  <c r="AS134" i="1"/>
  <c r="B240" i="1"/>
</calcChain>
</file>

<file path=xl/sharedStrings.xml><?xml version="1.0" encoding="utf-8"?>
<sst xmlns="http://schemas.openxmlformats.org/spreadsheetml/2006/main" count="9295" uniqueCount="308">
  <si>
    <t>SERVICIO DE SALUD</t>
  </si>
  <si>
    <t xml:space="preserve">REM-32. ACTIVIDADES DE ATENCIÓN DE SALUD REMOTA </t>
  </si>
  <si>
    <t>SECCIÓN A: SEGUIMIENTO EN ATENCIÓN PRIMARIA DE SALUD POR LLAMADA TELEFÓNICA O VIDEOLLAMADAS</t>
  </si>
  <si>
    <t>PROFESIONAL</t>
  </si>
  <si>
    <t>TOTAL</t>
  </si>
  <si>
    <t>RANGO ETARIO</t>
  </si>
  <si>
    <t xml:space="preserve"> SEXO</t>
  </si>
  <si>
    <t>Niños, Niñas, Adolescentes y Jóvenes SENAME</t>
  </si>
  <si>
    <t>Niños, Niñas, Adolescentes y Jóvenes Mejor Niñez</t>
  </si>
  <si>
    <t>Pueblos Originarios</t>
  </si>
  <si>
    <t>Migrantes</t>
  </si>
  <si>
    <t>Espacios amigables/ Adolescentes</t>
  </si>
  <si>
    <t>0 - 4 años</t>
  </si>
  <si>
    <t>5 - 9 años</t>
  </si>
  <si>
    <t xml:space="preserve"> 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</si>
  <si>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</si>
  <si>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</si>
  <si>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</si>
  <si>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</si>
  <si>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</si>
  <si>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</si>
  <si>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</si>
  <si>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</si>
  <si>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</si>
  <si>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</si>
  <si>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</si>
  <si>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</si>
  <si>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</si>
  <si>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más años</t>
  </si>
  <si>
    <t>Hombres</t>
  </si>
  <si>
    <t>Mujeres</t>
  </si>
  <si>
    <t>Médico/a</t>
  </si>
  <si>
    <t>Enfermera/o</t>
  </si>
  <si>
    <t>Matrona/on</t>
  </si>
  <si>
    <t>Nutricionista</t>
  </si>
  <si>
    <t>Otros Profesionales</t>
  </si>
  <si>
    <t xml:space="preserve">TOTAL </t>
  </si>
  <si>
    <t>SECCIÓN B: CONSULTA  ABREVIADA MEDIANTE TELESALUD</t>
  </si>
  <si>
    <t>TIPO DE ACTIVIDAD</t>
  </si>
  <si>
    <t>RANGO ETARIO Y SEXO</t>
  </si>
  <si>
    <t>Otros profesionales</t>
  </si>
  <si>
    <t>Menos de 15 años</t>
  </si>
  <si>
    <t>15 años y más</t>
  </si>
  <si>
    <t>Ambos Sexos</t>
  </si>
  <si>
    <t>Entrega de resultados de exámenes</t>
  </si>
  <si>
    <t>Confección de recetas</t>
  </si>
  <si>
    <t>Renovación de licencias médicas</t>
  </si>
  <si>
    <t>SECCIÓN C: CONSULTA MÉDICA EN ATENCIÓN PRIMARIA DE SALUD POR LLAMADA TELEFÓNICA O VIDEOLLAMADAS</t>
  </si>
  <si>
    <t>SEXO</t>
  </si>
  <si>
    <t>Medicina General</t>
  </si>
  <si>
    <t>SECCIÓN D: ATENCIONES TELEFÓNICAS EN CONSULTAS Y CONTROLES</t>
  </si>
  <si>
    <t>SECCIÓN D1: ATENCIONES REMOTAS MÉDICAS EN ESPECIALIDAD</t>
  </si>
  <si>
    <t>ESPECIALIDADES Y 
SUB-ESPECIALIDADES</t>
  </si>
  <si>
    <t>ATENCIONES REMOTAS DE CONSULTAS DE ESPECIALIDAD</t>
  </si>
  <si>
    <t>NO CONTESTA</t>
  </si>
  <si>
    <t>ALTA DE CONSULTA DE ESPECIALIDAD AMBULATORIA REMOTA</t>
  </si>
  <si>
    <t>TELECONSULTAS NUEVAS DE ESPECIALIDAD SEGÚN ORIGEN</t>
  </si>
  <si>
    <t>ATENCIONES SEGÚN MODALIDAD DE CONTACTO</t>
  </si>
  <si>
    <t>Teleconsulta Abreviada  (Videollamada)/ Consulta Abreviada Telefónica Atención Remota: entrega de los resultados de exámenes o procedimiento (Confección de recetas o lectura de exámenes)</t>
  </si>
  <si>
    <t>Teleconsultorías</t>
  </si>
  <si>
    <t>Teleconsultas de especialidad resueltas por Médicos Generales</t>
  </si>
  <si>
    <t>Menos 15 años</t>
  </si>
  <si>
    <t>De 15 y más años</t>
  </si>
  <si>
    <t>Nuevas</t>
  </si>
  <si>
    <t>Controles</t>
  </si>
  <si>
    <t>Menos 
15 años</t>
  </si>
  <si>
    <t>15 y más 
años</t>
  </si>
  <si>
    <t>APS</t>
  </si>
  <si>
    <t>CAE/CDT/CRS</t>
  </si>
  <si>
    <t>Urgencia</t>
  </si>
  <si>
    <t>Hospitaliza-ción</t>
  </si>
  <si>
    <t>Total</t>
  </si>
  <si>
    <t>Teleconsulta Nueva</t>
  </si>
  <si>
    <t>Teleconsulta Control</t>
  </si>
  <si>
    <t>Contacto telefónico control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</si>
  <si>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</si>
  <si>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</si>
  <si>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</si>
  <si>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</si>
  <si>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</si>
  <si>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</si>
  <si>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</si>
  <si>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</si>
  <si>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</si>
  <si>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</si>
  <si>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</si>
  <si>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</si>
  <si>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</si>
  <si>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</si>
  <si>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</si>
  <si>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</si>
  <si>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</si>
  <si>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</si>
  <si>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</si>
  <si>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</si>
  <si>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</si>
  <si>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</si>
  <si>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</si>
  <si>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</si>
  <si>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</si>
  <si>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</si>
  <si>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</si>
  <si>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</si>
  <si>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</si>
  <si>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</si>
  <si>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</si>
  <si>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</si>
  <si>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</si>
  <si>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</si>
  <si>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</si>
  <si>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</si>
  <si>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</si>
  <si>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</si>
  <si>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</si>
  <si>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</si>
  <si>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</si>
  <si>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</si>
  <si>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</si>
  <si>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</si>
  <si>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</si>
  <si>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</si>
  <si>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</si>
  <si>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</si>
  <si>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</si>
  <si>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</si>
  <si>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</si>
  <si>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</si>
  <si>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</si>
  <si>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</si>
  <si>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</si>
  <si>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</si>
  <si>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</si>
  <si>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</si>
  <si>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</si>
  <si>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</si>
  <si>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SECCIÓN D.2: ATENCIONES REMOTAS CONSULTAS Y CONTROLES POR OTROS PROFESIONALES EN ESPECIALIDAD (NIVEL SECUNDARIO)</t>
  </si>
  <si>
    <t>ATENCIONES REMOTAS SEGÚN MODALIDAD</t>
  </si>
  <si>
    <t>Beneficiarios</t>
  </si>
  <si>
    <t>Total Controles (incluidos en grupo de edad)</t>
  </si>
  <si>
    <t>Atención Remota consulta abreviada PNM : entrega de los resultados de exámenes o procedimiento (Confección de recetas o lectura de exámenes)</t>
  </si>
  <si>
    <t>Consultorías resueltas vía remota</t>
  </si>
  <si>
    <t>10 - 14 años</t>
  </si>
  <si>
    <t xml:space="preserve"> Contacto Telefónico Control</t>
  </si>
  <si>
    <t>Teleconsulta Nueva /Control</t>
  </si>
  <si>
    <t>ARO</t>
  </si>
  <si>
    <t>Ginecología y otros</t>
  </si>
  <si>
    <t>Infertilidad</t>
  </si>
  <si>
    <t>Psicólogo/a (Excluye SM)</t>
  </si>
  <si>
    <t>Fonoaudiólogo/a</t>
  </si>
  <si>
    <t>Tecnólogo/a médico/a</t>
  </si>
  <si>
    <t>Trabajador/a social</t>
  </si>
  <si>
    <t xml:space="preserve">SECCIÓN E: ATENCIÓN ODONTOLÓGICA </t>
  </si>
  <si>
    <t>SECCIÓN E1: ATENCIÓN ODONTOLÓGICA NIVEL PRIMARIO</t>
  </si>
  <si>
    <t xml:space="preserve">ACTIVIDADES </t>
  </si>
  <si>
    <t>Embarazadas</t>
  </si>
  <si>
    <t>60 años (incluído en grupos de 20-64 años)</t>
  </si>
  <si>
    <t>Usuarios en situación de discapacidad</t>
  </si>
  <si>
    <t>Menos de 1
año</t>
  </si>
  <si>
    <t>1 
año</t>
  </si>
  <si>
    <t>2 
años</t>
  </si>
  <si>
    <t>3 
años</t>
  </si>
  <si>
    <t>4 
años</t>
  </si>
  <si>
    <t>5 
años</t>
  </si>
  <si>
    <t>6 
años</t>
  </si>
  <si>
    <t>12 
años</t>
  </si>
  <si>
    <t>Resto 
&lt;15 años</t>
  </si>
  <si>
    <t>15 - 19 
años</t>
  </si>
  <si>
    <t>20 - 64 
años</t>
  </si>
  <si>
    <t>65 y 
más años</t>
  </si>
  <si>
    <t>Seguimiento Clínico Remoto de Pacientes</t>
  </si>
  <si>
    <t>Educación, Promoción Remota en Salud Bucal</t>
  </si>
  <si>
    <t>Pauta CERO Remota</t>
  </si>
  <si>
    <t>SECCIÓN E2: ATENCIÓN ODONTOLÓGICA ESTABLECIMIENTOS HOSPITALARIOS DE BAJA, MEDIANA Y ALTA COMPLEJIDAD</t>
  </si>
  <si>
    <t>No Contesta</t>
  </si>
  <si>
    <t xml:space="preserve">Usuarios con Discapacidad </t>
  </si>
  <si>
    <t>Niños, niñas, adolescentes y jovenes SENAME</t>
  </si>
  <si>
    <t>Niños, niñas, adolescentes y jovenes Mejor Niñez</t>
  </si>
  <si>
    <t>0-5 años</t>
  </si>
  <si>
    <t>6 años</t>
  </si>
  <si>
    <t>12 años</t>
  </si>
  <si>
    <t>Resto &lt; 15 años</t>
  </si>
  <si>
    <t>15-19 años</t>
  </si>
  <si>
    <t>20-64 
 años (excluye 60 años)</t>
  </si>
  <si>
    <t>60 años</t>
  </si>
  <si>
    <t>Consulta nueva de especialidad odontológica (Teleconsulta)</t>
  </si>
  <si>
    <t>Control de especialidad odontológica (Teleconsulta)</t>
  </si>
  <si>
    <t xml:space="preserve">SECCION F: ACCIONES DE SALUD MENTAL REMOTAS </t>
  </si>
  <si>
    <t>SECCIÓN F1: ACCIONES REMOTAS DE SALUD MENTAL (APS Y ESPECIALIDAD)</t>
  </si>
  <si>
    <t>VIDEOLLAMADAS</t>
  </si>
  <si>
    <t>TOTAL ACCIONES</t>
  </si>
  <si>
    <t>Niños, Niñas, Adolescentes y Jóvenes Población SENAME</t>
  </si>
  <si>
    <t>Niños, Niñas, Adolescentes y Jóvenes Población Mejor Niñez</t>
  </si>
  <si>
    <t>Demencia</t>
  </si>
  <si>
    <t>Espacios Amigables/ Adolescentes</t>
  </si>
  <si>
    <t>Llamadas Telefónicas</t>
  </si>
  <si>
    <t>Videollamadas</t>
  </si>
  <si>
    <t>Mensajería de Texto</t>
  </si>
  <si>
    <t>SECCIÓN F2: CONTROLES DE SALUD MENTAL REMOTOS (APS Y ESPECIALIDAD)</t>
  </si>
  <si>
    <t>ACTIVIDADES</t>
  </si>
  <si>
    <t>Controles de salud mental por llamadas telefónicas</t>
  </si>
  <si>
    <t>Psicólogo/a</t>
  </si>
  <si>
    <t>Trabajador/a Social</t>
  </si>
  <si>
    <t>Terapeuta Ocupacional</t>
  </si>
  <si>
    <t>Técnico en Enfermería y en Salud Mental</t>
  </si>
  <si>
    <t>Gestor Comunitario</t>
  </si>
  <si>
    <t>Técnico Rehabilitación Alcohol y Drogas</t>
  </si>
  <si>
    <t xml:space="preserve">Controles de salud mental por videollamadas </t>
  </si>
  <si>
    <t xml:space="preserve">SECCION G: ACCIONES DE SEGUIMIENTO REMOTO EN EL PROGRAMA DE SALUD CARDIOVASCULAR EN APS </t>
  </si>
  <si>
    <t>TIPO DE CONTROL</t>
  </si>
  <si>
    <t>Llamadas telefónicas o Videollamadas</t>
  </si>
  <si>
    <t xml:space="preserve">Técnico en Enfermería </t>
  </si>
  <si>
    <t>Mensajes de texto</t>
  </si>
  <si>
    <t>SECCIÓN H: ACTIVIDADES DE ACOMPAÑAMIENTO REMOTO A PERSONAS MAYORES Y SUS FAMILIAS POR PARTE DEL PROGRAMA MÁS ADULTOS MAYORES AUTOVALENTES</t>
  </si>
  <si>
    <t>Grupal</t>
  </si>
  <si>
    <t>Contacto individual por mensaje electrónico</t>
  </si>
  <si>
    <t>Contacto grupal por mensaje electrónico</t>
  </si>
  <si>
    <t>SECCIÓN I: SEGUIMIENTO DE SALUD INFANTIL REMOTO</t>
  </si>
  <si>
    <t>PROFESIONALES</t>
  </si>
  <si>
    <t>ACCIONES</t>
  </si>
  <si>
    <t>TOTAL USUARIOS</t>
  </si>
  <si>
    <t>Video Llamadas</t>
  </si>
  <si>
    <t>1 mes</t>
  </si>
  <si>
    <t>2 meses</t>
  </si>
  <si>
    <t>3 meses</t>
  </si>
  <si>
    <t>4 meses</t>
  </si>
  <si>
    <t>5 meses</t>
  </si>
  <si>
    <t>6 meses</t>
  </si>
  <si>
    <t>7 - 11 meses</t>
  </si>
  <si>
    <t>12 - 17 meses</t>
  </si>
  <si>
    <t>18 - 23 meses</t>
  </si>
  <si>
    <t>24 - 35 meses</t>
  </si>
  <si>
    <t>36 - 41 meses</t>
  </si>
  <si>
    <t>42 - 47 meses</t>
  </si>
  <si>
    <t>48 - 59 meses</t>
  </si>
  <si>
    <t>60 - 71 meses</t>
  </si>
  <si>
    <t>6 - 9 años 11 meses</t>
  </si>
  <si>
    <t>Otro/a</t>
  </si>
  <si>
    <t>SECCIÓN J: ATENCIÓN REMOTA ADOLESCENTE</t>
  </si>
  <si>
    <t xml:space="preserve"> CONTROL DE SALUD INTEGRAL</t>
  </si>
  <si>
    <t>10 - 14 AÑOS</t>
  </si>
  <si>
    <t>15 - 19 AÑOS</t>
  </si>
  <si>
    <t>Epuipo de espacio Amigable</t>
  </si>
  <si>
    <t>Otro Equipo de Salud</t>
  </si>
  <si>
    <t>SECCION K: ATENCIONES REMOTAS EN MODALIDADES DE APOYO AL DESARROLLO INFANTIL (MADIS) EN APS</t>
  </si>
  <si>
    <t>ACTIVIDAD</t>
  </si>
  <si>
    <t>TIPO DE ACCION PARA GENERAR ATENCIONES</t>
  </si>
  <si>
    <t>Telefónico</t>
  </si>
  <si>
    <t>Mensajería</t>
  </si>
  <si>
    <t>Menos de 7 meses</t>
  </si>
  <si>
    <t>7-11 meses</t>
  </si>
  <si>
    <t>12- 17 meses</t>
  </si>
  <si>
    <t>18-23 meses</t>
  </si>
  <si>
    <t>24-47 meses</t>
  </si>
  <si>
    <t>48-59 meses</t>
  </si>
  <si>
    <t>Intervenciones de seguimiento efectivas</t>
  </si>
  <si>
    <t>Intervenciones de otro tipo</t>
  </si>
  <si>
    <t>Última sesión Término de Tratramiento</t>
  </si>
  <si>
    <t>SECCIÓN L:  EDUCACIÓN GRUPAL REMOTA SEGÚN ÁREAS TEMÁTICAS Y EDAD</t>
  </si>
  <si>
    <t>ÁREAS TEMÁTICAS DE PROMOCIÓN Y PREVENCIÓN</t>
  </si>
  <si>
    <t>TOTAL
 ACCIONES</t>
  </si>
  <si>
    <t>TIPO DE ACCIÓN PARA GENERAR ATENCIONES</t>
  </si>
  <si>
    <t>MADRE, PADRE O CUIDADOR DE:</t>
  </si>
  <si>
    <t>Videollamada grupal</t>
  </si>
  <si>
    <t>Seminario-Radio</t>
  </si>
  <si>
    <t>Plataforma Digital</t>
  </si>
  <si>
    <t>Gestantes</t>
  </si>
  <si>
    <t>Acompañante de gestante</t>
  </si>
  <si>
    <t>Menores de 12 meses</t>
  </si>
  <si>
    <t>Niños de 12 a 23 meses</t>
  </si>
  <si>
    <t>Niños de 2 a 5 años</t>
  </si>
  <si>
    <t>Niños de 5 a 9 años</t>
  </si>
  <si>
    <t>Habilidades Parentales</t>
  </si>
  <si>
    <t>Nadie es Perfecto Remoto A</t>
  </si>
  <si>
    <t>Nadie es Perfecto Remoto B</t>
  </si>
  <si>
    <t>Nadie es Perfecto Seminario</t>
  </si>
  <si>
    <t>Nadie es perfecto PASMI</t>
  </si>
  <si>
    <t xml:space="preserve">SECCIÓN M: ACTIVIDADES PROGRAMA ELIGE VIDA SANA POR LLAMADA TELEFÓNICA </t>
  </si>
  <si>
    <t>Nº DE MENSAJES</t>
  </si>
  <si>
    <t>Nº DE PARTICIPANTES</t>
  </si>
  <si>
    <t>Post Parto</t>
  </si>
  <si>
    <t>Menores de 1 año</t>
  </si>
  <si>
    <t>Niños 12 - 23 meses</t>
  </si>
  <si>
    <t>Menos de 2 años</t>
  </si>
  <si>
    <t>2 - 4 años</t>
  </si>
  <si>
    <t>20-24 años</t>
  </si>
  <si>
    <t>Información de actividades físicas enviadas por teléfono</t>
  </si>
  <si>
    <t>Información de Nutrición enviada por teléfono</t>
  </si>
  <si>
    <t>Información por Psicólogos enviada por teléfono</t>
  </si>
  <si>
    <t>SECCIÓN N: ACTIVIDADES PROGRAMA ELIGE VIDA SANA POR REDES SOCIALES</t>
  </si>
  <si>
    <t>TALLER</t>
  </si>
  <si>
    <t>N° DE ARCHIVOS MULTIMEDIA</t>
  </si>
  <si>
    <t>Niños 12 a 23 meses</t>
  </si>
  <si>
    <t>20 - 64 años</t>
  </si>
  <si>
    <t>Videos de Actividad Física subido a las Redes Sociales</t>
  </si>
  <si>
    <t>Videos de Vida Sana subido a las Redes Sociales</t>
  </si>
  <si>
    <t>SECCIÓN O: APOYO TELEFÓNICO DEL PROGRAMA DE ACOMPAÑAMIENTO PSICOSOCIAL EN APS</t>
  </si>
  <si>
    <t>GRUPOS</t>
  </si>
  <si>
    <t>RANGO ETAREO</t>
  </si>
  <si>
    <t>Acciones telefónicas realizadas (llamadas o mensajería)</t>
  </si>
  <si>
    <t xml:space="preserve">SECCIÓN P: TELECONSULTA MEDICINA ABREVIADA </t>
  </si>
  <si>
    <t xml:space="preserve">TIPO DE CONSULTA </t>
  </si>
  <si>
    <t>MODALIDAD</t>
  </si>
  <si>
    <t>Institucional</t>
  </si>
  <si>
    <t>Compra de Servicio</t>
  </si>
  <si>
    <t>Establecimiento de la Red</t>
  </si>
  <si>
    <t>Sistema</t>
  </si>
  <si>
    <t>Extrasistema</t>
  </si>
  <si>
    <t>Tratamiento anticoagulante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</si>
</sst>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9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 applyFont="0" applyBorder="0" applyAlignment="0" applyProtection="0"/>
    <xf numFmtId="0" fontId="8" fillId="0" borderId="0"/>
    <xf numFmtId="0" fontId="8" fillId="9" borderId="46" applyNumberFormat="0" applyFont="0" applyAlignment="0" applyProtection="0"/>
    <xf numFmtId="43" fontId="8" fillId="0" borderId="0" applyFont="0" applyFill="0" applyBorder="0" applyAlignment="0" applyProtection="0"/>
    <xf numFmtId="0" fontId="6" fillId="0" borderId="0" applyFont="0" applyBorder="0" applyAlignment="0" applyProtection="0"/>
    <xf numFmtId="0" fontId="8" fillId="9" borderId="86" applyNumberFormat="0" applyFont="0" applyAlignment="0" applyProtection="0"/>
  </cellStyleXfs>
  <cellXfs count="3236">
    <xf numFmtId="0" fontId="0" fillId="0" borderId="0" xfId="0"/>
    <xf numFmtId="1" fontId="1" fillId="2" borderId="0" xfId="0" applyNumberFormat="1" applyFont="1" applyFill="1"/>
    <xf numFmtId="0" fontId="5" fillId="0" borderId="0" xfId="0" applyFont="1"/>
    <xf numFmtId="0" fontId="7" fillId="0" borderId="0" xfId="0" applyFont="1"/>
    <xf numFmtId="1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41" fontId="7" fillId="0" borderId="3" xfId="2" applyNumberFormat="1" applyFont="1" applyBorder="1" applyAlignment="1" applyProtection="1">
      <alignment horizontal="center" vertical="center" wrapText="1"/>
    </xf>
    <xf numFmtId="41" fontId="7" fillId="0" borderId="9" xfId="2" applyNumberFormat="1" applyFont="1" applyBorder="1" applyAlignment="1" applyProtection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164" fontId="7" fillId="3" borderId="17" xfId="2" applyNumberFormat="1" applyFont="1" applyFill="1" applyBorder="1" applyAlignment="1" applyProtection="1">
      <alignment horizontal="right"/>
    </xf>
    <xf numFmtId="1" fontId="7" fillId="4" borderId="18" xfId="0" applyNumberFormat="1" applyFont="1" applyFill="1" applyBorder="1" applyProtection="1">
      <protection locked="0"/>
    </xf>
    <xf numFmtId="1" fontId="7" fillId="4" borderId="19" xfId="0" applyNumberFormat="1" applyFont="1" applyFill="1" applyBorder="1" applyProtection="1">
      <protection locked="0"/>
    </xf>
    <xf numFmtId="1" fontId="7" fillId="4" borderId="20" xfId="0" applyNumberFormat="1" applyFont="1" applyFill="1" applyBorder="1" applyProtection="1">
      <protection locked="0"/>
    </xf>
    <xf numFmtId="1" fontId="7" fillId="4" borderId="21" xfId="0" applyNumberFormat="1" applyFont="1" applyFill="1" applyBorder="1" applyProtection="1">
      <protection locked="0"/>
    </xf>
    <xf numFmtId="1" fontId="7" fillId="4" borderId="22" xfId="0" applyNumberFormat="1" applyFont="1" applyFill="1" applyBorder="1" applyProtection="1">
      <protection locked="0"/>
    </xf>
    <xf numFmtId="1" fontId="7" fillId="4" borderId="23" xfId="0" applyNumberFormat="1" applyFont="1" applyFill="1" applyBorder="1" applyProtection="1">
      <protection locked="0"/>
    </xf>
    <xf numFmtId="1" fontId="7" fillId="4" borderId="24" xfId="0" applyNumberFormat="1" applyFont="1" applyFill="1" applyBorder="1" applyProtection="1">
      <protection locked="0"/>
    </xf>
    <xf numFmtId="1" fontId="7" fillId="4" borderId="25" xfId="0" applyNumberFormat="1" applyFont="1" applyFill="1" applyBorder="1" applyProtection="1">
      <protection locked="0"/>
    </xf>
    <xf numFmtId="0" fontId="7" fillId="5" borderId="0" xfId="0" applyFont="1" applyFill="1"/>
    <xf numFmtId="0" fontId="7" fillId="6" borderId="0" xfId="0" applyFont="1" applyFill="1"/>
    <xf numFmtId="1" fontId="7" fillId="4" borderId="26" xfId="0" applyNumberFormat="1" applyFont="1" applyFill="1" applyBorder="1" applyProtection="1">
      <protection locked="0"/>
    </xf>
    <xf numFmtId="1" fontId="7" fillId="4" borderId="27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>
      <protection locked="0"/>
    </xf>
    <xf numFmtId="1" fontId="7" fillId="4" borderId="28" xfId="0" applyNumberFormat="1" applyFont="1" applyFill="1" applyBorder="1" applyProtection="1">
      <protection locked="0"/>
    </xf>
    <xf numFmtId="1" fontId="7" fillId="4" borderId="29" xfId="0" applyNumberFormat="1" applyFont="1" applyFill="1" applyBorder="1" applyProtection="1">
      <protection locked="0"/>
    </xf>
    <xf numFmtId="1" fontId="7" fillId="7" borderId="18" xfId="0" applyNumberFormat="1" applyFont="1" applyFill="1" applyBorder="1"/>
    <xf numFmtId="1" fontId="7" fillId="7" borderId="19" xfId="0" applyNumberFormat="1" applyFont="1" applyFill="1" applyBorder="1"/>
    <xf numFmtId="41" fontId="7" fillId="0" borderId="8" xfId="2" applyNumberFormat="1" applyFont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right"/>
    </xf>
    <xf numFmtId="164" fontId="7" fillId="0" borderId="11" xfId="2" applyNumberFormat="1" applyFont="1" applyBorder="1" applyAlignment="1" applyProtection="1">
      <alignment horizontal="right"/>
    </xf>
    <xf numFmtId="164" fontId="7" fillId="0" borderId="13" xfId="2" applyNumberFormat="1" applyFont="1" applyBorder="1" applyAlignment="1" applyProtection="1">
      <alignment horizontal="right"/>
    </xf>
    <xf numFmtId="164" fontId="7" fillId="0" borderId="12" xfId="2" applyNumberFormat="1" applyFont="1" applyBorder="1" applyAlignment="1" applyProtection="1">
      <alignment horizontal="right"/>
    </xf>
    <xf numFmtId="164" fontId="7" fillId="0" borderId="14" xfId="2" applyNumberFormat="1" applyFont="1" applyBorder="1" applyAlignment="1" applyProtection="1">
      <alignment horizontal="right"/>
    </xf>
    <xf numFmtId="164" fontId="7" fillId="0" borderId="9" xfId="2" applyNumberFormat="1" applyFont="1" applyBorder="1" applyAlignment="1" applyProtection="1">
      <alignment horizontal="right"/>
    </xf>
    <xf numFmtId="164" fontId="7" fillId="0" borderId="30" xfId="2" applyNumberFormat="1" applyFont="1" applyBorder="1" applyAlignment="1" applyProtection="1">
      <alignment horizontal="right"/>
    </xf>
    <xf numFmtId="1" fontId="7" fillId="0" borderId="3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 vertical="center" wrapText="1"/>
    </xf>
    <xf numFmtId="1" fontId="7" fillId="0" borderId="30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left" vertical="center" wrapText="1"/>
    </xf>
    <xf numFmtId="1" fontId="7" fillId="0" borderId="23" xfId="1" applyNumberFormat="1" applyFont="1" applyBorder="1" applyAlignment="1">
      <alignment horizontal="right" vertical="center" wrapText="1"/>
    </xf>
    <xf numFmtId="0" fontId="7" fillId="3" borderId="0" xfId="0" applyFont="1" applyFill="1"/>
    <xf numFmtId="1" fontId="7" fillId="0" borderId="16" xfId="1" applyNumberFormat="1" applyFont="1" applyBorder="1" applyAlignment="1">
      <alignment horizontal="right" vertical="center" wrapText="1"/>
    </xf>
    <xf numFmtId="1" fontId="7" fillId="4" borderId="18" xfId="1" applyNumberFormat="1" applyFont="1" applyFill="1" applyBorder="1" applyProtection="1">
      <protection locked="0"/>
    </xf>
    <xf numFmtId="1" fontId="7" fillId="4" borderId="29" xfId="1" applyNumberFormat="1" applyFont="1" applyFill="1" applyBorder="1" applyProtection="1">
      <protection locked="0"/>
    </xf>
    <xf numFmtId="1" fontId="7" fillId="4" borderId="28" xfId="1" applyNumberFormat="1" applyFont="1" applyFill="1" applyBorder="1" applyProtection="1">
      <protection locked="0"/>
    </xf>
    <xf numFmtId="1" fontId="7" fillId="8" borderId="29" xfId="1" applyNumberFormat="1" applyFont="1" applyFill="1" applyBorder="1" applyProtection="1">
      <protection locked="0"/>
    </xf>
    <xf numFmtId="1" fontId="7" fillId="8" borderId="16" xfId="1" applyNumberFormat="1" applyFont="1" applyFill="1" applyBorder="1" applyProtection="1">
      <protection locked="0"/>
    </xf>
    <xf numFmtId="1" fontId="7" fillId="4" borderId="16" xfId="1" applyNumberFormat="1" applyFont="1" applyFill="1" applyBorder="1" applyProtection="1">
      <protection locked="0"/>
    </xf>
    <xf numFmtId="0" fontId="7" fillId="0" borderId="34" xfId="1" applyFont="1" applyBorder="1" applyAlignment="1">
      <alignment horizontal="left" vertical="center" wrapText="1"/>
    </xf>
    <xf numFmtId="1" fontId="7" fillId="0" borderId="34" xfId="1" applyNumberFormat="1" applyFont="1" applyBorder="1" applyAlignment="1">
      <alignment horizontal="right" vertical="center" wrapText="1"/>
    </xf>
    <xf numFmtId="1" fontId="7" fillId="4" borderId="35" xfId="1" applyNumberFormat="1" applyFont="1" applyFill="1" applyBorder="1" applyProtection="1">
      <protection locked="0"/>
    </xf>
    <xf numFmtId="1" fontId="7" fillId="4" borderId="36" xfId="1" applyNumberFormat="1" applyFont="1" applyFill="1" applyBorder="1" applyProtection="1">
      <protection locked="0"/>
    </xf>
    <xf numFmtId="1" fontId="7" fillId="4" borderId="37" xfId="1" applyNumberFormat="1" applyFont="1" applyFill="1" applyBorder="1" applyProtection="1">
      <protection locked="0"/>
    </xf>
    <xf numFmtId="1" fontId="7" fillId="8" borderId="36" xfId="1" applyNumberFormat="1" applyFont="1" applyFill="1" applyBorder="1" applyProtection="1">
      <protection locked="0"/>
    </xf>
    <xf numFmtId="1" fontId="7" fillId="8" borderId="34" xfId="1" applyNumberFormat="1" applyFont="1" applyFill="1" applyBorder="1" applyProtection="1">
      <protection locked="0"/>
    </xf>
    <xf numFmtId="1" fontId="7" fillId="4" borderId="34" xfId="1" applyNumberFormat="1" applyFont="1" applyFill="1" applyBorder="1" applyProtection="1">
      <protection locked="0"/>
    </xf>
    <xf numFmtId="1" fontId="7" fillId="0" borderId="3" xfId="1" applyNumberFormat="1" applyFont="1" applyBorder="1" applyAlignment="1">
      <alignment horizontal="right" vertical="center" wrapText="1"/>
    </xf>
    <xf numFmtId="1" fontId="7" fillId="0" borderId="11" xfId="1" applyNumberFormat="1" applyFont="1" applyBorder="1" applyAlignment="1">
      <alignment horizontal="right" vertical="center" wrapText="1"/>
    </xf>
    <xf numFmtId="1" fontId="7" fillId="0" borderId="30" xfId="1" applyNumberFormat="1" applyFont="1" applyBorder="1" applyAlignment="1">
      <alignment horizontal="right" vertical="center" wrapText="1"/>
    </xf>
    <xf numFmtId="1" fontId="7" fillId="0" borderId="9" xfId="1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center" wrapText="1"/>
    </xf>
    <xf numFmtId="164" fontId="7" fillId="3" borderId="3" xfId="2" applyNumberFormat="1" applyFont="1" applyFill="1" applyBorder="1" applyAlignment="1" applyProtection="1">
      <alignment horizontal="right" vertical="center"/>
    </xf>
    <xf numFmtId="41" fontId="7" fillId="0" borderId="11" xfId="2" applyNumberFormat="1" applyFont="1" applyBorder="1" applyAlignment="1" applyProtection="1">
      <alignment horizontal="center" vertical="center" wrapText="1"/>
    </xf>
    <xf numFmtId="41" fontId="7" fillId="0" borderId="30" xfId="2" applyNumberFormat="1" applyFont="1" applyBorder="1" applyAlignment="1" applyProtection="1">
      <alignment horizontal="center" vertical="center"/>
    </xf>
    <xf numFmtId="1" fontId="7" fillId="0" borderId="30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4" borderId="49" xfId="0" applyNumberFormat="1" applyFont="1" applyFill="1" applyBorder="1" applyProtection="1">
      <protection locked="0"/>
    </xf>
    <xf numFmtId="1" fontId="7" fillId="4" borderId="50" xfId="0" applyNumberFormat="1" applyFont="1" applyFill="1" applyBorder="1" applyProtection="1">
      <protection locked="0"/>
    </xf>
    <xf numFmtId="1" fontId="7" fillId="4" borderId="51" xfId="0" applyNumberFormat="1" applyFont="1" applyFill="1" applyBorder="1" applyProtection="1">
      <protection locked="0"/>
    </xf>
    <xf numFmtId="1" fontId="7" fillId="4" borderId="52" xfId="0" applyNumberFormat="1" applyFont="1" applyFill="1" applyBorder="1" applyProtection="1">
      <protection locked="0"/>
    </xf>
    <xf numFmtId="1" fontId="7" fillId="10" borderId="19" xfId="0" applyNumberFormat="1" applyFont="1" applyFill="1" applyBorder="1"/>
    <xf numFmtId="1" fontId="7" fillId="10" borderId="27" xfId="0" applyNumberFormat="1" applyFont="1" applyFill="1" applyBorder="1"/>
    <xf numFmtId="1" fontId="7" fillId="10" borderId="18" xfId="0" applyNumberFormat="1" applyFont="1" applyFill="1" applyBorder="1"/>
    <xf numFmtId="1" fontId="7" fillId="9" borderId="19" xfId="4" applyNumberFormat="1" applyFont="1" applyBorder="1" applyProtection="1">
      <protection locked="0"/>
    </xf>
    <xf numFmtId="1" fontId="7" fillId="9" borderId="18" xfId="4" applyNumberFormat="1" applyFont="1" applyBorder="1" applyProtection="1">
      <protection locked="0"/>
    </xf>
    <xf numFmtId="1" fontId="7" fillId="0" borderId="0" xfId="0" applyNumberFormat="1" applyFont="1"/>
    <xf numFmtId="1" fontId="7" fillId="0" borderId="48" xfId="0" applyNumberFormat="1" applyFont="1" applyBorder="1" applyAlignment="1">
      <alignment wrapText="1"/>
    </xf>
    <xf numFmtId="1" fontId="7" fillId="4" borderId="53" xfId="0" applyNumberFormat="1" applyFont="1" applyFill="1" applyBorder="1" applyProtection="1">
      <protection locked="0"/>
    </xf>
    <xf numFmtId="1" fontId="7" fillId="11" borderId="18" xfId="0" applyNumberFormat="1" applyFont="1" applyFill="1" applyBorder="1"/>
    <xf numFmtId="1" fontId="7" fillId="11" borderId="19" xfId="0" applyNumberFormat="1" applyFont="1" applyFill="1" applyBorder="1"/>
    <xf numFmtId="1" fontId="7" fillId="0" borderId="39" xfId="0" applyNumberFormat="1" applyFont="1" applyBorder="1"/>
    <xf numFmtId="1" fontId="7" fillId="4" borderId="35" xfId="0" applyNumberFormat="1" applyFont="1" applyFill="1" applyBorder="1" applyProtection="1">
      <protection locked="0"/>
    </xf>
    <xf numFmtId="1" fontId="7" fillId="4" borderId="54" xfId="0" applyNumberFormat="1" applyFont="1" applyFill="1" applyBorder="1" applyProtection="1">
      <protection locked="0"/>
    </xf>
    <xf numFmtId="1" fontId="7" fillId="4" borderId="55" xfId="0" applyNumberFormat="1" applyFont="1" applyFill="1" applyBorder="1" applyProtection="1">
      <protection locked="0"/>
    </xf>
    <xf numFmtId="41" fontId="7" fillId="0" borderId="8" xfId="2" applyNumberFormat="1" applyFont="1" applyBorder="1" applyAlignment="1" applyProtection="1">
      <alignment horizontal="center" vertical="center" wrapText="1"/>
    </xf>
    <xf numFmtId="164" fontId="7" fillId="0" borderId="3" xfId="5" applyNumberFormat="1" applyFont="1" applyFill="1" applyBorder="1" applyAlignment="1" applyProtection="1">
      <alignment horizontal="right"/>
    </xf>
    <xf numFmtId="164" fontId="7" fillId="0" borderId="11" xfId="5" applyNumberFormat="1" applyFont="1" applyFill="1" applyBorder="1" applyAlignment="1" applyProtection="1">
      <alignment horizontal="right"/>
    </xf>
    <xf numFmtId="164" fontId="7" fillId="0" borderId="12" xfId="5" applyNumberFormat="1" applyFont="1" applyFill="1" applyBorder="1" applyAlignment="1" applyProtection="1">
      <alignment horizontal="right"/>
    </xf>
    <xf numFmtId="164" fontId="7" fillId="0" borderId="13" xfId="5" applyNumberFormat="1" applyFont="1" applyFill="1" applyBorder="1" applyAlignment="1" applyProtection="1">
      <alignment horizontal="right"/>
    </xf>
    <xf numFmtId="164" fontId="7" fillId="0" borderId="30" xfId="5" applyNumberFormat="1" applyFont="1" applyFill="1" applyBorder="1" applyAlignment="1" applyProtection="1">
      <alignment horizontal="right"/>
    </xf>
    <xf numFmtId="164" fontId="7" fillId="0" borderId="9" xfId="5" applyNumberFormat="1" applyFont="1" applyFill="1" applyBorder="1" applyAlignment="1" applyProtection="1">
      <alignment horizontal="right"/>
    </xf>
    <xf numFmtId="1" fontId="7" fillId="0" borderId="30" xfId="0" applyNumberFormat="1" applyFont="1" applyBorder="1" applyAlignment="1">
      <alignment horizontal="center" vertical="center"/>
    </xf>
    <xf numFmtId="1" fontId="7" fillId="0" borderId="59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41" fontId="7" fillId="0" borderId="44" xfId="2" applyNumberFormat="1" applyFont="1" applyBorder="1" applyAlignment="1" applyProtection="1">
      <alignment horizontal="center" vertical="center" wrapText="1"/>
    </xf>
    <xf numFmtId="41" fontId="7" fillId="0" borderId="60" xfId="2" applyNumberFormat="1" applyFont="1" applyBorder="1" applyAlignment="1" applyProtection="1">
      <alignment horizontal="center" vertical="center" wrapText="1"/>
    </xf>
    <xf numFmtId="1" fontId="7" fillId="0" borderId="5" xfId="0" applyNumberFormat="1" applyFont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" fontId="7" fillId="0" borderId="11" xfId="0" applyNumberFormat="1" applyFont="1" applyBorder="1" applyAlignment="1">
      <alignment horizontal="right"/>
    </xf>
    <xf numFmtId="1" fontId="7" fillId="0" borderId="61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7" fillId="4" borderId="7" xfId="0" applyNumberFormat="1" applyFont="1" applyFill="1" applyBorder="1" applyProtection="1">
      <protection locked="0"/>
    </xf>
    <xf numFmtId="1" fontId="7" fillId="4" borderId="56" xfId="0" applyNumberFormat="1" applyFont="1" applyFill="1" applyBorder="1" applyProtection="1">
      <protection locked="0"/>
    </xf>
    <xf numFmtId="1" fontId="7" fillId="0" borderId="4" xfId="0" applyNumberFormat="1" applyFont="1" applyBorder="1" applyAlignment="1">
      <alignment vertical="center" wrapText="1"/>
    </xf>
    <xf numFmtId="1" fontId="7" fillId="0" borderId="23" xfId="0" applyNumberFormat="1" applyFont="1" applyBorder="1"/>
    <xf numFmtId="1" fontId="7" fillId="0" borderId="49" xfId="0" applyNumberFormat="1" applyFont="1" applyBorder="1" applyAlignment="1">
      <alignment horizontal="right" wrapText="1"/>
    </xf>
    <xf numFmtId="1" fontId="7" fillId="10" borderId="47" xfId="0" applyNumberFormat="1" applyFont="1" applyFill="1" applyBorder="1" applyAlignment="1">
      <alignment horizontal="right"/>
    </xf>
    <xf numFmtId="1" fontId="7" fillId="4" borderId="64" xfId="0" applyNumberFormat="1" applyFont="1" applyFill="1" applyBorder="1" applyProtection="1">
      <protection locked="0"/>
    </xf>
    <xf numFmtId="1" fontId="7" fillId="4" borderId="65" xfId="0" applyNumberFormat="1" applyFont="1" applyFill="1" applyBorder="1" applyProtection="1">
      <protection locked="0"/>
    </xf>
    <xf numFmtId="1" fontId="7" fillId="4" borderId="17" xfId="0" applyNumberFormat="1" applyFont="1" applyFill="1" applyBorder="1" applyProtection="1">
      <protection locked="0"/>
    </xf>
    <xf numFmtId="1" fontId="7" fillId="0" borderId="40" xfId="0" applyNumberFormat="1" applyFont="1" applyBorder="1" applyAlignment="1">
      <alignment vertical="center" wrapText="1"/>
    </xf>
    <xf numFmtId="1" fontId="7" fillId="0" borderId="18" xfId="0" applyNumberFormat="1" applyFont="1" applyBorder="1" applyAlignment="1">
      <alignment horizontal="right" wrapText="1"/>
    </xf>
    <xf numFmtId="1" fontId="7" fillId="0" borderId="19" xfId="0" applyNumberFormat="1" applyFont="1" applyBorder="1" applyAlignment="1">
      <alignment horizontal="right"/>
    </xf>
    <xf numFmtId="1" fontId="7" fillId="0" borderId="29" xfId="0" applyNumberFormat="1" applyFont="1" applyBorder="1" applyAlignment="1">
      <alignment horizontal="right"/>
    </xf>
    <xf numFmtId="1" fontId="7" fillId="4" borderId="48" xfId="0" applyNumberFormat="1" applyFont="1" applyFill="1" applyBorder="1" applyProtection="1">
      <protection locked="0"/>
    </xf>
    <xf numFmtId="1" fontId="7" fillId="4" borderId="66" xfId="0" applyNumberFormat="1" applyFont="1" applyFill="1" applyBorder="1" applyProtection="1">
      <protection locked="0"/>
    </xf>
    <xf numFmtId="1" fontId="7" fillId="4" borderId="67" xfId="0" applyNumberFormat="1" applyFont="1" applyFill="1" applyBorder="1" applyProtection="1">
      <protection locked="0"/>
    </xf>
    <xf numFmtId="1" fontId="7" fillId="0" borderId="10" xfId="0" applyNumberFormat="1" applyFont="1" applyBorder="1" applyAlignment="1">
      <alignment vertical="center" wrapText="1"/>
    </xf>
    <xf numFmtId="1" fontId="7" fillId="0" borderId="34" xfId="0" applyNumberFormat="1" applyFont="1" applyBorder="1"/>
    <xf numFmtId="1" fontId="7" fillId="0" borderId="43" xfId="0" applyNumberFormat="1" applyFont="1" applyBorder="1" applyAlignment="1">
      <alignment horizontal="right"/>
    </xf>
    <xf numFmtId="1" fontId="7" fillId="0" borderId="68" xfId="0" applyNumberFormat="1" applyFont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1" fontId="7" fillId="10" borderId="35" xfId="0" applyNumberFormat="1" applyFont="1" applyFill="1" applyBorder="1"/>
    <xf numFmtId="1" fontId="7" fillId="10" borderId="36" xfId="0" applyNumberFormat="1" applyFont="1" applyFill="1" applyBorder="1"/>
    <xf numFmtId="1" fontId="7" fillId="4" borderId="36" xfId="0" applyNumberFormat="1" applyFont="1" applyFill="1" applyBorder="1" applyProtection="1">
      <protection locked="0"/>
    </xf>
    <xf numFmtId="1" fontId="7" fillId="10" borderId="37" xfId="0" applyNumberFormat="1" applyFont="1" applyFill="1" applyBorder="1"/>
    <xf numFmtId="1" fontId="7" fillId="0" borderId="45" xfId="0" applyNumberFormat="1" applyFont="1" applyBorder="1" applyAlignment="1">
      <alignment vertical="center"/>
    </xf>
    <xf numFmtId="1" fontId="7" fillId="0" borderId="69" xfId="0" applyNumberFormat="1" applyFont="1" applyBorder="1" applyAlignment="1">
      <alignment vertical="center"/>
    </xf>
    <xf numFmtId="1" fontId="7" fillId="0" borderId="49" xfId="0" applyNumberFormat="1" applyFont="1" applyBorder="1" applyAlignment="1">
      <alignment horizontal="right"/>
    </xf>
    <xf numFmtId="1" fontId="7" fillId="0" borderId="51" xfId="0" applyNumberFormat="1" applyFont="1" applyBorder="1" applyAlignment="1">
      <alignment horizontal="right"/>
    </xf>
    <xf numFmtId="1" fontId="7" fillId="0" borderId="69" xfId="0" applyNumberFormat="1" applyFont="1" applyBorder="1" applyAlignment="1">
      <alignment horizontal="right"/>
    </xf>
    <xf numFmtId="1" fontId="7" fillId="4" borderId="69" xfId="0" applyNumberFormat="1" applyFont="1" applyFill="1" applyBorder="1" applyProtection="1">
      <protection locked="0"/>
    </xf>
    <xf numFmtId="1" fontId="7" fillId="4" borderId="45" xfId="0" applyNumberFormat="1" applyFont="1" applyFill="1" applyBorder="1" applyProtection="1">
      <protection locked="0"/>
    </xf>
    <xf numFmtId="1" fontId="7" fillId="0" borderId="48" xfId="0" applyNumberFormat="1" applyFont="1" applyBorder="1" applyAlignment="1">
      <alignment vertical="center"/>
    </xf>
    <xf numFmtId="1" fontId="7" fillId="0" borderId="29" xfId="0" applyNumberFormat="1" applyFont="1" applyBorder="1" applyAlignment="1">
      <alignment vertical="center"/>
    </xf>
    <xf numFmtId="1" fontId="7" fillId="0" borderId="18" xfId="0" applyNumberFormat="1" applyFont="1" applyBorder="1" applyAlignment="1">
      <alignment horizontal="right"/>
    </xf>
    <xf numFmtId="1" fontId="7" fillId="0" borderId="48" xfId="0" applyNumberFormat="1" applyFont="1" applyBorder="1" applyAlignment="1">
      <alignment vertical="center" shrinkToFit="1"/>
    </xf>
    <xf numFmtId="1" fontId="7" fillId="0" borderId="29" xfId="0" applyNumberFormat="1" applyFont="1" applyBorder="1" applyAlignment="1">
      <alignment vertical="center" shrinkToFit="1"/>
    </xf>
    <xf numFmtId="1" fontId="7" fillId="0" borderId="18" xfId="0" applyNumberFormat="1" applyFont="1" applyBorder="1" applyAlignment="1">
      <alignment horizontal="right" shrinkToFit="1"/>
    </xf>
    <xf numFmtId="1" fontId="7" fillId="0" borderId="19" xfId="0" applyNumberFormat="1" applyFont="1" applyBorder="1" applyAlignment="1">
      <alignment horizontal="right" shrinkToFit="1"/>
    </xf>
    <xf numFmtId="1" fontId="7" fillId="0" borderId="70" xfId="0" applyNumberFormat="1" applyFont="1" applyBorder="1" applyAlignment="1">
      <alignment vertical="center"/>
    </xf>
    <xf numFmtId="1" fontId="7" fillId="0" borderId="36" xfId="0" applyNumberFormat="1" applyFont="1" applyBorder="1" applyAlignment="1">
      <alignment vertical="center"/>
    </xf>
    <xf numFmtId="1" fontId="7" fillId="0" borderId="35" xfId="0" applyNumberFormat="1" applyFont="1" applyBorder="1" applyAlignment="1">
      <alignment horizontal="right"/>
    </xf>
    <xf numFmtId="1" fontId="7" fillId="0" borderId="54" xfId="0" applyNumberFormat="1" applyFont="1" applyBorder="1" applyAlignment="1">
      <alignment horizontal="right"/>
    </xf>
    <xf numFmtId="1" fontId="7" fillId="0" borderId="36" xfId="0" applyNumberFormat="1" applyFont="1" applyBorder="1" applyAlignment="1">
      <alignment horizontal="right"/>
    </xf>
    <xf numFmtId="1" fontId="7" fillId="4" borderId="70" xfId="0" applyNumberFormat="1" applyFont="1" applyFill="1" applyBorder="1" applyProtection="1">
      <protection locked="0"/>
    </xf>
    <xf numFmtId="1" fontId="7" fillId="4" borderId="71" xfId="0" applyNumberFormat="1" applyFont="1" applyFill="1" applyBorder="1" applyProtection="1">
      <protection locked="0"/>
    </xf>
    <xf numFmtId="1" fontId="7" fillId="4" borderId="72" xfId="0" applyNumberFormat="1" applyFont="1" applyFill="1" applyBorder="1" applyProtection="1">
      <protection locked="0"/>
    </xf>
    <xf numFmtId="1" fontId="7" fillId="4" borderId="73" xfId="0" applyNumberFormat="1" applyFont="1" applyFill="1" applyBorder="1" applyProtection="1">
      <protection locked="0"/>
    </xf>
    <xf numFmtId="1" fontId="7" fillId="4" borderId="34" xfId="0" applyNumberFormat="1" applyFont="1" applyFill="1" applyBorder="1" applyProtection="1">
      <protection locked="0"/>
    </xf>
    <xf numFmtId="1" fontId="7" fillId="0" borderId="43" xfId="0" applyNumberFormat="1" applyFont="1" applyBorder="1" applyAlignment="1">
      <alignment horizontal="right" wrapText="1"/>
    </xf>
    <xf numFmtId="1" fontId="7" fillId="0" borderId="68" xfId="0" applyNumberFormat="1" applyFont="1" applyBorder="1" applyAlignment="1">
      <alignment horizontal="right" wrapText="1"/>
    </xf>
    <xf numFmtId="1" fontId="7" fillId="0" borderId="43" xfId="0" applyNumberFormat="1" applyFont="1" applyBorder="1"/>
    <xf numFmtId="1" fontId="7" fillId="0" borderId="15" xfId="0" applyNumberFormat="1" applyFont="1" applyBorder="1"/>
    <xf numFmtId="1" fontId="7" fillId="0" borderId="11" xfId="0" applyNumberFormat="1" applyFont="1" applyBorder="1"/>
    <xf numFmtId="1" fontId="7" fillId="0" borderId="14" xfId="0" applyNumberFormat="1" applyFont="1" applyBorder="1"/>
    <xf numFmtId="1" fontId="7" fillId="0" borderId="8" xfId="0" applyNumberFormat="1" applyFont="1" applyBorder="1"/>
    <xf numFmtId="1" fontId="7" fillId="0" borderId="63" xfId="0" applyNumberFormat="1" applyFont="1" applyBorder="1"/>
    <xf numFmtId="1" fontId="7" fillId="0" borderId="62" xfId="0" applyNumberFormat="1" applyFont="1" applyBorder="1"/>
    <xf numFmtId="1" fontId="7" fillId="0" borderId="58" xfId="0" applyNumberFormat="1" applyFont="1" applyBorder="1"/>
    <xf numFmtId="1" fontId="7" fillId="0" borderId="31" xfId="0" applyNumberFormat="1" applyFont="1" applyBorder="1"/>
    <xf numFmtId="1" fontId="7" fillId="0" borderId="10" xfId="0" applyNumberFormat="1" applyFont="1" applyBorder="1"/>
    <xf numFmtId="1" fontId="7" fillId="0" borderId="2" xfId="0" applyNumberFormat="1" applyFont="1" applyBorder="1"/>
    <xf numFmtId="0" fontId="4" fillId="0" borderId="0" xfId="1" applyFont="1" applyAlignment="1">
      <alignment horizontal="left" wrapText="1"/>
    </xf>
    <xf numFmtId="1" fontId="9" fillId="0" borderId="3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1" fontId="7" fillId="0" borderId="63" xfId="0" applyNumberFormat="1" applyFont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right"/>
    </xf>
    <xf numFmtId="1" fontId="7" fillId="4" borderId="76" xfId="0" applyNumberFormat="1" applyFont="1" applyFill="1" applyBorder="1" applyProtection="1">
      <protection locked="0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right" wrapText="1"/>
    </xf>
    <xf numFmtId="1" fontId="7" fillId="0" borderId="31" xfId="0" applyNumberFormat="1" applyFont="1" applyBorder="1" applyAlignment="1">
      <alignment horizontal="right" wrapText="1"/>
    </xf>
    <xf numFmtId="1" fontId="7" fillId="0" borderId="14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0" borderId="63" xfId="0" applyNumberFormat="1" applyFont="1" applyBorder="1" applyAlignment="1">
      <alignment horizontal="right"/>
    </xf>
    <xf numFmtId="1" fontId="7" fillId="0" borderId="44" xfId="0" applyNumberFormat="1" applyFont="1" applyBorder="1" applyAlignment="1">
      <alignment horizontal="right"/>
    </xf>
    <xf numFmtId="1" fontId="7" fillId="0" borderId="30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6" borderId="0" xfId="0" applyFill="1"/>
    <xf numFmtId="1" fontId="7" fillId="0" borderId="8" xfId="0" applyNumberFormat="1" applyFont="1" applyBorder="1" applyAlignment="1">
      <alignment horizontal="right" wrapText="1"/>
    </xf>
    <xf numFmtId="1" fontId="7" fillId="0" borderId="78" xfId="0" applyNumberFormat="1" applyFont="1" applyBorder="1" applyAlignment="1">
      <alignment horizontal="center" vertical="center"/>
    </xf>
    <xf numFmtId="41" fontId="7" fillId="0" borderId="62" xfId="2" applyNumberFormat="1" applyFont="1" applyBorder="1" applyAlignment="1" applyProtection="1">
      <alignment horizontal="center" vertical="center" wrapText="1"/>
    </xf>
    <xf numFmtId="1" fontId="7" fillId="0" borderId="80" xfId="0" applyNumberFormat="1" applyFont="1" applyBorder="1" applyAlignment="1">
      <alignment vertical="center" wrapText="1"/>
    </xf>
    <xf numFmtId="1" fontId="7" fillId="2" borderId="23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Protection="1">
      <protection locked="0"/>
    </xf>
    <xf numFmtId="1" fontId="7" fillId="8" borderId="19" xfId="0" applyNumberFormat="1" applyFont="1" applyFill="1" applyBorder="1" applyProtection="1">
      <protection locked="0"/>
    </xf>
    <xf numFmtId="1" fontId="7" fillId="8" borderId="67" xfId="0" applyNumberFormat="1" applyFont="1" applyFill="1" applyBorder="1" applyProtection="1">
      <protection locked="0"/>
    </xf>
    <xf numFmtId="1" fontId="7" fillId="8" borderId="64" xfId="0" applyNumberFormat="1" applyFont="1" applyFill="1" applyBorder="1" applyProtection="1">
      <protection locked="0"/>
    </xf>
    <xf numFmtId="1" fontId="7" fillId="8" borderId="81" xfId="0" applyNumberFormat="1" applyFont="1" applyFill="1" applyBorder="1" applyProtection="1">
      <protection locked="0"/>
    </xf>
    <xf numFmtId="1" fontId="7" fillId="8" borderId="82" xfId="0" applyNumberFormat="1" applyFont="1" applyFill="1" applyBorder="1" applyProtection="1">
      <protection locked="0"/>
    </xf>
    <xf numFmtId="1" fontId="7" fillId="8" borderId="16" xfId="0" applyNumberFormat="1" applyFont="1" applyFill="1" applyBorder="1" applyProtection="1">
      <protection locked="0"/>
    </xf>
    <xf numFmtId="1" fontId="7" fillId="8" borderId="29" xfId="0" applyNumberFormat="1" applyFont="1" applyFill="1" applyBorder="1" applyProtection="1">
      <protection locked="0"/>
    </xf>
    <xf numFmtId="1" fontId="7" fillId="0" borderId="67" xfId="0" applyNumberFormat="1" applyFont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/>
    </xf>
    <xf numFmtId="1" fontId="7" fillId="8" borderId="66" xfId="0" applyNumberFormat="1" applyFont="1" applyFill="1" applyBorder="1" applyProtection="1">
      <protection locked="0"/>
    </xf>
    <xf numFmtId="1" fontId="7" fillId="8" borderId="28" xfId="0" applyNumberFormat="1" applyFont="1" applyFill="1" applyBorder="1" applyProtection="1">
      <protection locked="0"/>
    </xf>
    <xf numFmtId="1" fontId="7" fillId="0" borderId="36" xfId="0" applyNumberFormat="1" applyFont="1" applyBorder="1" applyAlignment="1">
      <alignment vertical="center" wrapText="1"/>
    </xf>
    <xf numFmtId="1" fontId="7" fillId="2" borderId="10" xfId="0" applyNumberFormat="1" applyFont="1" applyFill="1" applyBorder="1" applyAlignment="1">
      <alignment horizontal="center" vertical="center"/>
    </xf>
    <xf numFmtId="1" fontId="7" fillId="8" borderId="43" xfId="0" applyNumberFormat="1" applyFont="1" applyFill="1" applyBorder="1" applyProtection="1">
      <protection locked="0"/>
    </xf>
    <xf numFmtId="1" fontId="7" fillId="8" borderId="68" xfId="0" applyNumberFormat="1" applyFont="1" applyFill="1" applyBorder="1" applyProtection="1">
      <protection locked="0"/>
    </xf>
    <xf numFmtId="1" fontId="7" fillId="8" borderId="2" xfId="0" applyNumberFormat="1" applyFont="1" applyFill="1" applyBorder="1" applyProtection="1">
      <protection locked="0"/>
    </xf>
    <xf numFmtId="1" fontId="7" fillId="8" borderId="83" xfId="0" applyNumberFormat="1" applyFont="1" applyFill="1" applyBorder="1" applyProtection="1">
      <protection locked="0"/>
    </xf>
    <xf numFmtId="1" fontId="7" fillId="8" borderId="58" xfId="0" applyNumberFormat="1" applyFont="1" applyFill="1" applyBorder="1" applyProtection="1">
      <protection locked="0"/>
    </xf>
    <xf numFmtId="1" fontId="7" fillId="8" borderId="75" xfId="0" applyNumberFormat="1" applyFont="1" applyFill="1" applyBorder="1" applyProtection="1">
      <protection locked="0"/>
    </xf>
    <xf numFmtId="1" fontId="7" fillId="8" borderId="10" xfId="0" applyNumberFormat="1" applyFont="1" applyFill="1" applyBorder="1" applyProtection="1">
      <protection locked="0"/>
    </xf>
    <xf numFmtId="1" fontId="7" fillId="8" borderId="15" xfId="0" applyNumberFormat="1" applyFont="1" applyFill="1" applyBorder="1" applyProtection="1">
      <protection locked="0"/>
    </xf>
    <xf numFmtId="1" fontId="7" fillId="0" borderId="78" xfId="0" applyNumberFormat="1" applyFont="1" applyBorder="1" applyAlignment="1">
      <alignment horizontal="center" vertical="center" wrapText="1"/>
    </xf>
    <xf numFmtId="1" fontId="7" fillId="0" borderId="85" xfId="0" applyNumberFormat="1" applyFont="1" applyBorder="1" applyAlignment="1">
      <alignment vertical="center" wrapText="1"/>
    </xf>
    <xf numFmtId="1" fontId="7" fillId="2" borderId="87" xfId="7" applyNumberFormat="1" applyFont="1" applyFill="1" applyBorder="1" applyAlignment="1">
      <alignment horizontal="right"/>
    </xf>
    <xf numFmtId="1" fontId="7" fillId="2" borderId="21" xfId="7" applyNumberFormat="1" applyFont="1" applyFill="1" applyBorder="1" applyAlignment="1">
      <alignment horizontal="right"/>
    </xf>
    <xf numFmtId="1" fontId="7" fillId="2" borderId="25" xfId="7" applyNumberFormat="1" applyFont="1" applyFill="1" applyBorder="1" applyAlignment="1">
      <alignment horizontal="right"/>
    </xf>
    <xf numFmtId="1" fontId="7" fillId="0" borderId="48" xfId="0" applyNumberFormat="1" applyFont="1" applyBorder="1" applyAlignment="1">
      <alignment vertical="center" wrapText="1"/>
    </xf>
    <xf numFmtId="1" fontId="7" fillId="2" borderId="18" xfId="7" applyNumberFormat="1" applyFont="1" applyFill="1" applyBorder="1" applyAlignment="1">
      <alignment horizontal="right"/>
    </xf>
    <xf numFmtId="1" fontId="7" fillId="2" borderId="19" xfId="7" applyNumberFormat="1" applyFont="1" applyFill="1" applyBorder="1" applyAlignment="1">
      <alignment horizontal="right"/>
    </xf>
    <xf numFmtId="1" fontId="7" fillId="2" borderId="29" xfId="7" applyNumberFormat="1" applyFont="1" applyFill="1" applyBorder="1" applyAlignment="1">
      <alignment horizontal="right"/>
    </xf>
    <xf numFmtId="1" fontId="7" fillId="8" borderId="26" xfId="0" applyNumberFormat="1" applyFont="1" applyFill="1" applyBorder="1" applyProtection="1">
      <protection locked="0"/>
    </xf>
    <xf numFmtId="1" fontId="7" fillId="8" borderId="88" xfId="0" applyNumberFormat="1" applyFont="1" applyFill="1" applyBorder="1" applyProtection="1">
      <protection locked="0"/>
    </xf>
    <xf numFmtId="1" fontId="7" fillId="8" borderId="27" xfId="0" applyNumberFormat="1" applyFont="1" applyFill="1" applyBorder="1" applyProtection="1">
      <protection locked="0"/>
    </xf>
    <xf numFmtId="1" fontId="7" fillId="0" borderId="34" xfId="0" applyNumberFormat="1" applyFont="1" applyBorder="1" applyAlignment="1">
      <alignment vertical="center" wrapText="1"/>
    </xf>
    <xf numFmtId="1" fontId="7" fillId="2" borderId="35" xfId="7" applyNumberFormat="1" applyFont="1" applyFill="1" applyBorder="1" applyAlignment="1">
      <alignment horizontal="right"/>
    </xf>
    <xf numFmtId="1" fontId="7" fillId="2" borderId="54" xfId="7" applyNumberFormat="1" applyFont="1" applyFill="1" applyBorder="1" applyAlignment="1">
      <alignment horizontal="right"/>
    </xf>
    <xf numFmtId="1" fontId="7" fillId="2" borderId="36" xfId="7" applyNumberFormat="1" applyFont="1" applyFill="1" applyBorder="1" applyAlignment="1">
      <alignment horizontal="right"/>
    </xf>
    <xf numFmtId="1" fontId="7" fillId="8" borderId="35" xfId="0" applyNumberFormat="1" applyFont="1" applyFill="1" applyBorder="1" applyProtection="1">
      <protection locked="0"/>
    </xf>
    <xf numFmtId="1" fontId="7" fillId="8" borderId="36" xfId="0" applyNumberFormat="1" applyFont="1" applyFill="1" applyBorder="1" applyProtection="1">
      <protection locked="0"/>
    </xf>
    <xf numFmtId="1" fontId="7" fillId="8" borderId="89" xfId="0" applyNumberFormat="1" applyFont="1" applyFill="1" applyBorder="1" applyProtection="1">
      <protection locked="0"/>
    </xf>
    <xf numFmtId="1" fontId="7" fillId="8" borderId="90" xfId="0" applyNumberFormat="1" applyFont="1" applyFill="1" applyBorder="1" applyProtection="1">
      <protection locked="0"/>
    </xf>
    <xf numFmtId="1" fontId="7" fillId="8" borderId="55" xfId="0" applyNumberFormat="1" applyFont="1" applyFill="1" applyBorder="1" applyProtection="1">
      <protection locked="0"/>
    </xf>
    <xf numFmtId="1" fontId="7" fillId="8" borderId="91" xfId="0" applyNumberFormat="1" applyFont="1" applyFill="1" applyBorder="1" applyProtection="1">
      <protection locked="0"/>
    </xf>
    <xf numFmtId="1" fontId="7" fillId="0" borderId="1" xfId="0" applyNumberFormat="1" applyFont="1" applyBorder="1" applyAlignment="1">
      <alignment horizontal="center" vertical="center"/>
    </xf>
    <xf numFmtId="1" fontId="7" fillId="0" borderId="43" xfId="7" applyNumberFormat="1" applyFont="1" applyFill="1" applyBorder="1" applyAlignment="1">
      <alignment horizontal="right"/>
    </xf>
    <xf numFmtId="1" fontId="7" fillId="0" borderId="68" xfId="7" applyNumberFormat="1" applyFont="1" applyFill="1" applyBorder="1" applyAlignment="1">
      <alignment horizontal="right"/>
    </xf>
    <xf numFmtId="1" fontId="7" fillId="0" borderId="15" xfId="7" applyNumberFormat="1" applyFont="1" applyFill="1" applyBorder="1" applyAlignment="1">
      <alignment horizontal="right"/>
    </xf>
    <xf numFmtId="1" fontId="7" fillId="0" borderId="43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1" fontId="7" fillId="0" borderId="92" xfId="0" applyNumberFormat="1" applyFont="1" applyBorder="1" applyAlignment="1">
      <alignment horizontal="right" vertical="center" wrapText="1"/>
    </xf>
    <xf numFmtId="1" fontId="7" fillId="0" borderId="93" xfId="0" applyNumberFormat="1" applyFont="1" applyBorder="1" applyAlignment="1">
      <alignment horizontal="right" vertical="center" wrapText="1"/>
    </xf>
    <xf numFmtId="1" fontId="7" fillId="0" borderId="79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" fontId="7" fillId="0" borderId="68" xfId="0" applyNumberFormat="1" applyFont="1" applyBorder="1" applyAlignment="1">
      <alignment horizontal="right" vertical="center" wrapText="1"/>
    </xf>
    <xf numFmtId="1" fontId="7" fillId="0" borderId="75" xfId="0" applyNumberFormat="1" applyFont="1" applyBorder="1" applyAlignment="1">
      <alignment horizontal="right" vertical="center" wrapText="1"/>
    </xf>
    <xf numFmtId="1" fontId="7" fillId="0" borderId="45" xfId="0" applyNumberFormat="1" applyFont="1" applyBorder="1" applyAlignment="1">
      <alignment vertical="center" wrapText="1"/>
    </xf>
    <xf numFmtId="1" fontId="7" fillId="2" borderId="49" xfId="7" applyNumberFormat="1" applyFont="1" applyFill="1" applyBorder="1" applyAlignment="1">
      <alignment horizontal="right"/>
    </xf>
    <xf numFmtId="1" fontId="7" fillId="2" borderId="51" xfId="7" applyNumberFormat="1" applyFont="1" applyFill="1" applyBorder="1" applyAlignment="1">
      <alignment horizontal="right"/>
    </xf>
    <xf numFmtId="1" fontId="7" fillId="2" borderId="69" xfId="7" applyNumberFormat="1" applyFont="1" applyFill="1" applyBorder="1" applyAlignment="1">
      <alignment horizontal="right"/>
    </xf>
    <xf numFmtId="1" fontId="7" fillId="8" borderId="49" xfId="0" applyNumberFormat="1" applyFont="1" applyFill="1" applyBorder="1" applyProtection="1">
      <protection locked="0"/>
    </xf>
    <xf numFmtId="1" fontId="7" fillId="8" borderId="69" xfId="0" applyNumberFormat="1" applyFont="1" applyFill="1" applyBorder="1" applyProtection="1">
      <protection locked="0"/>
    </xf>
    <xf numFmtId="1" fontId="7" fillId="8" borderId="94" xfId="0" applyNumberFormat="1" applyFont="1" applyFill="1" applyBorder="1" applyProtection="1">
      <protection locked="0"/>
    </xf>
    <xf numFmtId="1" fontId="7" fillId="8" borderId="95" xfId="0" applyNumberFormat="1" applyFont="1" applyFill="1" applyBorder="1" applyProtection="1">
      <protection locked="0"/>
    </xf>
    <xf numFmtId="1" fontId="7" fillId="8" borderId="50" xfId="0" applyNumberFormat="1" applyFont="1" applyFill="1" applyBorder="1" applyProtection="1">
      <protection locked="0"/>
    </xf>
    <xf numFmtId="1" fontId="7" fillId="8" borderId="76" xfId="0" applyNumberFormat="1" applyFont="1" applyFill="1" applyBorder="1" applyProtection="1">
      <protection locked="0"/>
    </xf>
    <xf numFmtId="1" fontId="7" fillId="0" borderId="70" xfId="0" applyNumberFormat="1" applyFont="1" applyBorder="1" applyAlignment="1">
      <alignment vertical="center" wrapText="1"/>
    </xf>
    <xf numFmtId="0" fontId="4" fillId="0" borderId="0" xfId="0" applyFont="1"/>
    <xf numFmtId="1" fontId="7" fillId="0" borderId="9" xfId="0" applyNumberFormat="1" applyFont="1" applyBorder="1" applyAlignment="1">
      <alignment horizontal="center" vertical="center" wrapText="1"/>
    </xf>
    <xf numFmtId="1" fontId="7" fillId="0" borderId="96" xfId="0" applyNumberFormat="1" applyFont="1" applyBorder="1"/>
    <xf numFmtId="1" fontId="7" fillId="2" borderId="97" xfId="7" applyNumberFormat="1" applyFont="1" applyFill="1" applyBorder="1" applyAlignment="1">
      <alignment horizontal="right"/>
    </xf>
    <xf numFmtId="1" fontId="7" fillId="0" borderId="16" xfId="0" applyNumberFormat="1" applyFont="1" applyBorder="1" applyAlignment="1">
      <alignment horizontal="left"/>
    </xf>
    <xf numFmtId="1" fontId="7" fillId="2" borderId="98" xfId="7" applyNumberFormat="1" applyFont="1" applyFill="1" applyBorder="1" applyAlignment="1">
      <alignment horizontal="right"/>
    </xf>
    <xf numFmtId="1" fontId="7" fillId="0" borderId="16" xfId="0" applyNumberFormat="1" applyFont="1" applyBorder="1"/>
    <xf numFmtId="1" fontId="7" fillId="2" borderId="99" xfId="7" applyNumberFormat="1" applyFont="1" applyFill="1" applyBorder="1" applyAlignment="1">
      <alignment horizontal="right"/>
    </xf>
    <xf numFmtId="1" fontId="7" fillId="2" borderId="101" xfId="7" applyNumberFormat="1" applyFont="1" applyFill="1" applyBorder="1" applyAlignment="1">
      <alignment horizontal="right"/>
    </xf>
    <xf numFmtId="1" fontId="7" fillId="2" borderId="102" xfId="7" applyNumberFormat="1" applyFont="1" applyFill="1" applyBorder="1" applyAlignment="1">
      <alignment horizontal="right"/>
    </xf>
    <xf numFmtId="1" fontId="7" fillId="0" borderId="108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 wrapText="1"/>
    </xf>
    <xf numFmtId="1" fontId="7" fillId="0" borderId="107" xfId="0" applyNumberFormat="1" applyFont="1" applyBorder="1" applyAlignment="1">
      <alignment horizontal="center" vertical="center" wrapText="1"/>
    </xf>
    <xf numFmtId="1" fontId="7" fillId="0" borderId="109" xfId="0" applyNumberFormat="1" applyFont="1" applyBorder="1" applyAlignment="1">
      <alignment horizontal="center" vertical="center" wrapText="1"/>
    </xf>
    <xf numFmtId="1" fontId="7" fillId="0" borderId="105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left" vertical="center" wrapText="1"/>
    </xf>
    <xf numFmtId="1" fontId="7" fillId="2" borderId="110" xfId="7" applyNumberFormat="1" applyFont="1" applyFill="1" applyBorder="1" applyAlignment="1">
      <alignment horizontal="right"/>
    </xf>
    <xf numFmtId="1" fontId="7" fillId="4" borderId="111" xfId="0" applyNumberFormat="1" applyFont="1" applyFill="1" applyBorder="1" applyProtection="1">
      <protection locked="0"/>
    </xf>
    <xf numFmtId="1" fontId="7" fillId="4" borderId="112" xfId="0" applyNumberFormat="1" applyFont="1" applyFill="1" applyBorder="1" applyProtection="1">
      <protection locked="0"/>
    </xf>
    <xf numFmtId="1" fontId="7" fillId="4" borderId="113" xfId="0" applyNumberFormat="1" applyFont="1" applyFill="1" applyBorder="1" applyProtection="1">
      <protection locked="0"/>
    </xf>
    <xf numFmtId="1" fontId="7" fillId="4" borderId="114" xfId="0" applyNumberFormat="1" applyFont="1" applyFill="1" applyBorder="1" applyProtection="1">
      <protection locked="0"/>
    </xf>
    <xf numFmtId="1" fontId="7" fillId="4" borderId="110" xfId="0" applyNumberFormat="1" applyFont="1" applyFill="1" applyBorder="1" applyProtection="1">
      <protection locked="0"/>
    </xf>
    <xf numFmtId="1" fontId="7" fillId="2" borderId="17" xfId="7" applyNumberFormat="1" applyFont="1" applyFill="1" applyBorder="1" applyAlignment="1">
      <alignment horizontal="right"/>
    </xf>
    <xf numFmtId="1" fontId="7" fillId="4" borderId="88" xfId="0" applyNumberFormat="1" applyFont="1" applyFill="1" applyBorder="1" applyProtection="1">
      <protection locked="0"/>
    </xf>
    <xf numFmtId="1" fontId="7" fillId="4" borderId="82" xfId="0" applyNumberFormat="1" applyFont="1" applyFill="1" applyBorder="1" applyProtection="1">
      <protection locked="0"/>
    </xf>
    <xf numFmtId="1" fontId="7" fillId="4" borderId="95" xfId="0" applyNumberFormat="1" applyFont="1" applyFill="1" applyBorder="1" applyProtection="1">
      <protection locked="0"/>
    </xf>
    <xf numFmtId="1" fontId="7" fillId="0" borderId="10" xfId="0" applyNumberFormat="1" applyFont="1" applyBorder="1" applyAlignment="1">
      <alignment horizontal="left" vertical="center" wrapText="1"/>
    </xf>
    <xf numFmtId="1" fontId="7" fillId="12" borderId="34" xfId="7" applyNumberFormat="1" applyFont="1" applyFill="1" applyBorder="1" applyAlignment="1">
      <alignment horizontal="right"/>
    </xf>
    <xf numFmtId="1" fontId="7" fillId="12" borderId="43" xfId="0" applyNumberFormat="1" applyFont="1" applyFill="1" applyBorder="1"/>
    <xf numFmtId="1" fontId="7" fillId="12" borderId="79" xfId="0" applyNumberFormat="1" applyFont="1" applyFill="1" applyBorder="1"/>
    <xf numFmtId="1" fontId="7" fillId="12" borderId="93" xfId="0" applyNumberFormat="1" applyFont="1" applyFill="1" applyBorder="1"/>
    <xf numFmtId="1" fontId="7" fillId="4" borderId="75" xfId="0" applyNumberFormat="1" applyFont="1" applyFill="1" applyBorder="1" applyProtection="1">
      <protection locked="0"/>
    </xf>
    <xf numFmtId="1" fontId="7" fillId="12" borderId="10" xfId="0" applyNumberFormat="1" applyFont="1" applyFill="1" applyBorder="1"/>
    <xf numFmtId="0" fontId="7" fillId="0" borderId="108" xfId="0" applyFont="1" applyBorder="1" applyAlignment="1">
      <alignment horizontal="center" vertical="center" wrapText="1"/>
    </xf>
    <xf numFmtId="1" fontId="7" fillId="0" borderId="110" xfId="0" applyNumberFormat="1" applyFont="1" applyBorder="1"/>
    <xf numFmtId="0" fontId="7" fillId="12" borderId="110" xfId="0" applyFont="1" applyFill="1" applyBorder="1"/>
    <xf numFmtId="0" fontId="7" fillId="0" borderId="16" xfId="0" applyFont="1" applyBorder="1"/>
    <xf numFmtId="0" fontId="7" fillId="12" borderId="16" xfId="0" applyFont="1" applyFill="1" applyBorder="1"/>
    <xf numFmtId="1" fontId="7" fillId="0" borderId="34" xfId="0" applyNumberFormat="1" applyFont="1" applyBorder="1" applyAlignment="1">
      <alignment horizontal="left" vertical="center" wrapText="1"/>
    </xf>
    <xf numFmtId="0" fontId="7" fillId="0" borderId="10" xfId="0" applyFont="1" applyBorder="1"/>
    <xf numFmtId="0" fontId="7" fillId="12" borderId="10" xfId="0" applyFont="1" applyFill="1" applyBorder="1"/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right" vertical="center"/>
    </xf>
    <xf numFmtId="0" fontId="7" fillId="8" borderId="111" xfId="0" applyFont="1" applyFill="1" applyBorder="1" applyAlignment="1" applyProtection="1">
      <alignment horizontal="justify" vertical="center"/>
      <protection locked="0"/>
    </xf>
    <xf numFmtId="0" fontId="7" fillId="8" borderId="115" xfId="0" applyFont="1" applyFill="1" applyBorder="1" applyAlignment="1" applyProtection="1">
      <alignment horizontal="justify" vertical="center"/>
      <protection locked="0"/>
    </xf>
    <xf numFmtId="0" fontId="7" fillId="0" borderId="10" xfId="0" applyFont="1" applyBorder="1" applyAlignment="1">
      <alignment horizontal="right" vertical="center"/>
    </xf>
    <xf numFmtId="0" fontId="7" fillId="8" borderId="43" xfId="0" applyFont="1" applyFill="1" applyBorder="1" applyAlignment="1" applyProtection="1">
      <alignment horizontal="justify" vertical="center"/>
      <protection locked="0"/>
    </xf>
    <xf numFmtId="0" fontId="7" fillId="8" borderId="15" xfId="0" applyFont="1" applyFill="1" applyBorder="1" applyAlignment="1" applyProtection="1">
      <alignment horizontal="justify" vertical="center"/>
      <protection locked="0"/>
    </xf>
    <xf numFmtId="0" fontId="4" fillId="3" borderId="0" xfId="0" applyFont="1" applyFill="1"/>
    <xf numFmtId="1" fontId="7" fillId="3" borderId="104" xfId="0" applyNumberFormat="1" applyFont="1" applyFill="1" applyBorder="1" applyAlignment="1">
      <alignment horizontal="center" vertical="center" wrapText="1"/>
    </xf>
    <xf numFmtId="1" fontId="7" fillId="3" borderId="116" xfId="0" applyNumberFormat="1" applyFont="1" applyFill="1" applyBorder="1" applyAlignment="1">
      <alignment horizontal="center" vertical="top" wrapText="1"/>
    </xf>
    <xf numFmtId="0" fontId="7" fillId="3" borderId="117" xfId="0" applyFont="1" applyFill="1" applyBorder="1" applyAlignment="1">
      <alignment horizontal="center" vertical="center" wrapText="1"/>
    </xf>
    <xf numFmtId="1" fontId="7" fillId="3" borderId="11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>
      <alignment vertical="center"/>
    </xf>
    <xf numFmtId="0" fontId="7" fillId="12" borderId="17" xfId="0" applyFont="1" applyFill="1" applyBorder="1"/>
    <xf numFmtId="1" fontId="7" fillId="0" borderId="16" xfId="0" applyNumberFormat="1" applyFont="1" applyBorder="1" applyAlignment="1">
      <alignment vertical="center"/>
    </xf>
    <xf numFmtId="1" fontId="7" fillId="0" borderId="15" xfId="0" applyNumberFormat="1" applyFont="1" applyBorder="1" applyAlignment="1">
      <alignment vertical="center"/>
    </xf>
    <xf numFmtId="0" fontId="7" fillId="12" borderId="34" xfId="0" applyFont="1" applyFill="1" applyBorder="1"/>
    <xf numFmtId="1" fontId="7" fillId="3" borderId="109" xfId="0" applyNumberFormat="1" applyFont="1" applyFill="1" applyBorder="1" applyAlignment="1">
      <alignment horizontal="center" vertical="center" wrapText="1"/>
    </xf>
    <xf numFmtId="1" fontId="7" fillId="3" borderId="119" xfId="0" applyNumberFormat="1" applyFont="1" applyFill="1" applyBorder="1" applyAlignment="1">
      <alignment horizontal="center" vertical="center" wrapText="1"/>
    </xf>
    <xf numFmtId="1" fontId="7" fillId="3" borderId="107" xfId="0" applyNumberFormat="1" applyFont="1" applyFill="1" applyBorder="1" applyAlignment="1">
      <alignment horizontal="center" vertical="center" wrapText="1"/>
    </xf>
    <xf numFmtId="1" fontId="7" fillId="0" borderId="110" xfId="0" applyNumberFormat="1" applyFont="1" applyBorder="1" applyAlignment="1">
      <alignment horizontal="left" vertical="center"/>
    </xf>
    <xf numFmtId="0" fontId="7" fillId="13" borderId="110" xfId="0" applyFont="1" applyFill="1" applyBorder="1"/>
    <xf numFmtId="0" fontId="7" fillId="12" borderId="29" xfId="0" applyFont="1" applyFill="1" applyBorder="1"/>
    <xf numFmtId="1" fontId="7" fillId="0" borderId="16" xfId="0" applyNumberFormat="1" applyFont="1" applyBorder="1" applyAlignment="1">
      <alignment horizontal="left" vertical="center"/>
    </xf>
    <xf numFmtId="0" fontId="7" fillId="12" borderId="69" xfId="0" applyFont="1" applyFill="1" applyBorder="1"/>
    <xf numFmtId="0" fontId="7" fillId="0" borderId="34" xfId="0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wrapText="1"/>
    </xf>
    <xf numFmtId="0" fontId="7" fillId="12" borderId="89" xfId="0" applyFont="1" applyFill="1" applyBorder="1"/>
    <xf numFmtId="0" fontId="7" fillId="12" borderId="54" xfId="0" applyFont="1" applyFill="1" applyBorder="1"/>
    <xf numFmtId="0" fontId="7" fillId="3" borderId="109" xfId="0" applyFont="1" applyFill="1" applyBorder="1" applyAlignment="1">
      <alignment horizontal="center" wrapText="1"/>
    </xf>
    <xf numFmtId="0" fontId="7" fillId="3" borderId="107" xfId="0" applyFont="1" applyFill="1" applyBorder="1" applyAlignment="1">
      <alignment horizontal="center" wrapText="1"/>
    </xf>
    <xf numFmtId="0" fontId="7" fillId="3" borderId="119" xfId="0" applyFont="1" applyFill="1" applyBorder="1" applyAlignment="1">
      <alignment horizontal="center" vertical="center" wrapText="1"/>
    </xf>
    <xf numFmtId="0" fontId="7" fillId="3" borderId="120" xfId="0" applyFont="1" applyFill="1" applyBorder="1" applyAlignment="1">
      <alignment horizontal="center" vertical="center" wrapText="1"/>
    </xf>
    <xf numFmtId="1" fontId="7" fillId="3" borderId="16" xfId="0" applyNumberFormat="1" applyFont="1" applyFill="1" applyBorder="1"/>
    <xf numFmtId="1" fontId="7" fillId="3" borderId="110" xfId="0" applyNumberFormat="1" applyFont="1" applyFill="1" applyBorder="1" applyAlignment="1">
      <alignment horizontal="right" wrapText="1"/>
    </xf>
    <xf numFmtId="1" fontId="7" fillId="3" borderId="16" xfId="0" applyNumberFormat="1" applyFont="1" applyFill="1" applyBorder="1" applyAlignment="1">
      <alignment horizontal="right" wrapText="1"/>
    </xf>
    <xf numFmtId="1" fontId="7" fillId="3" borderId="34" xfId="0" applyNumberFormat="1" applyFont="1" applyFill="1" applyBorder="1"/>
    <xf numFmtId="1" fontId="7" fillId="3" borderId="10" xfId="0" applyNumberFormat="1" applyFont="1" applyFill="1" applyBorder="1" applyAlignment="1">
      <alignment horizontal="right" wrapText="1"/>
    </xf>
    <xf numFmtId="1" fontId="7" fillId="4" borderId="89" xfId="0" applyNumberFormat="1" applyFont="1" applyFill="1" applyBorder="1" applyProtection="1">
      <protection locked="0"/>
    </xf>
    <xf numFmtId="1" fontId="7" fillId="4" borderId="90" xfId="0" applyNumberFormat="1" applyFont="1" applyFill="1" applyBorder="1" applyProtection="1">
      <protection locked="0"/>
    </xf>
    <xf numFmtId="0" fontId="7" fillId="0" borderId="119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1" fontId="7" fillId="0" borderId="110" xfId="0" applyNumberFormat="1" applyFont="1" applyBorder="1" applyAlignment="1">
      <alignment horizontal="righ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1" fontId="7" fillId="4" borderId="91" xfId="0" applyNumberFormat="1" applyFont="1" applyFill="1" applyBorder="1" applyProtection="1">
      <protection locked="0"/>
    </xf>
    <xf numFmtId="1" fontId="5" fillId="0" borderId="0" xfId="0" applyNumberFormat="1" applyFont="1"/>
    <xf numFmtId="1" fontId="4" fillId="0" borderId="0" xfId="0" applyNumberFormat="1" applyFont="1" applyProtection="1">
      <protection hidden="1"/>
    </xf>
    <xf numFmtId="1" fontId="7" fillId="0" borderId="121" xfId="0" applyNumberFormat="1" applyFont="1" applyBorder="1" applyAlignment="1">
      <alignment horizontal="center" vertical="center" wrapText="1"/>
    </xf>
    <xf numFmtId="1" fontId="7" fillId="0" borderId="119" xfId="0" applyNumberFormat="1" applyFont="1" applyBorder="1" applyAlignment="1">
      <alignment horizontal="center" vertical="center" wrapText="1"/>
    </xf>
    <xf numFmtId="1" fontId="7" fillId="0" borderId="118" xfId="0" applyNumberFormat="1" applyFont="1" applyBorder="1" applyAlignment="1">
      <alignment horizontal="center" vertical="center" wrapText="1"/>
    </xf>
    <xf numFmtId="1" fontId="7" fillId="3" borderId="105" xfId="0" applyNumberFormat="1" applyFont="1" applyFill="1" applyBorder="1" applyAlignment="1">
      <alignment wrapText="1"/>
    </xf>
    <xf numFmtId="1" fontId="7" fillId="3" borderId="108" xfId="0" applyNumberFormat="1" applyFont="1" applyFill="1" applyBorder="1"/>
    <xf numFmtId="1" fontId="10" fillId="4" borderId="109" xfId="0" applyNumberFormat="1" applyFont="1" applyFill="1" applyBorder="1" applyProtection="1">
      <protection locked="0"/>
    </xf>
    <xf numFmtId="1" fontId="10" fillId="4" borderId="119" xfId="0" applyNumberFormat="1" applyFont="1" applyFill="1" applyBorder="1" applyProtection="1">
      <protection locked="0"/>
    </xf>
    <xf numFmtId="1" fontId="10" fillId="4" borderId="121" xfId="0" applyNumberFormat="1" applyFont="1" applyFill="1" applyBorder="1" applyProtection="1">
      <protection locked="0"/>
    </xf>
    <xf numFmtId="1" fontId="10" fillId="4" borderId="118" xfId="0" applyNumberFormat="1" applyFont="1" applyFill="1" applyBorder="1" applyProtection="1">
      <protection locked="0"/>
    </xf>
    <xf numFmtId="1" fontId="7" fillId="0" borderId="104" xfId="0" applyNumberFormat="1" applyFont="1" applyBorder="1" applyAlignment="1">
      <alignment horizontal="center" vertical="center" wrapText="1"/>
    </xf>
    <xf numFmtId="1" fontId="7" fillId="0" borderId="108" xfId="0" applyNumberFormat="1" applyFont="1" applyBorder="1" applyAlignment="1">
      <alignment vertical="center" wrapText="1"/>
    </xf>
    <xf numFmtId="1" fontId="7" fillId="4" borderId="108" xfId="0" applyNumberFormat="1" applyFont="1" applyFill="1" applyBorder="1" applyProtection="1">
      <protection locked="0"/>
    </xf>
    <xf numFmtId="1" fontId="7" fillId="4" borderId="121" xfId="0" applyNumberFormat="1" applyFont="1" applyFill="1" applyBorder="1" applyProtection="1">
      <protection locked="0"/>
    </xf>
    <xf numFmtId="1" fontId="7" fillId="4" borderId="118" xfId="0" applyNumberFormat="1" applyFont="1" applyFill="1" applyBorder="1" applyProtection="1">
      <protection locked="0"/>
    </xf>
    <xf numFmtId="164" fontId="0" fillId="14" borderId="0" xfId="0" applyNumberFormat="1" applyFill="1"/>
    <xf numFmtId="0" fontId="0" fillId="14" borderId="0" xfId="0" applyFill="1"/>
    <xf numFmtId="1" fontId="7" fillId="10" borderId="21" xfId="0" applyNumberFormat="1" applyFont="1" applyFill="1" applyBorder="1" applyAlignment="1">
      <alignment horizontal="right"/>
    </xf>
    <xf numFmtId="1" fontId="7" fillId="2" borderId="122" xfId="7" applyNumberFormat="1" applyFont="1" applyFill="1" applyBorder="1" applyAlignment="1">
      <alignment horizontal="right"/>
    </xf>
    <xf numFmtId="1" fontId="7" fillId="4" borderId="123" xfId="0" applyNumberFormat="1" applyFont="1" applyFill="1" applyBorder="1" applyProtection="1">
      <protection locked="0"/>
    </xf>
    <xf numFmtId="1" fontId="7" fillId="4" borderId="123" xfId="1" applyNumberFormat="1" applyFont="1" applyFill="1" applyBorder="1" applyProtection="1">
      <protection locked="0"/>
    </xf>
    <xf numFmtId="1" fontId="7" fillId="4" borderId="124" xfId="0" applyNumberFormat="1" applyFont="1" applyFill="1" applyBorder="1" applyProtection="1">
      <protection locked="0"/>
    </xf>
    <xf numFmtId="1" fontId="7" fillId="4" borderId="125" xfId="0" applyNumberFormat="1" applyFont="1" applyFill="1" applyBorder="1" applyProtection="1">
      <protection locked="0"/>
    </xf>
    <xf numFmtId="164" fontId="7" fillId="0" borderId="126" xfId="5" applyNumberFormat="1" applyFont="1" applyFill="1" applyBorder="1" applyAlignment="1" applyProtection="1">
      <alignment horizontal="right"/>
    </xf>
    <xf numFmtId="1" fontId="7" fillId="0" borderId="126" xfId="0" applyNumberFormat="1" applyFont="1" applyBorder="1" applyAlignment="1">
      <alignment horizontal="center" vertical="center"/>
    </xf>
    <xf numFmtId="1" fontId="7" fillId="0" borderId="127" xfId="0" applyNumberFormat="1" applyFont="1" applyBorder="1" applyAlignment="1">
      <alignment horizontal="center" vertical="center" wrapText="1"/>
    </xf>
    <xf numFmtId="1" fontId="7" fillId="4" borderId="127" xfId="0" applyNumberFormat="1" applyFont="1" applyFill="1" applyBorder="1" applyProtection="1">
      <protection locked="0"/>
    </xf>
    <xf numFmtId="1" fontId="7" fillId="4" borderId="128" xfId="0" applyNumberFormat="1" applyFont="1" applyFill="1" applyBorder="1" applyProtection="1">
      <protection locked="0"/>
    </xf>
    <xf numFmtId="1" fontId="7" fillId="4" borderId="129" xfId="0" applyNumberFormat="1" applyFont="1" applyFill="1" applyBorder="1" applyProtection="1">
      <protection locked="0"/>
    </xf>
    <xf numFmtId="1" fontId="7" fillId="0" borderId="130" xfId="0" applyNumberFormat="1" applyFont="1" applyBorder="1"/>
    <xf numFmtId="1" fontId="7" fillId="10" borderId="131" xfId="0" applyNumberFormat="1" applyFont="1" applyFill="1" applyBorder="1"/>
    <xf numFmtId="1" fontId="7" fillId="4" borderId="131" xfId="0" applyNumberFormat="1" applyFont="1" applyFill="1" applyBorder="1" applyProtection="1">
      <protection locked="0"/>
    </xf>
    <xf numFmtId="1" fontId="7" fillId="0" borderId="129" xfId="0" applyNumberFormat="1" applyFont="1" applyBorder="1"/>
    <xf numFmtId="1" fontId="7" fillId="0" borderId="128" xfId="0" applyNumberFormat="1" applyFont="1" applyBorder="1"/>
    <xf numFmtId="1" fontId="7" fillId="0" borderId="129" xfId="0" applyNumberFormat="1" applyFont="1" applyBorder="1" applyAlignment="1">
      <alignment horizontal="center" vertical="center" wrapText="1"/>
    </xf>
    <xf numFmtId="1" fontId="7" fillId="0" borderId="126" xfId="0" applyNumberFormat="1" applyFont="1" applyBorder="1" applyAlignment="1">
      <alignment horizontal="center" vertical="center" wrapText="1"/>
    </xf>
    <xf numFmtId="1" fontId="7" fillId="0" borderId="128" xfId="0" applyNumberFormat="1" applyFont="1" applyBorder="1" applyAlignment="1">
      <alignment horizontal="center" vertical="center" wrapText="1"/>
    </xf>
    <xf numFmtId="1" fontId="7" fillId="0" borderId="129" xfId="0" applyNumberFormat="1" applyFont="1" applyBorder="1" applyAlignment="1">
      <alignment horizontal="right"/>
    </xf>
    <xf numFmtId="1" fontId="7" fillId="0" borderId="126" xfId="0" applyNumberFormat="1" applyFont="1" applyBorder="1" applyAlignment="1">
      <alignment horizontal="right"/>
    </xf>
    <xf numFmtId="1" fontId="7" fillId="0" borderId="128" xfId="0" applyNumberFormat="1" applyFont="1" applyBorder="1" applyAlignment="1">
      <alignment horizontal="right"/>
    </xf>
    <xf numFmtId="1" fontId="7" fillId="0" borderId="132" xfId="0" applyNumberFormat="1" applyFont="1" applyBorder="1" applyAlignment="1">
      <alignment vertical="center" wrapText="1"/>
    </xf>
    <xf numFmtId="1" fontId="7" fillId="2" borderId="130" xfId="0" applyNumberFormat="1" applyFont="1" applyFill="1" applyBorder="1" applyAlignment="1">
      <alignment horizontal="center" vertical="center"/>
    </xf>
    <xf numFmtId="1" fontId="7" fillId="0" borderId="133" xfId="0" applyNumberFormat="1" applyFont="1" applyBorder="1" applyAlignment="1">
      <alignment vertical="center" wrapText="1"/>
    </xf>
    <xf numFmtId="1" fontId="7" fillId="2" borderId="136" xfId="7" applyNumberFormat="1" applyFont="1" applyFill="1" applyBorder="1" applyAlignment="1">
      <alignment horizontal="right"/>
    </xf>
    <xf numFmtId="1" fontId="7" fillId="0" borderId="138" xfId="0" applyNumberFormat="1" applyFont="1" applyBorder="1" applyAlignment="1">
      <alignment horizontal="center" vertical="center" wrapText="1"/>
    </xf>
    <xf numFmtId="1" fontId="7" fillId="0" borderId="142" xfId="0" applyNumberFormat="1" applyFont="1" applyBorder="1" applyAlignment="1">
      <alignment horizontal="center" vertical="center"/>
    </xf>
    <xf numFmtId="1" fontId="7" fillId="0" borderId="142" xfId="0" applyNumberFormat="1" applyFont="1" applyBorder="1" applyAlignment="1">
      <alignment horizontal="center" vertical="center" wrapText="1"/>
    </xf>
    <xf numFmtId="1" fontId="7" fillId="0" borderId="140" xfId="0" applyNumberFormat="1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 wrapText="1"/>
    </xf>
    <xf numFmtId="1" fontId="7" fillId="3" borderId="139" xfId="0" applyNumberFormat="1" applyFont="1" applyFill="1" applyBorder="1" applyAlignment="1">
      <alignment horizontal="center" vertical="center" wrapText="1"/>
    </xf>
    <xf numFmtId="1" fontId="7" fillId="3" borderId="144" xfId="0" applyNumberFormat="1" applyFont="1" applyFill="1" applyBorder="1" applyAlignment="1">
      <alignment horizontal="center" vertical="top" wrapText="1"/>
    </xf>
    <xf numFmtId="0" fontId="7" fillId="3" borderId="145" xfId="0" applyFont="1" applyFill="1" applyBorder="1" applyAlignment="1">
      <alignment horizontal="center" vertical="center" wrapText="1"/>
    </xf>
    <xf numFmtId="1" fontId="7" fillId="3" borderId="142" xfId="0" applyNumberFormat="1" applyFont="1" applyFill="1" applyBorder="1" applyAlignment="1">
      <alignment horizontal="center" vertical="center" wrapText="1"/>
    </xf>
    <xf numFmtId="0" fontId="7" fillId="3" borderId="142" xfId="0" applyFont="1" applyFill="1" applyBorder="1" applyAlignment="1">
      <alignment horizontal="center" wrapText="1"/>
    </xf>
    <xf numFmtId="0" fontId="7" fillId="0" borderId="140" xfId="0" applyFont="1" applyBorder="1" applyAlignment="1">
      <alignment horizontal="center" vertical="center" wrapText="1"/>
    </xf>
    <xf numFmtId="1" fontId="7" fillId="0" borderId="146" xfId="0" applyNumberFormat="1" applyFont="1" applyBorder="1" applyAlignment="1">
      <alignment horizontal="center" vertical="center" wrapText="1"/>
    </xf>
    <xf numFmtId="1" fontId="7" fillId="3" borderId="140" xfId="0" applyNumberFormat="1" applyFont="1" applyFill="1" applyBorder="1" applyAlignment="1">
      <alignment wrapText="1"/>
    </xf>
    <xf numFmtId="1" fontId="10" fillId="4" borderId="146" xfId="0" applyNumberFormat="1" applyFont="1" applyFill="1" applyBorder="1" applyProtection="1">
      <protection locked="0"/>
    </xf>
    <xf numFmtId="1" fontId="7" fillId="0" borderId="139" xfId="0" applyNumberFormat="1" applyFont="1" applyBorder="1" applyAlignment="1">
      <alignment horizontal="center" vertical="center" wrapText="1"/>
    </xf>
    <xf numFmtId="1" fontId="7" fillId="4" borderId="146" xfId="0" applyNumberFormat="1" applyFont="1" applyFill="1" applyBorder="1" applyProtection="1">
      <protection locked="0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1" fontId="7" fillId="0" borderId="8" xfId="2" applyNumberFormat="1" applyFont="1" applyBorder="1" applyAlignment="1" applyProtection="1">
      <alignment horizontal="center" vertical="center" wrapText="1"/>
    </xf>
    <xf numFmtId="1" fontId="7" fillId="0" borderId="150" xfId="0" applyNumberFormat="1" applyFont="1" applyBorder="1" applyAlignment="1">
      <alignment horizontal="center" vertical="center" wrapText="1"/>
    </xf>
    <xf numFmtId="1" fontId="7" fillId="0" borderId="151" xfId="0" applyNumberFormat="1" applyFont="1" applyBorder="1" applyAlignment="1">
      <alignment horizontal="center" vertical="center" wrapText="1"/>
    </xf>
    <xf numFmtId="1" fontId="7" fillId="0" borderId="129" xfId="0" applyNumberFormat="1" applyFont="1" applyBorder="1" applyAlignment="1">
      <alignment horizontal="center" vertical="center"/>
    </xf>
    <xf numFmtId="41" fontId="7" fillId="0" borderId="147" xfId="2" applyNumberFormat="1" applyFont="1" applyBorder="1" applyAlignment="1" applyProtection="1">
      <alignment horizontal="center" vertical="center" wrapText="1"/>
    </xf>
    <xf numFmtId="41" fontId="7" fillId="0" borderId="149" xfId="2" applyNumberFormat="1" applyFont="1" applyBorder="1" applyAlignment="1" applyProtection="1">
      <alignment horizontal="center" vertical="center"/>
    </xf>
    <xf numFmtId="1" fontId="7" fillId="4" borderId="135" xfId="0" applyNumberFormat="1" applyFont="1" applyFill="1" applyBorder="1" applyProtection="1">
      <protection locked="0"/>
    </xf>
    <xf numFmtId="1" fontId="7" fillId="4" borderId="130" xfId="0" applyNumberFormat="1" applyFont="1" applyFill="1" applyBorder="1" applyProtection="1">
      <protection locked="0"/>
    </xf>
    <xf numFmtId="41" fontId="7" fillId="0" borderId="148" xfId="2" applyNumberFormat="1" applyFont="1" applyBorder="1" applyAlignment="1" applyProtection="1">
      <alignment horizontal="center"/>
    </xf>
    <xf numFmtId="164" fontId="7" fillId="0" borderId="147" xfId="2" applyNumberFormat="1" applyFont="1" applyBorder="1" applyAlignment="1" applyProtection="1">
      <alignment horizontal="right"/>
    </xf>
    <xf numFmtId="164" fontId="7" fillId="0" borderId="150" xfId="2" applyNumberFormat="1" applyFont="1" applyBorder="1" applyAlignment="1" applyProtection="1">
      <alignment horizontal="right"/>
    </xf>
    <xf numFmtId="164" fontId="7" fillId="0" borderId="151" xfId="2" applyNumberFormat="1" applyFont="1" applyBorder="1" applyAlignment="1" applyProtection="1">
      <alignment horizontal="right"/>
    </xf>
    <xf numFmtId="164" fontId="7" fillId="0" borderId="126" xfId="2" applyNumberFormat="1" applyFont="1" applyBorder="1" applyAlignment="1" applyProtection="1">
      <alignment horizontal="right"/>
    </xf>
    <xf numFmtId="164" fontId="7" fillId="0" borderId="129" xfId="2" applyNumberFormat="1" applyFont="1" applyBorder="1" applyAlignment="1" applyProtection="1">
      <alignment horizontal="right"/>
    </xf>
    <xf numFmtId="164" fontId="7" fillId="0" borderId="149" xfId="2" applyNumberFormat="1" applyFont="1" applyBorder="1" applyAlignment="1" applyProtection="1">
      <alignment horizontal="right"/>
    </xf>
    <xf numFmtId="164" fontId="7" fillId="0" borderId="142" xfId="2" applyNumberFormat="1" applyFont="1" applyBorder="1" applyAlignment="1" applyProtection="1">
      <alignment horizontal="right"/>
    </xf>
    <xf numFmtId="1" fontId="7" fillId="0" borderId="147" xfId="1" applyNumberFormat="1" applyFont="1" applyBorder="1" applyAlignment="1">
      <alignment horizontal="center" vertical="center"/>
    </xf>
    <xf numFmtId="1" fontId="7" fillId="0" borderId="147" xfId="1" applyNumberFormat="1" applyFont="1" applyBorder="1" applyAlignment="1">
      <alignment horizontal="center" vertical="center" wrapText="1"/>
    </xf>
    <xf numFmtId="1" fontId="7" fillId="0" borderId="150" xfId="1" applyNumberFormat="1" applyFont="1" applyBorder="1" applyAlignment="1">
      <alignment horizontal="center" vertical="center" wrapText="1"/>
    </xf>
    <xf numFmtId="1" fontId="7" fillId="0" borderId="142" xfId="1" applyNumberFormat="1" applyFont="1" applyBorder="1" applyAlignment="1">
      <alignment horizontal="center" vertical="center" wrapText="1"/>
    </xf>
    <xf numFmtId="1" fontId="7" fillId="0" borderId="149" xfId="1" applyNumberFormat="1" applyFont="1" applyBorder="1" applyAlignment="1">
      <alignment horizontal="center" vertical="center" wrapText="1"/>
    </xf>
    <xf numFmtId="0" fontId="7" fillId="0" borderId="130" xfId="1" applyFont="1" applyBorder="1" applyAlignment="1">
      <alignment horizontal="left" vertical="center" wrapText="1"/>
    </xf>
    <xf numFmtId="1" fontId="7" fillId="0" borderId="130" xfId="1" applyNumberFormat="1" applyFont="1" applyBorder="1" applyAlignment="1">
      <alignment horizontal="right" vertical="center" wrapText="1"/>
    </xf>
    <xf numFmtId="1" fontId="7" fillId="4" borderId="134" xfId="1" applyNumberFormat="1" applyFont="1" applyFill="1" applyBorder="1" applyProtection="1">
      <protection locked="0"/>
    </xf>
    <xf numFmtId="1" fontId="7" fillId="4" borderId="131" xfId="1" applyNumberFormat="1" applyFont="1" applyFill="1" applyBorder="1" applyProtection="1">
      <protection locked="0"/>
    </xf>
    <xf numFmtId="1" fontId="7" fillId="8" borderId="131" xfId="1" applyNumberFormat="1" applyFont="1" applyFill="1" applyBorder="1" applyProtection="1">
      <protection locked="0"/>
    </xf>
    <xf numFmtId="1" fontId="7" fillId="8" borderId="130" xfId="1" applyNumberFormat="1" applyFont="1" applyFill="1" applyBorder="1" applyProtection="1">
      <protection locked="0"/>
    </xf>
    <xf numFmtId="1" fontId="7" fillId="4" borderId="130" xfId="1" applyNumberFormat="1" applyFont="1" applyFill="1" applyBorder="1" applyProtection="1">
      <protection locked="0"/>
    </xf>
    <xf numFmtId="1" fontId="7" fillId="0" borderId="147" xfId="1" applyNumberFormat="1" applyFont="1" applyBorder="1" applyAlignment="1">
      <alignment horizontal="right" vertical="center" wrapText="1"/>
    </xf>
    <xf numFmtId="1" fontId="7" fillId="0" borderId="150" xfId="1" applyNumberFormat="1" applyFont="1" applyBorder="1" applyAlignment="1">
      <alignment horizontal="right" vertical="center" wrapText="1"/>
    </xf>
    <xf numFmtId="1" fontId="7" fillId="0" borderId="142" xfId="1" applyNumberFormat="1" applyFont="1" applyBorder="1" applyAlignment="1">
      <alignment horizontal="right" vertical="center" wrapText="1"/>
    </xf>
    <xf numFmtId="1" fontId="7" fillId="0" borderId="149" xfId="1" applyNumberFormat="1" applyFont="1" applyBorder="1" applyAlignment="1">
      <alignment horizontal="right" vertical="center" wrapText="1"/>
    </xf>
    <xf numFmtId="0" fontId="7" fillId="0" borderId="147" xfId="1" applyFont="1" applyBorder="1" applyAlignment="1">
      <alignment horizontal="left" vertical="center" wrapText="1"/>
    </xf>
    <xf numFmtId="164" fontId="7" fillId="3" borderId="147" xfId="2" applyNumberFormat="1" applyFont="1" applyFill="1" applyBorder="1" applyAlignment="1" applyProtection="1">
      <alignment horizontal="right" vertical="center"/>
    </xf>
    <xf numFmtId="1" fontId="7" fillId="4" borderId="150" xfId="0" applyNumberFormat="1" applyFont="1" applyFill="1" applyBorder="1" applyProtection="1">
      <protection locked="0"/>
    </xf>
    <xf numFmtId="1" fontId="7" fillId="4" borderId="126" xfId="0" applyNumberFormat="1" applyFont="1" applyFill="1" applyBorder="1" applyProtection="1">
      <protection locked="0"/>
    </xf>
    <xf numFmtId="1" fontId="7" fillId="4" borderId="147" xfId="0" applyNumberFormat="1" applyFont="1" applyFill="1" applyBorder="1" applyProtection="1">
      <protection locked="0"/>
    </xf>
    <xf numFmtId="1" fontId="7" fillId="4" borderId="152" xfId="0" applyNumberFormat="1" applyFont="1" applyFill="1" applyBorder="1" applyProtection="1">
      <protection locked="0"/>
    </xf>
    <xf numFmtId="1" fontId="7" fillId="4" borderId="142" xfId="0" applyNumberFormat="1" applyFont="1" applyFill="1" applyBorder="1" applyProtection="1">
      <protection locked="0"/>
    </xf>
    <xf numFmtId="41" fontId="7" fillId="0" borderId="150" xfId="2" applyNumberFormat="1" applyFont="1" applyBorder="1" applyAlignment="1" applyProtection="1">
      <alignment horizontal="center" vertical="center" wrapText="1"/>
    </xf>
    <xf numFmtId="41" fontId="7" fillId="0" borderId="142" xfId="2" applyNumberFormat="1" applyFont="1" applyBorder="1" applyAlignment="1" applyProtection="1">
      <alignment horizontal="center" vertical="center"/>
    </xf>
    <xf numFmtId="1" fontId="7" fillId="0" borderId="148" xfId="0" applyNumberFormat="1" applyFont="1" applyBorder="1" applyAlignment="1">
      <alignment horizontal="center" vertical="center"/>
    </xf>
    <xf numFmtId="1" fontId="7" fillId="0" borderId="150" xfId="0" applyNumberFormat="1" applyFont="1" applyBorder="1" applyAlignment="1">
      <alignment horizontal="center" vertical="center"/>
    </xf>
    <xf numFmtId="1" fontId="7" fillId="0" borderId="154" xfId="0" applyNumberFormat="1" applyFont="1" applyBorder="1" applyAlignment="1">
      <alignment horizontal="center" vertical="center" wrapText="1"/>
    </xf>
    <xf numFmtId="1" fontId="7" fillId="0" borderId="147" xfId="0" applyNumberFormat="1" applyFont="1" applyBorder="1" applyAlignment="1">
      <alignment horizontal="center" vertical="center" wrapText="1"/>
    </xf>
    <xf numFmtId="1" fontId="7" fillId="4" borderId="134" xfId="0" applyNumberFormat="1" applyFont="1" applyFill="1" applyBorder="1" applyProtection="1">
      <protection locked="0"/>
    </xf>
    <xf numFmtId="1" fontId="7" fillId="9" borderId="155" xfId="4" applyNumberFormat="1" applyFont="1" applyBorder="1" applyProtection="1">
      <protection locked="0"/>
    </xf>
    <xf numFmtId="1" fontId="7" fillId="9" borderId="156" xfId="4" applyNumberFormat="1" applyFont="1" applyBorder="1" applyProtection="1">
      <protection locked="0"/>
    </xf>
    <xf numFmtId="1" fontId="7" fillId="4" borderId="33" xfId="0" applyNumberFormat="1" applyFont="1" applyFill="1" applyBorder="1" applyProtection="1">
      <protection locked="0"/>
    </xf>
    <xf numFmtId="1" fontId="7" fillId="4" borderId="156" xfId="0" applyNumberFormat="1" applyFont="1" applyFill="1" applyBorder="1" applyProtection="1">
      <protection locked="0"/>
    </xf>
    <xf numFmtId="1" fontId="7" fillId="4" borderId="155" xfId="0" applyNumberFormat="1" applyFont="1" applyFill="1" applyBorder="1" applyProtection="1">
      <protection locked="0"/>
    </xf>
    <xf numFmtId="1" fontId="7" fillId="4" borderId="157" xfId="0" applyNumberFormat="1" applyFont="1" applyFill="1" applyBorder="1" applyProtection="1">
      <protection locked="0"/>
    </xf>
    <xf numFmtId="41" fontId="7" fillId="0" borderId="148" xfId="2" applyNumberFormat="1" applyFont="1" applyBorder="1" applyAlignment="1" applyProtection="1">
      <alignment horizontal="center" vertical="center" wrapText="1"/>
    </xf>
    <xf numFmtId="164" fontId="7" fillId="0" borderId="147" xfId="5" applyNumberFormat="1" applyFont="1" applyFill="1" applyBorder="1" applyAlignment="1" applyProtection="1">
      <alignment horizontal="right"/>
    </xf>
    <xf numFmtId="164" fontId="7" fillId="0" borderId="150" xfId="5" applyNumberFormat="1" applyFont="1" applyFill="1" applyBorder="1" applyAlignment="1" applyProtection="1">
      <alignment horizontal="right"/>
    </xf>
    <xf numFmtId="164" fontId="7" fillId="0" borderId="151" xfId="5" applyNumberFormat="1" applyFont="1" applyFill="1" applyBorder="1" applyAlignment="1" applyProtection="1">
      <alignment horizontal="right"/>
    </xf>
    <xf numFmtId="164" fontId="7" fillId="0" borderId="142" xfId="5" applyNumberFormat="1" applyFont="1" applyFill="1" applyBorder="1" applyAlignment="1" applyProtection="1">
      <alignment horizontal="right"/>
    </xf>
    <xf numFmtId="164" fontId="7" fillId="0" borderId="149" xfId="5" applyNumberFormat="1" applyFont="1" applyFill="1" applyBorder="1" applyAlignment="1" applyProtection="1">
      <alignment horizontal="right"/>
    </xf>
    <xf numFmtId="1" fontId="7" fillId="0" borderId="144" xfId="0" applyNumberFormat="1" applyFont="1" applyBorder="1" applyAlignment="1">
      <alignment horizontal="center" vertical="center" wrapText="1"/>
    </xf>
    <xf numFmtId="41" fontId="7" fillId="0" borderId="154" xfId="2" applyNumberFormat="1" applyFont="1" applyBorder="1" applyAlignment="1" applyProtection="1">
      <alignment horizontal="center" vertical="center" wrapText="1"/>
    </xf>
    <xf numFmtId="41" fontId="7" fillId="0" borderId="158" xfId="2" applyNumberFormat="1" applyFont="1" applyBorder="1" applyAlignment="1" applyProtection="1">
      <alignment horizontal="center" vertical="center" wrapText="1"/>
    </xf>
    <xf numFmtId="1" fontId="7" fillId="0" borderId="137" xfId="0" applyNumberFormat="1" applyFont="1" applyBorder="1" applyAlignment="1">
      <alignment vertical="center"/>
    </xf>
    <xf numFmtId="1" fontId="7" fillId="0" borderId="138" xfId="0" applyNumberFormat="1" applyFont="1" applyBorder="1" applyAlignment="1">
      <alignment vertical="center"/>
    </xf>
    <xf numFmtId="1" fontId="7" fillId="0" borderId="150" xfId="0" applyNumberFormat="1" applyFont="1" applyBorder="1" applyAlignment="1">
      <alignment horizontal="right"/>
    </xf>
    <xf numFmtId="1" fontId="7" fillId="0" borderId="145" xfId="0" applyNumberFormat="1" applyFont="1" applyBorder="1" applyAlignment="1">
      <alignment horizontal="right"/>
    </xf>
    <xf numFmtId="1" fontId="7" fillId="0" borderId="138" xfId="0" applyNumberFormat="1" applyFont="1" applyBorder="1" applyAlignment="1">
      <alignment horizontal="right"/>
    </xf>
    <xf numFmtId="1" fontId="7" fillId="4" borderId="144" xfId="0" applyNumberFormat="1" applyFont="1" applyFill="1" applyBorder="1" applyProtection="1">
      <protection locked="0"/>
    </xf>
    <xf numFmtId="1" fontId="7" fillId="4" borderId="138" xfId="0" applyNumberFormat="1" applyFont="1" applyFill="1" applyBorder="1" applyProtection="1">
      <protection locked="0"/>
    </xf>
    <xf numFmtId="1" fontId="7" fillId="4" borderId="159" xfId="0" applyNumberFormat="1" applyFont="1" applyFill="1" applyBorder="1" applyProtection="1">
      <protection locked="0"/>
    </xf>
    <xf numFmtId="1" fontId="7" fillId="4" borderId="140" xfId="0" applyNumberFormat="1" applyFont="1" applyFill="1" applyBorder="1" applyProtection="1">
      <protection locked="0"/>
    </xf>
    <xf numFmtId="1" fontId="7" fillId="0" borderId="143" xfId="0" applyNumberFormat="1" applyFont="1" applyBorder="1" applyAlignment="1">
      <alignment vertical="center" wrapText="1"/>
    </xf>
    <xf numFmtId="1" fontId="7" fillId="10" borderId="134" xfId="0" applyNumberFormat="1" applyFont="1" applyFill="1" applyBorder="1"/>
    <xf numFmtId="1" fontId="7" fillId="0" borderId="150" xfId="0" applyNumberFormat="1" applyFont="1" applyBorder="1"/>
    <xf numFmtId="1" fontId="7" fillId="0" borderId="148" xfId="0" applyNumberFormat="1" applyFont="1" applyBorder="1"/>
    <xf numFmtId="1" fontId="7" fillId="0" borderId="159" xfId="0" applyNumberFormat="1" applyFont="1" applyBorder="1"/>
    <xf numFmtId="1" fontId="7" fillId="0" borderId="140" xfId="0" applyNumberFormat="1" applyFont="1" applyBorder="1"/>
    <xf numFmtId="1" fontId="9" fillId="0" borderId="147" xfId="0" applyNumberFormat="1" applyFont="1" applyBorder="1" applyAlignment="1">
      <alignment horizontal="center" vertical="center" wrapText="1"/>
    </xf>
    <xf numFmtId="1" fontId="7" fillId="0" borderId="134" xfId="0" applyNumberFormat="1" applyFont="1" applyBorder="1" applyAlignment="1">
      <alignment horizontal="right"/>
    </xf>
    <xf numFmtId="1" fontId="7" fillId="0" borderId="148" xfId="0" applyNumberFormat="1" applyFont="1" applyBorder="1" applyAlignment="1">
      <alignment horizontal="center" vertical="center" wrapText="1"/>
    </xf>
    <xf numFmtId="1" fontId="7" fillId="0" borderId="147" xfId="0" applyNumberFormat="1" applyFont="1" applyBorder="1" applyAlignment="1">
      <alignment horizontal="right" wrapText="1"/>
    </xf>
    <xf numFmtId="1" fontId="7" fillId="0" borderId="140" xfId="0" applyNumberFormat="1" applyFont="1" applyBorder="1" applyAlignment="1">
      <alignment horizontal="right" wrapText="1"/>
    </xf>
    <xf numFmtId="1" fontId="7" fillId="0" borderId="154" xfId="0" applyNumberFormat="1" applyFont="1" applyBorder="1" applyAlignment="1">
      <alignment horizontal="right"/>
    </xf>
    <xf numFmtId="1" fontId="7" fillId="0" borderId="142" xfId="0" applyNumberFormat="1" applyFont="1" applyBorder="1" applyAlignment="1">
      <alignment horizontal="right"/>
    </xf>
    <xf numFmtId="1" fontId="7" fillId="0" borderId="148" xfId="0" applyNumberFormat="1" applyFont="1" applyBorder="1" applyAlignment="1">
      <alignment horizontal="right" wrapText="1"/>
    </xf>
    <xf numFmtId="1" fontId="7" fillId="0" borderId="161" xfId="0" applyNumberFormat="1" applyFont="1" applyBorder="1" applyAlignment="1">
      <alignment horizontal="center" vertical="center"/>
    </xf>
    <xf numFmtId="41" fontId="7" fillId="0" borderId="159" xfId="2" applyNumberFormat="1" applyFont="1" applyBorder="1" applyAlignment="1" applyProtection="1">
      <alignment horizontal="center" vertical="center" wrapText="1"/>
    </xf>
    <xf numFmtId="1" fontId="7" fillId="0" borderId="161" xfId="0" applyNumberFormat="1" applyFont="1" applyBorder="1" applyAlignment="1">
      <alignment horizontal="center" vertical="center" wrapText="1"/>
    </xf>
    <xf numFmtId="1" fontId="7" fillId="2" borderId="162" xfId="7" applyNumberFormat="1" applyFont="1" applyFill="1" applyBorder="1" applyAlignment="1">
      <alignment horizontal="right"/>
    </xf>
    <xf numFmtId="1" fontId="7" fillId="2" borderId="163" xfId="7" applyNumberFormat="1" applyFont="1" applyFill="1" applyBorder="1" applyAlignment="1">
      <alignment horizontal="right"/>
    </xf>
    <xf numFmtId="1" fontId="7" fillId="8" borderId="162" xfId="0" applyNumberFormat="1" applyFont="1" applyFill="1" applyBorder="1" applyProtection="1">
      <protection locked="0"/>
    </xf>
    <xf numFmtId="1" fontId="7" fillId="8" borderId="163" xfId="0" applyNumberFormat="1" applyFont="1" applyFill="1" applyBorder="1" applyProtection="1">
      <protection locked="0"/>
    </xf>
    <xf numFmtId="1" fontId="7" fillId="8" borderId="164" xfId="0" applyNumberFormat="1" applyFont="1" applyFill="1" applyBorder="1" applyProtection="1">
      <protection locked="0"/>
    </xf>
    <xf numFmtId="1" fontId="7" fillId="8" borderId="165" xfId="0" applyNumberFormat="1" applyFont="1" applyFill="1" applyBorder="1" applyProtection="1">
      <protection locked="0"/>
    </xf>
    <xf numFmtId="1" fontId="7" fillId="8" borderId="33" xfId="0" applyNumberFormat="1" applyFont="1" applyFill="1" applyBorder="1" applyProtection="1">
      <protection locked="0"/>
    </xf>
    <xf numFmtId="1" fontId="7" fillId="8" borderId="156" xfId="0" applyNumberFormat="1" applyFont="1" applyFill="1" applyBorder="1" applyProtection="1">
      <protection locked="0"/>
    </xf>
    <xf numFmtId="1" fontId="7" fillId="8" borderId="166" xfId="0" applyNumberFormat="1" applyFont="1" applyFill="1" applyBorder="1" applyProtection="1">
      <protection locked="0"/>
    </xf>
    <xf numFmtId="1" fontId="7" fillId="0" borderId="149" xfId="0" applyNumberFormat="1" applyFont="1" applyBorder="1" applyAlignment="1">
      <alignment horizontal="center" vertical="center" wrapText="1"/>
    </xf>
    <xf numFmtId="1" fontId="7" fillId="0" borderId="167" xfId="0" applyNumberFormat="1" applyFont="1" applyBorder="1"/>
    <xf numFmtId="1" fontId="7" fillId="4" borderId="162" xfId="0" applyNumberFormat="1" applyFont="1" applyFill="1" applyBorder="1" applyProtection="1">
      <protection locked="0"/>
    </xf>
    <xf numFmtId="1" fontId="7" fillId="4" borderId="163" xfId="0" applyNumberFormat="1" applyFont="1" applyFill="1" applyBorder="1" applyProtection="1">
      <protection locked="0"/>
    </xf>
    <xf numFmtId="1" fontId="7" fillId="2" borderId="168" xfId="7" applyNumberFormat="1" applyFont="1" applyFill="1" applyBorder="1" applyAlignment="1">
      <alignment horizontal="right"/>
    </xf>
    <xf numFmtId="1" fontId="7" fillId="0" borderId="170" xfId="0" applyNumberFormat="1" applyFont="1" applyBorder="1"/>
    <xf numFmtId="1" fontId="7" fillId="2" borderId="171" xfId="7" applyNumberFormat="1" applyFont="1" applyFill="1" applyBorder="1" applyAlignment="1">
      <alignment horizontal="right"/>
    </xf>
    <xf numFmtId="1" fontId="7" fillId="2" borderId="172" xfId="7" applyNumberFormat="1" applyFont="1" applyFill="1" applyBorder="1" applyAlignment="1">
      <alignment horizontal="right"/>
    </xf>
    <xf numFmtId="1" fontId="7" fillId="4" borderId="173" xfId="0" applyNumberFormat="1" applyFont="1" applyFill="1" applyBorder="1" applyProtection="1">
      <protection locked="0"/>
    </xf>
    <xf numFmtId="1" fontId="7" fillId="4" borderId="174" xfId="0" applyNumberFormat="1" applyFont="1" applyFill="1" applyBorder="1" applyProtection="1">
      <protection locked="0"/>
    </xf>
    <xf numFmtId="1" fontId="7" fillId="4" borderId="172" xfId="0" applyNumberFormat="1" applyFont="1" applyFill="1" applyBorder="1" applyProtection="1">
      <protection locked="0"/>
    </xf>
    <xf numFmtId="1" fontId="7" fillId="0" borderId="175" xfId="0" applyNumberFormat="1" applyFont="1" applyBorder="1" applyAlignment="1">
      <alignment horizontal="center" vertical="center"/>
    </xf>
    <xf numFmtId="1" fontId="7" fillId="0" borderId="175" xfId="0" applyNumberFormat="1" applyFont="1" applyBorder="1" applyAlignment="1">
      <alignment horizontal="center" vertical="center" wrapText="1"/>
    </xf>
    <xf numFmtId="1" fontId="7" fillId="0" borderId="176" xfId="0" applyNumberFormat="1" applyFont="1" applyBorder="1" applyAlignment="1">
      <alignment horizontal="center" vertical="center" wrapText="1"/>
    </xf>
    <xf numFmtId="1" fontId="7" fillId="2" borderId="170" xfId="7" applyNumberFormat="1" applyFont="1" applyFill="1" applyBorder="1" applyAlignment="1">
      <alignment horizontal="right"/>
    </xf>
    <xf numFmtId="1" fontId="7" fillId="4" borderId="177" xfId="0" applyNumberFormat="1" applyFont="1" applyFill="1" applyBorder="1" applyProtection="1">
      <protection locked="0"/>
    </xf>
    <xf numFmtId="1" fontId="7" fillId="4" borderId="178" xfId="0" applyNumberFormat="1" applyFont="1" applyFill="1" applyBorder="1" applyProtection="1">
      <protection locked="0"/>
    </xf>
    <xf numFmtId="1" fontId="7" fillId="4" borderId="170" xfId="0" applyNumberFormat="1" applyFont="1" applyFill="1" applyBorder="1" applyProtection="1">
      <protection locked="0"/>
    </xf>
    <xf numFmtId="0" fontId="7" fillId="0" borderId="175" xfId="0" applyFont="1" applyBorder="1" applyAlignment="1">
      <alignment horizontal="center" vertical="center" wrapText="1"/>
    </xf>
    <xf numFmtId="0" fontId="7" fillId="12" borderId="170" xfId="0" applyFont="1" applyFill="1" applyBorder="1"/>
    <xf numFmtId="0" fontId="7" fillId="0" borderId="175" xfId="0" applyFont="1" applyBorder="1" applyAlignment="1">
      <alignment horizontal="center" vertical="center"/>
    </xf>
    <xf numFmtId="0" fontId="7" fillId="0" borderId="176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right" vertical="center"/>
    </xf>
    <xf numFmtId="0" fontId="7" fillId="8" borderId="173" xfId="0" applyFont="1" applyFill="1" applyBorder="1" applyAlignment="1" applyProtection="1">
      <alignment horizontal="justify" vertical="center"/>
      <protection locked="0"/>
    </xf>
    <xf numFmtId="0" fontId="7" fillId="8" borderId="172" xfId="0" applyFont="1" applyFill="1" applyBorder="1" applyAlignment="1" applyProtection="1">
      <alignment horizontal="justify" vertical="center"/>
      <protection locked="0"/>
    </xf>
    <xf numFmtId="1" fontId="7" fillId="3" borderId="179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76" xfId="0" applyNumberFormat="1" applyFont="1" applyFill="1" applyBorder="1" applyAlignment="1">
      <alignment horizontal="center" vertical="center" wrapText="1"/>
    </xf>
    <xf numFmtId="1" fontId="7" fillId="3" borderId="180" xfId="0" applyNumberFormat="1" applyFont="1" applyFill="1" applyBorder="1" applyAlignment="1">
      <alignment horizontal="center" vertical="center" wrapText="1"/>
    </xf>
    <xf numFmtId="1" fontId="7" fillId="0" borderId="170" xfId="0" applyNumberFormat="1" applyFont="1" applyBorder="1" applyAlignment="1">
      <alignment horizontal="left" vertical="center"/>
    </xf>
    <xf numFmtId="0" fontId="7" fillId="13" borderId="170" xfId="0" applyFont="1" applyFill="1" applyBorder="1"/>
    <xf numFmtId="0" fontId="7" fillId="3" borderId="176" xfId="0" applyFont="1" applyFill="1" applyBorder="1" applyAlignment="1">
      <alignment horizontal="center" wrapText="1"/>
    </xf>
    <xf numFmtId="0" fontId="7" fillId="3" borderId="180" xfId="0" applyFont="1" applyFill="1" applyBorder="1" applyAlignment="1">
      <alignment horizontal="center" vertical="center" wrapText="1"/>
    </xf>
    <xf numFmtId="0" fontId="7" fillId="3" borderId="181" xfId="0" applyFont="1" applyFill="1" applyBorder="1" applyAlignment="1">
      <alignment horizontal="center" vertical="center" wrapText="1"/>
    </xf>
    <xf numFmtId="1" fontId="7" fillId="3" borderId="170" xfId="0" applyNumberFormat="1" applyFont="1" applyFill="1" applyBorder="1" applyAlignment="1">
      <alignment horizontal="right" wrapText="1"/>
    </xf>
    <xf numFmtId="0" fontId="7" fillId="0" borderId="175" xfId="0" applyFont="1" applyBorder="1" applyAlignment="1">
      <alignment horizontal="center" vertical="center" wrapText="1"/>
    </xf>
    <xf numFmtId="0" fontId="7" fillId="0" borderId="180" xfId="0" applyFont="1" applyBorder="1" applyAlignment="1">
      <alignment horizontal="center" vertical="center" wrapText="1"/>
    </xf>
    <xf numFmtId="1" fontId="7" fillId="0" borderId="170" xfId="0" applyNumberFormat="1" applyFont="1" applyBorder="1" applyAlignment="1">
      <alignment horizontal="right" vertical="center" wrapText="1"/>
    </xf>
    <xf numFmtId="1" fontId="7" fillId="0" borderId="180" xfId="0" applyNumberFormat="1" applyFont="1" applyBorder="1" applyAlignment="1">
      <alignment horizontal="center" vertical="center" wrapText="1"/>
    </xf>
    <xf numFmtId="1" fontId="7" fillId="0" borderId="179" xfId="0" applyNumberFormat="1" applyFont="1" applyBorder="1" applyAlignment="1">
      <alignment horizontal="center" vertical="center" wrapText="1"/>
    </xf>
    <xf numFmtId="1" fontId="7" fillId="3" borderId="175" xfId="0" applyNumberFormat="1" applyFont="1" applyFill="1" applyBorder="1"/>
    <xf numFmtId="1" fontId="10" fillId="4" borderId="176" xfId="0" applyNumberFormat="1" applyFont="1" applyFill="1" applyBorder="1" applyProtection="1">
      <protection locked="0"/>
    </xf>
    <xf numFmtId="1" fontId="10" fillId="4" borderId="180" xfId="0" applyNumberFormat="1" applyFont="1" applyFill="1" applyBorder="1" applyProtection="1">
      <protection locked="0"/>
    </xf>
    <xf numFmtId="1" fontId="10" fillId="4" borderId="179" xfId="0" applyNumberFormat="1" applyFont="1" applyFill="1" applyBorder="1" applyProtection="1">
      <protection locked="0"/>
    </xf>
    <xf numFmtId="1" fontId="7" fillId="0" borderId="175" xfId="0" applyNumberFormat="1" applyFont="1" applyBorder="1" applyAlignment="1">
      <alignment vertical="center" wrapText="1"/>
    </xf>
    <xf numFmtId="1" fontId="7" fillId="4" borderId="175" xfId="0" applyNumberFormat="1" applyFont="1" applyFill="1" applyBorder="1" applyProtection="1">
      <protection locked="0"/>
    </xf>
    <xf numFmtId="1" fontId="7" fillId="4" borderId="179" xfId="0" applyNumberFormat="1" applyFont="1" applyFill="1" applyBorder="1" applyProtection="1">
      <protection locked="0"/>
    </xf>
    <xf numFmtId="1" fontId="7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84" xfId="0" applyNumberFormat="1" applyFont="1" applyBorder="1" applyAlignment="1">
      <alignment horizontal="center" vertical="center" wrapText="1"/>
    </xf>
    <xf numFmtId="1" fontId="7" fillId="0" borderId="180" xfId="0" applyNumberFormat="1" applyFont="1" applyBorder="1" applyAlignment="1">
      <alignment horizontal="center" vertical="center"/>
    </xf>
    <xf numFmtId="1" fontId="7" fillId="0" borderId="179" xfId="0" applyNumberFormat="1" applyFont="1" applyBorder="1" applyAlignment="1">
      <alignment horizontal="center" vertical="center"/>
    </xf>
    <xf numFmtId="41" fontId="7" fillId="0" borderId="175" xfId="2" applyNumberFormat="1" applyFont="1" applyBorder="1" applyAlignment="1" applyProtection="1">
      <alignment horizontal="center" vertical="center" wrapText="1"/>
    </xf>
    <xf numFmtId="41" fontId="7" fillId="0" borderId="183" xfId="2" applyNumberFormat="1" applyFont="1" applyBorder="1" applyAlignment="1" applyProtection="1">
      <alignment horizontal="center" vertical="center"/>
    </xf>
    <xf numFmtId="1" fontId="7" fillId="4" borderId="185" xfId="0" applyNumberFormat="1" applyFont="1" applyFill="1" applyBorder="1" applyProtection="1">
      <protection locked="0"/>
    </xf>
    <xf numFmtId="1" fontId="7" fillId="4" borderId="186" xfId="0" applyNumberFormat="1" applyFont="1" applyFill="1" applyBorder="1" applyProtection="1">
      <protection locked="0"/>
    </xf>
    <xf numFmtId="41" fontId="7" fillId="0" borderId="182" xfId="2" applyNumberFormat="1" applyFont="1" applyBorder="1" applyAlignment="1" applyProtection="1">
      <alignment horizontal="center"/>
    </xf>
    <xf numFmtId="164" fontId="7" fillId="0" borderId="175" xfId="2" applyNumberFormat="1" applyFont="1" applyBorder="1" applyAlignment="1" applyProtection="1">
      <alignment horizontal="right"/>
    </xf>
    <xf numFmtId="164" fontId="7" fillId="0" borderId="176" xfId="2" applyNumberFormat="1" applyFont="1" applyBorder="1" applyAlignment="1" applyProtection="1">
      <alignment horizontal="right"/>
    </xf>
    <xf numFmtId="164" fontId="7" fillId="0" borderId="184" xfId="2" applyNumberFormat="1" applyFont="1" applyBorder="1" applyAlignment="1" applyProtection="1">
      <alignment horizontal="right"/>
    </xf>
    <xf numFmtId="164" fontId="7" fillId="0" borderId="180" xfId="2" applyNumberFormat="1" applyFont="1" applyBorder="1" applyAlignment="1" applyProtection="1">
      <alignment horizontal="right"/>
    </xf>
    <xf numFmtId="164" fontId="7" fillId="0" borderId="179" xfId="2" applyNumberFormat="1" applyFont="1" applyBorder="1" applyAlignment="1" applyProtection="1">
      <alignment horizontal="right"/>
    </xf>
    <xf numFmtId="164" fontId="7" fillId="0" borderId="183" xfId="2" applyNumberFormat="1" applyFont="1" applyBorder="1" applyAlignment="1" applyProtection="1">
      <alignment horizontal="right"/>
    </xf>
    <xf numFmtId="164" fontId="7" fillId="0" borderId="187" xfId="2" applyNumberFormat="1" applyFont="1" applyBorder="1" applyAlignment="1" applyProtection="1">
      <alignment horizontal="right"/>
    </xf>
    <xf numFmtId="1" fontId="7" fillId="0" borderId="175" xfId="1" applyNumberFormat="1" applyFont="1" applyBorder="1" applyAlignment="1">
      <alignment horizontal="center" vertical="center"/>
    </xf>
    <xf numFmtId="1" fontId="7" fillId="0" borderId="175" xfId="1" applyNumberFormat="1" applyFont="1" applyBorder="1" applyAlignment="1">
      <alignment horizontal="center" vertical="center" wrapText="1"/>
    </xf>
    <xf numFmtId="1" fontId="7" fillId="0" borderId="176" xfId="1" applyNumberFormat="1" applyFont="1" applyBorder="1" applyAlignment="1">
      <alignment horizontal="center" vertical="center" wrapText="1"/>
    </xf>
    <xf numFmtId="1" fontId="7" fillId="0" borderId="187" xfId="1" applyNumberFormat="1" applyFont="1" applyBorder="1" applyAlignment="1">
      <alignment horizontal="center" vertical="center" wrapText="1"/>
    </xf>
    <xf numFmtId="1" fontId="7" fillId="0" borderId="183" xfId="1" applyNumberFormat="1" applyFont="1" applyBorder="1" applyAlignment="1">
      <alignment horizontal="center" vertical="center" wrapText="1"/>
    </xf>
    <xf numFmtId="0" fontId="7" fillId="0" borderId="170" xfId="1" applyFont="1" applyBorder="1" applyAlignment="1">
      <alignment horizontal="left" vertical="center" wrapText="1"/>
    </xf>
    <xf numFmtId="1" fontId="7" fillId="0" borderId="170" xfId="1" applyNumberFormat="1" applyFont="1" applyBorder="1" applyAlignment="1">
      <alignment horizontal="right" vertical="center" wrapText="1"/>
    </xf>
    <xf numFmtId="1" fontId="7" fillId="4" borderId="173" xfId="1" applyNumberFormat="1" applyFont="1" applyFill="1" applyBorder="1" applyProtection="1">
      <protection locked="0"/>
    </xf>
    <xf numFmtId="1" fontId="7" fillId="4" borderId="172" xfId="1" applyNumberFormat="1" applyFont="1" applyFill="1" applyBorder="1" applyProtection="1">
      <protection locked="0"/>
    </xf>
    <xf numFmtId="1" fontId="7" fillId="4" borderId="186" xfId="1" applyNumberFormat="1" applyFont="1" applyFill="1" applyBorder="1" applyProtection="1">
      <protection locked="0"/>
    </xf>
    <xf numFmtId="1" fontId="7" fillId="8" borderId="172" xfId="1" applyNumberFormat="1" applyFont="1" applyFill="1" applyBorder="1" applyProtection="1">
      <protection locked="0"/>
    </xf>
    <xf numFmtId="1" fontId="7" fillId="8" borderId="170" xfId="1" applyNumberFormat="1" applyFont="1" applyFill="1" applyBorder="1" applyProtection="1">
      <protection locked="0"/>
    </xf>
    <xf numFmtId="1" fontId="7" fillId="4" borderId="170" xfId="1" applyNumberFormat="1" applyFont="1" applyFill="1" applyBorder="1" applyProtection="1">
      <protection locked="0"/>
    </xf>
    <xf numFmtId="1" fontId="7" fillId="0" borderId="175" xfId="1" applyNumberFormat="1" applyFont="1" applyBorder="1" applyAlignment="1">
      <alignment horizontal="right" vertical="center" wrapText="1"/>
    </xf>
    <xf numFmtId="1" fontId="7" fillId="0" borderId="176" xfId="1" applyNumberFormat="1" applyFont="1" applyBorder="1" applyAlignment="1">
      <alignment horizontal="right" vertical="center" wrapText="1"/>
    </xf>
    <xf numFmtId="1" fontId="7" fillId="0" borderId="187" xfId="1" applyNumberFormat="1" applyFont="1" applyBorder="1" applyAlignment="1">
      <alignment horizontal="right" vertical="center" wrapText="1"/>
    </xf>
    <xf numFmtId="1" fontId="7" fillId="0" borderId="183" xfId="1" applyNumberFormat="1" applyFont="1" applyBorder="1" applyAlignment="1">
      <alignment horizontal="right" vertical="center" wrapText="1"/>
    </xf>
    <xf numFmtId="0" fontId="7" fillId="0" borderId="175" xfId="1" applyFont="1" applyBorder="1" applyAlignment="1">
      <alignment horizontal="left" vertical="center" wrapText="1"/>
    </xf>
    <xf numFmtId="164" fontId="7" fillId="3" borderId="175" xfId="2" applyNumberFormat="1" applyFont="1" applyFill="1" applyBorder="1" applyAlignment="1" applyProtection="1">
      <alignment horizontal="right" vertical="center"/>
    </xf>
    <xf numFmtId="1" fontId="7" fillId="4" borderId="176" xfId="0" applyNumberFormat="1" applyFont="1" applyFill="1" applyBorder="1" applyProtection="1">
      <protection locked="0"/>
    </xf>
    <xf numFmtId="1" fontId="7" fillId="4" borderId="180" xfId="0" applyNumberFormat="1" applyFont="1" applyFill="1" applyBorder="1" applyProtection="1">
      <protection locked="0"/>
    </xf>
    <xf numFmtId="1" fontId="7" fillId="4" borderId="189" xfId="0" applyNumberFormat="1" applyFont="1" applyFill="1" applyBorder="1" applyProtection="1">
      <protection locked="0"/>
    </xf>
    <xf numFmtId="1" fontId="7" fillId="4" borderId="187" xfId="0" applyNumberFormat="1" applyFont="1" applyFill="1" applyBorder="1" applyProtection="1">
      <protection locked="0"/>
    </xf>
    <xf numFmtId="41" fontId="7" fillId="0" borderId="176" xfId="2" applyNumberFormat="1" applyFont="1" applyBorder="1" applyAlignment="1" applyProtection="1">
      <alignment horizontal="center" vertical="center" wrapText="1"/>
    </xf>
    <xf numFmtId="41" fontId="7" fillId="0" borderId="187" xfId="2" applyNumberFormat="1" applyFont="1" applyBorder="1" applyAlignment="1" applyProtection="1">
      <alignment horizontal="center" vertical="center"/>
    </xf>
    <xf numFmtId="1" fontId="7" fillId="0" borderId="187" xfId="0" applyNumberFormat="1" applyFont="1" applyBorder="1" applyAlignment="1">
      <alignment horizontal="center" vertical="center" wrapText="1"/>
    </xf>
    <xf numFmtId="1" fontId="7" fillId="0" borderId="182" xfId="0" applyNumberFormat="1" applyFont="1" applyBorder="1" applyAlignment="1">
      <alignment horizontal="center" vertical="center"/>
    </xf>
    <xf numFmtId="1" fontId="7" fillId="0" borderId="176" xfId="0" applyNumberFormat="1" applyFont="1" applyBorder="1" applyAlignment="1">
      <alignment horizontal="center" vertical="center"/>
    </xf>
    <xf numFmtId="1" fontId="7" fillId="0" borderId="191" xfId="0" applyNumberFormat="1" applyFont="1" applyBorder="1" applyAlignment="1">
      <alignment horizontal="center" vertical="center" wrapText="1"/>
    </xf>
    <xf numFmtId="1" fontId="7" fillId="9" borderId="192" xfId="4" applyNumberFormat="1" applyFont="1" applyBorder="1" applyProtection="1">
      <protection locked="0"/>
    </xf>
    <xf numFmtId="1" fontId="7" fillId="9" borderId="193" xfId="4" applyNumberFormat="1" applyFont="1" applyBorder="1" applyProtection="1">
      <protection locked="0"/>
    </xf>
    <xf numFmtId="1" fontId="7" fillId="4" borderId="194" xfId="0" applyNumberFormat="1" applyFont="1" applyFill="1" applyBorder="1" applyProtection="1">
      <protection locked="0"/>
    </xf>
    <xf numFmtId="1" fontId="7" fillId="4" borderId="193" xfId="0" applyNumberFormat="1" applyFont="1" applyFill="1" applyBorder="1" applyProtection="1">
      <protection locked="0"/>
    </xf>
    <xf numFmtId="1" fontId="7" fillId="4" borderId="192" xfId="0" applyNumberFormat="1" applyFont="1" applyFill="1" applyBorder="1" applyProtection="1">
      <protection locked="0"/>
    </xf>
    <xf numFmtId="1" fontId="7" fillId="4" borderId="195" xfId="0" applyNumberFormat="1" applyFont="1" applyFill="1" applyBorder="1" applyProtection="1">
      <protection locked="0"/>
    </xf>
    <xf numFmtId="164" fontId="7" fillId="0" borderId="196" xfId="5" applyNumberFormat="1" applyFont="1" applyFill="1" applyBorder="1" applyAlignment="1" applyProtection="1">
      <alignment horizontal="right"/>
    </xf>
    <xf numFmtId="1" fontId="7" fillId="0" borderId="196" xfId="0" applyNumberFormat="1" applyFont="1" applyBorder="1" applyAlignment="1">
      <alignment horizontal="center" vertical="center"/>
    </xf>
    <xf numFmtId="1" fontId="7" fillId="4" borderId="59" xfId="0" applyNumberFormat="1" applyFont="1" applyFill="1" applyBorder="1" applyProtection="1">
      <protection locked="0"/>
    </xf>
    <xf numFmtId="1" fontId="7" fillId="4" borderId="62" xfId="0" applyNumberFormat="1" applyFont="1" applyFill="1" applyBorder="1" applyProtection="1">
      <protection locked="0"/>
    </xf>
    <xf numFmtId="1" fontId="7" fillId="4" borderId="197" xfId="0" applyNumberFormat="1" applyFont="1" applyFill="1" applyBorder="1" applyProtection="1">
      <protection locked="0"/>
    </xf>
    <xf numFmtId="1" fontId="7" fillId="4" borderId="31" xfId="0" applyNumberFormat="1" applyFont="1" applyFill="1" applyBorder="1" applyProtection="1">
      <protection locked="0"/>
    </xf>
    <xf numFmtId="1" fontId="7" fillId="4" borderId="3" xfId="0" applyNumberFormat="1" applyFont="1" applyFill="1" applyBorder="1" applyProtection="1">
      <protection locked="0"/>
    </xf>
    <xf numFmtId="1" fontId="7" fillId="4" borderId="198" xfId="0" applyNumberFormat="1" applyFont="1" applyFill="1" applyBorder="1" applyProtection="1">
      <protection locked="0"/>
    </xf>
    <xf numFmtId="1" fontId="7" fillId="0" borderId="199" xfId="0" applyNumberFormat="1" applyFont="1" applyBorder="1"/>
    <xf numFmtId="1" fontId="7" fillId="10" borderId="194" xfId="0" applyNumberFormat="1" applyFont="1" applyFill="1" applyBorder="1"/>
    <xf numFmtId="1" fontId="7" fillId="10" borderId="200" xfId="0" applyNumberFormat="1" applyFont="1" applyFill="1" applyBorder="1"/>
    <xf numFmtId="1" fontId="7" fillId="4" borderId="200" xfId="0" applyNumberFormat="1" applyFont="1" applyFill="1" applyBorder="1" applyProtection="1">
      <protection locked="0"/>
    </xf>
    <xf numFmtId="1" fontId="7" fillId="0" borderId="198" xfId="0" applyNumberFormat="1" applyFont="1" applyBorder="1"/>
    <xf numFmtId="1" fontId="7" fillId="0" borderId="197" xfId="0" applyNumberFormat="1" applyFont="1" applyBorder="1"/>
    <xf numFmtId="1" fontId="7" fillId="0" borderId="198" xfId="0" applyNumberFormat="1" applyFont="1" applyBorder="1" applyAlignment="1">
      <alignment horizontal="center" vertical="center" wrapText="1"/>
    </xf>
    <xf numFmtId="1" fontId="7" fillId="0" borderId="196" xfId="0" applyNumberFormat="1" applyFont="1" applyBorder="1" applyAlignment="1">
      <alignment horizontal="center" vertical="center" wrapText="1"/>
    </xf>
    <xf numFmtId="1" fontId="7" fillId="0" borderId="197" xfId="0" applyNumberFormat="1" applyFont="1" applyBorder="1" applyAlignment="1">
      <alignment horizontal="center" vertical="center" wrapText="1"/>
    </xf>
    <xf numFmtId="1" fontId="7" fillId="0" borderId="194" xfId="0" applyNumberFormat="1" applyFont="1" applyBorder="1" applyAlignment="1">
      <alignment horizontal="right"/>
    </xf>
    <xf numFmtId="1" fontId="7" fillId="0" borderId="198" xfId="0" applyNumberFormat="1" applyFont="1" applyBorder="1" applyAlignment="1">
      <alignment horizontal="right"/>
    </xf>
    <xf numFmtId="1" fontId="7" fillId="0" borderId="196" xfId="0" applyNumberFormat="1" applyFont="1" applyBorder="1" applyAlignment="1">
      <alignment horizontal="right"/>
    </xf>
    <xf numFmtId="1" fontId="7" fillId="0" borderId="197" xfId="0" applyNumberFormat="1" applyFont="1" applyBorder="1" applyAlignment="1">
      <alignment horizontal="right"/>
    </xf>
    <xf numFmtId="1" fontId="7" fillId="0" borderId="201" xfId="0" applyNumberFormat="1" applyFont="1" applyBorder="1" applyAlignment="1">
      <alignment vertical="center" wrapText="1"/>
    </xf>
    <xf numFmtId="1" fontId="7" fillId="2" borderId="199" xfId="0" applyNumberFormat="1" applyFont="1" applyFill="1" applyBorder="1" applyAlignment="1">
      <alignment horizontal="center" vertical="center"/>
    </xf>
    <xf numFmtId="1" fontId="7" fillId="0" borderId="202" xfId="0" applyNumberFormat="1" applyFont="1" applyBorder="1" applyAlignment="1">
      <alignment vertical="center" wrapText="1"/>
    </xf>
    <xf numFmtId="1" fontId="7" fillId="2" borderId="203" xfId="7" applyNumberFormat="1" applyFont="1" applyFill="1" applyBorder="1" applyAlignment="1">
      <alignment horizontal="right"/>
    </xf>
    <xf numFmtId="1" fontId="7" fillId="2" borderId="204" xfId="7" applyNumberFormat="1" applyFont="1" applyFill="1" applyBorder="1" applyAlignment="1">
      <alignment horizontal="right"/>
    </xf>
    <xf numFmtId="1" fontId="7" fillId="8" borderId="203" xfId="0" applyNumberFormat="1" applyFont="1" applyFill="1" applyBorder="1" applyProtection="1">
      <protection locked="0"/>
    </xf>
    <xf numFmtId="1" fontId="7" fillId="8" borderId="204" xfId="0" applyNumberFormat="1" applyFont="1" applyFill="1" applyBorder="1" applyProtection="1">
      <protection locked="0"/>
    </xf>
    <xf numFmtId="1" fontId="7" fillId="8" borderId="205" xfId="0" applyNumberFormat="1" applyFont="1" applyFill="1" applyBorder="1" applyProtection="1">
      <protection locked="0"/>
    </xf>
    <xf numFmtId="1" fontId="7" fillId="8" borderId="206" xfId="0" applyNumberFormat="1" applyFont="1" applyFill="1" applyBorder="1" applyProtection="1">
      <protection locked="0"/>
    </xf>
    <xf numFmtId="1" fontId="7" fillId="8" borderId="193" xfId="0" applyNumberFormat="1" applyFont="1" applyFill="1" applyBorder="1" applyProtection="1">
      <protection locked="0"/>
    </xf>
    <xf numFmtId="1" fontId="7" fillId="8" borderId="207" xfId="0" applyNumberFormat="1" applyFont="1" applyFill="1" applyBorder="1" applyProtection="1">
      <protection locked="0"/>
    </xf>
    <xf numFmtId="1" fontId="7" fillId="0" borderId="208" xfId="0" applyNumberFormat="1" applyFont="1" applyBorder="1"/>
    <xf numFmtId="1" fontId="7" fillId="2" borderId="209" xfId="7" applyNumberFormat="1" applyFont="1" applyFill="1" applyBorder="1" applyAlignment="1">
      <alignment horizontal="right"/>
    </xf>
    <xf numFmtId="1" fontId="7" fillId="4" borderId="203" xfId="0" applyNumberFormat="1" applyFont="1" applyFill="1" applyBorder="1" applyProtection="1">
      <protection locked="0"/>
    </xf>
    <xf numFmtId="1" fontId="7" fillId="4" borderId="204" xfId="0" applyNumberFormat="1" applyFont="1" applyFill="1" applyBorder="1" applyProtection="1">
      <protection locked="0"/>
    </xf>
    <xf numFmtId="1" fontId="7" fillId="2" borderId="210" xfId="7" applyNumberFormat="1" applyFont="1" applyFill="1" applyBorder="1" applyAlignment="1">
      <alignment horizontal="right"/>
    </xf>
    <xf numFmtId="1" fontId="7" fillId="2" borderId="211" xfId="7" applyNumberFormat="1" applyFont="1" applyFill="1" applyBorder="1" applyAlignment="1">
      <alignment horizontal="right"/>
    </xf>
    <xf numFmtId="1" fontId="7" fillId="0" borderId="188" xfId="0" applyNumberFormat="1" applyFont="1" applyBorder="1" applyAlignment="1">
      <alignment horizontal="center" vertical="center" wrapText="1"/>
    </xf>
    <xf numFmtId="0" fontId="7" fillId="0" borderId="187" xfId="0" applyFont="1" applyBorder="1" applyAlignment="1">
      <alignment horizontal="center" vertical="center" wrapText="1"/>
    </xf>
    <xf numFmtId="1" fontId="7" fillId="3" borderId="182" xfId="0" applyNumberFormat="1" applyFont="1" applyFill="1" applyBorder="1" applyAlignment="1">
      <alignment horizontal="center" vertical="center" wrapText="1"/>
    </xf>
    <xf numFmtId="1" fontId="7" fillId="3" borderId="214" xfId="0" applyNumberFormat="1" applyFont="1" applyFill="1" applyBorder="1" applyAlignment="1">
      <alignment horizontal="center" vertical="top" wrapText="1"/>
    </xf>
    <xf numFmtId="0" fontId="7" fillId="3" borderId="215" xfId="0" applyFont="1" applyFill="1" applyBorder="1" applyAlignment="1">
      <alignment horizontal="center" vertical="center" wrapText="1"/>
    </xf>
    <xf numFmtId="1" fontId="7" fillId="3" borderId="187" xfId="0" applyNumberFormat="1" applyFont="1" applyFill="1" applyBorder="1" applyAlignment="1">
      <alignment horizontal="center" vertical="center" wrapText="1"/>
    </xf>
    <xf numFmtId="0" fontId="7" fillId="3" borderId="187" xfId="0" applyFont="1" applyFill="1" applyBorder="1" applyAlignment="1">
      <alignment horizontal="center" wrapText="1"/>
    </xf>
    <xf numFmtId="0" fontId="7" fillId="0" borderId="188" xfId="0" applyFont="1" applyBorder="1" applyAlignment="1">
      <alignment horizontal="center" vertical="center" wrapText="1"/>
    </xf>
    <xf numFmtId="1" fontId="7" fillId="3" borderId="188" xfId="0" applyNumberFormat="1" applyFont="1" applyFill="1" applyBorder="1" applyAlignment="1">
      <alignment wrapText="1"/>
    </xf>
    <xf numFmtId="1" fontId="10" fillId="4" borderId="184" xfId="0" applyNumberFormat="1" applyFont="1" applyFill="1" applyBorder="1" applyProtection="1">
      <protection locked="0"/>
    </xf>
    <xf numFmtId="1" fontId="7" fillId="0" borderId="182" xfId="0" applyNumberFormat="1" applyFont="1" applyBorder="1" applyAlignment="1">
      <alignment horizontal="center" vertical="center" wrapText="1"/>
    </xf>
    <xf numFmtId="1" fontId="7" fillId="4" borderId="184" xfId="0" applyNumberFormat="1" applyFont="1" applyFill="1" applyBorder="1" applyProtection="1">
      <protection locked="0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127" xfId="0" applyNumberFormat="1" applyFont="1" applyBorder="1" applyAlignment="1">
      <alignment horizontal="center" vertical="center" wrapText="1"/>
    </xf>
    <xf numFmtId="1" fontId="7" fillId="0" borderId="221" xfId="0" applyNumberFormat="1" applyFont="1" applyBorder="1" applyAlignment="1">
      <alignment horizontal="center" vertical="center" wrapText="1"/>
    </xf>
    <xf numFmtId="1" fontId="7" fillId="0" borderId="220" xfId="0" applyNumberFormat="1" applyFont="1" applyBorder="1" applyAlignment="1">
      <alignment horizontal="center" vertical="center" wrapText="1"/>
    </xf>
    <xf numFmtId="1" fontId="7" fillId="0" borderId="222" xfId="0" applyNumberFormat="1" applyFont="1" applyBorder="1" applyAlignment="1">
      <alignment horizontal="center" vertical="center" wrapText="1"/>
    </xf>
    <xf numFmtId="1" fontId="7" fillId="0" borderId="218" xfId="0" applyNumberFormat="1" applyFont="1" applyBorder="1" applyAlignment="1">
      <alignment horizontal="center" vertical="center" wrapText="1"/>
    </xf>
    <xf numFmtId="1" fontId="7" fillId="4" borderId="224" xfId="0" applyNumberFormat="1" applyFont="1" applyFill="1" applyBorder="1" applyProtection="1">
      <protection locked="0"/>
    </xf>
    <xf numFmtId="1" fontId="7" fillId="4" borderId="223" xfId="0" applyNumberFormat="1" applyFont="1" applyFill="1" applyBorder="1" applyProtection="1">
      <protection locked="0"/>
    </xf>
    <xf numFmtId="1" fontId="7" fillId="0" borderId="223" xfId="0" applyNumberFormat="1" applyFont="1" applyBorder="1"/>
    <xf numFmtId="1" fontId="7" fillId="0" borderId="233" xfId="0" applyNumberFormat="1" applyFont="1" applyBorder="1" applyAlignment="1">
      <alignment horizontal="center" vertical="center" wrapText="1"/>
    </xf>
    <xf numFmtId="1" fontId="7" fillId="0" borderId="231" xfId="0" applyNumberFormat="1" applyFont="1" applyBorder="1" applyAlignment="1">
      <alignment horizontal="center" vertical="center" wrapText="1"/>
    </xf>
    <xf numFmtId="1" fontId="7" fillId="0" borderId="230" xfId="0" applyNumberFormat="1" applyFont="1" applyBorder="1" applyAlignment="1">
      <alignment horizontal="center" vertical="center" wrapText="1"/>
    </xf>
    <xf numFmtId="1" fontId="7" fillId="0" borderId="217" xfId="0" applyNumberFormat="1" applyFont="1" applyBorder="1" applyAlignment="1">
      <alignment horizontal="center" vertical="center" wrapText="1"/>
    </xf>
    <xf numFmtId="1" fontId="7" fillId="4" borderId="221" xfId="0" applyNumberFormat="1" applyFont="1" applyFill="1" applyBorder="1" applyProtection="1">
      <protection locked="0"/>
    </xf>
    <xf numFmtId="1" fontId="7" fillId="4" borderId="230" xfId="0" applyNumberFormat="1" applyFont="1" applyFill="1" applyBorder="1" applyProtection="1">
      <protection locked="0"/>
    </xf>
    <xf numFmtId="1" fontId="7" fillId="0" borderId="217" xfId="0" applyNumberFormat="1" applyFont="1" applyBorder="1" applyAlignment="1">
      <alignment horizontal="center" vertical="center"/>
    </xf>
    <xf numFmtId="1" fontId="7" fillId="0" borderId="220" xfId="0" applyNumberFormat="1" applyFont="1" applyBorder="1" applyAlignment="1">
      <alignment horizontal="center" vertical="center"/>
    </xf>
    <xf numFmtId="1" fontId="7" fillId="0" borderId="231" xfId="0" applyNumberFormat="1" applyFont="1" applyBorder="1" applyAlignment="1">
      <alignment horizontal="center" vertical="center"/>
    </xf>
    <xf numFmtId="1" fontId="7" fillId="0" borderId="230" xfId="0" applyNumberFormat="1" applyFont="1" applyBorder="1" applyAlignment="1">
      <alignment horizontal="center" vertical="center"/>
    </xf>
    <xf numFmtId="41" fontId="7" fillId="0" borderId="221" xfId="2" applyNumberFormat="1" applyFont="1" applyBorder="1" applyAlignment="1" applyProtection="1">
      <alignment horizontal="center" vertical="center" wrapText="1"/>
    </xf>
    <xf numFmtId="41" fontId="7" fillId="0" borderId="234" xfId="2" applyNumberFormat="1" applyFont="1" applyBorder="1" applyAlignment="1" applyProtection="1">
      <alignment horizontal="center" vertical="center"/>
    </xf>
    <xf numFmtId="1" fontId="7" fillId="4" borderId="235" xfId="0" applyNumberFormat="1" applyFont="1" applyFill="1" applyBorder="1" applyProtection="1">
      <protection locked="0"/>
    </xf>
    <xf numFmtId="1" fontId="7" fillId="4" borderId="236" xfId="0" applyNumberFormat="1" applyFont="1" applyFill="1" applyBorder="1" applyProtection="1">
      <protection locked="0"/>
    </xf>
    <xf numFmtId="1" fontId="7" fillId="4" borderId="227" xfId="0" applyNumberFormat="1" applyFont="1" applyFill="1" applyBorder="1" applyProtection="1">
      <protection locked="0"/>
    </xf>
    <xf numFmtId="41" fontId="7" fillId="0" borderId="217" xfId="2" applyNumberFormat="1" applyFont="1" applyBorder="1" applyAlignment="1" applyProtection="1">
      <alignment horizontal="center"/>
    </xf>
    <xf numFmtId="164" fontId="7" fillId="0" borderId="221" xfId="2" applyNumberFormat="1" applyFont="1" applyBorder="1" applyAlignment="1" applyProtection="1">
      <alignment horizontal="right"/>
    </xf>
    <xf numFmtId="164" fontId="7" fillId="0" borderId="222" xfId="2" applyNumberFormat="1" applyFont="1" applyBorder="1" applyAlignment="1" applyProtection="1">
      <alignment horizontal="right"/>
    </xf>
    <xf numFmtId="164" fontId="7" fillId="0" borderId="233" xfId="2" applyNumberFormat="1" applyFont="1" applyBorder="1" applyAlignment="1" applyProtection="1">
      <alignment horizontal="right"/>
    </xf>
    <xf numFmtId="164" fontId="7" fillId="0" borderId="231" xfId="2" applyNumberFormat="1" applyFont="1" applyBorder="1" applyAlignment="1" applyProtection="1">
      <alignment horizontal="right"/>
    </xf>
    <xf numFmtId="164" fontId="7" fillId="0" borderId="230" xfId="2" applyNumberFormat="1" applyFont="1" applyBorder="1" applyAlignment="1" applyProtection="1">
      <alignment horizontal="right"/>
    </xf>
    <xf numFmtId="164" fontId="7" fillId="0" borderId="234" xfId="2" applyNumberFormat="1" applyFont="1" applyBorder="1" applyAlignment="1" applyProtection="1">
      <alignment horizontal="right"/>
    </xf>
    <xf numFmtId="164" fontId="7" fillId="0" borderId="220" xfId="2" applyNumberFormat="1" applyFont="1" applyBorder="1" applyAlignment="1" applyProtection="1">
      <alignment horizontal="right"/>
    </xf>
    <xf numFmtId="1" fontId="7" fillId="0" borderId="221" xfId="1" applyNumberFormat="1" applyFont="1" applyBorder="1" applyAlignment="1">
      <alignment horizontal="center" vertical="center"/>
    </xf>
    <xf numFmtId="1" fontId="7" fillId="0" borderId="221" xfId="1" applyNumberFormat="1" applyFont="1" applyBorder="1" applyAlignment="1">
      <alignment horizontal="center" vertical="center" wrapText="1"/>
    </xf>
    <xf numFmtId="1" fontId="7" fillId="0" borderId="222" xfId="1" applyNumberFormat="1" applyFont="1" applyBorder="1" applyAlignment="1">
      <alignment horizontal="center" vertical="center" wrapText="1"/>
    </xf>
    <xf numFmtId="1" fontId="7" fillId="0" borderId="220" xfId="1" applyNumberFormat="1" applyFont="1" applyBorder="1" applyAlignment="1">
      <alignment horizontal="center" vertical="center" wrapText="1"/>
    </xf>
    <xf numFmtId="1" fontId="7" fillId="0" borderId="234" xfId="1" applyNumberFormat="1" applyFont="1" applyBorder="1" applyAlignment="1">
      <alignment horizontal="center" vertical="center" wrapText="1"/>
    </xf>
    <xf numFmtId="0" fontId="7" fillId="0" borderId="223" xfId="1" applyFont="1" applyBorder="1" applyAlignment="1">
      <alignment horizontal="left" vertical="center" wrapText="1"/>
    </xf>
    <xf numFmtId="1" fontId="7" fillId="0" borderId="223" xfId="1" applyNumberFormat="1" applyFont="1" applyBorder="1" applyAlignment="1">
      <alignment horizontal="right" vertical="center" wrapText="1"/>
    </xf>
    <xf numFmtId="1" fontId="7" fillId="4" borderId="224" xfId="1" applyNumberFormat="1" applyFont="1" applyFill="1" applyBorder="1" applyProtection="1">
      <protection locked="0"/>
    </xf>
    <xf numFmtId="1" fontId="7" fillId="4" borderId="227" xfId="1" applyNumberFormat="1" applyFont="1" applyFill="1" applyBorder="1" applyProtection="1">
      <protection locked="0"/>
    </xf>
    <xf numFmtId="1" fontId="7" fillId="4" borderId="236" xfId="1" applyNumberFormat="1" applyFont="1" applyFill="1" applyBorder="1" applyProtection="1">
      <protection locked="0"/>
    </xf>
    <xf numFmtId="1" fontId="7" fillId="8" borderId="227" xfId="1" applyNumberFormat="1" applyFont="1" applyFill="1" applyBorder="1" applyProtection="1">
      <protection locked="0"/>
    </xf>
    <xf numFmtId="1" fontId="7" fillId="8" borderId="223" xfId="1" applyNumberFormat="1" applyFont="1" applyFill="1" applyBorder="1" applyProtection="1">
      <protection locked="0"/>
    </xf>
    <xf numFmtId="1" fontId="7" fillId="4" borderId="223" xfId="1" applyNumberFormat="1" applyFont="1" applyFill="1" applyBorder="1" applyProtection="1">
      <protection locked="0"/>
    </xf>
    <xf numFmtId="1" fontId="7" fillId="0" borderId="221" xfId="1" applyNumberFormat="1" applyFont="1" applyBorder="1" applyAlignment="1">
      <alignment horizontal="right" vertical="center" wrapText="1"/>
    </xf>
    <xf numFmtId="1" fontId="7" fillId="0" borderId="222" xfId="1" applyNumberFormat="1" applyFont="1" applyBorder="1" applyAlignment="1">
      <alignment horizontal="right" vertical="center" wrapText="1"/>
    </xf>
    <xf numFmtId="1" fontId="7" fillId="0" borderId="220" xfId="1" applyNumberFormat="1" applyFont="1" applyBorder="1" applyAlignment="1">
      <alignment horizontal="right" vertical="center" wrapText="1"/>
    </xf>
    <xf numFmtId="1" fontId="7" fillId="0" borderId="234" xfId="1" applyNumberFormat="1" applyFont="1" applyBorder="1" applyAlignment="1">
      <alignment horizontal="right" vertical="center" wrapText="1"/>
    </xf>
    <xf numFmtId="0" fontId="7" fillId="0" borderId="221" xfId="1" applyFont="1" applyBorder="1" applyAlignment="1">
      <alignment horizontal="left" vertical="center" wrapText="1"/>
    </xf>
    <xf numFmtId="164" fontId="7" fillId="3" borderId="221" xfId="2" applyNumberFormat="1" applyFont="1" applyFill="1" applyBorder="1" applyAlignment="1" applyProtection="1">
      <alignment horizontal="right" vertical="center"/>
    </xf>
    <xf numFmtId="1" fontId="7" fillId="4" borderId="222" xfId="0" applyNumberFormat="1" applyFont="1" applyFill="1" applyBorder="1" applyProtection="1">
      <protection locked="0"/>
    </xf>
    <xf numFmtId="1" fontId="7" fillId="4" borderId="231" xfId="0" applyNumberFormat="1" applyFont="1" applyFill="1" applyBorder="1" applyProtection="1">
      <protection locked="0"/>
    </xf>
    <xf numFmtId="1" fontId="7" fillId="4" borderId="237" xfId="0" applyNumberFormat="1" applyFont="1" applyFill="1" applyBorder="1" applyProtection="1">
      <protection locked="0"/>
    </xf>
    <xf numFmtId="1" fontId="7" fillId="4" borderId="220" xfId="0" applyNumberFormat="1" applyFont="1" applyFill="1" applyBorder="1" applyProtection="1">
      <protection locked="0"/>
    </xf>
    <xf numFmtId="41" fontId="7" fillId="0" borderId="222" xfId="2" applyNumberFormat="1" applyFont="1" applyBorder="1" applyAlignment="1" applyProtection="1">
      <alignment horizontal="center" vertical="center" wrapText="1"/>
    </xf>
    <xf numFmtId="41" fontId="7" fillId="0" borderId="220" xfId="2" applyNumberFormat="1" applyFont="1" applyBorder="1" applyAlignment="1" applyProtection="1">
      <alignment horizontal="center" vertical="center"/>
    </xf>
    <xf numFmtId="1" fontId="7" fillId="0" borderId="222" xfId="0" applyNumberFormat="1" applyFont="1" applyBorder="1" applyAlignment="1">
      <alignment horizontal="center" vertical="center"/>
    </xf>
    <xf numFmtId="1" fontId="7" fillId="0" borderId="239" xfId="0" applyNumberFormat="1" applyFont="1" applyBorder="1" applyAlignment="1">
      <alignment horizontal="center" vertical="center" wrapText="1"/>
    </xf>
    <xf numFmtId="1" fontId="7" fillId="9" borderId="240" xfId="4" applyNumberFormat="1" applyFont="1" applyBorder="1" applyProtection="1">
      <protection locked="0"/>
    </xf>
    <xf numFmtId="1" fontId="7" fillId="9" borderId="241" xfId="4" applyNumberFormat="1" applyFont="1" applyBorder="1" applyProtection="1">
      <protection locked="0"/>
    </xf>
    <xf numFmtId="1" fontId="7" fillId="4" borderId="242" xfId="0" applyNumberFormat="1" applyFont="1" applyFill="1" applyBorder="1" applyProtection="1">
      <protection locked="0"/>
    </xf>
    <xf numFmtId="1" fontId="7" fillId="4" borderId="241" xfId="0" applyNumberFormat="1" applyFont="1" applyFill="1" applyBorder="1" applyProtection="1">
      <protection locked="0"/>
    </xf>
    <xf numFmtId="1" fontId="7" fillId="4" borderId="240" xfId="0" applyNumberFormat="1" applyFont="1" applyFill="1" applyBorder="1" applyProtection="1">
      <protection locked="0"/>
    </xf>
    <xf numFmtId="1" fontId="7" fillId="4" borderId="243" xfId="0" applyNumberFormat="1" applyFont="1" applyFill="1" applyBorder="1" applyProtection="1">
      <protection locked="0"/>
    </xf>
    <xf numFmtId="41" fontId="7" fillId="0" borderId="217" xfId="2" applyNumberFormat="1" applyFont="1" applyBorder="1" applyAlignment="1" applyProtection="1">
      <alignment horizontal="center" vertical="center" wrapText="1"/>
    </xf>
    <xf numFmtId="164" fontId="7" fillId="0" borderId="221" xfId="5" applyNumberFormat="1" applyFont="1" applyFill="1" applyBorder="1" applyAlignment="1" applyProtection="1">
      <alignment horizontal="right"/>
    </xf>
    <xf numFmtId="164" fontId="7" fillId="0" borderId="222" xfId="5" applyNumberFormat="1" applyFont="1" applyFill="1" applyBorder="1" applyAlignment="1" applyProtection="1">
      <alignment horizontal="right"/>
    </xf>
    <xf numFmtId="164" fontId="7" fillId="0" borderId="231" xfId="5" applyNumberFormat="1" applyFont="1" applyFill="1" applyBorder="1" applyAlignment="1" applyProtection="1">
      <alignment horizontal="right"/>
    </xf>
    <xf numFmtId="164" fontId="7" fillId="0" borderId="233" xfId="5" applyNumberFormat="1" applyFont="1" applyFill="1" applyBorder="1" applyAlignment="1" applyProtection="1">
      <alignment horizontal="right"/>
    </xf>
    <xf numFmtId="164" fontId="7" fillId="0" borderId="220" xfId="5" applyNumberFormat="1" applyFont="1" applyFill="1" applyBorder="1" applyAlignment="1" applyProtection="1">
      <alignment horizontal="right"/>
    </xf>
    <xf numFmtId="164" fontId="7" fillId="0" borderId="234" xfId="5" applyNumberFormat="1" applyFont="1" applyFill="1" applyBorder="1" applyAlignment="1" applyProtection="1">
      <alignment horizontal="right"/>
    </xf>
    <xf numFmtId="1" fontId="7" fillId="0" borderId="228" xfId="0" applyNumberFormat="1" applyFont="1" applyBorder="1" applyAlignment="1">
      <alignment horizontal="center" vertical="center" wrapText="1"/>
    </xf>
    <xf numFmtId="41" fontId="7" fillId="0" borderId="239" xfId="2" applyNumberFormat="1" applyFont="1" applyBorder="1" applyAlignment="1" applyProtection="1">
      <alignment horizontal="center" vertical="center" wrapText="1"/>
    </xf>
    <xf numFmtId="41" fontId="7" fillId="0" borderId="244" xfId="2" applyNumberFormat="1" applyFont="1" applyBorder="1" applyAlignment="1" applyProtection="1">
      <alignment horizontal="center" vertical="center" wrapText="1"/>
    </xf>
    <xf numFmtId="1" fontId="7" fillId="0" borderId="222" xfId="0" applyNumberFormat="1" applyFont="1" applyBorder="1" applyAlignment="1">
      <alignment horizontal="right"/>
    </xf>
    <xf numFmtId="1" fontId="7" fillId="0" borderId="229" xfId="0" applyNumberFormat="1" applyFont="1" applyBorder="1" applyAlignment="1">
      <alignment horizontal="right"/>
    </xf>
    <xf numFmtId="1" fontId="7" fillId="4" borderId="228" xfId="0" applyNumberFormat="1" applyFont="1" applyFill="1" applyBorder="1" applyProtection="1">
      <protection locked="0"/>
    </xf>
    <xf numFmtId="1" fontId="7" fillId="4" borderId="245" xfId="0" applyNumberFormat="1" applyFont="1" applyFill="1" applyBorder="1" applyProtection="1">
      <protection locked="0"/>
    </xf>
    <xf numFmtId="1" fontId="7" fillId="4" borderId="246" xfId="0" applyNumberFormat="1" applyFont="1" applyFill="1" applyBorder="1" applyProtection="1">
      <protection locked="0"/>
    </xf>
    <xf numFmtId="1" fontId="7" fillId="4" borderId="218" xfId="0" applyNumberFormat="1" applyFont="1" applyFill="1" applyBorder="1" applyProtection="1">
      <protection locked="0"/>
    </xf>
    <xf numFmtId="1" fontId="7" fillId="0" borderId="216" xfId="0" applyNumberFormat="1" applyFont="1" applyBorder="1" applyAlignment="1">
      <alignment vertical="center" wrapText="1"/>
    </xf>
    <xf numFmtId="1" fontId="7" fillId="10" borderId="224" xfId="0" applyNumberFormat="1" applyFont="1" applyFill="1" applyBorder="1"/>
    <xf numFmtId="1" fontId="7" fillId="10" borderId="227" xfId="0" applyNumberFormat="1" applyFont="1" applyFill="1" applyBorder="1"/>
    <xf numFmtId="1" fontId="7" fillId="4" borderId="247" xfId="0" applyNumberFormat="1" applyFont="1" applyFill="1" applyBorder="1" applyProtection="1">
      <protection locked="0"/>
    </xf>
    <xf numFmtId="1" fontId="7" fillId="0" borderId="222" xfId="0" applyNumberFormat="1" applyFont="1" applyBorder="1"/>
    <xf numFmtId="1" fontId="7" fillId="0" borderId="230" xfId="0" applyNumberFormat="1" applyFont="1" applyBorder="1"/>
    <xf numFmtId="1" fontId="7" fillId="0" borderId="217" xfId="0" applyNumberFormat="1" applyFont="1" applyBorder="1"/>
    <xf numFmtId="1" fontId="7" fillId="0" borderId="246" xfId="0" applyNumberFormat="1" applyFont="1" applyBorder="1"/>
    <xf numFmtId="1" fontId="7" fillId="0" borderId="245" xfId="0" applyNumberFormat="1" applyFont="1" applyBorder="1"/>
    <xf numFmtId="1" fontId="7" fillId="0" borderId="218" xfId="0" applyNumberFormat="1" applyFont="1" applyBorder="1"/>
    <xf numFmtId="1" fontId="9" fillId="0" borderId="221" xfId="0" applyNumberFormat="1" applyFont="1" applyBorder="1" applyAlignment="1">
      <alignment horizontal="center" vertical="center" wrapText="1"/>
    </xf>
    <xf numFmtId="1" fontId="7" fillId="0" borderId="246" xfId="0" applyNumberFormat="1" applyFont="1" applyBorder="1" applyAlignment="1">
      <alignment horizontal="center" vertical="center" wrapText="1"/>
    </xf>
    <xf numFmtId="1" fontId="7" fillId="0" borderId="224" xfId="0" applyNumberFormat="1" applyFont="1" applyBorder="1" applyAlignment="1">
      <alignment horizontal="right"/>
    </xf>
    <xf numFmtId="1" fontId="7" fillId="0" borderId="221" xfId="0" applyNumberFormat="1" applyFont="1" applyBorder="1" applyAlignment="1">
      <alignment horizontal="right" wrapText="1"/>
    </xf>
    <xf numFmtId="1" fontId="7" fillId="0" borderId="218" xfId="0" applyNumberFormat="1" applyFont="1" applyBorder="1" applyAlignment="1">
      <alignment horizontal="right" wrapText="1"/>
    </xf>
    <xf numFmtId="1" fontId="7" fillId="0" borderId="230" xfId="0" applyNumberFormat="1" applyFont="1" applyBorder="1" applyAlignment="1">
      <alignment horizontal="right"/>
    </xf>
    <xf numFmtId="1" fontId="7" fillId="0" borderId="231" xfId="0" applyNumberFormat="1" applyFont="1" applyBorder="1" applyAlignment="1">
      <alignment horizontal="right"/>
    </xf>
    <xf numFmtId="1" fontId="7" fillId="0" borderId="246" xfId="0" applyNumberFormat="1" applyFont="1" applyBorder="1" applyAlignment="1">
      <alignment horizontal="right"/>
    </xf>
    <xf numFmtId="1" fontId="7" fillId="0" borderId="239" xfId="0" applyNumberFormat="1" applyFont="1" applyBorder="1" applyAlignment="1">
      <alignment horizontal="right"/>
    </xf>
    <xf numFmtId="1" fontId="7" fillId="0" borderId="220" xfId="0" applyNumberFormat="1" applyFont="1" applyBorder="1" applyAlignment="1">
      <alignment horizontal="right"/>
    </xf>
    <xf numFmtId="1" fontId="7" fillId="0" borderId="217" xfId="0" applyNumberFormat="1" applyFont="1" applyBorder="1" applyAlignment="1">
      <alignment horizontal="right" wrapText="1"/>
    </xf>
    <xf numFmtId="1" fontId="7" fillId="0" borderId="232" xfId="0" applyNumberFormat="1" applyFont="1" applyBorder="1" applyAlignment="1">
      <alignment horizontal="center" vertical="center"/>
    </xf>
    <xf numFmtId="41" fontId="7" fillId="0" borderId="245" xfId="2" applyNumberFormat="1" applyFont="1" applyBorder="1" applyAlignment="1" applyProtection="1">
      <alignment horizontal="center" vertical="center" wrapText="1"/>
    </xf>
    <xf numFmtId="1" fontId="7" fillId="0" borderId="249" xfId="0" applyNumberFormat="1" applyFont="1" applyBorder="1" applyAlignment="1">
      <alignment vertical="center" wrapText="1"/>
    </xf>
    <xf numFmtId="1" fontId="7" fillId="2" borderId="223" xfId="0" applyNumberFormat="1" applyFont="1" applyFill="1" applyBorder="1" applyAlignment="1">
      <alignment horizontal="center" vertical="center"/>
    </xf>
    <xf numFmtId="1" fontId="7" fillId="0" borderId="232" xfId="0" applyNumberFormat="1" applyFont="1" applyBorder="1" applyAlignment="1">
      <alignment horizontal="center" vertical="center" wrapText="1"/>
    </xf>
    <xf numFmtId="1" fontId="7" fillId="0" borderId="250" xfId="0" applyNumberFormat="1" applyFont="1" applyBorder="1" applyAlignment="1">
      <alignment vertical="center" wrapText="1"/>
    </xf>
    <xf numFmtId="1" fontId="7" fillId="2" borderId="251" xfId="7" applyNumberFormat="1" applyFont="1" applyFill="1" applyBorder="1" applyAlignment="1">
      <alignment horizontal="right"/>
    </xf>
    <xf numFmtId="1" fontId="7" fillId="2" borderId="252" xfId="7" applyNumberFormat="1" applyFont="1" applyFill="1" applyBorder="1" applyAlignment="1">
      <alignment horizontal="right"/>
    </xf>
    <xf numFmtId="1" fontId="7" fillId="8" borderId="224" xfId="0" applyNumberFormat="1" applyFont="1" applyFill="1" applyBorder="1" applyProtection="1">
      <protection locked="0"/>
    </xf>
    <xf numFmtId="1" fontId="7" fillId="8" borderId="252" xfId="0" applyNumberFormat="1" applyFont="1" applyFill="1" applyBorder="1" applyProtection="1">
      <protection locked="0"/>
    </xf>
    <xf numFmtId="1" fontId="7" fillId="8" borderId="253" xfId="0" applyNumberFormat="1" applyFont="1" applyFill="1" applyBorder="1" applyProtection="1">
      <protection locked="0"/>
    </xf>
    <xf numFmtId="1" fontId="7" fillId="8" borderId="225" xfId="0" applyNumberFormat="1" applyFont="1" applyFill="1" applyBorder="1" applyProtection="1">
      <protection locked="0"/>
    </xf>
    <xf numFmtId="1" fontId="7" fillId="8" borderId="22" xfId="0" applyNumberFormat="1" applyFont="1" applyFill="1" applyBorder="1" applyProtection="1">
      <protection locked="0"/>
    </xf>
    <xf numFmtId="1" fontId="7" fillId="8" borderId="226" xfId="0" applyNumberFormat="1" applyFont="1" applyFill="1" applyBorder="1" applyProtection="1">
      <protection locked="0"/>
    </xf>
    <xf numFmtId="1" fontId="7" fillId="0" borderId="234" xfId="0" applyNumberFormat="1" applyFont="1" applyBorder="1" applyAlignment="1">
      <alignment horizontal="center" vertical="center" wrapText="1"/>
    </xf>
    <xf numFmtId="1" fontId="7" fillId="2" borderId="254" xfId="7" applyNumberFormat="1" applyFont="1" applyFill="1" applyBorder="1" applyAlignment="1">
      <alignment horizontal="right"/>
    </xf>
    <xf numFmtId="1" fontId="7" fillId="2" borderId="227" xfId="7" applyNumberFormat="1" applyFont="1" applyFill="1" applyBorder="1" applyAlignment="1">
      <alignment horizontal="right"/>
    </xf>
    <xf numFmtId="1" fontId="7" fillId="2" borderId="255" xfId="7" applyNumberFormat="1" applyFont="1" applyFill="1" applyBorder="1" applyAlignment="1">
      <alignment horizontal="right"/>
    </xf>
    <xf numFmtId="1" fontId="7" fillId="2" borderId="256" xfId="7" applyNumberFormat="1" applyFont="1" applyFill="1" applyBorder="1" applyAlignment="1">
      <alignment horizontal="right"/>
    </xf>
    <xf numFmtId="1" fontId="7" fillId="2" borderId="257" xfId="7" applyNumberFormat="1" applyFont="1" applyFill="1" applyBorder="1" applyAlignment="1">
      <alignment horizontal="right"/>
    </xf>
    <xf numFmtId="1" fontId="7" fillId="0" borderId="260" xfId="0" applyNumberFormat="1" applyFont="1" applyBorder="1" applyAlignment="1">
      <alignment horizontal="center" vertical="center" wrapText="1"/>
    </xf>
    <xf numFmtId="1" fontId="7" fillId="0" borderId="265" xfId="0" applyNumberFormat="1" applyFont="1" applyBorder="1" applyAlignment="1">
      <alignment horizontal="center" vertical="center"/>
    </xf>
    <xf numFmtId="1" fontId="7" fillId="0" borderId="265" xfId="0" applyNumberFormat="1" applyFont="1" applyBorder="1" applyAlignment="1">
      <alignment horizontal="center" vertical="center" wrapText="1"/>
    </xf>
    <xf numFmtId="1" fontId="7" fillId="0" borderId="264" xfId="0" applyNumberFormat="1" applyFont="1" applyBorder="1" applyAlignment="1">
      <alignment horizontal="center" vertical="center" wrapText="1"/>
    </xf>
    <xf numFmtId="1" fontId="7" fillId="0" borderId="266" xfId="0" applyNumberFormat="1" applyFont="1" applyBorder="1" applyAlignment="1">
      <alignment horizontal="center" vertical="center" wrapText="1"/>
    </xf>
    <xf numFmtId="1" fontId="7" fillId="0" borderId="262" xfId="0" applyNumberFormat="1" applyFont="1" applyBorder="1" applyAlignment="1">
      <alignment horizontal="center" vertical="center" wrapText="1"/>
    </xf>
    <xf numFmtId="1" fontId="7" fillId="2" borderId="267" xfId="7" applyNumberFormat="1" applyFont="1" applyFill="1" applyBorder="1" applyAlignment="1">
      <alignment horizontal="right"/>
    </xf>
    <xf numFmtId="1" fontId="7" fillId="4" borderId="268" xfId="0" applyNumberFormat="1" applyFont="1" applyFill="1" applyBorder="1" applyProtection="1">
      <protection locked="0"/>
    </xf>
    <xf numFmtId="1" fontId="7" fillId="4" borderId="269" xfId="0" applyNumberFormat="1" applyFont="1" applyFill="1" applyBorder="1" applyProtection="1">
      <protection locked="0"/>
    </xf>
    <xf numFmtId="1" fontId="7" fillId="4" borderId="270" xfId="0" applyNumberFormat="1" applyFont="1" applyFill="1" applyBorder="1" applyProtection="1">
      <protection locked="0"/>
    </xf>
    <xf numFmtId="1" fontId="7" fillId="4" borderId="271" xfId="0" applyNumberFormat="1" applyFont="1" applyFill="1" applyBorder="1" applyProtection="1">
      <protection locked="0"/>
    </xf>
    <xf numFmtId="1" fontId="7" fillId="4" borderId="272" xfId="0" applyNumberFormat="1" applyFont="1" applyFill="1" applyBorder="1" applyProtection="1">
      <protection locked="0"/>
    </xf>
    <xf numFmtId="0" fontId="7" fillId="0" borderId="276" xfId="0" applyFont="1" applyBorder="1" applyAlignment="1">
      <alignment horizontal="center" vertical="center" wrapText="1"/>
    </xf>
    <xf numFmtId="1" fontId="7" fillId="0" borderId="272" xfId="0" applyNumberFormat="1" applyFont="1" applyBorder="1"/>
    <xf numFmtId="0" fontId="7" fillId="12" borderId="272" xfId="0" applyFont="1" applyFill="1" applyBorder="1"/>
    <xf numFmtId="0" fontId="7" fillId="0" borderId="276" xfId="0" applyFont="1" applyBorder="1" applyAlignment="1">
      <alignment horizontal="center" vertical="center"/>
    </xf>
    <xf numFmtId="0" fontId="7" fillId="0" borderId="277" xfId="0" applyFont="1" applyBorder="1" applyAlignment="1">
      <alignment horizontal="center" vertical="center" wrapText="1"/>
    </xf>
    <xf numFmtId="0" fontId="7" fillId="0" borderId="275" xfId="0" applyFont="1" applyBorder="1" applyAlignment="1">
      <alignment horizontal="center" vertical="center" wrapText="1"/>
    </xf>
    <xf numFmtId="0" fontId="7" fillId="0" borderId="272" xfId="0" applyFont="1" applyBorder="1" applyAlignment="1">
      <alignment horizontal="right" vertical="center"/>
    </xf>
    <xf numFmtId="0" fontId="7" fillId="8" borderId="269" xfId="0" applyFont="1" applyFill="1" applyBorder="1" applyAlignment="1" applyProtection="1">
      <alignment horizontal="justify" vertical="center"/>
      <protection locked="0"/>
    </xf>
    <xf numFmtId="0" fontId="7" fillId="8" borderId="278" xfId="0" applyFont="1" applyFill="1" applyBorder="1" applyAlignment="1" applyProtection="1">
      <alignment horizontal="justify" vertical="center"/>
      <protection locked="0"/>
    </xf>
    <xf numFmtId="1" fontId="7" fillId="3" borderId="273" xfId="0" applyNumberFormat="1" applyFont="1" applyFill="1" applyBorder="1" applyAlignment="1">
      <alignment horizontal="center" vertical="center" wrapText="1"/>
    </xf>
    <xf numFmtId="1" fontId="7" fillId="3" borderId="279" xfId="0" applyNumberFormat="1" applyFont="1" applyFill="1" applyBorder="1" applyAlignment="1">
      <alignment horizontal="center" vertical="top" wrapText="1"/>
    </xf>
    <xf numFmtId="0" fontId="7" fillId="3" borderId="280" xfId="0" applyFont="1" applyFill="1" applyBorder="1" applyAlignment="1">
      <alignment horizontal="center" vertical="center" wrapText="1"/>
    </xf>
    <xf numFmtId="1" fontId="7" fillId="3" borderId="28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74" xfId="0" applyNumberFormat="1" applyFont="1" applyBorder="1" applyAlignment="1">
      <alignment horizontal="center" vertical="center" wrapText="1"/>
    </xf>
    <xf numFmtId="1" fontId="7" fillId="3" borderId="277" xfId="0" applyNumberFormat="1" applyFont="1" applyFill="1" applyBorder="1" applyAlignment="1">
      <alignment horizontal="center" vertical="center" wrapText="1"/>
    </xf>
    <xf numFmtId="1" fontId="7" fillId="3" borderId="282" xfId="0" applyNumberFormat="1" applyFont="1" applyFill="1" applyBorder="1" applyAlignment="1">
      <alignment horizontal="center" vertical="center" wrapText="1"/>
    </xf>
    <xf numFmtId="1" fontId="7" fillId="3" borderId="275" xfId="0" applyNumberFormat="1" applyFont="1" applyFill="1" applyBorder="1" applyAlignment="1">
      <alignment horizontal="center" vertical="center" wrapText="1"/>
    </xf>
    <xf numFmtId="1" fontId="7" fillId="0" borderId="272" xfId="0" applyNumberFormat="1" applyFont="1" applyBorder="1" applyAlignment="1">
      <alignment horizontal="left" vertical="center"/>
    </xf>
    <xf numFmtId="0" fontId="7" fillId="13" borderId="272" xfId="0" applyFont="1" applyFill="1" applyBorder="1"/>
    <xf numFmtId="0" fontId="7" fillId="3" borderId="277" xfId="0" applyFont="1" applyFill="1" applyBorder="1" applyAlignment="1">
      <alignment horizontal="center" wrapText="1"/>
    </xf>
    <xf numFmtId="0" fontId="7" fillId="3" borderId="275" xfId="0" applyFont="1" applyFill="1" applyBorder="1" applyAlignment="1">
      <alignment horizontal="center" wrapText="1"/>
    </xf>
    <xf numFmtId="0" fontId="7" fillId="3" borderId="282" xfId="0" applyFont="1" applyFill="1" applyBorder="1" applyAlignment="1">
      <alignment horizontal="center" vertical="center" wrapText="1"/>
    </xf>
    <xf numFmtId="0" fontId="7" fillId="3" borderId="284" xfId="0" applyFont="1" applyFill="1" applyBorder="1" applyAlignment="1">
      <alignment horizontal="center" vertical="center" wrapText="1"/>
    </xf>
    <xf numFmtId="1" fontId="7" fillId="3" borderId="272" xfId="0" applyNumberFormat="1" applyFont="1" applyFill="1" applyBorder="1" applyAlignment="1">
      <alignment horizontal="right" wrapText="1"/>
    </xf>
    <xf numFmtId="0" fontId="7" fillId="0" borderId="282" xfId="0" applyFont="1" applyBorder="1" applyAlignment="1">
      <alignment horizontal="center" vertical="center" wrapText="1"/>
    </xf>
    <xf numFmtId="0" fontId="7" fillId="0" borderId="274" xfId="0" applyFont="1" applyBorder="1" applyAlignment="1">
      <alignment horizontal="center" vertical="center" wrapText="1"/>
    </xf>
    <xf numFmtId="1" fontId="7" fillId="0" borderId="272" xfId="0" applyNumberFormat="1" applyFont="1" applyBorder="1" applyAlignment="1">
      <alignment horizontal="right" vertical="center" wrapText="1"/>
    </xf>
    <xf numFmtId="1" fontId="7" fillId="0" borderId="273" xfId="0" applyNumberFormat="1" applyFont="1" applyBorder="1" applyAlignment="1">
      <alignment horizontal="center" vertical="center"/>
    </xf>
    <xf numFmtId="1" fontId="7" fillId="0" borderId="275" xfId="0" applyNumberFormat="1" applyFont="1" applyBorder="1" applyAlignment="1">
      <alignment horizontal="center" vertical="center"/>
    </xf>
    <xf numFmtId="1" fontId="7" fillId="0" borderId="277" xfId="0" applyNumberFormat="1" applyFont="1" applyBorder="1" applyAlignment="1">
      <alignment horizontal="center" vertical="center" wrapText="1"/>
    </xf>
    <xf numFmtId="1" fontId="7" fillId="0" borderId="285" xfId="0" applyNumberFormat="1" applyFont="1" applyBorder="1" applyAlignment="1">
      <alignment horizontal="center" vertical="center" wrapText="1"/>
    </xf>
    <xf numFmtId="1" fontId="7" fillId="0" borderId="282" xfId="0" applyNumberFormat="1" applyFont="1" applyBorder="1" applyAlignment="1">
      <alignment horizontal="center" vertical="center" wrapText="1"/>
    </xf>
    <xf numFmtId="1" fontId="7" fillId="0" borderId="281" xfId="0" applyNumberFormat="1" applyFont="1" applyBorder="1" applyAlignment="1">
      <alignment horizontal="center" vertical="center" wrapText="1"/>
    </xf>
    <xf numFmtId="1" fontId="7" fillId="3" borderId="274" xfId="0" applyNumberFormat="1" applyFont="1" applyFill="1" applyBorder="1" applyAlignment="1">
      <alignment wrapText="1"/>
    </xf>
    <xf numFmtId="1" fontId="7" fillId="3" borderId="276" xfId="0" applyNumberFormat="1" applyFont="1" applyFill="1" applyBorder="1"/>
    <xf numFmtId="1" fontId="10" fillId="4" borderId="277" xfId="0" applyNumberFormat="1" applyFont="1" applyFill="1" applyBorder="1" applyProtection="1">
      <protection locked="0"/>
    </xf>
    <xf numFmtId="1" fontId="10" fillId="4" borderId="282" xfId="0" applyNumberFormat="1" applyFont="1" applyFill="1" applyBorder="1" applyProtection="1">
      <protection locked="0"/>
    </xf>
    <xf numFmtId="1" fontId="10" fillId="4" borderId="285" xfId="0" applyNumberFormat="1" applyFont="1" applyFill="1" applyBorder="1" applyProtection="1">
      <protection locked="0"/>
    </xf>
    <xf numFmtId="1" fontId="10" fillId="4" borderId="281" xfId="0" applyNumberFormat="1" applyFont="1" applyFill="1" applyBorder="1" applyProtection="1">
      <protection locked="0"/>
    </xf>
    <xf numFmtId="1" fontId="7" fillId="0" borderId="273" xfId="0" applyNumberFormat="1" applyFont="1" applyBorder="1" applyAlignment="1">
      <alignment horizontal="center" vertical="center" wrapText="1"/>
    </xf>
    <xf numFmtId="1" fontId="7" fillId="0" borderId="273" xfId="0" applyNumberFormat="1" applyFont="1" applyBorder="1" applyAlignment="1">
      <alignment horizontal="center" vertical="center" wrapText="1"/>
    </xf>
    <xf numFmtId="1" fontId="7" fillId="0" borderId="276" xfId="0" applyNumberFormat="1" applyFont="1" applyBorder="1" applyAlignment="1">
      <alignment horizontal="center" vertical="center" wrapText="1"/>
    </xf>
    <xf numFmtId="1" fontId="7" fillId="0" borderId="275" xfId="0" applyNumberFormat="1" applyFont="1" applyBorder="1" applyAlignment="1">
      <alignment horizontal="center" vertical="center" wrapText="1"/>
    </xf>
    <xf numFmtId="1" fontId="7" fillId="0" borderId="276" xfId="0" applyNumberFormat="1" applyFont="1" applyBorder="1" applyAlignment="1">
      <alignment vertical="center" wrapText="1"/>
    </xf>
    <xf numFmtId="1" fontId="7" fillId="4" borderId="276" xfId="0" applyNumberFormat="1" applyFont="1" applyFill="1" applyBorder="1" applyProtection="1">
      <protection locked="0"/>
    </xf>
    <xf numFmtId="1" fontId="7" fillId="4" borderId="285" xfId="0" applyNumberFormat="1" applyFont="1" applyFill="1" applyBorder="1" applyProtection="1">
      <protection locked="0"/>
    </xf>
    <xf numFmtId="1" fontId="7" fillId="4" borderId="281" xfId="0" applyNumberFormat="1" applyFont="1" applyFill="1" applyBorder="1" applyProtection="1">
      <protection locked="0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282" xfId="0" applyNumberFormat="1" applyFont="1" applyBorder="1" applyAlignment="1">
      <alignment horizontal="center" vertical="center"/>
    </xf>
    <xf numFmtId="1" fontId="7" fillId="0" borderId="281" xfId="0" applyNumberFormat="1" applyFont="1" applyBorder="1" applyAlignment="1">
      <alignment horizontal="center" vertical="center"/>
    </xf>
    <xf numFmtId="41" fontId="7" fillId="0" borderId="276" xfId="2" applyNumberFormat="1" applyFont="1" applyBorder="1" applyAlignment="1" applyProtection="1">
      <alignment horizontal="center" vertical="center" wrapText="1"/>
    </xf>
    <xf numFmtId="41" fontId="7" fillId="0" borderId="286" xfId="2" applyNumberFormat="1" applyFont="1" applyBorder="1" applyAlignment="1" applyProtection="1">
      <alignment horizontal="center" vertical="center"/>
    </xf>
    <xf numFmtId="1" fontId="7" fillId="4" borderId="253" xfId="0" applyNumberFormat="1" applyFont="1" applyFill="1" applyBorder="1" applyProtection="1">
      <protection locked="0"/>
    </xf>
    <xf numFmtId="1" fontId="7" fillId="4" borderId="278" xfId="0" applyNumberFormat="1" applyFont="1" applyFill="1" applyBorder="1" applyProtection="1">
      <protection locked="0"/>
    </xf>
    <xf numFmtId="41" fontId="7" fillId="0" borderId="273" xfId="2" applyNumberFormat="1" applyFont="1" applyBorder="1" applyAlignment="1" applyProtection="1">
      <alignment horizontal="center"/>
    </xf>
    <xf numFmtId="164" fontId="7" fillId="0" borderId="276" xfId="2" applyNumberFormat="1" applyFont="1" applyBorder="1" applyAlignment="1" applyProtection="1">
      <alignment horizontal="right"/>
    </xf>
    <xf numFmtId="164" fontId="7" fillId="0" borderId="277" xfId="2" applyNumberFormat="1" applyFont="1" applyBorder="1" applyAlignment="1" applyProtection="1">
      <alignment horizontal="right"/>
    </xf>
    <xf numFmtId="164" fontId="7" fillId="0" borderId="285" xfId="2" applyNumberFormat="1" applyFont="1" applyBorder="1" applyAlignment="1" applyProtection="1">
      <alignment horizontal="right"/>
    </xf>
    <xf numFmtId="164" fontId="7" fillId="0" borderId="282" xfId="2" applyNumberFormat="1" applyFont="1" applyBorder="1" applyAlignment="1" applyProtection="1">
      <alignment horizontal="right"/>
    </xf>
    <xf numFmtId="164" fontId="7" fillId="0" borderId="281" xfId="2" applyNumberFormat="1" applyFont="1" applyBorder="1" applyAlignment="1" applyProtection="1">
      <alignment horizontal="right"/>
    </xf>
    <xf numFmtId="164" fontId="7" fillId="0" borderId="286" xfId="2" applyNumberFormat="1" applyFont="1" applyBorder="1" applyAlignment="1" applyProtection="1">
      <alignment horizontal="right"/>
    </xf>
    <xf numFmtId="164" fontId="7" fillId="0" borderId="275" xfId="2" applyNumberFormat="1" applyFont="1" applyBorder="1" applyAlignment="1" applyProtection="1">
      <alignment horizontal="right"/>
    </xf>
    <xf numFmtId="1" fontId="7" fillId="0" borderId="276" xfId="1" applyNumberFormat="1" applyFont="1" applyBorder="1" applyAlignment="1">
      <alignment horizontal="center" vertical="center"/>
    </xf>
    <xf numFmtId="1" fontId="7" fillId="0" borderId="276" xfId="1" applyNumberFormat="1" applyFont="1" applyBorder="1" applyAlignment="1">
      <alignment horizontal="center" vertical="center" wrapText="1"/>
    </xf>
    <xf numFmtId="1" fontId="7" fillId="0" borderId="277" xfId="1" applyNumberFormat="1" applyFont="1" applyBorder="1" applyAlignment="1">
      <alignment horizontal="center" vertical="center" wrapText="1"/>
    </xf>
    <xf numFmtId="1" fontId="7" fillId="0" borderId="275" xfId="1" applyNumberFormat="1" applyFont="1" applyBorder="1" applyAlignment="1">
      <alignment horizontal="center" vertical="center" wrapText="1"/>
    </xf>
    <xf numFmtId="1" fontId="7" fillId="0" borderId="286" xfId="1" applyNumberFormat="1" applyFont="1" applyBorder="1" applyAlignment="1">
      <alignment horizontal="center" vertical="center" wrapText="1"/>
    </xf>
    <xf numFmtId="0" fontId="7" fillId="0" borderId="272" xfId="1" applyFont="1" applyBorder="1" applyAlignment="1">
      <alignment horizontal="left" vertical="center" wrapText="1"/>
    </xf>
    <xf numFmtId="1" fontId="7" fillId="0" borderId="272" xfId="1" applyNumberFormat="1" applyFont="1" applyBorder="1" applyAlignment="1">
      <alignment horizontal="right" vertical="center" wrapText="1"/>
    </xf>
    <xf numFmtId="1" fontId="7" fillId="4" borderId="269" xfId="1" applyNumberFormat="1" applyFont="1" applyFill="1" applyBorder="1" applyProtection="1">
      <protection locked="0"/>
    </xf>
    <xf numFmtId="1" fontId="7" fillId="4" borderId="278" xfId="1" applyNumberFormat="1" applyFont="1" applyFill="1" applyBorder="1" applyProtection="1">
      <protection locked="0"/>
    </xf>
    <xf numFmtId="1" fontId="7" fillId="8" borderId="278" xfId="1" applyNumberFormat="1" applyFont="1" applyFill="1" applyBorder="1" applyProtection="1">
      <protection locked="0"/>
    </xf>
    <xf numFmtId="1" fontId="7" fillId="8" borderId="272" xfId="1" applyNumberFormat="1" applyFont="1" applyFill="1" applyBorder="1" applyProtection="1">
      <protection locked="0"/>
    </xf>
    <xf numFmtId="1" fontId="7" fillId="4" borderId="272" xfId="1" applyNumberFormat="1" applyFont="1" applyFill="1" applyBorder="1" applyProtection="1">
      <protection locked="0"/>
    </xf>
    <xf numFmtId="1" fontId="7" fillId="0" borderId="276" xfId="1" applyNumberFormat="1" applyFont="1" applyBorder="1" applyAlignment="1">
      <alignment horizontal="right" vertical="center" wrapText="1"/>
    </xf>
    <xf numFmtId="1" fontId="7" fillId="0" borderId="277" xfId="1" applyNumberFormat="1" applyFont="1" applyBorder="1" applyAlignment="1">
      <alignment horizontal="right" vertical="center" wrapText="1"/>
    </xf>
    <xf numFmtId="1" fontId="7" fillId="0" borderId="275" xfId="1" applyNumberFormat="1" applyFont="1" applyBorder="1" applyAlignment="1">
      <alignment horizontal="right" vertical="center" wrapText="1"/>
    </xf>
    <xf numFmtId="1" fontId="7" fillId="0" borderId="286" xfId="1" applyNumberFormat="1" applyFont="1" applyBorder="1" applyAlignment="1">
      <alignment horizontal="right" vertical="center" wrapText="1"/>
    </xf>
    <xf numFmtId="0" fontId="7" fillId="0" borderId="276" xfId="1" applyFont="1" applyBorder="1" applyAlignment="1">
      <alignment horizontal="left" vertical="center" wrapText="1"/>
    </xf>
    <xf numFmtId="164" fontId="7" fillId="3" borderId="276" xfId="2" applyNumberFormat="1" applyFont="1" applyFill="1" applyBorder="1" applyAlignment="1" applyProtection="1">
      <alignment horizontal="right" vertical="center"/>
    </xf>
    <xf numFmtId="1" fontId="7" fillId="4" borderId="277" xfId="0" applyNumberFormat="1" applyFont="1" applyFill="1" applyBorder="1" applyProtection="1">
      <protection locked="0"/>
    </xf>
    <xf numFmtId="1" fontId="7" fillId="4" borderId="282" xfId="0" applyNumberFormat="1" applyFont="1" applyFill="1" applyBorder="1" applyProtection="1">
      <protection locked="0"/>
    </xf>
    <xf numFmtId="1" fontId="7" fillId="4" borderId="287" xfId="0" applyNumberFormat="1" applyFont="1" applyFill="1" applyBorder="1" applyProtection="1">
      <protection locked="0"/>
    </xf>
    <xf numFmtId="1" fontId="7" fillId="4" borderId="275" xfId="0" applyNumberFormat="1" applyFont="1" applyFill="1" applyBorder="1" applyProtection="1">
      <protection locked="0"/>
    </xf>
    <xf numFmtId="41" fontId="7" fillId="0" borderId="277" xfId="2" applyNumberFormat="1" applyFont="1" applyBorder="1" applyAlignment="1" applyProtection="1">
      <alignment horizontal="center" vertical="center" wrapText="1"/>
    </xf>
    <xf numFmtId="41" fontId="7" fillId="0" borderId="275" xfId="2" applyNumberFormat="1" applyFont="1" applyBorder="1" applyAlignment="1" applyProtection="1">
      <alignment horizontal="center" vertical="center"/>
    </xf>
    <xf numFmtId="1" fontId="7" fillId="0" borderId="277" xfId="0" applyNumberFormat="1" applyFont="1" applyBorder="1" applyAlignment="1">
      <alignment horizontal="center" vertical="center"/>
    </xf>
    <xf numFmtId="1" fontId="7" fillId="0" borderId="289" xfId="0" applyNumberFormat="1" applyFont="1" applyBorder="1" applyAlignment="1">
      <alignment horizontal="center" vertical="center" wrapText="1"/>
    </xf>
    <xf numFmtId="1" fontId="7" fillId="9" borderId="290" xfId="4" applyNumberFormat="1" applyFont="1" applyBorder="1" applyProtection="1">
      <protection locked="0"/>
    </xf>
    <xf numFmtId="1" fontId="7" fillId="9" borderId="291" xfId="4" applyNumberFormat="1" applyFont="1" applyBorder="1" applyProtection="1">
      <protection locked="0"/>
    </xf>
    <xf numFmtId="1" fontId="7" fillId="4" borderId="292" xfId="0" applyNumberFormat="1" applyFont="1" applyFill="1" applyBorder="1" applyProtection="1">
      <protection locked="0"/>
    </xf>
    <xf numFmtId="1" fontId="7" fillId="4" borderId="291" xfId="0" applyNumberFormat="1" applyFont="1" applyFill="1" applyBorder="1" applyProtection="1">
      <protection locked="0"/>
    </xf>
    <xf numFmtId="1" fontId="7" fillId="4" borderId="290" xfId="0" applyNumberFormat="1" applyFont="1" applyFill="1" applyBorder="1" applyProtection="1">
      <protection locked="0"/>
    </xf>
    <xf numFmtId="1" fontId="7" fillId="4" borderId="293" xfId="0" applyNumberFormat="1" applyFont="1" applyFill="1" applyBorder="1" applyProtection="1">
      <protection locked="0"/>
    </xf>
    <xf numFmtId="41" fontId="7" fillId="0" borderId="273" xfId="2" applyNumberFormat="1" applyFont="1" applyBorder="1" applyAlignment="1" applyProtection="1">
      <alignment horizontal="center" vertical="center" wrapText="1"/>
    </xf>
    <xf numFmtId="164" fontId="7" fillId="0" borderId="276" xfId="5" applyNumberFormat="1" applyFont="1" applyFill="1" applyBorder="1" applyAlignment="1" applyProtection="1">
      <alignment horizontal="right"/>
    </xf>
    <xf numFmtId="164" fontId="7" fillId="0" borderId="277" xfId="5" applyNumberFormat="1" applyFont="1" applyFill="1" applyBorder="1" applyAlignment="1" applyProtection="1">
      <alignment horizontal="right"/>
    </xf>
    <xf numFmtId="164" fontId="7" fillId="0" borderId="282" xfId="5" applyNumberFormat="1" applyFont="1" applyFill="1" applyBorder="1" applyAlignment="1" applyProtection="1">
      <alignment horizontal="right"/>
    </xf>
    <xf numFmtId="164" fontId="7" fillId="0" borderId="285" xfId="5" applyNumberFormat="1" applyFont="1" applyFill="1" applyBorder="1" applyAlignment="1" applyProtection="1">
      <alignment horizontal="right"/>
    </xf>
    <xf numFmtId="164" fontId="7" fillId="0" borderId="275" xfId="5" applyNumberFormat="1" applyFont="1" applyFill="1" applyBorder="1" applyAlignment="1" applyProtection="1">
      <alignment horizontal="right"/>
    </xf>
    <xf numFmtId="164" fontId="7" fillId="0" borderId="286" xfId="5" applyNumberFormat="1" applyFont="1" applyFill="1" applyBorder="1" applyAlignment="1" applyProtection="1">
      <alignment horizontal="right"/>
    </xf>
    <xf numFmtId="1" fontId="7" fillId="0" borderId="279" xfId="0" applyNumberFormat="1" applyFont="1" applyBorder="1" applyAlignment="1">
      <alignment horizontal="center" vertical="center" wrapText="1"/>
    </xf>
    <xf numFmtId="41" fontId="7" fillId="0" borderId="289" xfId="2" applyNumberFormat="1" applyFont="1" applyBorder="1" applyAlignment="1" applyProtection="1">
      <alignment horizontal="center" vertical="center" wrapText="1"/>
    </xf>
    <xf numFmtId="41" fontId="7" fillId="0" borderId="294" xfId="2" applyNumberFormat="1" applyFont="1" applyBorder="1" applyAlignment="1" applyProtection="1">
      <alignment horizontal="center" vertical="center" wrapText="1"/>
    </xf>
    <xf numFmtId="1" fontId="7" fillId="0" borderId="259" xfId="0" applyNumberFormat="1" applyFont="1" applyBorder="1" applyAlignment="1">
      <alignment vertical="center"/>
    </xf>
    <xf numFmtId="1" fontId="7" fillId="0" borderId="260" xfId="0" applyNumberFormat="1" applyFont="1" applyBorder="1" applyAlignment="1">
      <alignment vertical="center"/>
    </xf>
    <xf numFmtId="1" fontId="7" fillId="0" borderId="277" xfId="0" applyNumberFormat="1" applyFont="1" applyBorder="1" applyAlignment="1">
      <alignment horizontal="right"/>
    </xf>
    <xf numFmtId="1" fontId="7" fillId="0" borderId="280" xfId="0" applyNumberFormat="1" applyFont="1" applyBorder="1" applyAlignment="1">
      <alignment horizontal="right"/>
    </xf>
    <xf numFmtId="1" fontId="7" fillId="0" borderId="260" xfId="0" applyNumberFormat="1" applyFont="1" applyBorder="1" applyAlignment="1">
      <alignment horizontal="right"/>
    </xf>
    <xf numFmtId="1" fontId="7" fillId="4" borderId="279" xfId="0" applyNumberFormat="1" applyFont="1" applyFill="1" applyBorder="1" applyProtection="1">
      <protection locked="0"/>
    </xf>
    <xf numFmtId="1" fontId="7" fillId="4" borderId="260" xfId="0" applyNumberFormat="1" applyFont="1" applyFill="1" applyBorder="1" applyProtection="1">
      <protection locked="0"/>
    </xf>
    <xf numFmtId="1" fontId="7" fillId="4" borderId="295" xfId="0" applyNumberFormat="1" applyFont="1" applyFill="1" applyBorder="1" applyProtection="1">
      <protection locked="0"/>
    </xf>
    <xf numFmtId="1" fontId="7" fillId="4" borderId="274" xfId="0" applyNumberFormat="1" applyFont="1" applyFill="1" applyBorder="1" applyProtection="1">
      <protection locked="0"/>
    </xf>
    <xf numFmtId="1" fontId="7" fillId="0" borderId="258" xfId="0" applyNumberFormat="1" applyFont="1" applyBorder="1" applyAlignment="1">
      <alignment vertical="center" wrapText="1"/>
    </xf>
    <xf numFmtId="1" fontId="7" fillId="10" borderId="269" xfId="0" applyNumberFormat="1" applyFont="1" applyFill="1" applyBorder="1"/>
    <xf numFmtId="1" fontId="7" fillId="10" borderId="278" xfId="0" applyNumberFormat="1" applyFont="1" applyFill="1" applyBorder="1"/>
    <xf numFmtId="1" fontId="7" fillId="0" borderId="277" xfId="0" applyNumberFormat="1" applyFont="1" applyBorder="1"/>
    <xf numFmtId="1" fontId="7" fillId="0" borderId="281" xfId="0" applyNumberFormat="1" applyFont="1" applyBorder="1"/>
    <xf numFmtId="1" fontId="7" fillId="0" borderId="273" xfId="0" applyNumberFormat="1" applyFont="1" applyBorder="1"/>
    <xf numFmtId="1" fontId="7" fillId="0" borderId="295" xfId="0" applyNumberFormat="1" applyFont="1" applyBorder="1"/>
    <xf numFmtId="1" fontId="7" fillId="0" borderId="274" xfId="0" applyNumberFormat="1" applyFont="1" applyBorder="1"/>
    <xf numFmtId="1" fontId="9" fillId="0" borderId="276" xfId="0" applyNumberFormat="1" applyFont="1" applyBorder="1" applyAlignment="1">
      <alignment horizontal="center" vertical="center" wrapText="1"/>
    </xf>
    <xf numFmtId="1" fontId="7" fillId="0" borderId="269" xfId="0" applyNumberFormat="1" applyFont="1" applyBorder="1" applyAlignment="1">
      <alignment horizontal="right"/>
    </xf>
    <xf numFmtId="1" fontId="7" fillId="0" borderId="276" xfId="0" applyNumberFormat="1" applyFont="1" applyBorder="1" applyAlignment="1">
      <alignment horizontal="right" wrapText="1"/>
    </xf>
    <xf numFmtId="1" fontId="7" fillId="0" borderId="274" xfId="0" applyNumberFormat="1" applyFont="1" applyBorder="1" applyAlignment="1">
      <alignment horizontal="right" wrapText="1"/>
    </xf>
    <xf numFmtId="1" fontId="7" fillId="0" borderId="281" xfId="0" applyNumberFormat="1" applyFont="1" applyBorder="1" applyAlignment="1">
      <alignment horizontal="right"/>
    </xf>
    <xf numFmtId="1" fontId="7" fillId="0" borderId="282" xfId="0" applyNumberFormat="1" applyFont="1" applyBorder="1" applyAlignment="1">
      <alignment horizontal="right"/>
    </xf>
    <xf numFmtId="1" fontId="7" fillId="0" borderId="289" xfId="0" applyNumberFormat="1" applyFont="1" applyBorder="1" applyAlignment="1">
      <alignment horizontal="right"/>
    </xf>
    <xf numFmtId="1" fontId="7" fillId="0" borderId="275" xfId="0" applyNumberFormat="1" applyFont="1" applyBorder="1" applyAlignment="1">
      <alignment horizontal="right"/>
    </xf>
    <xf numFmtId="1" fontId="7" fillId="0" borderId="273" xfId="0" applyNumberFormat="1" applyFont="1" applyBorder="1" applyAlignment="1">
      <alignment horizontal="right" wrapText="1"/>
    </xf>
    <xf numFmtId="1" fontId="7" fillId="0" borderId="284" xfId="0" applyNumberFormat="1" applyFont="1" applyBorder="1" applyAlignment="1">
      <alignment horizontal="center" vertical="center"/>
    </xf>
    <xf numFmtId="41" fontId="7" fillId="0" borderId="295" xfId="2" applyNumberFormat="1" applyFont="1" applyBorder="1" applyAlignment="1" applyProtection="1">
      <alignment horizontal="center" vertical="center" wrapText="1"/>
    </xf>
    <xf numFmtId="1" fontId="7" fillId="2" borderId="272" xfId="0" applyNumberFormat="1" applyFont="1" applyFill="1" applyBorder="1" applyAlignment="1">
      <alignment horizontal="center" vertical="center"/>
    </xf>
    <xf numFmtId="1" fontId="7" fillId="0" borderId="284" xfId="0" applyNumberFormat="1" applyFont="1" applyBorder="1" applyAlignment="1">
      <alignment horizontal="center" vertical="center" wrapText="1"/>
    </xf>
    <xf numFmtId="1" fontId="7" fillId="2" borderId="297" xfId="7" applyNumberFormat="1" applyFont="1" applyFill="1" applyBorder="1" applyAlignment="1">
      <alignment horizontal="right"/>
    </xf>
    <xf numFmtId="1" fontId="7" fillId="2" borderId="298" xfId="7" applyNumberFormat="1" applyFont="1" applyFill="1" applyBorder="1" applyAlignment="1">
      <alignment horizontal="right"/>
    </xf>
    <xf numFmtId="1" fontId="7" fillId="8" borderId="297" xfId="0" applyNumberFormat="1" applyFont="1" applyFill="1" applyBorder="1" applyProtection="1">
      <protection locked="0"/>
    </xf>
    <xf numFmtId="1" fontId="7" fillId="8" borderId="298" xfId="0" applyNumberFormat="1" applyFont="1" applyFill="1" applyBorder="1" applyProtection="1">
      <protection locked="0"/>
    </xf>
    <xf numFmtId="1" fontId="7" fillId="8" borderId="299" xfId="0" applyNumberFormat="1" applyFont="1" applyFill="1" applyBorder="1" applyProtection="1">
      <protection locked="0"/>
    </xf>
    <xf numFmtId="1" fontId="7" fillId="8" borderId="270" xfId="0" applyNumberFormat="1" applyFont="1" applyFill="1" applyBorder="1" applyProtection="1">
      <protection locked="0"/>
    </xf>
    <xf numFmtId="1" fontId="7" fillId="8" borderId="268" xfId="0" applyNumberFormat="1" applyFont="1" applyFill="1" applyBorder="1" applyProtection="1">
      <protection locked="0"/>
    </xf>
    <xf numFmtId="1" fontId="7" fillId="8" borderId="271" xfId="0" applyNumberFormat="1" applyFont="1" applyFill="1" applyBorder="1" applyProtection="1">
      <protection locked="0"/>
    </xf>
    <xf numFmtId="1" fontId="7" fillId="0" borderId="300" xfId="0" applyNumberFormat="1" applyFont="1" applyBorder="1"/>
    <xf numFmtId="1" fontId="7" fillId="2" borderId="301" xfId="7" applyNumberFormat="1" applyFont="1" applyFill="1" applyBorder="1" applyAlignment="1">
      <alignment horizontal="right"/>
    </xf>
    <xf numFmtId="1" fontId="7" fillId="4" borderId="297" xfId="0" applyNumberFormat="1" applyFont="1" applyFill="1" applyBorder="1" applyProtection="1">
      <protection locked="0"/>
    </xf>
    <xf numFmtId="1" fontId="7" fillId="4" borderId="298" xfId="0" applyNumberFormat="1" applyFont="1" applyFill="1" applyBorder="1" applyProtection="1">
      <protection locked="0"/>
    </xf>
    <xf numFmtId="1" fontId="7" fillId="2" borderId="302" xfId="7" applyNumberFormat="1" applyFont="1" applyFill="1" applyBorder="1" applyAlignment="1">
      <alignment horizontal="right"/>
    </xf>
    <xf numFmtId="1" fontId="7" fillId="2" borderId="303" xfId="7" applyNumberFormat="1" applyFont="1" applyFill="1" applyBorder="1" applyAlignment="1">
      <alignment horizontal="right"/>
    </xf>
    <xf numFmtId="1" fontId="7" fillId="2" borderId="305" xfId="7" applyNumberFormat="1" applyFont="1" applyFill="1" applyBorder="1" applyAlignment="1">
      <alignment horizontal="right"/>
    </xf>
    <xf numFmtId="1" fontId="7" fillId="0" borderId="307" xfId="0" applyNumberFormat="1" applyFont="1" applyBorder="1" applyAlignment="1">
      <alignment horizontal="center" vertical="center"/>
    </xf>
    <xf numFmtId="1" fontId="7" fillId="0" borderId="310" xfId="0" applyNumberFormat="1" applyFont="1" applyBorder="1" applyAlignment="1">
      <alignment horizontal="center" vertical="center"/>
    </xf>
    <xf numFmtId="1" fontId="7" fillId="0" borderId="311" xfId="0" applyNumberFormat="1" applyFont="1" applyBorder="1" applyAlignment="1">
      <alignment horizontal="center" vertical="center"/>
    </xf>
    <xf numFmtId="1" fontId="7" fillId="0" borderId="311" xfId="0" applyNumberFormat="1" applyFont="1" applyBorder="1" applyAlignment="1">
      <alignment horizontal="center" vertical="center" wrapText="1"/>
    </xf>
    <xf numFmtId="1" fontId="7" fillId="0" borderId="310" xfId="0" applyNumberFormat="1" applyFont="1" applyBorder="1" applyAlignment="1">
      <alignment horizontal="center" vertical="center" wrapText="1"/>
    </xf>
    <xf numFmtId="1" fontId="7" fillId="0" borderId="312" xfId="0" applyNumberFormat="1" applyFont="1" applyBorder="1" applyAlignment="1">
      <alignment horizontal="center" vertical="center" wrapText="1"/>
    </xf>
    <xf numFmtId="1" fontId="7" fillId="0" borderId="308" xfId="0" applyNumberFormat="1" applyFont="1" applyBorder="1" applyAlignment="1">
      <alignment horizontal="center" vertical="center" wrapText="1"/>
    </xf>
    <xf numFmtId="1" fontId="7" fillId="2" borderId="313" xfId="7" applyNumberFormat="1" applyFont="1" applyFill="1" applyBorder="1" applyAlignment="1">
      <alignment horizontal="right"/>
    </xf>
    <xf numFmtId="1" fontId="7" fillId="4" borderId="314" xfId="0" applyNumberFormat="1" applyFont="1" applyFill="1" applyBorder="1" applyProtection="1">
      <protection locked="0"/>
    </xf>
    <xf numFmtId="1" fontId="7" fillId="4" borderId="315" xfId="0" applyNumberFormat="1" applyFont="1" applyFill="1" applyBorder="1" applyProtection="1">
      <protection locked="0"/>
    </xf>
    <xf numFmtId="1" fontId="7" fillId="4" borderId="316" xfId="0" applyNumberFormat="1" applyFont="1" applyFill="1" applyBorder="1" applyProtection="1">
      <protection locked="0"/>
    </xf>
    <xf numFmtId="1" fontId="7" fillId="4" borderId="313" xfId="0" applyNumberFormat="1" applyFont="1" applyFill="1" applyBorder="1" applyProtection="1">
      <protection locked="0"/>
    </xf>
    <xf numFmtId="0" fontId="7" fillId="0" borderId="311" xfId="0" applyFont="1" applyBorder="1" applyAlignment="1">
      <alignment horizontal="center" vertical="center" wrapText="1"/>
    </xf>
    <xf numFmtId="1" fontId="7" fillId="0" borderId="313" xfId="0" applyNumberFormat="1" applyFont="1" applyBorder="1"/>
    <xf numFmtId="0" fontId="7" fillId="12" borderId="313" xfId="0" applyFont="1" applyFill="1" applyBorder="1"/>
    <xf numFmtId="0" fontId="7" fillId="0" borderId="311" xfId="0" applyFont="1" applyBorder="1" applyAlignment="1">
      <alignment horizontal="center" vertical="center"/>
    </xf>
    <xf numFmtId="0" fontId="7" fillId="0" borderId="312" xfId="0" applyFont="1" applyBorder="1" applyAlignment="1">
      <alignment horizontal="center" vertical="center" wrapText="1"/>
    </xf>
    <xf numFmtId="0" fontId="7" fillId="0" borderId="310" xfId="0" applyFont="1" applyBorder="1" applyAlignment="1">
      <alignment horizontal="center" vertical="center" wrapText="1"/>
    </xf>
    <xf numFmtId="0" fontId="7" fillId="0" borderId="313" xfId="0" applyFont="1" applyBorder="1" applyAlignment="1">
      <alignment horizontal="right" vertical="center"/>
    </xf>
    <xf numFmtId="0" fontId="7" fillId="8" borderId="314" xfId="0" applyFont="1" applyFill="1" applyBorder="1" applyAlignment="1" applyProtection="1">
      <alignment horizontal="justify" vertical="center"/>
      <protection locked="0"/>
    </xf>
    <xf numFmtId="0" fontId="7" fillId="8" borderId="317" xfId="0" applyFont="1" applyFill="1" applyBorder="1" applyAlignment="1" applyProtection="1">
      <alignment horizontal="justify" vertical="center"/>
      <protection locked="0"/>
    </xf>
    <xf numFmtId="1" fontId="7" fillId="3" borderId="307" xfId="0" applyNumberFormat="1" applyFont="1" applyFill="1" applyBorder="1" applyAlignment="1">
      <alignment horizontal="center" vertical="center" wrapText="1"/>
    </xf>
    <xf numFmtId="1" fontId="7" fillId="3" borderId="318" xfId="0" applyNumberFormat="1" applyFont="1" applyFill="1" applyBorder="1" applyAlignment="1">
      <alignment horizontal="center" vertical="top" wrapText="1"/>
    </xf>
    <xf numFmtId="0" fontId="7" fillId="3" borderId="319" xfId="0" applyFont="1" applyFill="1" applyBorder="1" applyAlignment="1">
      <alignment horizontal="center" vertical="center" wrapText="1"/>
    </xf>
    <xf numFmtId="1" fontId="7" fillId="3" borderId="320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312" xfId="0" applyNumberFormat="1" applyFont="1" applyFill="1" applyBorder="1" applyAlignment="1">
      <alignment horizontal="center" vertical="center" wrapText="1"/>
    </xf>
    <xf numFmtId="1" fontId="7" fillId="3" borderId="321" xfId="0" applyNumberFormat="1" applyFont="1" applyFill="1" applyBorder="1" applyAlignment="1">
      <alignment horizontal="center" vertical="center" wrapText="1"/>
    </xf>
    <xf numFmtId="1" fontId="7" fillId="3" borderId="310" xfId="0" applyNumberFormat="1" applyFont="1" applyFill="1" applyBorder="1" applyAlignment="1">
      <alignment horizontal="center" vertical="center" wrapText="1"/>
    </xf>
    <xf numFmtId="1" fontId="7" fillId="0" borderId="313" xfId="0" applyNumberFormat="1" applyFont="1" applyBorder="1" applyAlignment="1">
      <alignment horizontal="left" vertical="center"/>
    </xf>
    <xf numFmtId="0" fontId="7" fillId="13" borderId="313" xfId="0" applyFont="1" applyFill="1" applyBorder="1"/>
    <xf numFmtId="0" fontId="7" fillId="3" borderId="312" xfId="0" applyFont="1" applyFill="1" applyBorder="1" applyAlignment="1">
      <alignment horizontal="center" wrapText="1"/>
    </xf>
    <xf numFmtId="0" fontId="7" fillId="3" borderId="310" xfId="0" applyFont="1" applyFill="1" applyBorder="1" applyAlignment="1">
      <alignment horizontal="center" wrapText="1"/>
    </xf>
    <xf numFmtId="0" fontId="7" fillId="3" borderId="321" xfId="0" applyFont="1" applyFill="1" applyBorder="1" applyAlignment="1">
      <alignment horizontal="center" vertical="center" wrapText="1"/>
    </xf>
    <xf numFmtId="0" fontId="7" fillId="3" borderId="322" xfId="0" applyFont="1" applyFill="1" applyBorder="1" applyAlignment="1">
      <alignment horizontal="center" vertical="center" wrapText="1"/>
    </xf>
    <xf numFmtId="1" fontId="7" fillId="3" borderId="313" xfId="0" applyNumberFormat="1" applyFont="1" applyFill="1" applyBorder="1" applyAlignment="1">
      <alignment horizontal="right" wrapText="1"/>
    </xf>
    <xf numFmtId="0" fontId="7" fillId="0" borderId="321" xfId="0" applyFont="1" applyBorder="1" applyAlignment="1">
      <alignment horizontal="center" vertical="center" wrapText="1"/>
    </xf>
    <xf numFmtId="0" fontId="7" fillId="0" borderId="308" xfId="0" applyFont="1" applyBorder="1" applyAlignment="1">
      <alignment horizontal="center" vertical="center" wrapText="1"/>
    </xf>
    <xf numFmtId="1" fontId="7" fillId="0" borderId="313" xfId="0" applyNumberFormat="1" applyFont="1" applyBorder="1" applyAlignment="1">
      <alignment horizontal="right" vertical="center" wrapText="1"/>
    </xf>
    <xf numFmtId="1" fontId="7" fillId="0" borderId="323" xfId="0" applyNumberFormat="1" applyFont="1" applyBorder="1" applyAlignment="1">
      <alignment horizontal="center" vertical="center" wrapText="1"/>
    </xf>
    <xf numFmtId="1" fontId="7" fillId="0" borderId="321" xfId="0" applyNumberFormat="1" applyFont="1" applyBorder="1" applyAlignment="1">
      <alignment horizontal="center" vertical="center" wrapText="1"/>
    </xf>
    <xf numFmtId="1" fontId="7" fillId="0" borderId="320" xfId="0" applyNumberFormat="1" applyFont="1" applyBorder="1" applyAlignment="1">
      <alignment horizontal="center" vertical="center" wrapText="1"/>
    </xf>
    <xf numFmtId="1" fontId="7" fillId="3" borderId="308" xfId="0" applyNumberFormat="1" applyFont="1" applyFill="1" applyBorder="1" applyAlignment="1">
      <alignment wrapText="1"/>
    </xf>
    <xf numFmtId="1" fontId="7" fillId="3" borderId="311" xfId="0" applyNumberFormat="1" applyFont="1" applyFill="1" applyBorder="1"/>
    <xf numFmtId="1" fontId="10" fillId="4" borderId="312" xfId="0" applyNumberFormat="1" applyFont="1" applyFill="1" applyBorder="1" applyProtection="1">
      <protection locked="0"/>
    </xf>
    <xf numFmtId="1" fontId="10" fillId="4" borderId="321" xfId="0" applyNumberFormat="1" applyFont="1" applyFill="1" applyBorder="1" applyProtection="1">
      <protection locked="0"/>
    </xf>
    <xf numFmtId="1" fontId="10" fillId="4" borderId="323" xfId="0" applyNumberFormat="1" applyFont="1" applyFill="1" applyBorder="1" applyProtection="1">
      <protection locked="0"/>
    </xf>
    <xf numFmtId="1" fontId="10" fillId="4" borderId="320" xfId="0" applyNumberFormat="1" applyFont="1" applyFill="1" applyBorder="1" applyProtection="1">
      <protection locked="0"/>
    </xf>
    <xf numFmtId="1" fontId="7" fillId="0" borderId="307" xfId="0" applyNumberFormat="1" applyFont="1" applyBorder="1" applyAlignment="1">
      <alignment horizontal="center" vertical="center" wrapText="1"/>
    </xf>
    <xf numFmtId="1" fontId="7" fillId="0" borderId="311" xfId="0" applyNumberFormat="1" applyFont="1" applyBorder="1" applyAlignment="1">
      <alignment vertical="center" wrapText="1"/>
    </xf>
    <xf numFmtId="1" fontId="7" fillId="4" borderId="311" xfId="0" applyNumberFormat="1" applyFont="1" applyFill="1" applyBorder="1" applyProtection="1">
      <protection locked="0"/>
    </xf>
    <xf numFmtId="1" fontId="7" fillId="4" borderId="323" xfId="0" applyNumberFormat="1" applyFont="1" applyFill="1" applyBorder="1" applyProtection="1">
      <protection locked="0"/>
    </xf>
    <xf numFmtId="1" fontId="7" fillId="4" borderId="320" xfId="0" applyNumberFormat="1" applyFont="1" applyFill="1" applyBorder="1" applyProtection="1">
      <protection locked="0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275" xfId="0" applyNumberFormat="1" applyFont="1" applyBorder="1" applyAlignment="1">
      <alignment horizontal="center" vertical="center" wrapText="1"/>
    </xf>
    <xf numFmtId="1" fontId="7" fillId="0" borderId="286" xfId="0" applyNumberFormat="1" applyFont="1" applyBorder="1" applyAlignment="1">
      <alignment horizontal="center" vertical="center" wrapText="1"/>
    </xf>
    <xf numFmtId="1" fontId="7" fillId="0" borderId="321" xfId="0" applyNumberFormat="1" applyFont="1" applyBorder="1" applyAlignment="1">
      <alignment horizontal="center" vertical="center"/>
    </xf>
    <xf numFmtId="1" fontId="7" fillId="0" borderId="320" xfId="0" applyNumberFormat="1" applyFont="1" applyBorder="1" applyAlignment="1">
      <alignment horizontal="center" vertical="center"/>
    </xf>
    <xf numFmtId="41" fontId="7" fillId="0" borderId="311" xfId="2" applyNumberFormat="1" applyFont="1" applyBorder="1" applyAlignment="1" applyProtection="1">
      <alignment horizontal="center" vertical="center" wrapText="1"/>
    </xf>
    <xf numFmtId="41" fontId="7" fillId="0" borderId="326" xfId="2" applyNumberFormat="1" applyFont="1" applyBorder="1" applyAlignment="1" applyProtection="1">
      <alignment horizontal="center" vertical="center"/>
    </xf>
    <xf numFmtId="1" fontId="7" fillId="4" borderId="299" xfId="0" applyNumberFormat="1" applyFont="1" applyFill="1" applyBorder="1" applyProtection="1">
      <protection locked="0"/>
    </xf>
    <xf numFmtId="1" fontId="7" fillId="4" borderId="317" xfId="0" applyNumberFormat="1" applyFont="1" applyFill="1" applyBorder="1" applyProtection="1">
      <protection locked="0"/>
    </xf>
    <xf numFmtId="41" fontId="7" fillId="0" borderId="307" xfId="2" applyNumberFormat="1" applyFont="1" applyBorder="1" applyAlignment="1" applyProtection="1">
      <alignment horizontal="center"/>
    </xf>
    <xf numFmtId="164" fontId="7" fillId="0" borderId="311" xfId="2" applyNumberFormat="1" applyFont="1" applyBorder="1" applyAlignment="1" applyProtection="1">
      <alignment horizontal="right"/>
    </xf>
    <xf numFmtId="164" fontId="7" fillId="0" borderId="312" xfId="2" applyNumberFormat="1" applyFont="1" applyBorder="1" applyAlignment="1" applyProtection="1">
      <alignment horizontal="right"/>
    </xf>
    <xf numFmtId="164" fontId="7" fillId="0" borderId="323" xfId="2" applyNumberFormat="1" applyFont="1" applyBorder="1" applyAlignment="1" applyProtection="1">
      <alignment horizontal="right"/>
    </xf>
    <xf numFmtId="164" fontId="7" fillId="0" borderId="321" xfId="2" applyNumberFormat="1" applyFont="1" applyBorder="1" applyAlignment="1" applyProtection="1">
      <alignment horizontal="right"/>
    </xf>
    <xf numFmtId="164" fontId="7" fillId="0" borderId="320" xfId="2" applyNumberFormat="1" applyFont="1" applyBorder="1" applyAlignment="1" applyProtection="1">
      <alignment horizontal="right"/>
    </xf>
    <xf numFmtId="164" fontId="7" fillId="0" borderId="326" xfId="2" applyNumberFormat="1" applyFont="1" applyBorder="1" applyAlignment="1" applyProtection="1">
      <alignment horizontal="right"/>
    </xf>
    <xf numFmtId="164" fontId="7" fillId="0" borderId="310" xfId="2" applyNumberFormat="1" applyFont="1" applyBorder="1" applyAlignment="1" applyProtection="1">
      <alignment horizontal="right"/>
    </xf>
    <xf numFmtId="1" fontId="7" fillId="0" borderId="311" xfId="1" applyNumberFormat="1" applyFont="1" applyBorder="1" applyAlignment="1">
      <alignment horizontal="center" vertical="center"/>
    </xf>
    <xf numFmtId="1" fontId="7" fillId="0" borderId="311" xfId="1" applyNumberFormat="1" applyFont="1" applyBorder="1" applyAlignment="1">
      <alignment horizontal="center" vertical="center" wrapText="1"/>
    </xf>
    <xf numFmtId="1" fontId="7" fillId="0" borderId="312" xfId="1" applyNumberFormat="1" applyFont="1" applyBorder="1" applyAlignment="1">
      <alignment horizontal="center" vertical="center" wrapText="1"/>
    </xf>
    <xf numFmtId="1" fontId="7" fillId="0" borderId="310" xfId="1" applyNumberFormat="1" applyFont="1" applyBorder="1" applyAlignment="1">
      <alignment horizontal="center" vertical="center" wrapText="1"/>
    </xf>
    <xf numFmtId="1" fontId="7" fillId="0" borderId="326" xfId="1" applyNumberFormat="1" applyFont="1" applyBorder="1" applyAlignment="1">
      <alignment horizontal="center" vertical="center" wrapText="1"/>
    </xf>
    <xf numFmtId="0" fontId="7" fillId="0" borderId="313" xfId="1" applyFont="1" applyBorder="1" applyAlignment="1">
      <alignment horizontal="left" vertical="center" wrapText="1"/>
    </xf>
    <xf numFmtId="1" fontId="7" fillId="0" borderId="313" xfId="1" applyNumberFormat="1" applyFont="1" applyBorder="1" applyAlignment="1">
      <alignment horizontal="right" vertical="center" wrapText="1"/>
    </xf>
    <xf numFmtId="1" fontId="7" fillId="4" borderId="314" xfId="1" applyNumberFormat="1" applyFont="1" applyFill="1" applyBorder="1" applyProtection="1">
      <protection locked="0"/>
    </xf>
    <xf numFmtId="1" fontId="7" fillId="4" borderId="317" xfId="1" applyNumberFormat="1" applyFont="1" applyFill="1" applyBorder="1" applyProtection="1">
      <protection locked="0"/>
    </xf>
    <xf numFmtId="1" fontId="7" fillId="8" borderId="317" xfId="1" applyNumberFormat="1" applyFont="1" applyFill="1" applyBorder="1" applyProtection="1">
      <protection locked="0"/>
    </xf>
    <xf numFmtId="1" fontId="7" fillId="8" borderId="313" xfId="1" applyNumberFormat="1" applyFont="1" applyFill="1" applyBorder="1" applyProtection="1">
      <protection locked="0"/>
    </xf>
    <xf numFmtId="1" fontId="7" fillId="4" borderId="313" xfId="1" applyNumberFormat="1" applyFont="1" applyFill="1" applyBorder="1" applyProtection="1">
      <protection locked="0"/>
    </xf>
    <xf numFmtId="1" fontId="7" fillId="0" borderId="311" xfId="1" applyNumberFormat="1" applyFont="1" applyBorder="1" applyAlignment="1">
      <alignment horizontal="right" vertical="center" wrapText="1"/>
    </xf>
    <xf numFmtId="1" fontId="7" fillId="0" borderId="312" xfId="1" applyNumberFormat="1" applyFont="1" applyBorder="1" applyAlignment="1">
      <alignment horizontal="right" vertical="center" wrapText="1"/>
    </xf>
    <xf numFmtId="1" fontId="7" fillId="0" borderId="310" xfId="1" applyNumberFormat="1" applyFont="1" applyBorder="1" applyAlignment="1">
      <alignment horizontal="right" vertical="center" wrapText="1"/>
    </xf>
    <xf numFmtId="1" fontId="7" fillId="0" borderId="326" xfId="1" applyNumberFormat="1" applyFont="1" applyBorder="1" applyAlignment="1">
      <alignment horizontal="right" vertical="center" wrapText="1"/>
    </xf>
    <xf numFmtId="0" fontId="7" fillId="0" borderId="311" xfId="1" applyFont="1" applyBorder="1" applyAlignment="1">
      <alignment horizontal="left" vertical="center" wrapText="1"/>
    </xf>
    <xf numFmtId="164" fontId="7" fillId="3" borderId="311" xfId="2" applyNumberFormat="1" applyFont="1" applyFill="1" applyBorder="1" applyAlignment="1" applyProtection="1">
      <alignment horizontal="right" vertical="center"/>
    </xf>
    <xf numFmtId="1" fontId="7" fillId="4" borderId="312" xfId="0" applyNumberFormat="1" applyFont="1" applyFill="1" applyBorder="1" applyProtection="1">
      <protection locked="0"/>
    </xf>
    <xf numFmtId="1" fontId="7" fillId="4" borderId="321" xfId="0" applyNumberFormat="1" applyFont="1" applyFill="1" applyBorder="1" applyProtection="1">
      <protection locked="0"/>
    </xf>
    <xf numFmtId="1" fontId="7" fillId="4" borderId="327" xfId="0" applyNumberFormat="1" applyFont="1" applyFill="1" applyBorder="1" applyProtection="1">
      <protection locked="0"/>
    </xf>
    <xf numFmtId="1" fontId="7" fillId="4" borderId="310" xfId="0" applyNumberFormat="1" applyFont="1" applyFill="1" applyBorder="1" applyProtection="1">
      <protection locked="0"/>
    </xf>
    <xf numFmtId="41" fontId="7" fillId="0" borderId="312" xfId="2" applyNumberFormat="1" applyFont="1" applyBorder="1" applyAlignment="1" applyProtection="1">
      <alignment horizontal="center" vertical="center" wrapText="1"/>
    </xf>
    <xf numFmtId="41" fontId="7" fillId="0" borderId="310" xfId="2" applyNumberFormat="1" applyFont="1" applyBorder="1" applyAlignment="1" applyProtection="1">
      <alignment horizontal="center" vertical="center"/>
    </xf>
    <xf numFmtId="1" fontId="7" fillId="0" borderId="312" xfId="0" applyNumberFormat="1" applyFont="1" applyBorder="1" applyAlignment="1">
      <alignment horizontal="center" vertical="center"/>
    </xf>
    <xf numFmtId="1" fontId="7" fillId="0" borderId="329" xfId="0" applyNumberFormat="1" applyFont="1" applyBorder="1" applyAlignment="1">
      <alignment horizontal="center" vertical="center" wrapText="1"/>
    </xf>
    <xf numFmtId="1" fontId="7" fillId="9" borderId="330" xfId="4" applyNumberFormat="1" applyFont="1" applyBorder="1" applyProtection="1">
      <protection locked="0"/>
    </xf>
    <xf numFmtId="1" fontId="7" fillId="9" borderId="331" xfId="4" applyNumberFormat="1" applyFont="1" applyBorder="1" applyProtection="1">
      <protection locked="0"/>
    </xf>
    <xf numFmtId="1" fontId="7" fillId="4" borderId="332" xfId="0" applyNumberFormat="1" applyFont="1" applyFill="1" applyBorder="1" applyProtection="1">
      <protection locked="0"/>
    </xf>
    <xf numFmtId="1" fontId="7" fillId="4" borderId="331" xfId="0" applyNumberFormat="1" applyFont="1" applyFill="1" applyBorder="1" applyProtection="1">
      <protection locked="0"/>
    </xf>
    <xf numFmtId="1" fontId="7" fillId="4" borderId="330" xfId="0" applyNumberFormat="1" applyFont="1" applyFill="1" applyBorder="1" applyProtection="1">
      <protection locked="0"/>
    </xf>
    <xf numFmtId="1" fontId="7" fillId="4" borderId="333" xfId="0" applyNumberFormat="1" applyFont="1" applyFill="1" applyBorder="1" applyProtection="1">
      <protection locked="0"/>
    </xf>
    <xf numFmtId="41" fontId="7" fillId="0" borderId="307" xfId="2" applyNumberFormat="1" applyFont="1" applyBorder="1" applyAlignment="1" applyProtection="1">
      <alignment horizontal="center" vertical="center" wrapText="1"/>
    </xf>
    <xf numFmtId="164" fontId="7" fillId="0" borderId="311" xfId="5" applyNumberFormat="1" applyFont="1" applyFill="1" applyBorder="1" applyAlignment="1" applyProtection="1">
      <alignment horizontal="right"/>
    </xf>
    <xf numFmtId="164" fontId="7" fillId="0" borderId="312" xfId="5" applyNumberFormat="1" applyFont="1" applyFill="1" applyBorder="1" applyAlignment="1" applyProtection="1">
      <alignment horizontal="right"/>
    </xf>
    <xf numFmtId="164" fontId="7" fillId="0" borderId="321" xfId="5" applyNumberFormat="1" applyFont="1" applyFill="1" applyBorder="1" applyAlignment="1" applyProtection="1">
      <alignment horizontal="right"/>
    </xf>
    <xf numFmtId="164" fontId="7" fillId="0" borderId="323" xfId="5" applyNumberFormat="1" applyFont="1" applyFill="1" applyBorder="1" applyAlignment="1" applyProtection="1">
      <alignment horizontal="right"/>
    </xf>
    <xf numFmtId="164" fontId="7" fillId="0" borderId="310" xfId="5" applyNumberFormat="1" applyFont="1" applyFill="1" applyBorder="1" applyAlignment="1" applyProtection="1">
      <alignment horizontal="right"/>
    </xf>
    <xf numFmtId="164" fontId="7" fillId="0" borderId="326" xfId="5" applyNumberFormat="1" applyFont="1" applyFill="1" applyBorder="1" applyAlignment="1" applyProtection="1">
      <alignment horizontal="right"/>
    </xf>
    <xf numFmtId="1" fontId="7" fillId="0" borderId="318" xfId="0" applyNumberFormat="1" applyFont="1" applyBorder="1" applyAlignment="1">
      <alignment horizontal="center" vertical="center" wrapText="1"/>
    </xf>
    <xf numFmtId="1" fontId="7" fillId="0" borderId="325" xfId="0" applyNumberFormat="1" applyFont="1" applyBorder="1" applyAlignment="1">
      <alignment horizontal="center" vertical="center" wrapText="1"/>
    </xf>
    <xf numFmtId="1" fontId="7" fillId="0" borderId="334" xfId="0" applyNumberFormat="1" applyFont="1" applyBorder="1" applyAlignment="1">
      <alignment horizontal="center" vertical="center" wrapText="1"/>
    </xf>
    <xf numFmtId="41" fontId="7" fillId="0" borderId="329" xfId="2" applyNumberFormat="1" applyFont="1" applyBorder="1" applyAlignment="1" applyProtection="1">
      <alignment horizontal="center" vertical="center" wrapText="1"/>
    </xf>
    <xf numFmtId="41" fontId="7" fillId="0" borderId="335" xfId="2" applyNumberFormat="1" applyFont="1" applyBorder="1" applyAlignment="1" applyProtection="1">
      <alignment horizontal="center" vertical="center" wrapText="1"/>
    </xf>
    <xf numFmtId="1" fontId="7" fillId="0" borderId="324" xfId="0" applyNumberFormat="1" applyFont="1" applyBorder="1" applyAlignment="1">
      <alignment vertical="center"/>
    </xf>
    <xf numFmtId="1" fontId="7" fillId="0" borderId="325" xfId="0" applyNumberFormat="1" applyFont="1" applyBorder="1" applyAlignment="1">
      <alignment vertical="center"/>
    </xf>
    <xf numFmtId="1" fontId="7" fillId="0" borderId="312" xfId="0" applyNumberFormat="1" applyFont="1" applyBorder="1" applyAlignment="1">
      <alignment horizontal="right"/>
    </xf>
    <xf numFmtId="1" fontId="7" fillId="0" borderId="319" xfId="0" applyNumberFormat="1" applyFont="1" applyBorder="1" applyAlignment="1">
      <alignment horizontal="right"/>
    </xf>
    <xf numFmtId="1" fontId="7" fillId="0" borderId="325" xfId="0" applyNumberFormat="1" applyFont="1" applyBorder="1" applyAlignment="1">
      <alignment horizontal="right"/>
    </xf>
    <xf numFmtId="1" fontId="7" fillId="4" borderId="318" xfId="0" applyNumberFormat="1" applyFont="1" applyFill="1" applyBorder="1" applyProtection="1">
      <protection locked="0"/>
    </xf>
    <xf numFmtId="1" fontId="7" fillId="4" borderId="325" xfId="0" applyNumberFormat="1" applyFont="1" applyFill="1" applyBorder="1" applyProtection="1">
      <protection locked="0"/>
    </xf>
    <xf numFmtId="1" fontId="7" fillId="4" borderId="334" xfId="0" applyNumberFormat="1" applyFont="1" applyFill="1" applyBorder="1" applyProtection="1">
      <protection locked="0"/>
    </xf>
    <xf numFmtId="1" fontId="7" fillId="4" borderId="336" xfId="0" applyNumberFormat="1" applyFont="1" applyFill="1" applyBorder="1" applyProtection="1">
      <protection locked="0"/>
    </xf>
    <xf numFmtId="1" fontId="7" fillId="4" borderId="308" xfId="0" applyNumberFormat="1" applyFont="1" applyFill="1" applyBorder="1" applyProtection="1">
      <protection locked="0"/>
    </xf>
    <xf numFmtId="1" fontId="7" fillId="0" borderId="306" xfId="0" applyNumberFormat="1" applyFont="1" applyBorder="1" applyAlignment="1">
      <alignment vertical="center" wrapText="1"/>
    </xf>
    <xf numFmtId="1" fontId="7" fillId="10" borderId="314" xfId="0" applyNumberFormat="1" applyFont="1" applyFill="1" applyBorder="1"/>
    <xf numFmtId="1" fontId="7" fillId="10" borderId="317" xfId="0" applyNumberFormat="1" applyFont="1" applyFill="1" applyBorder="1"/>
    <xf numFmtId="1" fontId="7" fillId="0" borderId="312" xfId="0" applyNumberFormat="1" applyFont="1" applyBorder="1"/>
    <xf numFmtId="1" fontId="7" fillId="0" borderId="320" xfId="0" applyNumberFormat="1" applyFont="1" applyBorder="1"/>
    <xf numFmtId="1" fontId="7" fillId="0" borderId="307" xfId="0" applyNumberFormat="1" applyFont="1" applyBorder="1"/>
    <xf numFmtId="1" fontId="7" fillId="0" borderId="336" xfId="0" applyNumberFormat="1" applyFont="1" applyBorder="1"/>
    <xf numFmtId="1" fontId="7" fillId="0" borderId="308" xfId="0" applyNumberFormat="1" applyFont="1" applyBorder="1"/>
    <xf numFmtId="1" fontId="9" fillId="0" borderId="311" xfId="0" applyNumberFormat="1" applyFont="1" applyBorder="1" applyAlignment="1">
      <alignment horizontal="center" vertical="center" wrapText="1"/>
    </xf>
    <xf numFmtId="1" fontId="7" fillId="0" borderId="314" xfId="0" applyNumberFormat="1" applyFont="1" applyBorder="1" applyAlignment="1">
      <alignment horizontal="right"/>
    </xf>
    <xf numFmtId="1" fontId="7" fillId="0" borderId="311" xfId="0" applyNumberFormat="1" applyFont="1" applyBorder="1" applyAlignment="1">
      <alignment horizontal="right" wrapText="1"/>
    </xf>
    <xf numFmtId="1" fontId="7" fillId="0" borderId="308" xfId="0" applyNumberFormat="1" applyFont="1" applyBorder="1" applyAlignment="1">
      <alignment horizontal="right" wrapText="1"/>
    </xf>
    <xf numFmtId="1" fontId="7" fillId="0" borderId="320" xfId="0" applyNumberFormat="1" applyFont="1" applyBorder="1" applyAlignment="1">
      <alignment horizontal="right"/>
    </xf>
    <xf numFmtId="1" fontId="7" fillId="0" borderId="321" xfId="0" applyNumberFormat="1" applyFont="1" applyBorder="1" applyAlignment="1">
      <alignment horizontal="right"/>
    </xf>
    <xf numFmtId="1" fontId="7" fillId="0" borderId="329" xfId="0" applyNumberFormat="1" applyFont="1" applyBorder="1" applyAlignment="1">
      <alignment horizontal="right"/>
    </xf>
    <xf numFmtId="1" fontId="7" fillId="0" borderId="310" xfId="0" applyNumberFormat="1" applyFont="1" applyBorder="1" applyAlignment="1">
      <alignment horizontal="right"/>
    </xf>
    <xf numFmtId="1" fontId="7" fillId="0" borderId="307" xfId="0" applyNumberFormat="1" applyFont="1" applyBorder="1" applyAlignment="1">
      <alignment horizontal="right" wrapText="1"/>
    </xf>
    <xf numFmtId="1" fontId="7" fillId="0" borderId="322" xfId="0" applyNumberFormat="1" applyFont="1" applyBorder="1" applyAlignment="1">
      <alignment horizontal="center" vertical="center"/>
    </xf>
    <xf numFmtId="41" fontId="7" fillId="0" borderId="336" xfId="2" applyNumberFormat="1" applyFont="1" applyBorder="1" applyAlignment="1" applyProtection="1">
      <alignment horizontal="center" vertical="center" wrapText="1"/>
    </xf>
    <xf numFmtId="1" fontId="7" fillId="2" borderId="313" xfId="0" applyNumberFormat="1" applyFont="1" applyFill="1" applyBorder="1" applyAlignment="1">
      <alignment horizontal="center" vertical="center"/>
    </xf>
    <xf numFmtId="1" fontId="7" fillId="0" borderId="322" xfId="0" applyNumberFormat="1" applyFont="1" applyBorder="1" applyAlignment="1">
      <alignment horizontal="center" vertical="center" wrapText="1"/>
    </xf>
    <xf numFmtId="1" fontId="7" fillId="2" borderId="338" xfId="7" applyNumberFormat="1" applyFont="1" applyFill="1" applyBorder="1" applyAlignment="1">
      <alignment horizontal="right"/>
    </xf>
    <xf numFmtId="1" fontId="7" fillId="2" borderId="317" xfId="7" applyNumberFormat="1" applyFont="1" applyFill="1" applyBorder="1" applyAlignment="1">
      <alignment horizontal="right"/>
    </xf>
    <xf numFmtId="1" fontId="7" fillId="8" borderId="314" xfId="0" applyNumberFormat="1" applyFont="1" applyFill="1" applyBorder="1" applyProtection="1">
      <protection locked="0"/>
    </xf>
    <xf numFmtId="1" fontId="7" fillId="8" borderId="317" xfId="0" applyNumberFormat="1" applyFont="1" applyFill="1" applyBorder="1" applyProtection="1">
      <protection locked="0"/>
    </xf>
    <xf numFmtId="1" fontId="7" fillId="8" borderId="315" xfId="0" applyNumberFormat="1" applyFont="1" applyFill="1" applyBorder="1" applyProtection="1">
      <protection locked="0"/>
    </xf>
    <xf numFmtId="1" fontId="7" fillId="8" borderId="291" xfId="0" applyNumberFormat="1" applyFont="1" applyFill="1" applyBorder="1" applyProtection="1">
      <protection locked="0"/>
    </xf>
    <xf numFmtId="1" fontId="7" fillId="8" borderId="316" xfId="0" applyNumberFormat="1" applyFont="1" applyFill="1" applyBorder="1" applyProtection="1">
      <protection locked="0"/>
    </xf>
    <xf numFmtId="1" fontId="7" fillId="0" borderId="326" xfId="0" applyNumberFormat="1" applyFont="1" applyBorder="1" applyAlignment="1">
      <alignment horizontal="center" vertical="center" wrapText="1"/>
    </xf>
    <xf numFmtId="1" fontId="7" fillId="2" borderId="339" xfId="7" applyNumberFormat="1" applyFont="1" applyFill="1" applyBorder="1" applyAlignment="1">
      <alignment horizontal="right"/>
    </xf>
    <xf numFmtId="1" fontId="7" fillId="2" borderId="340" xfId="7" applyNumberFormat="1" applyFont="1" applyFill="1" applyBorder="1" applyAlignment="1">
      <alignment horizontal="right"/>
    </xf>
    <xf numFmtId="1" fontId="7" fillId="4" borderId="340" xfId="0" applyNumberFormat="1" applyFont="1" applyFill="1" applyBorder="1" applyProtection="1">
      <protection locked="0"/>
    </xf>
    <xf numFmtId="1" fontId="7" fillId="0" borderId="341" xfId="0" applyNumberFormat="1" applyFont="1" applyBorder="1"/>
    <xf numFmtId="1" fontId="7" fillId="2" borderId="342" xfId="7" applyNumberFormat="1" applyFont="1" applyFill="1" applyBorder="1" applyAlignment="1">
      <alignment horizontal="right"/>
    </xf>
    <xf numFmtId="1" fontId="7" fillId="0" borderId="345" xfId="0" applyNumberFormat="1" applyFont="1" applyBorder="1" applyAlignment="1">
      <alignment horizontal="center" vertical="center"/>
    </xf>
    <xf numFmtId="1" fontId="7" fillId="0" borderId="345" xfId="0" applyNumberFormat="1" applyFont="1" applyBorder="1" applyAlignment="1">
      <alignment horizontal="center" vertical="center" wrapText="1"/>
    </xf>
    <xf numFmtId="1" fontId="7" fillId="0" borderId="346" xfId="0" applyNumberFormat="1" applyFont="1" applyBorder="1" applyAlignment="1">
      <alignment horizontal="center" vertical="center" wrapText="1"/>
    </xf>
    <xf numFmtId="1" fontId="7" fillId="0" borderId="347" xfId="0" applyNumberFormat="1" applyFont="1" applyBorder="1" applyAlignment="1">
      <alignment horizontal="center" vertical="center" wrapText="1"/>
    </xf>
    <xf numFmtId="1" fontId="7" fillId="0" borderId="348" xfId="0" applyNumberFormat="1" applyFont="1" applyBorder="1" applyAlignment="1">
      <alignment horizontal="center" vertical="center" wrapText="1"/>
    </xf>
    <xf numFmtId="1" fontId="7" fillId="2" borderId="349" xfId="7" applyNumberFormat="1" applyFont="1" applyFill="1" applyBorder="1" applyAlignment="1">
      <alignment horizontal="right"/>
    </xf>
    <xf numFmtId="1" fontId="7" fillId="4" borderId="350" xfId="0" applyNumberFormat="1" applyFont="1" applyFill="1" applyBorder="1" applyProtection="1">
      <protection locked="0"/>
    </xf>
    <xf numFmtId="1" fontId="7" fillId="4" borderId="351" xfId="0" applyNumberFormat="1" applyFont="1" applyFill="1" applyBorder="1" applyProtection="1">
      <protection locked="0"/>
    </xf>
    <xf numFmtId="1" fontId="7" fillId="4" borderId="352" xfId="0" applyNumberFormat="1" applyFont="1" applyFill="1" applyBorder="1" applyProtection="1">
      <protection locked="0"/>
    </xf>
    <xf numFmtId="1" fontId="7" fillId="4" borderId="349" xfId="0" applyNumberFormat="1" applyFont="1" applyFill="1" applyBorder="1" applyProtection="1">
      <protection locked="0"/>
    </xf>
    <xf numFmtId="0" fontId="7" fillId="0" borderId="345" xfId="0" applyFont="1" applyBorder="1" applyAlignment="1">
      <alignment horizontal="center" vertical="center" wrapText="1"/>
    </xf>
    <xf numFmtId="1" fontId="7" fillId="0" borderId="349" xfId="0" applyNumberFormat="1" applyFont="1" applyBorder="1"/>
    <xf numFmtId="0" fontId="7" fillId="12" borderId="349" xfId="0" applyFont="1" applyFill="1" applyBorder="1"/>
    <xf numFmtId="0" fontId="7" fillId="0" borderId="345" xfId="0" applyFont="1" applyBorder="1" applyAlignment="1">
      <alignment horizontal="center" vertical="center"/>
    </xf>
    <xf numFmtId="0" fontId="7" fillId="0" borderId="347" xfId="0" applyFont="1" applyBorder="1" applyAlignment="1">
      <alignment horizontal="center" vertical="center" wrapText="1"/>
    </xf>
    <xf numFmtId="0" fontId="7" fillId="0" borderId="346" xfId="0" applyFont="1" applyBorder="1" applyAlignment="1">
      <alignment horizontal="center" vertical="center" wrapText="1"/>
    </xf>
    <xf numFmtId="0" fontId="7" fillId="0" borderId="349" xfId="0" applyFont="1" applyBorder="1" applyAlignment="1">
      <alignment horizontal="right" vertical="center"/>
    </xf>
    <xf numFmtId="0" fontId="7" fillId="8" borderId="350" xfId="0" applyFont="1" applyFill="1" applyBorder="1" applyAlignment="1" applyProtection="1">
      <alignment horizontal="justify" vertical="center"/>
      <protection locked="0"/>
    </xf>
    <xf numFmtId="0" fontId="7" fillId="8" borderId="354" xfId="0" applyFont="1" applyFill="1" applyBorder="1" applyAlignment="1" applyProtection="1">
      <alignment horizontal="justify" vertical="center"/>
      <protection locked="0"/>
    </xf>
    <xf numFmtId="1" fontId="7" fillId="3" borderId="353" xfId="0" applyNumberFormat="1" applyFont="1" applyFill="1" applyBorder="1" applyAlignment="1">
      <alignment horizontal="center" vertical="center" wrapText="1"/>
    </xf>
    <xf numFmtId="1" fontId="7" fillId="3" borderId="35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48" xfId="0" applyNumberFormat="1" applyFont="1" applyBorder="1" applyAlignment="1">
      <alignment horizontal="center" vertical="center" wrapText="1"/>
    </xf>
    <xf numFmtId="1" fontId="7" fillId="0" borderId="346" xfId="0" applyNumberFormat="1" applyFont="1" applyBorder="1" applyAlignment="1">
      <alignment horizontal="center" vertical="center" wrapText="1"/>
    </xf>
    <xf numFmtId="1" fontId="7" fillId="3" borderId="347" xfId="0" applyNumberFormat="1" applyFont="1" applyFill="1" applyBorder="1" applyAlignment="1">
      <alignment horizontal="center" vertical="center" wrapText="1"/>
    </xf>
    <xf numFmtId="1" fontId="7" fillId="3" borderId="356" xfId="0" applyNumberFormat="1" applyFont="1" applyFill="1" applyBorder="1" applyAlignment="1">
      <alignment horizontal="center" vertical="center" wrapText="1"/>
    </xf>
    <xf numFmtId="1" fontId="7" fillId="3" borderId="346" xfId="0" applyNumberFormat="1" applyFont="1" applyFill="1" applyBorder="1" applyAlignment="1">
      <alignment horizontal="center" vertical="center" wrapText="1"/>
    </xf>
    <xf numFmtId="1" fontId="7" fillId="0" borderId="349" xfId="0" applyNumberFormat="1" applyFont="1" applyBorder="1" applyAlignment="1">
      <alignment horizontal="left" vertical="center"/>
    </xf>
    <xf numFmtId="0" fontId="7" fillId="13" borderId="349" xfId="0" applyFont="1" applyFill="1" applyBorder="1"/>
    <xf numFmtId="0" fontId="7" fillId="3" borderId="347" xfId="0" applyFont="1" applyFill="1" applyBorder="1" applyAlignment="1">
      <alignment horizontal="center" wrapText="1"/>
    </xf>
    <xf numFmtId="0" fontId="7" fillId="3" borderId="346" xfId="0" applyFont="1" applyFill="1" applyBorder="1" applyAlignment="1">
      <alignment horizontal="center" wrapText="1"/>
    </xf>
    <xf numFmtId="0" fontId="7" fillId="3" borderId="356" xfId="0" applyFont="1" applyFill="1" applyBorder="1" applyAlignment="1">
      <alignment horizontal="center" vertical="center" wrapText="1"/>
    </xf>
    <xf numFmtId="0" fontId="7" fillId="3" borderId="357" xfId="0" applyFont="1" applyFill="1" applyBorder="1" applyAlignment="1">
      <alignment horizontal="center" vertical="center" wrapText="1"/>
    </xf>
    <xf numFmtId="1" fontId="7" fillId="3" borderId="349" xfId="0" applyNumberFormat="1" applyFont="1" applyFill="1" applyBorder="1" applyAlignment="1">
      <alignment horizontal="right" wrapText="1"/>
    </xf>
    <xf numFmtId="0" fontId="7" fillId="0" borderId="345" xfId="0" applyFont="1" applyBorder="1" applyAlignment="1">
      <alignment horizontal="center" vertical="center" wrapText="1"/>
    </xf>
    <xf numFmtId="0" fontId="7" fillId="0" borderId="356" xfId="0" applyFont="1" applyBorder="1" applyAlignment="1">
      <alignment horizontal="center" vertical="center" wrapText="1"/>
    </xf>
    <xf numFmtId="0" fontId="7" fillId="0" borderId="348" xfId="0" applyFont="1" applyBorder="1" applyAlignment="1">
      <alignment horizontal="center" vertical="center" wrapText="1"/>
    </xf>
    <xf numFmtId="1" fontId="7" fillId="0" borderId="349" xfId="0" applyNumberFormat="1" applyFont="1" applyBorder="1" applyAlignment="1">
      <alignment horizontal="right" vertical="center" wrapText="1"/>
    </xf>
    <xf numFmtId="1" fontId="7" fillId="0" borderId="353" xfId="0" applyNumberFormat="1" applyFont="1" applyBorder="1" applyAlignment="1">
      <alignment horizontal="center" vertical="center"/>
    </xf>
    <xf numFmtId="1" fontId="7" fillId="0" borderId="346" xfId="0" applyNumberFormat="1" applyFont="1" applyBorder="1" applyAlignment="1">
      <alignment horizontal="center" vertical="center"/>
    </xf>
    <xf numFmtId="1" fontId="7" fillId="0" borderId="358" xfId="0" applyNumberFormat="1" applyFont="1" applyBorder="1" applyAlignment="1">
      <alignment horizontal="center" vertical="center" wrapText="1"/>
    </xf>
    <xf numFmtId="1" fontId="7" fillId="0" borderId="356" xfId="0" applyNumberFormat="1" applyFont="1" applyBorder="1" applyAlignment="1">
      <alignment horizontal="center" vertical="center" wrapText="1"/>
    </xf>
    <xf numFmtId="1" fontId="7" fillId="0" borderId="355" xfId="0" applyNumberFormat="1" applyFont="1" applyBorder="1" applyAlignment="1">
      <alignment horizontal="center" vertical="center" wrapText="1"/>
    </xf>
    <xf numFmtId="1" fontId="7" fillId="3" borderId="348" xfId="0" applyNumberFormat="1" applyFont="1" applyFill="1" applyBorder="1" applyAlignment="1">
      <alignment wrapText="1"/>
    </xf>
    <xf numFmtId="1" fontId="7" fillId="3" borderId="345" xfId="0" applyNumberFormat="1" applyFont="1" applyFill="1" applyBorder="1"/>
    <xf numFmtId="1" fontId="10" fillId="4" borderId="347" xfId="0" applyNumberFormat="1" applyFont="1" applyFill="1" applyBorder="1" applyProtection="1">
      <protection locked="0"/>
    </xf>
    <xf numFmtId="1" fontId="10" fillId="4" borderId="356" xfId="0" applyNumberFormat="1" applyFont="1" applyFill="1" applyBorder="1" applyProtection="1">
      <protection locked="0"/>
    </xf>
    <xf numFmtId="1" fontId="10" fillId="4" borderId="358" xfId="0" applyNumberFormat="1" applyFont="1" applyFill="1" applyBorder="1" applyProtection="1">
      <protection locked="0"/>
    </xf>
    <xf numFmtId="1" fontId="10" fillId="4" borderId="355" xfId="0" applyNumberFormat="1" applyFont="1" applyFill="1" applyBorder="1" applyProtection="1">
      <protection locked="0"/>
    </xf>
    <xf numFmtId="1" fontId="7" fillId="0" borderId="353" xfId="0" applyNumberFormat="1" applyFont="1" applyBorder="1" applyAlignment="1">
      <alignment horizontal="center" vertical="center" wrapText="1"/>
    </xf>
    <xf numFmtId="1" fontId="7" fillId="0" borderId="353" xfId="0" applyNumberFormat="1" applyFont="1" applyBorder="1" applyAlignment="1">
      <alignment horizontal="center" vertical="center" wrapText="1"/>
    </xf>
    <xf numFmtId="1" fontId="7" fillId="0" borderId="345" xfId="0" applyNumberFormat="1" applyFont="1" applyBorder="1" applyAlignment="1">
      <alignment vertical="center" wrapText="1"/>
    </xf>
    <xf numFmtId="1" fontId="7" fillId="4" borderId="345" xfId="0" applyNumberFormat="1" applyFont="1" applyFill="1" applyBorder="1" applyProtection="1">
      <protection locked="0"/>
    </xf>
    <xf numFmtId="1" fontId="7" fillId="4" borderId="358" xfId="0" applyNumberFormat="1" applyFont="1" applyFill="1" applyBorder="1" applyProtection="1">
      <protection locked="0"/>
    </xf>
    <xf numFmtId="1" fontId="7" fillId="4" borderId="355" xfId="0" applyNumberFormat="1" applyFont="1" applyFill="1" applyBorder="1" applyProtection="1">
      <protection locked="0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356" xfId="0" applyNumberFormat="1" applyFont="1" applyBorder="1" applyAlignment="1">
      <alignment horizontal="center" vertical="center"/>
    </xf>
    <xf numFmtId="1" fontId="7" fillId="0" borderId="355" xfId="0" applyNumberFormat="1" applyFont="1" applyBorder="1" applyAlignment="1">
      <alignment horizontal="center" vertical="center"/>
    </xf>
    <xf numFmtId="41" fontId="7" fillId="0" borderId="345" xfId="2" applyNumberFormat="1" applyFont="1" applyBorder="1" applyAlignment="1" applyProtection="1">
      <alignment horizontal="center" vertical="center" wrapText="1"/>
    </xf>
    <xf numFmtId="41" fontId="7" fillId="0" borderId="359" xfId="2" applyNumberFormat="1" applyFont="1" applyBorder="1" applyAlignment="1" applyProtection="1">
      <alignment horizontal="center" vertical="center"/>
    </xf>
    <xf numFmtId="1" fontId="7" fillId="4" borderId="360" xfId="0" applyNumberFormat="1" applyFont="1" applyFill="1" applyBorder="1" applyProtection="1">
      <protection locked="0"/>
    </xf>
    <xf numFmtId="1" fontId="7" fillId="4" borderId="361" xfId="0" applyNumberFormat="1" applyFont="1" applyFill="1" applyBorder="1" applyProtection="1">
      <protection locked="0"/>
    </xf>
    <xf numFmtId="1" fontId="7" fillId="4" borderId="354" xfId="0" applyNumberFormat="1" applyFont="1" applyFill="1" applyBorder="1" applyProtection="1">
      <protection locked="0"/>
    </xf>
    <xf numFmtId="41" fontId="7" fillId="0" borderId="353" xfId="2" applyNumberFormat="1" applyFont="1" applyBorder="1" applyAlignment="1" applyProtection="1">
      <alignment horizontal="center"/>
    </xf>
    <xf numFmtId="164" fontId="7" fillId="0" borderId="345" xfId="2" applyNumberFormat="1" applyFont="1" applyBorder="1" applyAlignment="1" applyProtection="1">
      <alignment horizontal="right"/>
    </xf>
    <xf numFmtId="164" fontId="7" fillId="0" borderId="347" xfId="2" applyNumberFormat="1" applyFont="1" applyBorder="1" applyAlignment="1" applyProtection="1">
      <alignment horizontal="right"/>
    </xf>
    <xf numFmtId="164" fontId="7" fillId="0" borderId="358" xfId="2" applyNumberFormat="1" applyFont="1" applyBorder="1" applyAlignment="1" applyProtection="1">
      <alignment horizontal="right"/>
    </xf>
    <xf numFmtId="164" fontId="7" fillId="0" borderId="356" xfId="2" applyNumberFormat="1" applyFont="1" applyBorder="1" applyAlignment="1" applyProtection="1">
      <alignment horizontal="right"/>
    </xf>
    <xf numFmtId="164" fontId="7" fillId="0" borderId="355" xfId="2" applyNumberFormat="1" applyFont="1" applyBorder="1" applyAlignment="1" applyProtection="1">
      <alignment horizontal="right"/>
    </xf>
    <xf numFmtId="164" fontId="7" fillId="0" borderId="359" xfId="2" applyNumberFormat="1" applyFont="1" applyBorder="1" applyAlignment="1" applyProtection="1">
      <alignment horizontal="right"/>
    </xf>
    <xf numFmtId="164" fontId="7" fillId="0" borderId="346" xfId="2" applyNumberFormat="1" applyFont="1" applyBorder="1" applyAlignment="1" applyProtection="1">
      <alignment horizontal="right"/>
    </xf>
    <xf numFmtId="1" fontId="7" fillId="0" borderId="345" xfId="1" applyNumberFormat="1" applyFont="1" applyBorder="1" applyAlignment="1">
      <alignment horizontal="center" vertical="center"/>
    </xf>
    <xf numFmtId="1" fontId="7" fillId="0" borderId="345" xfId="1" applyNumberFormat="1" applyFont="1" applyBorder="1" applyAlignment="1">
      <alignment horizontal="center" vertical="center" wrapText="1"/>
    </xf>
    <xf numFmtId="1" fontId="7" fillId="0" borderId="347" xfId="1" applyNumberFormat="1" applyFont="1" applyBorder="1" applyAlignment="1">
      <alignment horizontal="center" vertical="center" wrapText="1"/>
    </xf>
    <xf numFmtId="1" fontId="7" fillId="0" borderId="346" xfId="1" applyNumberFormat="1" applyFont="1" applyBorder="1" applyAlignment="1">
      <alignment horizontal="center" vertical="center" wrapText="1"/>
    </xf>
    <xf numFmtId="1" fontId="7" fillId="0" borderId="359" xfId="1" applyNumberFormat="1" applyFont="1" applyBorder="1" applyAlignment="1">
      <alignment horizontal="center" vertical="center" wrapText="1"/>
    </xf>
    <xf numFmtId="0" fontId="7" fillId="0" borderId="349" xfId="1" applyFont="1" applyBorder="1" applyAlignment="1">
      <alignment horizontal="left" vertical="center" wrapText="1"/>
    </xf>
    <xf numFmtId="1" fontId="7" fillId="0" borderId="349" xfId="1" applyNumberFormat="1" applyFont="1" applyBorder="1" applyAlignment="1">
      <alignment horizontal="right" vertical="center" wrapText="1"/>
    </xf>
    <xf numFmtId="1" fontId="7" fillId="4" borderId="350" xfId="1" applyNumberFormat="1" applyFont="1" applyFill="1" applyBorder="1" applyProtection="1">
      <protection locked="0"/>
    </xf>
    <xf numFmtId="1" fontId="7" fillId="4" borderId="354" xfId="1" applyNumberFormat="1" applyFont="1" applyFill="1" applyBorder="1" applyProtection="1">
      <protection locked="0"/>
    </xf>
    <xf numFmtId="1" fontId="7" fillId="4" borderId="361" xfId="1" applyNumberFormat="1" applyFont="1" applyFill="1" applyBorder="1" applyProtection="1">
      <protection locked="0"/>
    </xf>
    <xf numFmtId="1" fontId="7" fillId="8" borderId="354" xfId="1" applyNumberFormat="1" applyFont="1" applyFill="1" applyBorder="1" applyProtection="1">
      <protection locked="0"/>
    </xf>
    <xf numFmtId="1" fontId="7" fillId="8" borderId="349" xfId="1" applyNumberFormat="1" applyFont="1" applyFill="1" applyBorder="1" applyProtection="1">
      <protection locked="0"/>
    </xf>
    <xf numFmtId="1" fontId="7" fillId="4" borderId="349" xfId="1" applyNumberFormat="1" applyFont="1" applyFill="1" applyBorder="1" applyProtection="1">
      <protection locked="0"/>
    </xf>
    <xf numFmtId="1" fontId="7" fillId="0" borderId="345" xfId="1" applyNumberFormat="1" applyFont="1" applyBorder="1" applyAlignment="1">
      <alignment horizontal="right" vertical="center" wrapText="1"/>
    </xf>
    <xf numFmtId="1" fontId="7" fillId="0" borderId="347" xfId="1" applyNumberFormat="1" applyFont="1" applyBorder="1" applyAlignment="1">
      <alignment horizontal="right" vertical="center" wrapText="1"/>
    </xf>
    <xf numFmtId="1" fontId="7" fillId="0" borderId="346" xfId="1" applyNumberFormat="1" applyFont="1" applyBorder="1" applyAlignment="1">
      <alignment horizontal="right" vertical="center" wrapText="1"/>
    </xf>
    <xf numFmtId="1" fontId="7" fillId="0" borderId="359" xfId="1" applyNumberFormat="1" applyFont="1" applyBorder="1" applyAlignment="1">
      <alignment horizontal="right" vertical="center" wrapText="1"/>
    </xf>
    <xf numFmtId="0" fontId="7" fillId="0" borderId="345" xfId="1" applyFont="1" applyBorder="1" applyAlignment="1">
      <alignment horizontal="left" vertical="center" wrapText="1"/>
    </xf>
    <xf numFmtId="164" fontId="7" fillId="3" borderId="345" xfId="2" applyNumberFormat="1" applyFont="1" applyFill="1" applyBorder="1" applyAlignment="1" applyProtection="1">
      <alignment horizontal="right" vertical="center"/>
    </xf>
    <xf numFmtId="1" fontId="7" fillId="4" borderId="347" xfId="0" applyNumberFormat="1" applyFont="1" applyFill="1" applyBorder="1" applyProtection="1">
      <protection locked="0"/>
    </xf>
    <xf numFmtId="1" fontId="7" fillId="4" borderId="356" xfId="0" applyNumberFormat="1" applyFont="1" applyFill="1" applyBorder="1" applyProtection="1">
      <protection locked="0"/>
    </xf>
    <xf numFmtId="1" fontId="7" fillId="4" borderId="362" xfId="0" applyNumberFormat="1" applyFont="1" applyFill="1" applyBorder="1" applyProtection="1">
      <protection locked="0"/>
    </xf>
    <xf numFmtId="1" fontId="7" fillId="4" borderId="346" xfId="0" applyNumberFormat="1" applyFont="1" applyFill="1" applyBorder="1" applyProtection="1">
      <protection locked="0"/>
    </xf>
    <xf numFmtId="41" fontId="7" fillId="0" borderId="347" xfId="2" applyNumberFormat="1" applyFont="1" applyBorder="1" applyAlignment="1" applyProtection="1">
      <alignment horizontal="center" vertical="center" wrapText="1"/>
    </xf>
    <xf numFmtId="41" fontId="7" fillId="0" borderId="346" xfId="2" applyNumberFormat="1" applyFont="1" applyBorder="1" applyAlignment="1" applyProtection="1">
      <alignment horizontal="center" vertical="center"/>
    </xf>
    <xf numFmtId="1" fontId="7" fillId="0" borderId="347" xfId="0" applyNumberFormat="1" applyFont="1" applyBorder="1" applyAlignment="1">
      <alignment horizontal="center" vertical="center"/>
    </xf>
    <xf numFmtId="1" fontId="7" fillId="0" borderId="364" xfId="0" applyNumberFormat="1" applyFont="1" applyBorder="1" applyAlignment="1">
      <alignment horizontal="center" vertical="center" wrapText="1"/>
    </xf>
    <xf numFmtId="1" fontId="7" fillId="9" borderId="365" xfId="4" applyNumberFormat="1" applyFont="1" applyBorder="1" applyProtection="1">
      <protection locked="0"/>
    </xf>
    <xf numFmtId="1" fontId="7" fillId="9" borderId="366" xfId="4" applyNumberFormat="1" applyFont="1" applyBorder="1" applyProtection="1">
      <protection locked="0"/>
    </xf>
    <xf numFmtId="1" fontId="7" fillId="4" borderId="367" xfId="0" applyNumberFormat="1" applyFont="1" applyFill="1" applyBorder="1" applyProtection="1">
      <protection locked="0"/>
    </xf>
    <xf numFmtId="1" fontId="7" fillId="4" borderId="366" xfId="0" applyNumberFormat="1" applyFont="1" applyFill="1" applyBorder="1" applyProtection="1">
      <protection locked="0"/>
    </xf>
    <xf numFmtId="1" fontId="7" fillId="4" borderId="365" xfId="0" applyNumberFormat="1" applyFont="1" applyFill="1" applyBorder="1" applyProtection="1">
      <protection locked="0"/>
    </xf>
    <xf numFmtId="1" fontId="7" fillId="4" borderId="368" xfId="0" applyNumberFormat="1" applyFont="1" applyFill="1" applyBorder="1" applyProtection="1">
      <protection locked="0"/>
    </xf>
    <xf numFmtId="41" fontId="7" fillId="0" borderId="369" xfId="2" applyNumberFormat="1" applyFont="1" applyBorder="1" applyAlignment="1" applyProtection="1">
      <alignment horizontal="center" vertical="center" wrapText="1"/>
    </xf>
    <xf numFmtId="164" fontId="7" fillId="0" borderId="370" xfId="5" applyNumberFormat="1" applyFont="1" applyFill="1" applyBorder="1" applyAlignment="1" applyProtection="1">
      <alignment horizontal="right"/>
    </xf>
    <xf numFmtId="164" fontId="7" fillId="0" borderId="371" xfId="5" applyNumberFormat="1" applyFont="1" applyFill="1" applyBorder="1" applyAlignment="1" applyProtection="1">
      <alignment horizontal="right"/>
    </xf>
    <xf numFmtId="164" fontId="7" fillId="0" borderId="372" xfId="5" applyNumberFormat="1" applyFont="1" applyFill="1" applyBorder="1" applyAlignment="1" applyProtection="1">
      <alignment horizontal="right"/>
    </xf>
    <xf numFmtId="164" fontId="7" fillId="0" borderId="373" xfId="5" applyNumberFormat="1" applyFont="1" applyFill="1" applyBorder="1" applyAlignment="1" applyProtection="1">
      <alignment horizontal="right"/>
    </xf>
    <xf numFmtId="164" fontId="7" fillId="0" borderId="346" xfId="5" applyNumberFormat="1" applyFont="1" applyFill="1" applyBorder="1" applyAlignment="1" applyProtection="1">
      <alignment horizontal="right"/>
    </xf>
    <xf numFmtId="164" fontId="7" fillId="0" borderId="374" xfId="5" applyNumberFormat="1" applyFont="1" applyFill="1" applyBorder="1" applyAlignment="1" applyProtection="1">
      <alignment horizontal="right"/>
    </xf>
    <xf numFmtId="1" fontId="7" fillId="0" borderId="371" xfId="0" applyNumberFormat="1" applyFont="1" applyBorder="1" applyAlignment="1">
      <alignment horizontal="center" vertical="center"/>
    </xf>
    <xf numFmtId="1" fontId="7" fillId="0" borderId="372" xfId="0" applyNumberFormat="1" applyFont="1" applyBorder="1" applyAlignment="1">
      <alignment horizontal="center" vertical="center"/>
    </xf>
    <xf numFmtId="1" fontId="7" fillId="0" borderId="375" xfId="0" applyNumberFormat="1" applyFont="1" applyBorder="1" applyAlignment="1">
      <alignment horizontal="center" vertical="center" wrapText="1"/>
    </xf>
    <xf numFmtId="41" fontId="7" fillId="0" borderId="376" xfId="2" applyNumberFormat="1" applyFont="1" applyBorder="1" applyAlignment="1" applyProtection="1">
      <alignment horizontal="center" vertical="center" wrapText="1"/>
    </xf>
    <xf numFmtId="41" fontId="7" fillId="0" borderId="377" xfId="2" applyNumberFormat="1" applyFont="1" applyBorder="1" applyAlignment="1" applyProtection="1">
      <alignment horizontal="center" vertical="center" wrapText="1"/>
    </xf>
    <xf numFmtId="1" fontId="7" fillId="0" borderId="371" xfId="0" applyNumberFormat="1" applyFont="1" applyBorder="1" applyAlignment="1">
      <alignment horizontal="right"/>
    </xf>
    <xf numFmtId="1" fontId="7" fillId="0" borderId="378" xfId="0" applyNumberFormat="1" applyFont="1" applyBorder="1" applyAlignment="1">
      <alignment horizontal="right"/>
    </xf>
    <xf numFmtId="1" fontId="7" fillId="4" borderId="375" xfId="0" applyNumberFormat="1" applyFont="1" applyFill="1" applyBorder="1" applyProtection="1">
      <protection locked="0"/>
    </xf>
    <xf numFmtId="1" fontId="7" fillId="4" borderId="379" xfId="0" applyNumberFormat="1" applyFont="1" applyFill="1" applyBorder="1" applyProtection="1">
      <protection locked="0"/>
    </xf>
    <xf numFmtId="1" fontId="7" fillId="4" borderId="380" xfId="0" applyNumberFormat="1" applyFont="1" applyFill="1" applyBorder="1" applyProtection="1">
      <protection locked="0"/>
    </xf>
    <xf numFmtId="1" fontId="7" fillId="4" borderId="348" xfId="0" applyNumberFormat="1" applyFont="1" applyFill="1" applyBorder="1" applyProtection="1">
      <protection locked="0"/>
    </xf>
    <xf numFmtId="1" fontId="7" fillId="4" borderId="370" xfId="0" applyNumberFormat="1" applyFont="1" applyFill="1" applyBorder="1" applyProtection="1">
      <protection locked="0"/>
    </xf>
    <xf numFmtId="1" fontId="7" fillId="4" borderId="381" xfId="0" applyNumberFormat="1" applyFont="1" applyFill="1" applyBorder="1" applyProtection="1">
      <protection locked="0"/>
    </xf>
    <xf numFmtId="1" fontId="7" fillId="0" borderId="343" xfId="0" applyNumberFormat="1" applyFont="1" applyBorder="1" applyAlignment="1">
      <alignment vertical="center" wrapText="1"/>
    </xf>
    <xf numFmtId="1" fontId="7" fillId="0" borderId="382" xfId="0" applyNumberFormat="1" applyFont="1" applyBorder="1"/>
    <xf numFmtId="1" fontId="7" fillId="10" borderId="367" xfId="0" applyNumberFormat="1" applyFont="1" applyFill="1" applyBorder="1"/>
    <xf numFmtId="1" fontId="7" fillId="10" borderId="383" xfId="0" applyNumberFormat="1" applyFont="1" applyFill="1" applyBorder="1"/>
    <xf numFmtId="1" fontId="7" fillId="4" borderId="383" xfId="0" applyNumberFormat="1" applyFont="1" applyFill="1" applyBorder="1" applyProtection="1">
      <protection locked="0"/>
    </xf>
    <xf numFmtId="1" fontId="7" fillId="0" borderId="371" xfId="0" applyNumberFormat="1" applyFont="1" applyBorder="1"/>
    <xf numFmtId="1" fontId="7" fillId="0" borderId="381" xfId="0" applyNumberFormat="1" applyFont="1" applyBorder="1"/>
    <xf numFmtId="1" fontId="7" fillId="0" borderId="369" xfId="0" applyNumberFormat="1" applyFont="1" applyBorder="1"/>
    <xf numFmtId="1" fontId="7" fillId="0" borderId="380" xfId="0" applyNumberFormat="1" applyFont="1" applyBorder="1"/>
    <xf numFmtId="1" fontId="7" fillId="0" borderId="379" xfId="0" applyNumberFormat="1" applyFont="1" applyBorder="1"/>
    <xf numFmtId="1" fontId="7" fillId="0" borderId="348" xfId="0" applyNumberFormat="1" applyFont="1" applyBorder="1"/>
    <xf numFmtId="1" fontId="9" fillId="0" borderId="370" xfId="0" applyNumberFormat="1" applyFont="1" applyBorder="1" applyAlignment="1">
      <alignment horizontal="center" vertical="center" wrapText="1"/>
    </xf>
    <xf numFmtId="1" fontId="7" fillId="0" borderId="381" xfId="0" applyNumberFormat="1" applyFont="1" applyBorder="1" applyAlignment="1">
      <alignment horizontal="center" vertical="center" wrapText="1"/>
    </xf>
    <xf numFmtId="1" fontId="7" fillId="0" borderId="371" xfId="0" applyNumberFormat="1" applyFont="1" applyBorder="1" applyAlignment="1">
      <alignment horizontal="center" vertical="center" wrapText="1"/>
    </xf>
    <xf numFmtId="1" fontId="7" fillId="0" borderId="372" xfId="0" applyNumberFormat="1" applyFont="1" applyBorder="1" applyAlignment="1">
      <alignment horizontal="center" vertical="center" wrapText="1"/>
    </xf>
    <xf numFmtId="1" fontId="7" fillId="0" borderId="380" xfId="0" applyNumberFormat="1" applyFont="1" applyBorder="1" applyAlignment="1">
      <alignment horizontal="center" vertical="center" wrapText="1"/>
    </xf>
    <xf numFmtId="1" fontId="7" fillId="0" borderId="367" xfId="0" applyNumberFormat="1" applyFont="1" applyBorder="1" applyAlignment="1">
      <alignment horizontal="right"/>
    </xf>
    <xf numFmtId="1" fontId="7" fillId="0" borderId="369" xfId="0" applyNumberFormat="1" applyFont="1" applyBorder="1" applyAlignment="1">
      <alignment horizontal="center" vertical="center" wrapText="1"/>
    </xf>
    <xf numFmtId="1" fontId="7" fillId="0" borderId="370" xfId="0" applyNumberFormat="1" applyFont="1" applyBorder="1" applyAlignment="1">
      <alignment horizontal="right" wrapText="1"/>
    </xf>
    <xf numFmtId="1" fontId="7" fillId="0" borderId="348" xfId="0" applyNumberFormat="1" applyFont="1" applyBorder="1" applyAlignment="1">
      <alignment horizontal="right" wrapText="1"/>
    </xf>
    <xf numFmtId="1" fontId="7" fillId="0" borderId="381" xfId="0" applyNumberFormat="1" applyFont="1" applyBorder="1" applyAlignment="1">
      <alignment horizontal="right"/>
    </xf>
    <xf numFmtId="1" fontId="7" fillId="0" borderId="372" xfId="0" applyNumberFormat="1" applyFont="1" applyBorder="1" applyAlignment="1">
      <alignment horizontal="right"/>
    </xf>
    <xf numFmtId="1" fontId="7" fillId="0" borderId="380" xfId="0" applyNumberFormat="1" applyFont="1" applyBorder="1" applyAlignment="1">
      <alignment horizontal="right"/>
    </xf>
    <xf numFmtId="1" fontId="7" fillId="0" borderId="376" xfId="0" applyNumberFormat="1" applyFont="1" applyBorder="1" applyAlignment="1">
      <alignment horizontal="right"/>
    </xf>
    <xf numFmtId="1" fontId="7" fillId="0" borderId="346" xfId="0" applyNumberFormat="1" applyFont="1" applyBorder="1" applyAlignment="1">
      <alignment horizontal="right"/>
    </xf>
    <xf numFmtId="1" fontId="7" fillId="0" borderId="370" xfId="0" applyNumberFormat="1" applyFont="1" applyBorder="1" applyAlignment="1">
      <alignment horizontal="center" vertical="center" wrapText="1"/>
    </xf>
    <xf numFmtId="1" fontId="7" fillId="0" borderId="369" xfId="0" applyNumberFormat="1" applyFont="1" applyBorder="1" applyAlignment="1">
      <alignment horizontal="right" wrapText="1"/>
    </xf>
    <xf numFmtId="1" fontId="7" fillId="0" borderId="373" xfId="0" applyNumberFormat="1" applyFont="1" applyBorder="1" applyAlignment="1">
      <alignment horizontal="center" vertical="center" wrapText="1"/>
    </xf>
    <xf numFmtId="1" fontId="7" fillId="0" borderId="387" xfId="0" applyNumberFormat="1" applyFont="1" applyBorder="1" applyAlignment="1">
      <alignment horizontal="center" vertical="center"/>
    </xf>
    <xf numFmtId="41" fontId="7" fillId="0" borderId="379" xfId="2" applyNumberFormat="1" applyFont="1" applyBorder="1" applyAlignment="1" applyProtection="1">
      <alignment horizontal="center" vertical="center" wrapText="1"/>
    </xf>
    <xf numFmtId="41" fontId="7" fillId="0" borderId="374" xfId="2" applyNumberFormat="1" applyFont="1" applyBorder="1" applyAlignment="1" applyProtection="1">
      <alignment horizontal="center" vertical="center"/>
    </xf>
    <xf numFmtId="1" fontId="7" fillId="0" borderId="388" xfId="0" applyNumberFormat="1" applyFont="1" applyBorder="1" applyAlignment="1">
      <alignment vertical="center" wrapText="1"/>
    </xf>
    <xf numFmtId="1" fontId="7" fillId="2" borderId="382" xfId="0" applyNumberFormat="1" applyFont="1" applyFill="1" applyBorder="1" applyAlignment="1">
      <alignment horizontal="center" vertical="center"/>
    </xf>
    <xf numFmtId="1" fontId="7" fillId="0" borderId="387" xfId="0" applyNumberFormat="1" applyFont="1" applyBorder="1" applyAlignment="1">
      <alignment horizontal="center" vertical="center" wrapText="1"/>
    </xf>
    <xf numFmtId="1" fontId="7" fillId="0" borderId="389" xfId="0" applyNumberFormat="1" applyFont="1" applyBorder="1" applyAlignment="1">
      <alignment vertical="center" wrapText="1"/>
    </xf>
    <xf numFmtId="1" fontId="7" fillId="2" borderId="390" xfId="7" applyNumberFormat="1" applyFont="1" applyFill="1" applyBorder="1" applyAlignment="1">
      <alignment horizontal="right"/>
    </xf>
    <xf numFmtId="1" fontId="7" fillId="2" borderId="391" xfId="7" applyNumberFormat="1" applyFont="1" applyFill="1" applyBorder="1" applyAlignment="1">
      <alignment horizontal="right"/>
    </xf>
    <xf numFmtId="1" fontId="7" fillId="8" borderId="390" xfId="0" applyNumberFormat="1" applyFont="1" applyFill="1" applyBorder="1" applyProtection="1">
      <protection locked="0"/>
    </xf>
    <xf numFmtId="1" fontId="7" fillId="8" borderId="391" xfId="0" applyNumberFormat="1" applyFont="1" applyFill="1" applyBorder="1" applyProtection="1">
      <protection locked="0"/>
    </xf>
    <xf numFmtId="1" fontId="7" fillId="8" borderId="392" xfId="0" applyNumberFormat="1" applyFont="1" applyFill="1" applyBorder="1" applyProtection="1">
      <protection locked="0"/>
    </xf>
    <xf numFmtId="1" fontId="7" fillId="8" borderId="393" xfId="0" applyNumberFormat="1" applyFont="1" applyFill="1" applyBorder="1" applyProtection="1">
      <protection locked="0"/>
    </xf>
    <xf numFmtId="1" fontId="7" fillId="8" borderId="366" xfId="0" applyNumberFormat="1" applyFont="1" applyFill="1" applyBorder="1" applyProtection="1">
      <protection locked="0"/>
    </xf>
    <xf numFmtId="1" fontId="7" fillId="8" borderId="394" xfId="0" applyNumberFormat="1" applyFont="1" applyFill="1" applyBorder="1" applyProtection="1">
      <protection locked="0"/>
    </xf>
    <xf numFmtId="1" fontId="7" fillId="0" borderId="395" xfId="0" applyNumberFormat="1" applyFont="1" applyBorder="1"/>
    <xf numFmtId="1" fontId="7" fillId="2" borderId="396" xfId="7" applyNumberFormat="1" applyFont="1" applyFill="1" applyBorder="1" applyAlignment="1">
      <alignment horizontal="right"/>
    </xf>
    <xf numFmtId="1" fontId="7" fillId="4" borderId="390" xfId="0" applyNumberFormat="1" applyFont="1" applyFill="1" applyBorder="1" applyProtection="1">
      <protection locked="0"/>
    </xf>
    <xf numFmtId="1" fontId="7" fillId="4" borderId="391" xfId="0" applyNumberFormat="1" applyFont="1" applyFill="1" applyBorder="1" applyProtection="1">
      <protection locked="0"/>
    </xf>
    <xf numFmtId="1" fontId="7" fillId="2" borderId="397" xfId="7" applyNumberFormat="1" applyFont="1" applyFill="1" applyBorder="1" applyAlignment="1">
      <alignment horizontal="right"/>
    </xf>
    <xf numFmtId="1" fontId="7" fillId="2" borderId="398" xfId="7" applyNumberFormat="1" applyFont="1" applyFill="1" applyBorder="1" applyAlignment="1">
      <alignment horizontal="right"/>
    </xf>
    <xf numFmtId="1" fontId="7" fillId="2" borderId="400" xfId="7" applyNumberFormat="1" applyFont="1" applyFill="1" applyBorder="1" applyAlignment="1">
      <alignment horizontal="right"/>
    </xf>
    <xf numFmtId="1" fontId="7" fillId="2" borderId="401" xfId="7" applyNumberFormat="1" applyFont="1" applyFill="1" applyBorder="1" applyAlignment="1">
      <alignment horizontal="right"/>
    </xf>
    <xf numFmtId="1" fontId="7" fillId="0" borderId="405" xfId="0" applyNumberFormat="1" applyFont="1" applyBorder="1" applyAlignment="1">
      <alignment horizontal="center" vertical="center"/>
    </xf>
    <xf numFmtId="1" fontId="7" fillId="0" borderId="405" xfId="0" applyNumberFormat="1" applyFont="1" applyBorder="1" applyAlignment="1">
      <alignment horizontal="center" vertical="center" wrapText="1"/>
    </xf>
    <xf numFmtId="1" fontId="7" fillId="0" borderId="403" xfId="0" applyNumberFormat="1" applyFont="1" applyBorder="1" applyAlignment="1">
      <alignment horizontal="center" vertical="center" wrapText="1"/>
    </xf>
    <xf numFmtId="0" fontId="7" fillId="0" borderId="405" xfId="0" applyFont="1" applyBorder="1" applyAlignment="1">
      <alignment horizontal="center" vertical="center" wrapText="1"/>
    </xf>
    <xf numFmtId="1" fontId="7" fillId="3" borderId="406" xfId="0" applyNumberFormat="1" applyFont="1" applyFill="1" applyBorder="1" applyAlignment="1">
      <alignment horizontal="center" vertical="top" wrapText="1"/>
    </xf>
    <xf numFmtId="0" fontId="7" fillId="3" borderId="407" xfId="0" applyFont="1" applyFill="1" applyBorder="1" applyAlignment="1">
      <alignment horizontal="center" vertical="center" wrapText="1"/>
    </xf>
    <xf numFmtId="1" fontId="7" fillId="3" borderId="405" xfId="0" applyNumberFormat="1" applyFont="1" applyFill="1" applyBorder="1" applyAlignment="1">
      <alignment horizontal="center" vertical="center" wrapText="1"/>
    </xf>
    <xf numFmtId="0" fontId="7" fillId="3" borderId="405" xfId="0" applyFont="1" applyFill="1" applyBorder="1" applyAlignment="1">
      <alignment horizontal="center" wrapText="1"/>
    </xf>
    <xf numFmtId="0" fontId="7" fillId="0" borderId="403" xfId="0" applyFont="1" applyBorder="1" applyAlignment="1">
      <alignment horizontal="center" vertical="center" wrapText="1"/>
    </xf>
    <xf numFmtId="1" fontId="7" fillId="3" borderId="403" xfId="0" applyNumberFormat="1" applyFont="1" applyFill="1" applyBorder="1" applyAlignment="1">
      <alignment wrapText="1"/>
    </xf>
    <xf numFmtId="1" fontId="7" fillId="0" borderId="413" xfId="0" applyNumberFormat="1" applyFont="1" applyBorder="1" applyAlignment="1">
      <alignment horizontal="center" vertical="center" wrapText="1"/>
    </xf>
    <xf numFmtId="1" fontId="7" fillId="0" borderId="414" xfId="0" applyNumberFormat="1" applyFont="1" applyBorder="1" applyAlignment="1">
      <alignment horizontal="center" vertical="center" wrapText="1"/>
    </xf>
    <xf numFmtId="1" fontId="7" fillId="0" borderId="381" xfId="0" applyNumberFormat="1" applyFont="1" applyBorder="1" applyAlignment="1">
      <alignment horizontal="center" vertical="center"/>
    </xf>
    <xf numFmtId="41" fontId="7" fillId="0" borderId="408" xfId="2" applyNumberFormat="1" applyFont="1" applyBorder="1" applyAlignment="1" applyProtection="1">
      <alignment horizontal="center" vertical="center" wrapText="1"/>
    </xf>
    <xf numFmtId="41" fontId="7" fillId="0" borderId="412" xfId="2" applyNumberFormat="1" applyFont="1" applyBorder="1" applyAlignment="1" applyProtection="1">
      <alignment horizontal="center" vertical="center"/>
    </xf>
    <xf numFmtId="1" fontId="7" fillId="4" borderId="392" xfId="0" applyNumberFormat="1" applyFont="1" applyFill="1" applyBorder="1" applyProtection="1">
      <protection locked="0"/>
    </xf>
    <xf numFmtId="1" fontId="7" fillId="4" borderId="395" xfId="0" applyNumberFormat="1" applyFont="1" applyFill="1" applyBorder="1" applyProtection="1">
      <protection locked="0"/>
    </xf>
    <xf numFmtId="41" fontId="7" fillId="0" borderId="411" xfId="2" applyNumberFormat="1" applyFont="1" applyBorder="1" applyAlignment="1" applyProtection="1">
      <alignment horizontal="center"/>
    </xf>
    <xf numFmtId="164" fontId="7" fillId="0" borderId="408" xfId="2" applyNumberFormat="1" applyFont="1" applyBorder="1" applyAlignment="1" applyProtection="1">
      <alignment horizontal="right"/>
    </xf>
    <xf numFmtId="164" fontId="7" fillId="0" borderId="413" xfId="2" applyNumberFormat="1" applyFont="1" applyBorder="1" applyAlignment="1" applyProtection="1">
      <alignment horizontal="right"/>
    </xf>
    <xf numFmtId="164" fontId="7" fillId="0" borderId="414" xfId="2" applyNumberFormat="1" applyFont="1" applyBorder="1" applyAlignment="1" applyProtection="1">
      <alignment horizontal="right"/>
    </xf>
    <xf numFmtId="164" fontId="7" fillId="0" borderId="372" xfId="2" applyNumberFormat="1" applyFont="1" applyBorder="1" applyAlignment="1" applyProtection="1">
      <alignment horizontal="right"/>
    </xf>
    <xf numFmtId="164" fontId="7" fillId="0" borderId="381" xfId="2" applyNumberFormat="1" applyFont="1" applyBorder="1" applyAlignment="1" applyProtection="1">
      <alignment horizontal="right"/>
    </xf>
    <xf numFmtId="164" fontId="7" fillId="0" borderId="412" xfId="2" applyNumberFormat="1" applyFont="1" applyBorder="1" applyAlignment="1" applyProtection="1">
      <alignment horizontal="right"/>
    </xf>
    <xf numFmtId="164" fontId="7" fillId="0" borderId="405" xfId="2" applyNumberFormat="1" applyFont="1" applyBorder="1" applyAlignment="1" applyProtection="1">
      <alignment horizontal="right"/>
    </xf>
    <xf numFmtId="1" fontId="7" fillId="0" borderId="408" xfId="1" applyNumberFormat="1" applyFont="1" applyBorder="1" applyAlignment="1">
      <alignment horizontal="center" vertical="center"/>
    </xf>
    <xf numFmtId="1" fontId="7" fillId="0" borderId="408" xfId="1" applyNumberFormat="1" applyFont="1" applyBorder="1" applyAlignment="1">
      <alignment horizontal="center" vertical="center" wrapText="1"/>
    </xf>
    <xf numFmtId="1" fontId="7" fillId="0" borderId="413" xfId="1" applyNumberFormat="1" applyFont="1" applyBorder="1" applyAlignment="1">
      <alignment horizontal="center" vertical="center" wrapText="1"/>
    </xf>
    <xf numFmtId="1" fontId="7" fillId="0" borderId="405" xfId="1" applyNumberFormat="1" applyFont="1" applyBorder="1" applyAlignment="1">
      <alignment horizontal="center" vertical="center" wrapText="1"/>
    </xf>
    <xf numFmtId="1" fontId="7" fillId="0" borderId="412" xfId="1" applyNumberFormat="1" applyFont="1" applyBorder="1" applyAlignment="1">
      <alignment horizontal="center" vertical="center" wrapText="1"/>
    </xf>
    <xf numFmtId="0" fontId="7" fillId="0" borderId="395" xfId="1" applyFont="1" applyBorder="1" applyAlignment="1">
      <alignment horizontal="left" vertical="center" wrapText="1"/>
    </xf>
    <xf numFmtId="1" fontId="7" fillId="0" borderId="395" xfId="1" applyNumberFormat="1" applyFont="1" applyBorder="1" applyAlignment="1">
      <alignment horizontal="right" vertical="center" wrapText="1"/>
    </xf>
    <xf numFmtId="1" fontId="7" fillId="4" borderId="390" xfId="1" applyNumberFormat="1" applyFont="1" applyFill="1" applyBorder="1" applyProtection="1">
      <protection locked="0"/>
    </xf>
    <xf numFmtId="1" fontId="7" fillId="4" borderId="391" xfId="1" applyNumberFormat="1" applyFont="1" applyFill="1" applyBorder="1" applyProtection="1">
      <protection locked="0"/>
    </xf>
    <xf numFmtId="1" fontId="7" fillId="8" borderId="391" xfId="1" applyNumberFormat="1" applyFont="1" applyFill="1" applyBorder="1" applyProtection="1">
      <protection locked="0"/>
    </xf>
    <xf numFmtId="1" fontId="7" fillId="8" borderId="395" xfId="1" applyNumberFormat="1" applyFont="1" applyFill="1" applyBorder="1" applyProtection="1">
      <protection locked="0"/>
    </xf>
    <xf numFmtId="1" fontId="7" fillId="4" borderId="395" xfId="1" applyNumberFormat="1" applyFont="1" applyFill="1" applyBorder="1" applyProtection="1">
      <protection locked="0"/>
    </xf>
    <xf numFmtId="1" fontId="7" fillId="0" borderId="408" xfId="1" applyNumberFormat="1" applyFont="1" applyBorder="1" applyAlignment="1">
      <alignment horizontal="right" vertical="center" wrapText="1"/>
    </xf>
    <xf numFmtId="1" fontId="7" fillId="0" borderId="413" xfId="1" applyNumberFormat="1" applyFont="1" applyBorder="1" applyAlignment="1">
      <alignment horizontal="right" vertical="center" wrapText="1"/>
    </xf>
    <xf numFmtId="1" fontId="7" fillId="0" borderId="405" xfId="1" applyNumberFormat="1" applyFont="1" applyBorder="1" applyAlignment="1">
      <alignment horizontal="right" vertical="center" wrapText="1"/>
    </xf>
    <xf numFmtId="1" fontId="7" fillId="0" borderId="412" xfId="1" applyNumberFormat="1" applyFont="1" applyBorder="1" applyAlignment="1">
      <alignment horizontal="right" vertical="center" wrapText="1"/>
    </xf>
    <xf numFmtId="0" fontId="7" fillId="0" borderId="408" xfId="1" applyFont="1" applyBorder="1" applyAlignment="1">
      <alignment horizontal="left" vertical="center" wrapText="1"/>
    </xf>
    <xf numFmtId="164" fontId="7" fillId="3" borderId="408" xfId="2" applyNumberFormat="1" applyFont="1" applyFill="1" applyBorder="1" applyAlignment="1" applyProtection="1">
      <alignment horizontal="right" vertical="center"/>
    </xf>
    <xf numFmtId="1" fontId="7" fillId="4" borderId="413" xfId="0" applyNumberFormat="1" applyFont="1" applyFill="1" applyBorder="1" applyProtection="1">
      <protection locked="0"/>
    </xf>
    <xf numFmtId="1" fontId="7" fillId="4" borderId="372" xfId="0" applyNumberFormat="1" applyFont="1" applyFill="1" applyBorder="1" applyProtection="1">
      <protection locked="0"/>
    </xf>
    <xf numFmtId="1" fontId="7" fillId="4" borderId="408" xfId="0" applyNumberFormat="1" applyFont="1" applyFill="1" applyBorder="1" applyProtection="1">
      <protection locked="0"/>
    </xf>
    <xf numFmtId="1" fontId="7" fillId="4" borderId="415" xfId="0" applyNumberFormat="1" applyFont="1" applyFill="1" applyBorder="1" applyProtection="1">
      <protection locked="0"/>
    </xf>
    <xf numFmtId="1" fontId="7" fillId="4" borderId="405" xfId="0" applyNumberFormat="1" applyFont="1" applyFill="1" applyBorder="1" applyProtection="1">
      <protection locked="0"/>
    </xf>
    <xf numFmtId="41" fontId="7" fillId="0" borderId="413" xfId="2" applyNumberFormat="1" applyFont="1" applyBorder="1" applyAlignment="1" applyProtection="1">
      <alignment horizontal="center" vertical="center" wrapText="1"/>
    </xf>
    <xf numFmtId="41" fontId="7" fillId="0" borderId="405" xfId="2" applyNumberFormat="1" applyFont="1" applyBorder="1" applyAlignment="1" applyProtection="1">
      <alignment horizontal="center" vertical="center"/>
    </xf>
    <xf numFmtId="1" fontId="7" fillId="0" borderId="411" xfId="0" applyNumberFormat="1" applyFont="1" applyBorder="1" applyAlignment="1">
      <alignment horizontal="center" vertical="center"/>
    </xf>
    <xf numFmtId="1" fontId="7" fillId="0" borderId="413" xfId="0" applyNumberFormat="1" applyFont="1" applyBorder="1" applyAlignment="1">
      <alignment horizontal="center" vertical="center"/>
    </xf>
    <xf numFmtId="1" fontId="7" fillId="0" borderId="417" xfId="0" applyNumberFormat="1" applyFont="1" applyBorder="1" applyAlignment="1">
      <alignment horizontal="center" vertical="center" wrapText="1"/>
    </xf>
    <xf numFmtId="1" fontId="7" fillId="0" borderId="408" xfId="0" applyNumberFormat="1" applyFont="1" applyBorder="1" applyAlignment="1">
      <alignment horizontal="center" vertical="center" wrapText="1"/>
    </xf>
    <xf numFmtId="41" fontId="7" fillId="0" borderId="411" xfId="2" applyNumberFormat="1" applyFont="1" applyBorder="1" applyAlignment="1" applyProtection="1">
      <alignment horizontal="center" vertical="center" wrapText="1"/>
    </xf>
    <xf numFmtId="164" fontId="7" fillId="0" borderId="408" xfId="5" applyNumberFormat="1" applyFont="1" applyFill="1" applyBorder="1" applyAlignment="1" applyProtection="1">
      <alignment horizontal="right"/>
    </xf>
    <xf numFmtId="164" fontId="7" fillId="0" borderId="413" xfId="5" applyNumberFormat="1" applyFont="1" applyFill="1" applyBorder="1" applyAlignment="1" applyProtection="1">
      <alignment horizontal="right"/>
    </xf>
    <xf numFmtId="164" fontId="7" fillId="0" borderId="414" xfId="5" applyNumberFormat="1" applyFont="1" applyFill="1" applyBorder="1" applyAlignment="1" applyProtection="1">
      <alignment horizontal="right"/>
    </xf>
    <xf numFmtId="164" fontId="7" fillId="0" borderId="405" xfId="5" applyNumberFormat="1" applyFont="1" applyFill="1" applyBorder="1" applyAlignment="1" applyProtection="1">
      <alignment horizontal="right"/>
    </xf>
    <xf numFmtId="164" fontId="7" fillId="0" borderId="412" xfId="5" applyNumberFormat="1" applyFont="1" applyFill="1" applyBorder="1" applyAlignment="1" applyProtection="1">
      <alignment horizontal="right"/>
    </xf>
    <xf numFmtId="1" fontId="7" fillId="0" borderId="406" xfId="0" applyNumberFormat="1" applyFont="1" applyBorder="1" applyAlignment="1">
      <alignment horizontal="center" vertical="center" wrapText="1"/>
    </xf>
    <xf numFmtId="1" fontId="7" fillId="0" borderId="410" xfId="0" applyNumberFormat="1" applyFont="1" applyBorder="1" applyAlignment="1">
      <alignment horizontal="center" vertical="center" wrapText="1"/>
    </xf>
    <xf numFmtId="1" fontId="7" fillId="0" borderId="418" xfId="0" applyNumberFormat="1" applyFont="1" applyBorder="1" applyAlignment="1">
      <alignment horizontal="center" vertical="center" wrapText="1"/>
    </xf>
    <xf numFmtId="41" fontId="7" fillId="0" borderId="417" xfId="2" applyNumberFormat="1" applyFont="1" applyBorder="1" applyAlignment="1" applyProtection="1">
      <alignment horizontal="center" vertical="center" wrapText="1"/>
    </xf>
    <xf numFmtId="41" fontId="7" fillId="0" borderId="419" xfId="2" applyNumberFormat="1" applyFont="1" applyBorder="1" applyAlignment="1" applyProtection="1">
      <alignment horizontal="center" vertical="center" wrapText="1"/>
    </xf>
    <xf numFmtId="1" fontId="7" fillId="0" borderId="409" xfId="0" applyNumberFormat="1" applyFont="1" applyBorder="1" applyAlignment="1">
      <alignment vertical="center"/>
    </xf>
    <xf numFmtId="1" fontId="7" fillId="0" borderId="410" xfId="0" applyNumberFormat="1" applyFont="1" applyBorder="1" applyAlignment="1">
      <alignment vertical="center"/>
    </xf>
    <xf numFmtId="1" fontId="7" fillId="0" borderId="413" xfId="0" applyNumberFormat="1" applyFont="1" applyBorder="1" applyAlignment="1">
      <alignment horizontal="right"/>
    </xf>
    <xf numFmtId="1" fontId="7" fillId="0" borderId="407" xfId="0" applyNumberFormat="1" applyFont="1" applyBorder="1" applyAlignment="1">
      <alignment horizontal="right"/>
    </xf>
    <xf numFmtId="1" fontId="7" fillId="0" borderId="410" xfId="0" applyNumberFormat="1" applyFont="1" applyBorder="1" applyAlignment="1">
      <alignment horizontal="right"/>
    </xf>
    <xf numFmtId="1" fontId="7" fillId="4" borderId="406" xfId="0" applyNumberFormat="1" applyFont="1" applyFill="1" applyBorder="1" applyProtection="1">
      <protection locked="0"/>
    </xf>
    <xf numFmtId="1" fontId="7" fillId="4" borderId="410" xfId="0" applyNumberFormat="1" applyFont="1" applyFill="1" applyBorder="1" applyProtection="1">
      <protection locked="0"/>
    </xf>
    <xf numFmtId="1" fontId="7" fillId="4" borderId="418" xfId="0" applyNumberFormat="1" applyFont="1" applyFill="1" applyBorder="1" applyProtection="1">
      <protection locked="0"/>
    </xf>
    <xf numFmtId="1" fontId="7" fillId="4" borderId="420" xfId="0" applyNumberFormat="1" applyFont="1" applyFill="1" applyBorder="1" applyProtection="1">
      <protection locked="0"/>
    </xf>
    <xf numFmtId="1" fontId="7" fillId="4" borderId="403" xfId="0" applyNumberFormat="1" applyFont="1" applyFill="1" applyBorder="1" applyProtection="1">
      <protection locked="0"/>
    </xf>
    <xf numFmtId="1" fontId="7" fillId="0" borderId="402" xfId="0" applyNumberFormat="1" applyFont="1" applyBorder="1" applyAlignment="1">
      <alignment vertical="center" wrapText="1"/>
    </xf>
    <xf numFmtId="1" fontId="7" fillId="10" borderId="365" xfId="0" applyNumberFormat="1" applyFont="1" applyFill="1" applyBorder="1" applyAlignment="1">
      <alignment horizontal="right"/>
    </xf>
    <xf numFmtId="1" fontId="7" fillId="10" borderId="390" xfId="0" applyNumberFormat="1" applyFont="1" applyFill="1" applyBorder="1"/>
    <xf numFmtId="1" fontId="7" fillId="10" borderId="391" xfId="0" applyNumberFormat="1" applyFont="1" applyFill="1" applyBorder="1"/>
    <xf numFmtId="1" fontId="7" fillId="0" borderId="422" xfId="0" applyNumberFormat="1" applyFont="1" applyBorder="1"/>
    <xf numFmtId="1" fontId="7" fillId="0" borderId="423" xfId="0" applyNumberFormat="1" applyFont="1" applyBorder="1"/>
    <xf numFmtId="1" fontId="7" fillId="0" borderId="421" xfId="0" applyNumberFormat="1" applyFont="1" applyBorder="1"/>
    <xf numFmtId="1" fontId="7" fillId="0" borderId="424" xfId="0" applyNumberFormat="1" applyFont="1" applyBorder="1"/>
    <xf numFmtId="1" fontId="7" fillId="0" borderId="425" xfId="0" applyNumberFormat="1" applyFont="1" applyBorder="1"/>
    <xf numFmtId="1" fontId="7" fillId="0" borderId="403" xfId="0" applyNumberFormat="1" applyFont="1" applyBorder="1"/>
    <xf numFmtId="1" fontId="9" fillId="0" borderId="428" xfId="0" applyNumberFormat="1" applyFont="1" applyBorder="1" applyAlignment="1">
      <alignment horizontal="center" vertical="center" wrapText="1"/>
    </xf>
    <xf numFmtId="1" fontId="7" fillId="0" borderId="429" xfId="0" applyNumberFormat="1" applyFont="1" applyBorder="1" applyAlignment="1">
      <alignment horizontal="center" vertical="center" wrapText="1"/>
    </xf>
    <xf numFmtId="1" fontId="7" fillId="0" borderId="423" xfId="0" applyNumberFormat="1" applyFont="1" applyBorder="1" applyAlignment="1">
      <alignment horizontal="center" vertical="center" wrapText="1"/>
    </xf>
    <xf numFmtId="1" fontId="7" fillId="0" borderId="422" xfId="0" applyNumberFormat="1" applyFont="1" applyBorder="1" applyAlignment="1">
      <alignment horizontal="center" vertical="center" wrapText="1"/>
    </xf>
    <xf numFmtId="1" fontId="7" fillId="0" borderId="430" xfId="0" applyNumberFormat="1" applyFont="1" applyBorder="1" applyAlignment="1">
      <alignment horizontal="center" vertical="center" wrapText="1"/>
    </xf>
    <xf numFmtId="1" fontId="7" fillId="0" borderId="424" xfId="0" applyNumberFormat="1" applyFont="1" applyBorder="1" applyAlignment="1">
      <alignment horizontal="center" vertical="center" wrapText="1"/>
    </xf>
    <xf numFmtId="1" fontId="7" fillId="0" borderId="431" xfId="0" applyNumberFormat="1" applyFont="1" applyBorder="1" applyAlignment="1">
      <alignment horizontal="right"/>
    </xf>
    <xf numFmtId="1" fontId="7" fillId="0" borderId="421" xfId="0" applyNumberFormat="1" applyFont="1" applyBorder="1" applyAlignment="1">
      <alignment horizontal="center" vertical="center" wrapText="1"/>
    </xf>
    <xf numFmtId="1" fontId="7" fillId="0" borderId="428" xfId="0" applyNumberFormat="1" applyFont="1" applyBorder="1" applyAlignment="1">
      <alignment horizontal="right" wrapText="1"/>
    </xf>
    <xf numFmtId="1" fontId="7" fillId="0" borderId="429" xfId="0" applyNumberFormat="1" applyFont="1" applyBorder="1" applyAlignment="1">
      <alignment horizontal="right" wrapText="1"/>
    </xf>
    <xf numFmtId="1" fontId="7" fillId="0" borderId="423" xfId="0" applyNumberFormat="1" applyFont="1" applyBorder="1" applyAlignment="1">
      <alignment horizontal="right"/>
    </xf>
    <xf numFmtId="1" fontId="7" fillId="0" borderId="422" xfId="0" applyNumberFormat="1" applyFont="1" applyBorder="1" applyAlignment="1">
      <alignment horizontal="right"/>
    </xf>
    <xf numFmtId="1" fontId="7" fillId="0" borderId="430" xfId="0" applyNumberFormat="1" applyFont="1" applyBorder="1" applyAlignment="1">
      <alignment horizontal="right"/>
    </xf>
    <xf numFmtId="1" fontId="7" fillId="0" borderId="424" xfId="0" applyNumberFormat="1" applyFont="1" applyBorder="1" applyAlignment="1">
      <alignment horizontal="right"/>
    </xf>
    <xf numFmtId="1" fontId="7" fillId="0" borderId="432" xfId="0" applyNumberFormat="1" applyFont="1" applyBorder="1" applyAlignment="1">
      <alignment horizontal="right"/>
    </xf>
    <xf numFmtId="1" fontId="7" fillId="0" borderId="433" xfId="0" applyNumberFormat="1" applyFont="1" applyBorder="1" applyAlignment="1">
      <alignment horizontal="right"/>
    </xf>
    <xf numFmtId="1" fontId="7" fillId="0" borderId="428" xfId="0" applyNumberFormat="1" applyFont="1" applyBorder="1" applyAlignment="1">
      <alignment horizontal="center" vertical="center" wrapText="1"/>
    </xf>
    <xf numFmtId="1" fontId="7" fillId="0" borderId="421" xfId="0" applyNumberFormat="1" applyFont="1" applyBorder="1" applyAlignment="1">
      <alignment horizontal="right" wrapText="1"/>
    </xf>
    <xf numFmtId="1" fontId="7" fillId="0" borderId="436" xfId="0" applyNumberFormat="1" applyFont="1" applyBorder="1" applyAlignment="1">
      <alignment horizontal="center" vertical="center" wrapText="1"/>
    </xf>
    <xf numFmtId="1" fontId="7" fillId="0" borderId="430" xfId="0" applyNumberFormat="1" applyFont="1" applyBorder="1" applyAlignment="1">
      <alignment horizontal="center" vertical="center"/>
    </xf>
    <xf numFmtId="1" fontId="7" fillId="0" borderId="437" xfId="0" applyNumberFormat="1" applyFont="1" applyBorder="1" applyAlignment="1">
      <alignment horizontal="center" vertical="center"/>
    </xf>
    <xf numFmtId="41" fontId="7" fillId="0" borderId="425" xfId="2" applyNumberFormat="1" applyFont="1" applyBorder="1" applyAlignment="1" applyProtection="1">
      <alignment horizontal="center" vertical="center" wrapText="1"/>
    </xf>
    <xf numFmtId="41" fontId="7" fillId="0" borderId="426" xfId="2" applyNumberFormat="1" applyFont="1" applyBorder="1" applyAlignment="1" applyProtection="1">
      <alignment horizontal="center" vertical="center"/>
    </xf>
    <xf numFmtId="1" fontId="7" fillId="0" borderId="438" xfId="0" applyNumberFormat="1" applyFont="1" applyBorder="1" applyAlignment="1">
      <alignment vertical="center" wrapText="1"/>
    </xf>
    <xf numFmtId="1" fontId="7" fillId="2" borderId="439" xfId="0" applyNumberFormat="1" applyFont="1" applyFill="1" applyBorder="1" applyAlignment="1">
      <alignment horizontal="center" vertical="center"/>
    </xf>
    <xf numFmtId="1" fontId="7" fillId="0" borderId="422" xfId="0" applyNumberFormat="1" applyFont="1" applyBorder="1" applyAlignment="1">
      <alignment horizontal="center" vertical="center"/>
    </xf>
    <xf numFmtId="1" fontId="7" fillId="0" borderId="433" xfId="0" applyNumberFormat="1" applyFont="1" applyBorder="1" applyAlignment="1">
      <alignment horizontal="center" vertical="center" wrapText="1"/>
    </xf>
    <xf numFmtId="1" fontId="7" fillId="0" borderId="437" xfId="0" applyNumberFormat="1" applyFont="1" applyBorder="1" applyAlignment="1">
      <alignment horizontal="center" vertical="center" wrapText="1"/>
    </xf>
    <xf numFmtId="1" fontId="7" fillId="0" borderId="440" xfId="0" applyNumberFormat="1" applyFont="1" applyBorder="1" applyAlignment="1">
      <alignment vertical="center" wrapText="1"/>
    </xf>
    <xf numFmtId="1" fontId="7" fillId="2" borderId="441" xfId="7" applyNumberFormat="1" applyFont="1" applyFill="1" applyBorder="1" applyAlignment="1">
      <alignment horizontal="right"/>
    </xf>
    <xf numFmtId="1" fontId="7" fillId="2" borderId="442" xfId="7" applyNumberFormat="1" applyFont="1" applyFill="1" applyBorder="1" applyAlignment="1">
      <alignment horizontal="right"/>
    </xf>
    <xf numFmtId="1" fontId="7" fillId="2" borderId="443" xfId="7" applyNumberFormat="1" applyFont="1" applyFill="1" applyBorder="1" applyAlignment="1">
      <alignment horizontal="right"/>
    </xf>
    <xf numFmtId="1" fontId="7" fillId="8" borderId="431" xfId="0" applyNumberFormat="1" applyFont="1" applyFill="1" applyBorder="1" applyProtection="1">
      <protection locked="0"/>
    </xf>
    <xf numFmtId="1" fontId="7" fillId="8" borderId="443" xfId="0" applyNumberFormat="1" applyFont="1" applyFill="1" applyBorder="1" applyProtection="1">
      <protection locked="0"/>
    </xf>
    <xf numFmtId="1" fontId="7" fillId="8" borderId="444" xfId="0" applyNumberFormat="1" applyFont="1" applyFill="1" applyBorder="1" applyProtection="1">
      <protection locked="0"/>
    </xf>
    <xf numFmtId="1" fontId="7" fillId="8" borderId="445" xfId="0" applyNumberFormat="1" applyFont="1" applyFill="1" applyBorder="1" applyProtection="1">
      <protection locked="0"/>
    </xf>
    <xf numFmtId="1" fontId="7" fillId="8" borderId="446" xfId="0" applyNumberFormat="1" applyFont="1" applyFill="1" applyBorder="1" applyProtection="1">
      <protection locked="0"/>
    </xf>
    <xf numFmtId="1" fontId="7" fillId="8" borderId="447" xfId="0" applyNumberFormat="1" applyFont="1" applyFill="1" applyBorder="1" applyProtection="1">
      <protection locked="0"/>
    </xf>
    <xf numFmtId="1" fontId="7" fillId="0" borderId="426" xfId="0" applyNumberFormat="1" applyFont="1" applyBorder="1" applyAlignment="1">
      <alignment horizontal="center" vertical="center" wrapText="1"/>
    </xf>
    <xf numFmtId="1" fontId="7" fillId="0" borderId="439" xfId="0" applyNumberFormat="1" applyFont="1" applyBorder="1"/>
    <xf numFmtId="1" fontId="7" fillId="2" borderId="448" xfId="7" applyNumberFormat="1" applyFont="1" applyFill="1" applyBorder="1" applyAlignment="1">
      <alignment horizontal="right"/>
    </xf>
    <xf numFmtId="1" fontId="7" fillId="4" borderId="431" xfId="0" applyNumberFormat="1" applyFont="1" applyFill="1" applyBorder="1" applyProtection="1">
      <protection locked="0"/>
    </xf>
    <xf numFmtId="1" fontId="7" fillId="4" borderId="446" xfId="0" applyNumberFormat="1" applyFont="1" applyFill="1" applyBorder="1" applyProtection="1">
      <protection locked="0"/>
    </xf>
    <xf numFmtId="1" fontId="7" fillId="4" borderId="449" xfId="0" applyNumberFormat="1" applyFont="1" applyFill="1" applyBorder="1" applyProtection="1">
      <protection locked="0"/>
    </xf>
    <xf numFmtId="1" fontId="7" fillId="4" borderId="443" xfId="0" applyNumberFormat="1" applyFont="1" applyFill="1" applyBorder="1" applyProtection="1">
      <protection locked="0"/>
    </xf>
    <xf numFmtId="1" fontId="7" fillId="2" borderId="450" xfId="7" applyNumberFormat="1" applyFont="1" applyFill="1" applyBorder="1" applyAlignment="1">
      <alignment horizontal="right"/>
    </xf>
    <xf numFmtId="1" fontId="7" fillId="2" borderId="451" xfId="7" applyNumberFormat="1" applyFont="1" applyFill="1" applyBorder="1" applyAlignment="1">
      <alignment horizontal="right"/>
    </xf>
    <xf numFmtId="1" fontId="7" fillId="2" borderId="453" xfId="7" applyNumberFormat="1" applyFont="1" applyFill="1" applyBorder="1" applyAlignment="1">
      <alignment horizontal="right"/>
    </xf>
    <xf numFmtId="1" fontId="7" fillId="2" borderId="454" xfId="7" applyNumberFormat="1" applyFont="1" applyFill="1" applyBorder="1" applyAlignment="1">
      <alignment horizontal="right"/>
    </xf>
    <xf numFmtId="1" fontId="7" fillId="0" borderId="460" xfId="0" applyNumberFormat="1" applyFont="1" applyBorder="1" applyAlignment="1">
      <alignment horizontal="center" vertical="center"/>
    </xf>
    <xf numFmtId="1" fontId="7" fillId="0" borderId="460" xfId="0" applyNumberFormat="1" applyFont="1" applyBorder="1" applyAlignment="1">
      <alignment horizontal="center" vertical="center" wrapText="1"/>
    </xf>
    <xf numFmtId="1" fontId="7" fillId="0" borderId="459" xfId="0" applyNumberFormat="1" applyFont="1" applyBorder="1" applyAlignment="1">
      <alignment horizontal="center" vertical="center" wrapText="1"/>
    </xf>
    <xf numFmtId="1" fontId="7" fillId="0" borderId="461" xfId="0" applyNumberFormat="1" applyFont="1" applyBorder="1" applyAlignment="1">
      <alignment horizontal="center" vertical="center" wrapText="1"/>
    </xf>
    <xf numFmtId="1" fontId="7" fillId="0" borderId="457" xfId="0" applyNumberFormat="1" applyFont="1" applyBorder="1" applyAlignment="1">
      <alignment horizontal="center" vertical="center" wrapText="1"/>
    </xf>
    <xf numFmtId="1" fontId="7" fillId="2" borderId="462" xfId="7" applyNumberFormat="1" applyFont="1" applyFill="1" applyBorder="1" applyAlignment="1">
      <alignment horizontal="right"/>
    </xf>
    <xf numFmtId="1" fontId="7" fillId="4" borderId="463" xfId="0" applyNumberFormat="1" applyFont="1" applyFill="1" applyBorder="1" applyProtection="1">
      <protection locked="0"/>
    </xf>
    <xf numFmtId="1" fontId="7" fillId="4" borderId="464" xfId="0" applyNumberFormat="1" applyFont="1" applyFill="1" applyBorder="1" applyProtection="1">
      <protection locked="0"/>
    </xf>
    <xf numFmtId="1" fontId="7" fillId="4" borderId="465" xfId="0" applyNumberFormat="1" applyFont="1" applyFill="1" applyBorder="1" applyProtection="1">
      <protection locked="0"/>
    </xf>
    <xf numFmtId="1" fontId="7" fillId="4" borderId="466" xfId="0" applyNumberFormat="1" applyFont="1" applyFill="1" applyBorder="1" applyProtection="1">
      <protection locked="0"/>
    </xf>
    <xf numFmtId="1" fontId="7" fillId="4" borderId="462" xfId="0" applyNumberFormat="1" applyFont="1" applyFill="1" applyBorder="1" applyProtection="1">
      <protection locked="0"/>
    </xf>
    <xf numFmtId="0" fontId="7" fillId="0" borderId="460" xfId="0" applyFont="1" applyBorder="1" applyAlignment="1">
      <alignment horizontal="center" vertical="center" wrapText="1"/>
    </xf>
    <xf numFmtId="1" fontId="7" fillId="0" borderId="462" xfId="0" applyNumberFormat="1" applyFont="1" applyBorder="1"/>
    <xf numFmtId="0" fontId="7" fillId="12" borderId="462" xfId="0" applyFont="1" applyFill="1" applyBorder="1"/>
    <xf numFmtId="0" fontId="7" fillId="0" borderId="460" xfId="0" applyFont="1" applyBorder="1" applyAlignment="1">
      <alignment horizontal="center" vertical="center"/>
    </xf>
    <xf numFmtId="0" fontId="7" fillId="0" borderId="461" xfId="0" applyFont="1" applyBorder="1" applyAlignment="1">
      <alignment horizontal="center" vertical="center" wrapText="1"/>
    </xf>
    <xf numFmtId="0" fontId="7" fillId="0" borderId="469" xfId="0" applyFont="1" applyBorder="1" applyAlignment="1">
      <alignment horizontal="center" vertical="center" wrapText="1"/>
    </xf>
    <xf numFmtId="0" fontId="7" fillId="0" borderId="462" xfId="0" applyFont="1" applyBorder="1" applyAlignment="1">
      <alignment horizontal="right" vertical="center"/>
    </xf>
    <xf numFmtId="0" fontId="7" fillId="8" borderId="463" xfId="0" applyFont="1" applyFill="1" applyBorder="1" applyAlignment="1" applyProtection="1">
      <alignment horizontal="justify" vertical="center"/>
      <protection locked="0"/>
    </xf>
    <xf numFmtId="0" fontId="7" fillId="8" borderId="470" xfId="0" applyFont="1" applyFill="1" applyBorder="1" applyAlignment="1" applyProtection="1">
      <alignment horizontal="justify" vertical="center"/>
      <protection locked="0"/>
    </xf>
    <xf numFmtId="1" fontId="7" fillId="3" borderId="467" xfId="0" applyNumberFormat="1" applyFont="1" applyFill="1" applyBorder="1" applyAlignment="1">
      <alignment horizontal="center" vertical="center" wrapText="1"/>
    </xf>
    <xf numFmtId="1" fontId="7" fillId="3" borderId="471" xfId="0" applyNumberFormat="1" applyFont="1" applyFill="1" applyBorder="1" applyAlignment="1">
      <alignment horizontal="center" vertical="top" wrapText="1"/>
    </xf>
    <xf numFmtId="0" fontId="7" fillId="3" borderId="472" xfId="0" applyFont="1" applyFill="1" applyBorder="1" applyAlignment="1">
      <alignment horizontal="center" vertical="center" wrapText="1"/>
    </xf>
    <xf numFmtId="1" fontId="7" fillId="3" borderId="473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442" xfId="0" applyNumberFormat="1" applyFont="1" applyFill="1" applyBorder="1" applyProtection="1">
      <protection locked="0"/>
    </xf>
    <xf numFmtId="1" fontId="7" fillId="3" borderId="461" xfId="0" applyNumberFormat="1" applyFont="1" applyFill="1" applyBorder="1" applyAlignment="1">
      <alignment horizontal="center" vertical="center" wrapText="1"/>
    </xf>
    <xf numFmtId="1" fontId="7" fillId="3" borderId="474" xfId="0" applyNumberFormat="1" applyFont="1" applyFill="1" applyBorder="1" applyAlignment="1">
      <alignment horizontal="center" vertical="center" wrapText="1"/>
    </xf>
    <xf numFmtId="1" fontId="7" fillId="3" borderId="469" xfId="0" applyNumberFormat="1" applyFont="1" applyFill="1" applyBorder="1" applyAlignment="1">
      <alignment horizontal="center" vertical="center" wrapText="1"/>
    </xf>
    <xf numFmtId="1" fontId="7" fillId="0" borderId="462" xfId="0" applyNumberFormat="1" applyFont="1" applyBorder="1" applyAlignment="1">
      <alignment horizontal="left" vertical="center"/>
    </xf>
    <xf numFmtId="0" fontId="7" fillId="13" borderId="462" xfId="0" applyFont="1" applyFill="1" applyBorder="1"/>
    <xf numFmtId="0" fontId="7" fillId="3" borderId="461" xfId="0" applyFont="1" applyFill="1" applyBorder="1" applyAlignment="1">
      <alignment horizontal="center" wrapText="1"/>
    </xf>
    <xf numFmtId="0" fontId="7" fillId="3" borderId="469" xfId="0" applyFont="1" applyFill="1" applyBorder="1" applyAlignment="1">
      <alignment horizontal="center" wrapText="1"/>
    </xf>
    <xf numFmtId="0" fontId="7" fillId="3" borderId="474" xfId="0" applyFont="1" applyFill="1" applyBorder="1" applyAlignment="1">
      <alignment horizontal="center" vertical="center" wrapText="1"/>
    </xf>
    <xf numFmtId="0" fontId="7" fillId="3" borderId="476" xfId="0" applyFont="1" applyFill="1" applyBorder="1" applyAlignment="1">
      <alignment horizontal="center" vertical="center" wrapText="1"/>
    </xf>
    <xf numFmtId="1" fontId="7" fillId="3" borderId="462" xfId="0" applyNumberFormat="1" applyFont="1" applyFill="1" applyBorder="1" applyAlignment="1">
      <alignment horizontal="right" wrapText="1"/>
    </xf>
    <xf numFmtId="0" fontId="7" fillId="0" borderId="474" xfId="0" applyFont="1" applyBorder="1" applyAlignment="1">
      <alignment horizontal="center" vertical="center" wrapText="1"/>
    </xf>
    <xf numFmtId="0" fontId="7" fillId="0" borderId="468" xfId="0" applyFont="1" applyBorder="1" applyAlignment="1">
      <alignment horizontal="center" vertical="center" wrapText="1"/>
    </xf>
    <xf numFmtId="1" fontId="7" fillId="0" borderId="462" xfId="0" applyNumberFormat="1" applyFont="1" applyBorder="1" applyAlignment="1">
      <alignment horizontal="right" vertical="center" wrapText="1"/>
    </xf>
    <xf numFmtId="1" fontId="7" fillId="0" borderId="477" xfId="0" applyNumberFormat="1" applyFont="1" applyBorder="1" applyAlignment="1">
      <alignment horizontal="center" vertical="center" wrapText="1"/>
    </xf>
    <xf numFmtId="1" fontId="7" fillId="0" borderId="474" xfId="0" applyNumberFormat="1" applyFont="1" applyBorder="1" applyAlignment="1">
      <alignment horizontal="center" vertical="center" wrapText="1"/>
    </xf>
    <xf numFmtId="1" fontId="7" fillId="0" borderId="473" xfId="0" applyNumberFormat="1" applyFont="1" applyBorder="1" applyAlignment="1">
      <alignment horizontal="center" vertical="center" wrapText="1"/>
    </xf>
    <xf numFmtId="1" fontId="7" fillId="3" borderId="468" xfId="0" applyNumberFormat="1" applyFont="1" applyFill="1" applyBorder="1" applyAlignment="1">
      <alignment wrapText="1"/>
    </xf>
    <xf numFmtId="1" fontId="7" fillId="3" borderId="460" xfId="0" applyNumberFormat="1" applyFont="1" applyFill="1" applyBorder="1"/>
    <xf numFmtId="1" fontId="10" fillId="4" borderId="461" xfId="0" applyNumberFormat="1" applyFont="1" applyFill="1" applyBorder="1" applyProtection="1">
      <protection locked="0"/>
    </xf>
    <xf numFmtId="1" fontId="10" fillId="4" borderId="474" xfId="0" applyNumberFormat="1" applyFont="1" applyFill="1" applyBorder="1" applyProtection="1">
      <protection locked="0"/>
    </xf>
    <xf numFmtId="1" fontId="10" fillId="4" borderId="477" xfId="0" applyNumberFormat="1" applyFont="1" applyFill="1" applyBorder="1" applyProtection="1">
      <protection locked="0"/>
    </xf>
    <xf numFmtId="1" fontId="10" fillId="4" borderId="473" xfId="0" applyNumberFormat="1" applyFont="1" applyFill="1" applyBorder="1" applyProtection="1">
      <protection locked="0"/>
    </xf>
    <xf numFmtId="1" fontId="7" fillId="0" borderId="467" xfId="0" applyNumberFormat="1" applyFont="1" applyBorder="1" applyAlignment="1">
      <alignment horizontal="center" vertical="center" wrapText="1"/>
    </xf>
    <xf numFmtId="1" fontId="7" fillId="0" borderId="469" xfId="0" applyNumberFormat="1" applyFont="1" applyBorder="1" applyAlignment="1">
      <alignment horizontal="center" vertical="center" wrapText="1"/>
    </xf>
    <xf numFmtId="1" fontId="7" fillId="0" borderId="460" xfId="0" applyNumberFormat="1" applyFont="1" applyBorder="1" applyAlignment="1">
      <alignment vertical="center" wrapText="1"/>
    </xf>
    <xf numFmtId="1" fontId="7" fillId="4" borderId="460" xfId="0" applyNumberFormat="1" applyFont="1" applyFill="1" applyBorder="1" applyProtection="1">
      <protection locked="0"/>
    </xf>
    <xf numFmtId="1" fontId="7" fillId="4" borderId="477" xfId="0" applyNumberFormat="1" applyFont="1" applyFill="1" applyBorder="1" applyProtection="1">
      <protection locked="0"/>
    </xf>
    <xf numFmtId="1" fontId="7" fillId="4" borderId="473" xfId="0" applyNumberFormat="1" applyFont="1" applyFill="1" applyBorder="1" applyProtection="1">
      <protection locked="0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4" borderId="479" xfId="0" applyNumberFormat="1" applyFont="1" applyFill="1" applyBorder="1" applyProtection="1">
      <protection locked="0"/>
    </xf>
    <xf numFmtId="1" fontId="7" fillId="4" borderId="479" xfId="1" applyNumberFormat="1" applyFont="1" applyFill="1" applyBorder="1" applyProtection="1">
      <protection locked="0"/>
    </xf>
    <xf numFmtId="1" fontId="7" fillId="9" borderId="481" xfId="4" applyNumberFormat="1" applyFont="1" applyBorder="1" applyProtection="1">
      <protection locked="0"/>
    </xf>
    <xf numFmtId="1" fontId="7" fillId="9" borderId="482" xfId="4" applyNumberFormat="1" applyFont="1" applyBorder="1" applyProtection="1">
      <protection locked="0"/>
    </xf>
    <xf numFmtId="1" fontId="7" fillId="4" borderId="482" xfId="0" applyNumberFormat="1" applyFont="1" applyFill="1" applyBorder="1" applyProtection="1">
      <protection locked="0"/>
    </xf>
    <xf numFmtId="1" fontId="7" fillId="4" borderId="481" xfId="0" applyNumberFormat="1" applyFont="1" applyFill="1" applyBorder="1" applyProtection="1">
      <protection locked="0"/>
    </xf>
    <xf numFmtId="1" fontId="7" fillId="4" borderId="483" xfId="0" applyNumberFormat="1" applyFont="1" applyFill="1" applyBorder="1" applyProtection="1">
      <protection locked="0"/>
    </xf>
    <xf numFmtId="164" fontId="7" fillId="0" borderId="484" xfId="5" applyNumberFormat="1" applyFont="1" applyFill="1" applyBorder="1" applyAlignment="1" applyProtection="1">
      <alignment horizontal="right"/>
    </xf>
    <xf numFmtId="1" fontId="7" fillId="0" borderId="484" xfId="0" applyNumberFormat="1" applyFont="1" applyBorder="1" applyAlignment="1">
      <alignment horizontal="center" vertical="center"/>
    </xf>
    <xf numFmtId="1" fontId="7" fillId="0" borderId="485" xfId="0" applyNumberFormat="1" applyFont="1" applyBorder="1" applyAlignment="1">
      <alignment horizontal="center" vertical="center" wrapText="1"/>
    </xf>
    <xf numFmtId="41" fontId="7" fillId="0" borderId="486" xfId="2" applyNumberFormat="1" applyFont="1" applyBorder="1" applyAlignment="1" applyProtection="1">
      <alignment horizontal="center" vertical="center" wrapText="1"/>
    </xf>
    <xf numFmtId="1" fontId="7" fillId="0" borderId="478" xfId="0" applyNumberFormat="1" applyFont="1" applyBorder="1" applyAlignment="1">
      <alignment vertical="center"/>
    </xf>
    <xf numFmtId="1" fontId="7" fillId="4" borderId="485" xfId="0" applyNumberFormat="1" applyFont="1" applyFill="1" applyBorder="1" applyProtection="1">
      <protection locked="0"/>
    </xf>
    <xf numFmtId="1" fontId="7" fillId="4" borderId="487" xfId="0" applyNumberFormat="1" applyFont="1" applyFill="1" applyBorder="1" applyProtection="1">
      <protection locked="0"/>
    </xf>
    <xf numFmtId="1" fontId="7" fillId="4" borderId="488" xfId="0" applyNumberFormat="1" applyFont="1" applyFill="1" applyBorder="1" applyProtection="1">
      <protection locked="0"/>
    </xf>
    <xf numFmtId="1" fontId="7" fillId="0" borderId="489" xfId="0" applyNumberFormat="1" applyFont="1" applyBorder="1"/>
    <xf numFmtId="1" fontId="7" fillId="10" borderId="490" xfId="0" applyNumberFormat="1" applyFont="1" applyFill="1" applyBorder="1"/>
    <xf numFmtId="1" fontId="7" fillId="4" borderId="490" xfId="0" applyNumberFormat="1" applyFont="1" applyFill="1" applyBorder="1" applyProtection="1">
      <protection locked="0"/>
    </xf>
    <xf numFmtId="1" fontId="7" fillId="0" borderId="488" xfId="0" applyNumberFormat="1" applyFont="1" applyBorder="1"/>
    <xf numFmtId="1" fontId="7" fillId="0" borderId="487" xfId="0" applyNumberFormat="1" applyFont="1" applyBorder="1"/>
    <xf numFmtId="1" fontId="7" fillId="0" borderId="488" xfId="0" applyNumberFormat="1" applyFont="1" applyBorder="1" applyAlignment="1">
      <alignment horizontal="center" vertical="center" wrapText="1"/>
    </xf>
    <xf numFmtId="1" fontId="7" fillId="0" borderId="484" xfId="0" applyNumberFormat="1" applyFont="1" applyBorder="1" applyAlignment="1">
      <alignment horizontal="center" vertical="center" wrapText="1"/>
    </xf>
    <xf numFmtId="1" fontId="7" fillId="0" borderId="487" xfId="0" applyNumberFormat="1" applyFont="1" applyBorder="1" applyAlignment="1">
      <alignment horizontal="center" vertical="center" wrapText="1"/>
    </xf>
    <xf numFmtId="1" fontId="7" fillId="0" borderId="488" xfId="0" applyNumberFormat="1" applyFont="1" applyBorder="1" applyAlignment="1">
      <alignment horizontal="right"/>
    </xf>
    <xf numFmtId="1" fontId="7" fillId="0" borderId="484" xfId="0" applyNumberFormat="1" applyFont="1" applyBorder="1" applyAlignment="1">
      <alignment horizontal="right"/>
    </xf>
    <xf numFmtId="1" fontId="7" fillId="0" borderId="487" xfId="0" applyNumberFormat="1" applyFont="1" applyBorder="1" applyAlignment="1">
      <alignment horizontal="right"/>
    </xf>
    <xf numFmtId="1" fontId="7" fillId="0" borderId="492" xfId="0" applyNumberFormat="1" applyFont="1" applyBorder="1" applyAlignment="1">
      <alignment vertical="center" wrapText="1"/>
    </xf>
    <xf numFmtId="1" fontId="7" fillId="2" borderId="489" xfId="0" applyNumberFormat="1" applyFont="1" applyFill="1" applyBorder="1" applyAlignment="1">
      <alignment horizontal="center" vertical="center"/>
    </xf>
    <xf numFmtId="1" fontId="7" fillId="0" borderId="493" xfId="0" applyNumberFormat="1" applyFont="1" applyBorder="1" applyAlignment="1">
      <alignment vertical="center" wrapText="1"/>
    </xf>
    <xf numFmtId="1" fontId="7" fillId="2" borderId="490" xfId="7" applyNumberFormat="1" applyFont="1" applyFill="1" applyBorder="1" applyAlignment="1">
      <alignment horizontal="right"/>
    </xf>
    <xf numFmtId="1" fontId="7" fillId="8" borderId="490" xfId="0" applyNumberFormat="1" applyFont="1" applyFill="1" applyBorder="1" applyProtection="1">
      <protection locked="0"/>
    </xf>
    <xf numFmtId="1" fontId="7" fillId="8" borderId="495" xfId="0" applyNumberFormat="1" applyFont="1" applyFill="1" applyBorder="1" applyProtection="1">
      <protection locked="0"/>
    </xf>
    <xf numFmtId="1" fontId="7" fillId="8" borderId="496" xfId="0" applyNumberFormat="1" applyFont="1" applyFill="1" applyBorder="1" applyProtection="1">
      <protection locked="0"/>
    </xf>
    <xf numFmtId="1" fontId="7" fillId="8" borderId="482" xfId="0" applyNumberFormat="1" applyFont="1" applyFill="1" applyBorder="1" applyProtection="1">
      <protection locked="0"/>
    </xf>
    <xf numFmtId="1" fontId="7" fillId="8" borderId="497" xfId="0" applyNumberFormat="1" applyFont="1" applyFill="1" applyBorder="1" applyProtection="1">
      <protection locked="0"/>
    </xf>
    <xf numFmtId="1" fontId="7" fillId="0" borderId="498" xfId="0" applyNumberFormat="1" applyFont="1" applyBorder="1" applyAlignment="1">
      <alignment horizontal="center" vertical="center" wrapText="1"/>
    </xf>
    <xf numFmtId="1" fontId="7" fillId="0" borderId="502" xfId="0" applyNumberFormat="1" applyFont="1" applyBorder="1" applyAlignment="1">
      <alignment horizontal="center" vertical="center"/>
    </xf>
    <xf numFmtId="1" fontId="7" fillId="0" borderId="502" xfId="0" applyNumberFormat="1" applyFont="1" applyBorder="1" applyAlignment="1">
      <alignment horizontal="center" vertical="center" wrapText="1"/>
    </xf>
    <xf numFmtId="1" fontId="7" fillId="0" borderId="500" xfId="0" applyNumberFormat="1" applyFont="1" applyBorder="1" applyAlignment="1">
      <alignment horizontal="center" vertical="center" wrapText="1"/>
    </xf>
    <xf numFmtId="0" fontId="7" fillId="0" borderId="502" xfId="0" applyFont="1" applyBorder="1" applyAlignment="1">
      <alignment horizontal="center" vertical="center" wrapText="1"/>
    </xf>
    <xf numFmtId="1" fontId="7" fillId="3" borderId="503" xfId="0" applyNumberFormat="1" applyFont="1" applyFill="1" applyBorder="1" applyAlignment="1">
      <alignment horizontal="center" vertical="top" wrapText="1"/>
    </xf>
    <xf numFmtId="0" fontId="7" fillId="3" borderId="504" xfId="0" applyFont="1" applyFill="1" applyBorder="1" applyAlignment="1">
      <alignment horizontal="center" vertical="center" wrapText="1"/>
    </xf>
    <xf numFmtId="1" fontId="7" fillId="3" borderId="502" xfId="0" applyNumberFormat="1" applyFont="1" applyFill="1" applyBorder="1" applyAlignment="1">
      <alignment horizontal="center" vertical="center" wrapText="1"/>
    </xf>
    <xf numFmtId="0" fontId="7" fillId="3" borderId="502" xfId="0" applyFont="1" applyFill="1" applyBorder="1" applyAlignment="1">
      <alignment horizontal="center" wrapText="1"/>
    </xf>
    <xf numFmtId="0" fontId="7" fillId="0" borderId="500" xfId="0" applyFont="1" applyBorder="1" applyAlignment="1">
      <alignment horizontal="center" vertical="center" wrapText="1"/>
    </xf>
    <xf numFmtId="1" fontId="7" fillId="3" borderId="500" xfId="0" applyNumberFormat="1" applyFont="1" applyFill="1" applyBorder="1" applyAlignment="1">
      <alignment wrapText="1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508" xfId="0" applyNumberFormat="1" applyFont="1" applyBorder="1" applyAlignment="1">
      <alignment horizontal="center" vertical="center" wrapText="1"/>
    </xf>
    <xf numFmtId="1" fontId="7" fillId="0" borderId="509" xfId="0" applyNumberFormat="1" applyFont="1" applyBorder="1" applyAlignment="1">
      <alignment horizontal="center" vertical="center" wrapText="1"/>
    </xf>
    <xf numFmtId="1" fontId="7" fillId="0" borderId="488" xfId="0" applyNumberFormat="1" applyFont="1" applyBorder="1" applyAlignment="1">
      <alignment horizontal="center" vertical="center"/>
    </xf>
    <xf numFmtId="41" fontId="7" fillId="0" borderId="505" xfId="2" applyNumberFormat="1" applyFont="1" applyBorder="1" applyAlignment="1" applyProtection="1">
      <alignment horizontal="center" vertical="center" wrapText="1"/>
    </xf>
    <xf numFmtId="41" fontId="7" fillId="0" borderId="507" xfId="2" applyNumberFormat="1" applyFont="1" applyBorder="1" applyAlignment="1" applyProtection="1">
      <alignment horizontal="center" vertical="center"/>
    </xf>
    <xf numFmtId="1" fontId="7" fillId="4" borderId="495" xfId="0" applyNumberFormat="1" applyFont="1" applyFill="1" applyBorder="1" applyProtection="1">
      <protection locked="0"/>
    </xf>
    <xf numFmtId="1" fontId="7" fillId="4" borderId="489" xfId="0" applyNumberFormat="1" applyFont="1" applyFill="1" applyBorder="1" applyProtection="1">
      <protection locked="0"/>
    </xf>
    <xf numFmtId="41" fontId="7" fillId="0" borderId="506" xfId="2" applyNumberFormat="1" applyFont="1" applyBorder="1" applyAlignment="1" applyProtection="1">
      <alignment horizontal="center"/>
    </xf>
    <xf numFmtId="164" fontId="7" fillId="0" borderId="505" xfId="2" applyNumberFormat="1" applyFont="1" applyBorder="1" applyAlignment="1" applyProtection="1">
      <alignment horizontal="right"/>
    </xf>
    <xf numFmtId="164" fontId="7" fillId="0" borderId="508" xfId="2" applyNumberFormat="1" applyFont="1" applyBorder="1" applyAlignment="1" applyProtection="1">
      <alignment horizontal="right"/>
    </xf>
    <xf numFmtId="164" fontId="7" fillId="0" borderId="509" xfId="2" applyNumberFormat="1" applyFont="1" applyBorder="1" applyAlignment="1" applyProtection="1">
      <alignment horizontal="right"/>
    </xf>
    <xf numFmtId="164" fontId="7" fillId="0" borderId="484" xfId="2" applyNumberFormat="1" applyFont="1" applyBorder="1" applyAlignment="1" applyProtection="1">
      <alignment horizontal="right"/>
    </xf>
    <xf numFmtId="164" fontId="7" fillId="0" borderId="488" xfId="2" applyNumberFormat="1" applyFont="1" applyBorder="1" applyAlignment="1" applyProtection="1">
      <alignment horizontal="right"/>
    </xf>
    <xf numFmtId="164" fontId="7" fillId="0" borderId="507" xfId="2" applyNumberFormat="1" applyFont="1" applyBorder="1" applyAlignment="1" applyProtection="1">
      <alignment horizontal="right"/>
    </xf>
    <xf numFmtId="164" fontId="7" fillId="0" borderId="502" xfId="2" applyNumberFormat="1" applyFont="1" applyBorder="1" applyAlignment="1" applyProtection="1">
      <alignment horizontal="right"/>
    </xf>
    <xf numFmtId="1" fontId="7" fillId="0" borderId="505" xfId="1" applyNumberFormat="1" applyFont="1" applyBorder="1" applyAlignment="1">
      <alignment horizontal="center" vertical="center"/>
    </xf>
    <xf numFmtId="1" fontId="7" fillId="0" borderId="505" xfId="1" applyNumberFormat="1" applyFont="1" applyBorder="1" applyAlignment="1">
      <alignment horizontal="center" vertical="center" wrapText="1"/>
    </xf>
    <xf numFmtId="1" fontId="7" fillId="0" borderId="508" xfId="1" applyNumberFormat="1" applyFont="1" applyBorder="1" applyAlignment="1">
      <alignment horizontal="center" vertical="center" wrapText="1"/>
    </xf>
    <xf numFmtId="1" fontId="7" fillId="0" borderId="502" xfId="1" applyNumberFormat="1" applyFont="1" applyBorder="1" applyAlignment="1">
      <alignment horizontal="center" vertical="center" wrapText="1"/>
    </xf>
    <xf numFmtId="1" fontId="7" fillId="0" borderId="507" xfId="1" applyNumberFormat="1" applyFont="1" applyBorder="1" applyAlignment="1">
      <alignment horizontal="center" vertical="center" wrapText="1"/>
    </xf>
    <xf numFmtId="0" fontId="7" fillId="0" borderId="489" xfId="1" applyFont="1" applyBorder="1" applyAlignment="1">
      <alignment horizontal="left" vertical="center" wrapText="1"/>
    </xf>
    <xf numFmtId="1" fontId="7" fillId="0" borderId="489" xfId="1" applyNumberFormat="1" applyFont="1" applyBorder="1" applyAlignment="1">
      <alignment horizontal="right" vertical="center" wrapText="1"/>
    </xf>
    <xf numFmtId="1" fontId="7" fillId="4" borderId="494" xfId="1" applyNumberFormat="1" applyFont="1" applyFill="1" applyBorder="1" applyProtection="1">
      <protection locked="0"/>
    </xf>
    <xf numFmtId="1" fontId="7" fillId="4" borderId="490" xfId="1" applyNumberFormat="1" applyFont="1" applyFill="1" applyBorder="1" applyProtection="1">
      <protection locked="0"/>
    </xf>
    <xf numFmtId="1" fontId="7" fillId="8" borderId="490" xfId="1" applyNumberFormat="1" applyFont="1" applyFill="1" applyBorder="1" applyProtection="1">
      <protection locked="0"/>
    </xf>
    <xf numFmtId="1" fontId="7" fillId="8" borderId="489" xfId="1" applyNumberFormat="1" applyFont="1" applyFill="1" applyBorder="1" applyProtection="1">
      <protection locked="0"/>
    </xf>
    <xf numFmtId="1" fontId="7" fillId="4" borderId="489" xfId="1" applyNumberFormat="1" applyFont="1" applyFill="1" applyBorder="1" applyProtection="1">
      <protection locked="0"/>
    </xf>
    <xf numFmtId="1" fontId="7" fillId="0" borderId="505" xfId="1" applyNumberFormat="1" applyFont="1" applyBorder="1" applyAlignment="1">
      <alignment horizontal="right" vertical="center" wrapText="1"/>
    </xf>
    <xf numFmtId="1" fontId="7" fillId="0" borderId="508" xfId="1" applyNumberFormat="1" applyFont="1" applyBorder="1" applyAlignment="1">
      <alignment horizontal="right" vertical="center" wrapText="1"/>
    </xf>
    <xf numFmtId="1" fontId="7" fillId="0" borderId="502" xfId="1" applyNumberFormat="1" applyFont="1" applyBorder="1" applyAlignment="1">
      <alignment horizontal="right" vertical="center" wrapText="1"/>
    </xf>
    <xf numFmtId="1" fontId="7" fillId="0" borderId="507" xfId="1" applyNumberFormat="1" applyFont="1" applyBorder="1" applyAlignment="1">
      <alignment horizontal="right" vertical="center" wrapText="1"/>
    </xf>
    <xf numFmtId="0" fontId="7" fillId="0" borderId="505" xfId="1" applyFont="1" applyBorder="1" applyAlignment="1">
      <alignment horizontal="left" vertical="center" wrapText="1"/>
    </xf>
    <xf numFmtId="164" fontId="7" fillId="3" borderId="505" xfId="2" applyNumberFormat="1" applyFont="1" applyFill="1" applyBorder="1" applyAlignment="1" applyProtection="1">
      <alignment horizontal="right" vertical="center"/>
    </xf>
    <xf numFmtId="1" fontId="7" fillId="4" borderId="508" xfId="0" applyNumberFormat="1" applyFont="1" applyFill="1" applyBorder="1" applyProtection="1">
      <protection locked="0"/>
    </xf>
    <xf numFmtId="1" fontId="7" fillId="4" borderId="484" xfId="0" applyNumberFormat="1" applyFont="1" applyFill="1" applyBorder="1" applyProtection="1">
      <protection locked="0"/>
    </xf>
    <xf numFmtId="1" fontId="7" fillId="4" borderId="505" xfId="0" applyNumberFormat="1" applyFont="1" applyFill="1" applyBorder="1" applyProtection="1">
      <protection locked="0"/>
    </xf>
    <xf numFmtId="1" fontId="7" fillId="4" borderId="510" xfId="0" applyNumberFormat="1" applyFont="1" applyFill="1" applyBorder="1" applyProtection="1">
      <protection locked="0"/>
    </xf>
    <xf numFmtId="1" fontId="7" fillId="4" borderId="502" xfId="0" applyNumberFormat="1" applyFont="1" applyFill="1" applyBorder="1" applyProtection="1">
      <protection locked="0"/>
    </xf>
    <xf numFmtId="41" fontId="7" fillId="0" borderId="508" xfId="2" applyNumberFormat="1" applyFont="1" applyBorder="1" applyAlignment="1" applyProtection="1">
      <alignment horizontal="center" vertical="center" wrapText="1"/>
    </xf>
    <xf numFmtId="41" fontId="7" fillId="0" borderId="502" xfId="2" applyNumberFormat="1" applyFont="1" applyBorder="1" applyAlignment="1" applyProtection="1">
      <alignment horizontal="center" vertical="center"/>
    </xf>
    <xf numFmtId="1" fontId="7" fillId="0" borderId="506" xfId="0" applyNumberFormat="1" applyFont="1" applyBorder="1" applyAlignment="1">
      <alignment horizontal="center" vertical="center"/>
    </xf>
    <xf numFmtId="1" fontId="7" fillId="0" borderId="508" xfId="0" applyNumberFormat="1" applyFont="1" applyBorder="1" applyAlignment="1">
      <alignment horizontal="center" vertical="center"/>
    </xf>
    <xf numFmtId="1" fontId="7" fillId="0" borderId="511" xfId="0" applyNumberFormat="1" applyFont="1" applyBorder="1" applyAlignment="1">
      <alignment horizontal="center" vertical="center" wrapText="1"/>
    </xf>
    <xf numFmtId="1" fontId="7" fillId="0" borderId="505" xfId="0" applyNumberFormat="1" applyFont="1" applyBorder="1" applyAlignment="1">
      <alignment horizontal="center" vertical="center" wrapText="1"/>
    </xf>
    <xf numFmtId="1" fontId="7" fillId="4" borderId="494" xfId="0" applyNumberFormat="1" applyFont="1" applyFill="1" applyBorder="1" applyProtection="1">
      <protection locked="0"/>
    </xf>
    <xf numFmtId="41" fontId="7" fillId="0" borderId="506" xfId="2" applyNumberFormat="1" applyFont="1" applyBorder="1" applyAlignment="1" applyProtection="1">
      <alignment horizontal="center" vertical="center" wrapText="1"/>
    </xf>
    <xf numFmtId="164" fontId="7" fillId="0" borderId="505" xfId="5" applyNumberFormat="1" applyFont="1" applyFill="1" applyBorder="1" applyAlignment="1" applyProtection="1">
      <alignment horizontal="right"/>
    </xf>
    <xf numFmtId="164" fontId="7" fillId="0" borderId="508" xfId="5" applyNumberFormat="1" applyFont="1" applyFill="1" applyBorder="1" applyAlignment="1" applyProtection="1">
      <alignment horizontal="right"/>
    </xf>
    <xf numFmtId="164" fontId="7" fillId="0" borderId="509" xfId="5" applyNumberFormat="1" applyFont="1" applyFill="1" applyBorder="1" applyAlignment="1" applyProtection="1">
      <alignment horizontal="right"/>
    </xf>
    <xf numFmtId="164" fontId="7" fillId="0" borderId="502" xfId="5" applyNumberFormat="1" applyFont="1" applyFill="1" applyBorder="1" applyAlignment="1" applyProtection="1">
      <alignment horizontal="right"/>
    </xf>
    <xf numFmtId="164" fontId="7" fillId="0" borderId="507" xfId="5" applyNumberFormat="1" applyFont="1" applyFill="1" applyBorder="1" applyAlignment="1" applyProtection="1">
      <alignment horizontal="right"/>
    </xf>
    <xf numFmtId="1" fontId="7" fillId="0" borderId="503" xfId="0" applyNumberFormat="1" applyFont="1" applyBorder="1" applyAlignment="1">
      <alignment horizontal="center" vertical="center" wrapText="1"/>
    </xf>
    <xf numFmtId="41" fontId="7" fillId="0" borderId="511" xfId="2" applyNumberFormat="1" applyFont="1" applyBorder="1" applyAlignment="1" applyProtection="1">
      <alignment horizontal="center" vertical="center" wrapText="1"/>
    </xf>
    <xf numFmtId="1" fontId="7" fillId="0" borderId="498" xfId="0" applyNumberFormat="1" applyFont="1" applyBorder="1" applyAlignment="1">
      <alignment vertical="center"/>
    </xf>
    <xf numFmtId="1" fontId="7" fillId="0" borderId="508" xfId="0" applyNumberFormat="1" applyFont="1" applyBorder="1" applyAlignment="1">
      <alignment horizontal="right"/>
    </xf>
    <xf numFmtId="1" fontId="7" fillId="0" borderId="504" xfId="0" applyNumberFormat="1" applyFont="1" applyBorder="1" applyAlignment="1">
      <alignment horizontal="right"/>
    </xf>
    <xf numFmtId="1" fontId="7" fillId="0" borderId="498" xfId="0" applyNumberFormat="1" applyFont="1" applyBorder="1" applyAlignment="1">
      <alignment horizontal="right"/>
    </xf>
    <xf numFmtId="1" fontId="7" fillId="4" borderId="503" xfId="0" applyNumberFormat="1" applyFont="1" applyFill="1" applyBorder="1" applyProtection="1">
      <protection locked="0"/>
    </xf>
    <xf numFmtId="1" fontId="7" fillId="4" borderId="498" xfId="0" applyNumberFormat="1" applyFont="1" applyFill="1" applyBorder="1" applyProtection="1">
      <protection locked="0"/>
    </xf>
    <xf numFmtId="1" fontId="7" fillId="4" borderId="512" xfId="0" applyNumberFormat="1" applyFont="1" applyFill="1" applyBorder="1" applyProtection="1">
      <protection locked="0"/>
    </xf>
    <xf numFmtId="1" fontId="7" fillId="4" borderId="500" xfId="0" applyNumberFormat="1" applyFont="1" applyFill="1" applyBorder="1" applyProtection="1">
      <protection locked="0"/>
    </xf>
    <xf numFmtId="1" fontId="7" fillId="0" borderId="499" xfId="0" applyNumberFormat="1" applyFont="1" applyBorder="1" applyAlignment="1">
      <alignment vertical="center" wrapText="1"/>
    </xf>
    <xf numFmtId="1" fontId="7" fillId="10" borderId="481" xfId="0" applyNumberFormat="1" applyFont="1" applyFill="1" applyBorder="1" applyAlignment="1">
      <alignment horizontal="right"/>
    </xf>
    <xf numFmtId="1" fontId="7" fillId="10" borderId="494" xfId="0" applyNumberFormat="1" applyFont="1" applyFill="1" applyBorder="1"/>
    <xf numFmtId="1" fontId="7" fillId="0" borderId="508" xfId="0" applyNumberFormat="1" applyFont="1" applyBorder="1"/>
    <xf numFmtId="1" fontId="7" fillId="0" borderId="506" xfId="0" applyNumberFormat="1" applyFont="1" applyBorder="1"/>
    <xf numFmtId="1" fontId="7" fillId="0" borderId="512" xfId="0" applyNumberFormat="1" applyFont="1" applyBorder="1"/>
    <xf numFmtId="1" fontId="7" fillId="0" borderId="500" xfId="0" applyNumberFormat="1" applyFont="1" applyBorder="1"/>
    <xf numFmtId="1" fontId="9" fillId="0" borderId="505" xfId="0" applyNumberFormat="1" applyFont="1" applyBorder="1" applyAlignment="1">
      <alignment horizontal="center" vertical="center" wrapText="1"/>
    </xf>
    <xf numFmtId="1" fontId="7" fillId="0" borderId="494" xfId="0" applyNumberFormat="1" applyFont="1" applyBorder="1" applyAlignment="1">
      <alignment horizontal="right"/>
    </xf>
    <xf numFmtId="1" fontId="7" fillId="0" borderId="506" xfId="0" applyNumberFormat="1" applyFont="1" applyBorder="1" applyAlignment="1">
      <alignment horizontal="center" vertical="center" wrapText="1"/>
    </xf>
    <xf numFmtId="1" fontId="7" fillId="0" borderId="505" xfId="0" applyNumberFormat="1" applyFont="1" applyBorder="1" applyAlignment="1">
      <alignment horizontal="right" wrapText="1"/>
    </xf>
    <xf numFmtId="1" fontId="7" fillId="0" borderId="500" xfId="0" applyNumberFormat="1" applyFont="1" applyBorder="1" applyAlignment="1">
      <alignment horizontal="right" wrapText="1"/>
    </xf>
    <xf numFmtId="1" fontId="7" fillId="0" borderId="511" xfId="0" applyNumberFormat="1" applyFont="1" applyBorder="1" applyAlignment="1">
      <alignment horizontal="right"/>
    </xf>
    <xf numFmtId="1" fontId="7" fillId="0" borderId="502" xfId="0" applyNumberFormat="1" applyFont="1" applyBorder="1" applyAlignment="1">
      <alignment horizontal="right"/>
    </xf>
    <xf numFmtId="1" fontId="7" fillId="0" borderId="506" xfId="0" applyNumberFormat="1" applyFont="1" applyBorder="1" applyAlignment="1">
      <alignment horizontal="right" wrapText="1"/>
    </xf>
    <xf numFmtId="1" fontId="7" fillId="0" borderId="513" xfId="0" applyNumberFormat="1" applyFont="1" applyBorder="1" applyAlignment="1">
      <alignment horizontal="center" vertical="center"/>
    </xf>
    <xf numFmtId="41" fontId="7" fillId="0" borderId="512" xfId="2" applyNumberFormat="1" applyFont="1" applyBorder="1" applyAlignment="1" applyProtection="1">
      <alignment horizontal="center" vertical="center" wrapText="1"/>
    </xf>
    <xf numFmtId="1" fontId="7" fillId="0" borderId="513" xfId="0" applyNumberFormat="1" applyFont="1" applyBorder="1" applyAlignment="1">
      <alignment horizontal="center" vertical="center" wrapText="1"/>
    </xf>
    <xf numFmtId="1" fontId="7" fillId="2" borderId="481" xfId="7" applyNumberFormat="1" applyFont="1" applyFill="1" applyBorder="1" applyAlignment="1">
      <alignment horizontal="right"/>
    </xf>
    <xf numFmtId="1" fontId="7" fillId="8" borderId="494" xfId="0" applyNumberFormat="1" applyFont="1" applyFill="1" applyBorder="1" applyProtection="1">
      <protection locked="0"/>
    </xf>
    <xf numFmtId="1" fontId="7" fillId="0" borderId="507" xfId="0" applyNumberFormat="1" applyFont="1" applyBorder="1" applyAlignment="1">
      <alignment horizontal="center" vertical="center" wrapText="1"/>
    </xf>
    <xf numFmtId="1" fontId="7" fillId="2" borderId="514" xfId="7" applyNumberFormat="1" applyFont="1" applyFill="1" applyBorder="1" applyAlignment="1">
      <alignment horizontal="right"/>
    </xf>
    <xf numFmtId="1" fontId="7" fillId="2" borderId="515" xfId="7" applyNumberFormat="1" applyFont="1" applyFill="1" applyBorder="1" applyAlignment="1">
      <alignment horizontal="right"/>
    </xf>
    <xf numFmtId="1" fontId="7" fillId="2" borderId="516" xfId="7" applyNumberFormat="1" applyFont="1" applyFill="1" applyBorder="1" applyAlignment="1">
      <alignment horizontal="right"/>
    </xf>
    <xf numFmtId="1" fontId="7" fillId="0" borderId="518" xfId="0" applyNumberFormat="1" applyFont="1" applyBorder="1"/>
    <xf numFmtId="1" fontId="7" fillId="2" borderId="519" xfId="7" applyNumberFormat="1" applyFont="1" applyFill="1" applyBorder="1" applyAlignment="1">
      <alignment horizontal="right"/>
    </xf>
    <xf numFmtId="1" fontId="7" fillId="2" borderId="520" xfId="7" applyNumberFormat="1" applyFont="1" applyFill="1" applyBorder="1" applyAlignment="1">
      <alignment horizontal="right"/>
    </xf>
    <xf numFmtId="1" fontId="7" fillId="2" borderId="521" xfId="7" applyNumberFormat="1" applyFont="1" applyFill="1" applyBorder="1" applyAlignment="1">
      <alignment horizontal="right"/>
    </xf>
    <xf numFmtId="1" fontId="7" fillId="4" borderId="522" xfId="0" applyNumberFormat="1" applyFont="1" applyFill="1" applyBorder="1" applyProtection="1">
      <protection locked="0"/>
    </xf>
    <xf numFmtId="1" fontId="7" fillId="4" borderId="523" xfId="0" applyNumberFormat="1" applyFont="1" applyFill="1" applyBorder="1" applyProtection="1">
      <protection locked="0"/>
    </xf>
    <xf numFmtId="1" fontId="7" fillId="4" borderId="524" xfId="0" applyNumberFormat="1" applyFont="1" applyFill="1" applyBorder="1" applyProtection="1">
      <protection locked="0"/>
    </xf>
    <xf numFmtId="1" fontId="7" fillId="4" borderId="521" xfId="0" applyNumberFormat="1" applyFont="1" applyFill="1" applyBorder="1" applyProtection="1">
      <protection locked="0"/>
    </xf>
    <xf numFmtId="1" fontId="7" fillId="2" borderId="525" xfId="7" applyNumberFormat="1" applyFont="1" applyFill="1" applyBorder="1" applyAlignment="1">
      <alignment horizontal="right"/>
    </xf>
    <xf numFmtId="1" fontId="7" fillId="0" borderId="526" xfId="0" applyNumberFormat="1" applyFont="1" applyBorder="1" applyAlignment="1">
      <alignment horizontal="center" vertical="center"/>
    </xf>
    <xf numFmtId="1" fontId="7" fillId="0" borderId="527" xfId="0" applyNumberFormat="1" applyFont="1" applyBorder="1" applyAlignment="1">
      <alignment horizontal="center" vertical="center"/>
    </xf>
    <xf numFmtId="1" fontId="7" fillId="0" borderId="527" xfId="0" applyNumberFormat="1" applyFont="1" applyBorder="1" applyAlignment="1">
      <alignment horizontal="center" vertical="center" wrapText="1"/>
    </xf>
    <xf numFmtId="1" fontId="7" fillId="0" borderId="528" xfId="0" applyNumberFormat="1" applyFont="1" applyBorder="1" applyAlignment="1">
      <alignment horizontal="center" vertical="center" wrapText="1"/>
    </xf>
    <xf numFmtId="1" fontId="7" fillId="2" borderId="518" xfId="7" applyNumberFormat="1" applyFont="1" applyFill="1" applyBorder="1" applyAlignment="1">
      <alignment horizontal="right"/>
    </xf>
    <xf numFmtId="1" fontId="7" fillId="4" borderId="529" xfId="0" applyNumberFormat="1" applyFont="1" applyFill="1" applyBorder="1" applyProtection="1">
      <protection locked="0"/>
    </xf>
    <xf numFmtId="1" fontId="7" fillId="4" borderId="530" xfId="0" applyNumberFormat="1" applyFont="1" applyFill="1" applyBorder="1" applyProtection="1">
      <protection locked="0"/>
    </xf>
    <xf numFmtId="1" fontId="7" fillId="4" borderId="518" xfId="0" applyNumberFormat="1" applyFont="1" applyFill="1" applyBorder="1" applyProtection="1">
      <protection locked="0"/>
    </xf>
    <xf numFmtId="0" fontId="7" fillId="0" borderId="527" xfId="0" applyFont="1" applyBorder="1" applyAlignment="1">
      <alignment horizontal="center" vertical="center" wrapText="1"/>
    </xf>
    <xf numFmtId="0" fontId="7" fillId="12" borderId="518" xfId="0" applyFont="1" applyFill="1" applyBorder="1"/>
    <xf numFmtId="0" fontId="7" fillId="0" borderId="527" xfId="0" applyFont="1" applyBorder="1" applyAlignment="1">
      <alignment horizontal="center" vertical="center"/>
    </xf>
    <xf numFmtId="0" fontId="7" fillId="0" borderId="528" xfId="0" applyFont="1" applyBorder="1" applyAlignment="1">
      <alignment horizontal="center" vertical="center" wrapText="1"/>
    </xf>
    <xf numFmtId="0" fontId="7" fillId="0" borderId="518" xfId="0" applyFont="1" applyBorder="1" applyAlignment="1">
      <alignment horizontal="right" vertical="center"/>
    </xf>
    <xf numFmtId="0" fontId="7" fillId="8" borderId="522" xfId="0" applyFont="1" applyFill="1" applyBorder="1" applyAlignment="1" applyProtection="1">
      <alignment horizontal="justify" vertical="center"/>
      <protection locked="0"/>
    </xf>
    <xf numFmtId="0" fontId="7" fillId="8" borderId="521" xfId="0" applyFont="1" applyFill="1" applyBorder="1" applyAlignment="1" applyProtection="1">
      <alignment horizontal="justify" vertical="center"/>
      <protection locked="0"/>
    </xf>
    <xf numFmtId="1" fontId="7" fillId="3" borderId="526" xfId="0" applyNumberFormat="1" applyFont="1" applyFill="1" applyBorder="1" applyAlignment="1">
      <alignment horizontal="center" vertical="center" wrapText="1"/>
    </xf>
    <xf numFmtId="1" fontId="7" fillId="3" borderId="53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20" xfId="0" applyNumberFormat="1" applyFont="1" applyFill="1" applyBorder="1" applyProtection="1">
      <protection locked="0"/>
    </xf>
    <xf numFmtId="1" fontId="7" fillId="3" borderId="528" xfId="0" applyNumberFormat="1" applyFont="1" applyFill="1" applyBorder="1" applyAlignment="1">
      <alignment horizontal="center" vertical="center" wrapText="1"/>
    </xf>
    <xf numFmtId="1" fontId="7" fillId="3" borderId="532" xfId="0" applyNumberFormat="1" applyFont="1" applyFill="1" applyBorder="1" applyAlignment="1">
      <alignment horizontal="center" vertical="center" wrapText="1"/>
    </xf>
    <xf numFmtId="1" fontId="7" fillId="0" borderId="518" xfId="0" applyNumberFormat="1" applyFont="1" applyBorder="1" applyAlignment="1">
      <alignment horizontal="left" vertical="center"/>
    </xf>
    <xf numFmtId="0" fontId="7" fillId="13" borderId="518" xfId="0" applyFont="1" applyFill="1" applyBorder="1"/>
    <xf numFmtId="0" fontId="7" fillId="3" borderId="528" xfId="0" applyFont="1" applyFill="1" applyBorder="1" applyAlignment="1">
      <alignment horizontal="center" wrapText="1"/>
    </xf>
    <xf numFmtId="0" fontId="7" fillId="3" borderId="532" xfId="0" applyFont="1" applyFill="1" applyBorder="1" applyAlignment="1">
      <alignment horizontal="center" vertical="center" wrapText="1"/>
    </xf>
    <xf numFmtId="0" fontId="7" fillId="3" borderId="533" xfId="0" applyFont="1" applyFill="1" applyBorder="1" applyAlignment="1">
      <alignment horizontal="center" vertical="center" wrapText="1"/>
    </xf>
    <xf numFmtId="1" fontId="7" fillId="3" borderId="518" xfId="0" applyNumberFormat="1" applyFont="1" applyFill="1" applyBorder="1" applyAlignment="1">
      <alignment horizontal="right" wrapText="1"/>
    </xf>
    <xf numFmtId="0" fontId="7" fillId="0" borderId="527" xfId="0" applyFont="1" applyBorder="1" applyAlignment="1">
      <alignment horizontal="center" vertical="center" wrapText="1"/>
    </xf>
    <xf numFmtId="0" fontId="7" fillId="0" borderId="532" xfId="0" applyFont="1" applyBorder="1" applyAlignment="1">
      <alignment horizontal="center" vertical="center" wrapText="1"/>
    </xf>
    <xf numFmtId="1" fontId="7" fillId="0" borderId="518" xfId="0" applyNumberFormat="1" applyFont="1" applyBorder="1" applyAlignment="1">
      <alignment horizontal="right" vertical="center" wrapText="1"/>
    </xf>
    <xf numFmtId="1" fontId="7" fillId="0" borderId="534" xfId="0" applyNumberFormat="1" applyFont="1" applyBorder="1" applyAlignment="1">
      <alignment horizontal="center" vertical="center" wrapText="1"/>
    </xf>
    <xf numFmtId="1" fontId="7" fillId="0" borderId="532" xfId="0" applyNumberFormat="1" applyFont="1" applyBorder="1" applyAlignment="1">
      <alignment horizontal="center" vertical="center" wrapText="1"/>
    </xf>
    <xf numFmtId="1" fontId="7" fillId="0" borderId="531" xfId="0" applyNumberFormat="1" applyFont="1" applyBorder="1" applyAlignment="1">
      <alignment horizontal="center" vertical="center" wrapText="1"/>
    </xf>
    <xf numFmtId="1" fontId="7" fillId="3" borderId="527" xfId="0" applyNumberFormat="1" applyFont="1" applyFill="1" applyBorder="1"/>
    <xf numFmtId="1" fontId="10" fillId="4" borderId="528" xfId="0" applyNumberFormat="1" applyFont="1" applyFill="1" applyBorder="1" applyProtection="1">
      <protection locked="0"/>
    </xf>
    <xf numFmtId="1" fontId="10" fillId="4" borderId="532" xfId="0" applyNumberFormat="1" applyFont="1" applyFill="1" applyBorder="1" applyProtection="1">
      <protection locked="0"/>
    </xf>
    <xf numFmtId="1" fontId="10" fillId="4" borderId="534" xfId="0" applyNumberFormat="1" applyFont="1" applyFill="1" applyBorder="1" applyProtection="1">
      <protection locked="0"/>
    </xf>
    <xf numFmtId="1" fontId="10" fillId="4" borderId="531" xfId="0" applyNumberFormat="1" applyFont="1" applyFill="1" applyBorder="1" applyProtection="1">
      <protection locked="0"/>
    </xf>
    <xf numFmtId="1" fontId="7" fillId="0" borderId="526" xfId="0" applyNumberFormat="1" applyFont="1" applyBorder="1" applyAlignment="1">
      <alignment horizontal="center" vertical="center" wrapText="1"/>
    </xf>
    <xf numFmtId="1" fontId="7" fillId="0" borderId="527" xfId="0" applyNumberFormat="1" applyFont="1" applyBorder="1" applyAlignment="1">
      <alignment vertical="center" wrapText="1"/>
    </xf>
    <xf numFmtId="1" fontId="7" fillId="4" borderId="527" xfId="0" applyNumberFormat="1" applyFont="1" applyFill="1" applyBorder="1" applyProtection="1">
      <protection locked="0"/>
    </xf>
    <xf numFmtId="1" fontId="7" fillId="4" borderId="534" xfId="0" applyNumberFormat="1" applyFont="1" applyFill="1" applyBorder="1" applyProtection="1">
      <protection locked="0"/>
    </xf>
    <xf numFmtId="1" fontId="7" fillId="4" borderId="531" xfId="0" applyNumberFormat="1" applyFont="1" applyFill="1" applyBorder="1" applyProtection="1">
      <protection locked="0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532" xfId="0" applyNumberFormat="1" applyFont="1" applyBorder="1" applyAlignment="1">
      <alignment horizontal="center" vertical="center"/>
    </xf>
    <xf numFmtId="1" fontId="7" fillId="0" borderId="531" xfId="0" applyNumberFormat="1" applyFont="1" applyBorder="1" applyAlignment="1">
      <alignment horizontal="center" vertical="center"/>
    </xf>
    <xf numFmtId="41" fontId="7" fillId="0" borderId="527" xfId="2" applyNumberFormat="1" applyFont="1" applyBorder="1" applyAlignment="1" applyProtection="1">
      <alignment horizontal="center" vertical="center" wrapText="1"/>
    </xf>
    <xf numFmtId="41" fontId="7" fillId="0" borderId="537" xfId="2" applyNumberFormat="1" applyFont="1" applyBorder="1" applyAlignment="1" applyProtection="1">
      <alignment horizontal="center" vertical="center"/>
    </xf>
    <xf numFmtId="1" fontId="7" fillId="4" borderId="538" xfId="0" applyNumberFormat="1" applyFont="1" applyFill="1" applyBorder="1" applyProtection="1">
      <protection locked="0"/>
    </xf>
    <xf numFmtId="1" fontId="7" fillId="4" borderId="539" xfId="0" applyNumberFormat="1" applyFont="1" applyFill="1" applyBorder="1" applyProtection="1">
      <protection locked="0"/>
    </xf>
    <xf numFmtId="1" fontId="7" fillId="4" borderId="540" xfId="0" applyNumberFormat="1" applyFont="1" applyFill="1" applyBorder="1" applyProtection="1">
      <protection locked="0"/>
    </xf>
    <xf numFmtId="1" fontId="7" fillId="4" borderId="541" xfId="0" applyNumberFormat="1" applyFont="1" applyFill="1" applyBorder="1" applyProtection="1">
      <protection locked="0"/>
    </xf>
    <xf numFmtId="1" fontId="7" fillId="4" borderId="542" xfId="0" applyNumberFormat="1" applyFont="1" applyFill="1" applyBorder="1" applyProtection="1">
      <protection locked="0"/>
    </xf>
    <xf numFmtId="41" fontId="7" fillId="0" borderId="526" xfId="2" applyNumberFormat="1" applyFont="1" applyBorder="1" applyAlignment="1" applyProtection="1">
      <alignment horizontal="center"/>
    </xf>
    <xf numFmtId="164" fontId="7" fillId="0" borderId="527" xfId="2" applyNumberFormat="1" applyFont="1" applyBorder="1" applyAlignment="1" applyProtection="1">
      <alignment horizontal="right"/>
    </xf>
    <xf numFmtId="164" fontId="7" fillId="0" borderId="528" xfId="2" applyNumberFormat="1" applyFont="1" applyBorder="1" applyAlignment="1" applyProtection="1">
      <alignment horizontal="right"/>
    </xf>
    <xf numFmtId="164" fontId="7" fillId="0" borderId="534" xfId="2" applyNumberFormat="1" applyFont="1" applyBorder="1" applyAlignment="1" applyProtection="1">
      <alignment horizontal="right"/>
    </xf>
    <xf numFmtId="164" fontId="7" fillId="0" borderId="532" xfId="2" applyNumberFormat="1" applyFont="1" applyBorder="1" applyAlignment="1" applyProtection="1">
      <alignment horizontal="right"/>
    </xf>
    <xf numFmtId="164" fontId="7" fillId="0" borderId="531" xfId="2" applyNumberFormat="1" applyFont="1" applyBorder="1" applyAlignment="1" applyProtection="1">
      <alignment horizontal="right"/>
    </xf>
    <xf numFmtId="164" fontId="7" fillId="0" borderId="537" xfId="2" applyNumberFormat="1" applyFont="1" applyBorder="1" applyAlignment="1" applyProtection="1">
      <alignment horizontal="right"/>
    </xf>
    <xf numFmtId="164" fontId="7" fillId="0" borderId="543" xfId="2" applyNumberFormat="1" applyFont="1" applyBorder="1" applyAlignment="1" applyProtection="1">
      <alignment horizontal="right"/>
    </xf>
    <xf numFmtId="1" fontId="7" fillId="0" borderId="527" xfId="1" applyNumberFormat="1" applyFont="1" applyBorder="1" applyAlignment="1">
      <alignment horizontal="center" vertical="center"/>
    </xf>
    <xf numFmtId="1" fontId="7" fillId="0" borderId="527" xfId="1" applyNumberFormat="1" applyFont="1" applyBorder="1" applyAlignment="1">
      <alignment horizontal="center" vertical="center" wrapText="1"/>
    </xf>
    <xf numFmtId="1" fontId="7" fillId="0" borderId="528" xfId="1" applyNumberFormat="1" applyFont="1" applyBorder="1" applyAlignment="1">
      <alignment horizontal="center" vertical="center" wrapText="1"/>
    </xf>
    <xf numFmtId="1" fontId="7" fillId="0" borderId="543" xfId="1" applyNumberFormat="1" applyFont="1" applyBorder="1" applyAlignment="1">
      <alignment horizontal="center" vertical="center" wrapText="1"/>
    </xf>
    <xf numFmtId="1" fontId="7" fillId="0" borderId="537" xfId="1" applyNumberFormat="1" applyFont="1" applyBorder="1" applyAlignment="1">
      <alignment horizontal="center" vertical="center" wrapText="1"/>
    </xf>
    <xf numFmtId="0" fontId="7" fillId="0" borderId="540" xfId="1" applyFont="1" applyBorder="1" applyAlignment="1">
      <alignment horizontal="left" vertical="center" wrapText="1"/>
    </xf>
    <xf numFmtId="1" fontId="7" fillId="0" borderId="540" xfId="1" applyNumberFormat="1" applyFont="1" applyBorder="1" applyAlignment="1">
      <alignment horizontal="right" vertical="center" wrapText="1"/>
    </xf>
    <xf numFmtId="1" fontId="7" fillId="4" borderId="546" xfId="1" applyNumberFormat="1" applyFont="1" applyFill="1" applyBorder="1" applyProtection="1">
      <protection locked="0"/>
    </xf>
    <xf numFmtId="1" fontId="7" fillId="4" borderId="542" xfId="1" applyNumberFormat="1" applyFont="1" applyFill="1" applyBorder="1" applyProtection="1">
      <protection locked="0"/>
    </xf>
    <xf numFmtId="1" fontId="7" fillId="4" borderId="541" xfId="1" applyNumberFormat="1" applyFont="1" applyFill="1" applyBorder="1" applyProtection="1">
      <protection locked="0"/>
    </xf>
    <xf numFmtId="1" fontId="7" fillId="8" borderId="542" xfId="1" applyNumberFormat="1" applyFont="1" applyFill="1" applyBorder="1" applyProtection="1">
      <protection locked="0"/>
    </xf>
    <xf numFmtId="1" fontId="7" fillId="8" borderId="540" xfId="1" applyNumberFormat="1" applyFont="1" applyFill="1" applyBorder="1" applyProtection="1">
      <protection locked="0"/>
    </xf>
    <xf numFmtId="1" fontId="7" fillId="4" borderId="540" xfId="1" applyNumberFormat="1" applyFont="1" applyFill="1" applyBorder="1" applyProtection="1">
      <protection locked="0"/>
    </xf>
    <xf numFmtId="1" fontId="7" fillId="0" borderId="527" xfId="1" applyNumberFormat="1" applyFont="1" applyBorder="1" applyAlignment="1">
      <alignment horizontal="right" vertical="center" wrapText="1"/>
    </xf>
    <xf numFmtId="1" fontId="7" fillId="0" borderId="528" xfId="1" applyNumberFormat="1" applyFont="1" applyBorder="1" applyAlignment="1">
      <alignment horizontal="right" vertical="center" wrapText="1"/>
    </xf>
    <xf numFmtId="1" fontId="7" fillId="0" borderId="543" xfId="1" applyNumberFormat="1" applyFont="1" applyBorder="1" applyAlignment="1">
      <alignment horizontal="right" vertical="center" wrapText="1"/>
    </xf>
    <xf numFmtId="1" fontId="7" fillId="0" borderId="537" xfId="1" applyNumberFormat="1" applyFont="1" applyBorder="1" applyAlignment="1">
      <alignment horizontal="right" vertical="center" wrapText="1"/>
    </xf>
    <xf numFmtId="0" fontId="7" fillId="0" borderId="527" xfId="1" applyFont="1" applyBorder="1" applyAlignment="1">
      <alignment horizontal="left" vertical="center" wrapText="1"/>
    </xf>
    <xf numFmtId="164" fontId="7" fillId="3" borderId="527" xfId="2" applyNumberFormat="1" applyFont="1" applyFill="1" applyBorder="1" applyAlignment="1" applyProtection="1">
      <alignment horizontal="right" vertical="center"/>
    </xf>
    <xf numFmtId="1" fontId="7" fillId="4" borderId="528" xfId="0" applyNumberFormat="1" applyFont="1" applyFill="1" applyBorder="1" applyProtection="1">
      <protection locked="0"/>
    </xf>
    <xf numFmtId="1" fontId="7" fillId="4" borderId="532" xfId="0" applyNumberFormat="1" applyFont="1" applyFill="1" applyBorder="1" applyProtection="1">
      <protection locked="0"/>
    </xf>
    <xf numFmtId="1" fontId="7" fillId="4" borderId="545" xfId="0" applyNumberFormat="1" applyFont="1" applyFill="1" applyBorder="1" applyProtection="1">
      <protection locked="0"/>
    </xf>
    <xf numFmtId="1" fontId="7" fillId="4" borderId="543" xfId="0" applyNumberFormat="1" applyFont="1" applyFill="1" applyBorder="1" applyProtection="1">
      <protection locked="0"/>
    </xf>
    <xf numFmtId="41" fontId="7" fillId="0" borderId="528" xfId="2" applyNumberFormat="1" applyFont="1" applyBorder="1" applyAlignment="1" applyProtection="1">
      <alignment horizontal="center" vertical="center" wrapText="1"/>
    </xf>
    <xf numFmtId="41" fontId="7" fillId="0" borderId="543" xfId="2" applyNumberFormat="1" applyFont="1" applyBorder="1" applyAlignment="1" applyProtection="1">
      <alignment horizontal="center" vertical="center"/>
    </xf>
    <xf numFmtId="1" fontId="7" fillId="0" borderId="543" xfId="0" applyNumberFormat="1" applyFont="1" applyBorder="1" applyAlignment="1">
      <alignment horizontal="center" vertical="center" wrapText="1"/>
    </xf>
    <xf numFmtId="1" fontId="7" fillId="0" borderId="528" xfId="0" applyNumberFormat="1" applyFont="1" applyBorder="1" applyAlignment="1">
      <alignment horizontal="center" vertical="center"/>
    </xf>
    <xf numFmtId="1" fontId="7" fillId="0" borderId="548" xfId="0" applyNumberFormat="1" applyFont="1" applyBorder="1" applyAlignment="1">
      <alignment horizontal="center" vertical="center" wrapText="1"/>
    </xf>
    <xf numFmtId="1" fontId="7" fillId="4" borderId="546" xfId="0" applyNumberFormat="1" applyFont="1" applyFill="1" applyBorder="1" applyProtection="1">
      <protection locked="0"/>
    </xf>
    <xf numFmtId="1" fontId="7" fillId="9" borderId="549" xfId="4" applyNumberFormat="1" applyFont="1" applyBorder="1" applyProtection="1">
      <protection locked="0"/>
    </xf>
    <xf numFmtId="1" fontId="7" fillId="9" borderId="550" xfId="4" applyNumberFormat="1" applyFont="1" applyBorder="1" applyProtection="1">
      <protection locked="0"/>
    </xf>
    <xf numFmtId="1" fontId="7" fillId="4" borderId="550" xfId="0" applyNumberFormat="1" applyFont="1" applyFill="1" applyBorder="1" applyProtection="1">
      <protection locked="0"/>
    </xf>
    <xf numFmtId="1" fontId="7" fillId="4" borderId="549" xfId="0" applyNumberFormat="1" applyFont="1" applyFill="1" applyBorder="1" applyProtection="1">
      <protection locked="0"/>
    </xf>
    <xf numFmtId="1" fontId="7" fillId="4" borderId="551" xfId="0" applyNumberFormat="1" applyFont="1" applyFill="1" applyBorder="1" applyProtection="1">
      <protection locked="0"/>
    </xf>
    <xf numFmtId="41" fontId="7" fillId="0" borderId="526" xfId="2" applyNumberFormat="1" applyFont="1" applyBorder="1" applyAlignment="1" applyProtection="1">
      <alignment horizontal="center" vertical="center" wrapText="1"/>
    </xf>
    <xf numFmtId="164" fontId="7" fillId="0" borderId="527" xfId="5" applyNumberFormat="1" applyFont="1" applyFill="1" applyBorder="1" applyAlignment="1" applyProtection="1">
      <alignment horizontal="right"/>
    </xf>
    <xf numFmtId="164" fontId="7" fillId="0" borderId="528" xfId="5" applyNumberFormat="1" applyFont="1" applyFill="1" applyBorder="1" applyAlignment="1" applyProtection="1">
      <alignment horizontal="right"/>
    </xf>
    <xf numFmtId="164" fontId="7" fillId="0" borderId="532" xfId="5" applyNumberFormat="1" applyFont="1" applyFill="1" applyBorder="1" applyAlignment="1" applyProtection="1">
      <alignment horizontal="right"/>
    </xf>
    <xf numFmtId="164" fontId="7" fillId="0" borderId="534" xfId="5" applyNumberFormat="1" applyFont="1" applyFill="1" applyBorder="1" applyAlignment="1" applyProtection="1">
      <alignment horizontal="right"/>
    </xf>
    <xf numFmtId="164" fontId="7" fillId="0" borderId="543" xfId="5" applyNumberFormat="1" applyFont="1" applyFill="1" applyBorder="1" applyAlignment="1" applyProtection="1">
      <alignment horizontal="right"/>
    </xf>
    <xf numFmtId="164" fontId="7" fillId="0" borderId="537" xfId="5" applyNumberFormat="1" applyFont="1" applyFill="1" applyBorder="1" applyAlignment="1" applyProtection="1">
      <alignment horizontal="right"/>
    </xf>
    <xf numFmtId="1" fontId="7" fillId="0" borderId="543" xfId="0" applyNumberFormat="1" applyFont="1" applyBorder="1" applyAlignment="1">
      <alignment horizontal="center" vertical="center"/>
    </xf>
    <xf numFmtId="1" fontId="7" fillId="0" borderId="553" xfId="0" applyNumberFormat="1" applyFont="1" applyBorder="1" applyAlignment="1">
      <alignment horizontal="center" vertical="center" wrapText="1"/>
    </xf>
    <xf numFmtId="1" fontId="7" fillId="0" borderId="536" xfId="0" applyNumberFormat="1" applyFont="1" applyBorder="1" applyAlignment="1">
      <alignment horizontal="center" vertical="center" wrapText="1"/>
    </xf>
    <xf numFmtId="1" fontId="7" fillId="0" borderId="552" xfId="0" applyNumberFormat="1" applyFont="1" applyBorder="1" applyAlignment="1">
      <alignment horizontal="center" vertical="center" wrapText="1"/>
    </xf>
    <xf numFmtId="41" fontId="7" fillId="0" borderId="548" xfId="2" applyNumberFormat="1" applyFont="1" applyBorder="1" applyAlignment="1" applyProtection="1">
      <alignment horizontal="center" vertical="center" wrapText="1"/>
    </xf>
    <xf numFmtId="41" fontId="7" fillId="0" borderId="554" xfId="2" applyNumberFormat="1" applyFont="1" applyBorder="1" applyAlignment="1" applyProtection="1">
      <alignment horizontal="center" vertical="center" wrapText="1"/>
    </xf>
    <xf numFmtId="1" fontId="7" fillId="0" borderId="535" xfId="0" applyNumberFormat="1" applyFont="1" applyBorder="1" applyAlignment="1">
      <alignment vertical="center"/>
    </xf>
    <xf numFmtId="1" fontId="7" fillId="0" borderId="536" xfId="0" applyNumberFormat="1" applyFont="1" applyBorder="1" applyAlignment="1">
      <alignment vertical="center"/>
    </xf>
    <xf numFmtId="1" fontId="7" fillId="0" borderId="528" xfId="0" applyNumberFormat="1" applyFont="1" applyBorder="1" applyAlignment="1">
      <alignment horizontal="right"/>
    </xf>
    <xf numFmtId="1" fontId="7" fillId="0" borderId="555" xfId="0" applyNumberFormat="1" applyFont="1" applyBorder="1" applyAlignment="1">
      <alignment horizontal="right"/>
    </xf>
    <xf numFmtId="1" fontId="7" fillId="0" borderId="536" xfId="0" applyNumberFormat="1" applyFont="1" applyBorder="1" applyAlignment="1">
      <alignment horizontal="right"/>
    </xf>
    <xf numFmtId="1" fontId="7" fillId="4" borderId="553" xfId="0" applyNumberFormat="1" applyFont="1" applyFill="1" applyBorder="1" applyProtection="1">
      <protection locked="0"/>
    </xf>
    <xf numFmtId="1" fontId="7" fillId="4" borderId="536" xfId="0" applyNumberFormat="1" applyFont="1" applyFill="1" applyBorder="1" applyProtection="1">
      <protection locked="0"/>
    </xf>
    <xf numFmtId="1" fontId="7" fillId="4" borderId="552" xfId="0" applyNumberFormat="1" applyFont="1" applyFill="1" applyBorder="1" applyProtection="1">
      <protection locked="0"/>
    </xf>
    <xf numFmtId="1" fontId="7" fillId="4" borderId="556" xfId="0" applyNumberFormat="1" applyFont="1" applyFill="1" applyBorder="1" applyProtection="1">
      <protection locked="0"/>
    </xf>
    <xf numFmtId="1" fontId="7" fillId="4" borderId="557" xfId="0" applyNumberFormat="1" applyFont="1" applyFill="1" applyBorder="1" applyProtection="1">
      <protection locked="0"/>
    </xf>
    <xf numFmtId="1" fontId="7" fillId="4" borderId="544" xfId="0" applyNumberFormat="1" applyFont="1" applyFill="1" applyBorder="1" applyProtection="1">
      <protection locked="0"/>
    </xf>
    <xf numFmtId="1" fontId="7" fillId="0" borderId="517" xfId="0" applyNumberFormat="1" applyFont="1" applyBorder="1" applyAlignment="1">
      <alignment vertical="center" wrapText="1"/>
    </xf>
    <xf numFmtId="1" fontId="7" fillId="0" borderId="540" xfId="0" applyNumberFormat="1" applyFont="1" applyBorder="1"/>
    <xf numFmtId="1" fontId="7" fillId="10" borderId="520" xfId="0" applyNumberFormat="1" applyFont="1" applyFill="1" applyBorder="1" applyAlignment="1">
      <alignment horizontal="right"/>
    </xf>
    <xf numFmtId="1" fontId="7" fillId="10" borderId="546" xfId="0" applyNumberFormat="1" applyFont="1" applyFill="1" applyBorder="1"/>
    <xf numFmtId="1" fontId="7" fillId="10" borderId="542" xfId="0" applyNumberFormat="1" applyFont="1" applyFill="1" applyBorder="1"/>
    <xf numFmtId="1" fontId="7" fillId="0" borderId="528" xfId="0" applyNumberFormat="1" applyFont="1" applyBorder="1"/>
    <xf numFmtId="1" fontId="7" fillId="0" borderId="531" xfId="0" applyNumberFormat="1" applyFont="1" applyBorder="1"/>
    <xf numFmtId="1" fontId="7" fillId="0" borderId="526" xfId="0" applyNumberFormat="1" applyFont="1" applyBorder="1"/>
    <xf numFmtId="1" fontId="7" fillId="0" borderId="557" xfId="0" applyNumberFormat="1" applyFont="1" applyBorder="1"/>
    <xf numFmtId="1" fontId="7" fillId="0" borderId="556" xfId="0" applyNumberFormat="1" applyFont="1" applyBorder="1"/>
    <xf numFmtId="1" fontId="7" fillId="0" borderId="544" xfId="0" applyNumberFormat="1" applyFont="1" applyBorder="1"/>
    <xf numFmtId="1" fontId="9" fillId="0" borderId="527" xfId="0" applyNumberFormat="1" applyFont="1" applyBorder="1" applyAlignment="1">
      <alignment horizontal="center" vertical="center" wrapText="1"/>
    </xf>
    <xf numFmtId="1" fontId="7" fillId="0" borderId="544" xfId="0" applyNumberFormat="1" applyFont="1" applyBorder="1" applyAlignment="1">
      <alignment horizontal="center" vertical="center" wrapText="1"/>
    </xf>
    <xf numFmtId="1" fontId="7" fillId="0" borderId="557" xfId="0" applyNumberFormat="1" applyFont="1" applyBorder="1" applyAlignment="1">
      <alignment horizontal="center" vertical="center" wrapText="1"/>
    </xf>
    <xf numFmtId="1" fontId="7" fillId="0" borderId="546" xfId="0" applyNumberFormat="1" applyFont="1" applyBorder="1" applyAlignment="1">
      <alignment horizontal="right"/>
    </xf>
    <xf numFmtId="1" fontId="7" fillId="0" borderId="527" xfId="0" applyNumberFormat="1" applyFont="1" applyBorder="1" applyAlignment="1">
      <alignment horizontal="right" wrapText="1"/>
    </xf>
    <xf numFmtId="1" fontId="7" fillId="0" borderId="544" xfId="0" applyNumberFormat="1" applyFont="1" applyBorder="1" applyAlignment="1">
      <alignment horizontal="right" wrapText="1"/>
    </xf>
    <xf numFmtId="1" fontId="7" fillId="0" borderId="531" xfId="0" applyNumberFormat="1" applyFont="1" applyBorder="1" applyAlignment="1">
      <alignment horizontal="right"/>
    </xf>
    <xf numFmtId="1" fontId="7" fillId="0" borderId="532" xfId="0" applyNumberFormat="1" applyFont="1" applyBorder="1" applyAlignment="1">
      <alignment horizontal="right"/>
    </xf>
    <xf numFmtId="1" fontId="7" fillId="0" borderId="557" xfId="0" applyNumberFormat="1" applyFont="1" applyBorder="1" applyAlignment="1">
      <alignment horizontal="right"/>
    </xf>
    <xf numFmtId="1" fontId="7" fillId="0" borderId="548" xfId="0" applyNumberFormat="1" applyFont="1" applyBorder="1" applyAlignment="1">
      <alignment horizontal="right"/>
    </xf>
    <xf numFmtId="1" fontId="7" fillId="0" borderId="543" xfId="0" applyNumberFormat="1" applyFont="1" applyBorder="1" applyAlignment="1">
      <alignment horizontal="right"/>
    </xf>
    <xf numFmtId="1" fontId="7" fillId="0" borderId="526" xfId="0" applyNumberFormat="1" applyFont="1" applyBorder="1" applyAlignment="1">
      <alignment horizontal="right" wrapText="1"/>
    </xf>
    <xf numFmtId="1" fontId="7" fillId="0" borderId="533" xfId="0" applyNumberFormat="1" applyFont="1" applyBorder="1" applyAlignment="1">
      <alignment horizontal="center" vertical="center"/>
    </xf>
    <xf numFmtId="41" fontId="7" fillId="0" borderId="556" xfId="2" applyNumberFormat="1" applyFont="1" applyBorder="1" applyAlignment="1" applyProtection="1">
      <alignment horizontal="center" vertical="center" wrapText="1"/>
    </xf>
    <xf numFmtId="1" fontId="7" fillId="0" borderId="560" xfId="0" applyNumberFormat="1" applyFont="1" applyBorder="1" applyAlignment="1">
      <alignment vertical="center" wrapText="1"/>
    </xf>
    <xf numFmtId="1" fontId="7" fillId="2" borderId="540" xfId="0" applyNumberFormat="1" applyFont="1" applyFill="1" applyBorder="1" applyAlignment="1">
      <alignment horizontal="center" vertical="center"/>
    </xf>
    <xf numFmtId="1" fontId="7" fillId="0" borderId="533" xfId="0" applyNumberFormat="1" applyFont="1" applyBorder="1" applyAlignment="1">
      <alignment horizontal="center" vertical="center" wrapText="1"/>
    </xf>
    <xf numFmtId="1" fontId="7" fillId="0" borderId="561" xfId="0" applyNumberFormat="1" applyFont="1" applyBorder="1" applyAlignment="1">
      <alignment vertical="center" wrapText="1"/>
    </xf>
    <xf numFmtId="1" fontId="7" fillId="2" borderId="562" xfId="7" applyNumberFormat="1" applyFont="1" applyFill="1" applyBorder="1" applyAlignment="1">
      <alignment horizontal="right"/>
    </xf>
    <xf numFmtId="1" fontId="7" fillId="2" borderId="542" xfId="7" applyNumberFormat="1" applyFont="1" applyFill="1" applyBorder="1" applyAlignment="1">
      <alignment horizontal="right"/>
    </xf>
    <xf numFmtId="1" fontId="7" fillId="8" borderId="562" xfId="0" applyNumberFormat="1" applyFont="1" applyFill="1" applyBorder="1" applyProtection="1">
      <protection locked="0"/>
    </xf>
    <xf numFmtId="1" fontId="7" fillId="8" borderId="542" xfId="0" applyNumberFormat="1" applyFont="1" applyFill="1" applyBorder="1" applyProtection="1">
      <protection locked="0"/>
    </xf>
    <xf numFmtId="1" fontId="7" fillId="8" borderId="538" xfId="0" applyNumberFormat="1" applyFont="1" applyFill="1" applyBorder="1" applyProtection="1">
      <protection locked="0"/>
    </xf>
    <xf numFmtId="1" fontId="7" fillId="8" borderId="529" xfId="0" applyNumberFormat="1" applyFont="1" applyFill="1" applyBorder="1" applyProtection="1">
      <protection locked="0"/>
    </xf>
    <xf numFmtId="1" fontId="7" fillId="8" borderId="550" xfId="0" applyNumberFormat="1" applyFont="1" applyFill="1" applyBorder="1" applyProtection="1">
      <protection locked="0"/>
    </xf>
    <xf numFmtId="1" fontId="7" fillId="8" borderId="530" xfId="0" applyNumberFormat="1" applyFont="1" applyFill="1" applyBorder="1" applyProtection="1">
      <protection locked="0"/>
    </xf>
    <xf numFmtId="1" fontId="7" fillId="0" borderId="537" xfId="0" applyNumberFormat="1" applyFont="1" applyBorder="1" applyAlignment="1">
      <alignment horizontal="center" vertical="center" wrapText="1"/>
    </xf>
    <xf numFmtId="1" fontId="7" fillId="0" borderId="563" xfId="0" applyNumberFormat="1" applyFont="1" applyBorder="1"/>
    <xf numFmtId="1" fontId="7" fillId="2" borderId="564" xfId="7" applyNumberFormat="1" applyFont="1" applyFill="1" applyBorder="1" applyAlignment="1">
      <alignment horizontal="right"/>
    </xf>
    <xf numFmtId="1" fontId="7" fillId="4" borderId="562" xfId="0" applyNumberFormat="1" applyFont="1" applyFill="1" applyBorder="1" applyProtection="1">
      <protection locked="0"/>
    </xf>
    <xf numFmtId="1" fontId="7" fillId="2" borderId="563" xfId="7" applyNumberFormat="1" applyFont="1" applyFill="1" applyBorder="1" applyAlignment="1">
      <alignment horizontal="right"/>
    </xf>
    <xf numFmtId="1" fontId="7" fillId="4" borderId="563" xfId="0" applyNumberFormat="1" applyFont="1" applyFill="1" applyBorder="1" applyProtection="1">
      <protection locked="0"/>
    </xf>
    <xf numFmtId="0" fontId="7" fillId="12" borderId="563" xfId="0" applyFont="1" applyFill="1" applyBorder="1"/>
    <xf numFmtId="0" fontId="7" fillId="0" borderId="543" xfId="0" applyFont="1" applyBorder="1" applyAlignment="1">
      <alignment horizontal="center" vertical="center" wrapText="1"/>
    </xf>
    <xf numFmtId="0" fontId="7" fillId="0" borderId="563" xfId="0" applyFont="1" applyBorder="1" applyAlignment="1">
      <alignment horizontal="right" vertical="center"/>
    </xf>
    <xf numFmtId="0" fontId="7" fillId="8" borderId="562" xfId="0" applyFont="1" applyFill="1" applyBorder="1" applyAlignment="1" applyProtection="1">
      <alignment horizontal="justify" vertical="center"/>
      <protection locked="0"/>
    </xf>
    <xf numFmtId="0" fontId="7" fillId="8" borderId="542" xfId="0" applyFont="1" applyFill="1" applyBorder="1" applyAlignment="1" applyProtection="1">
      <alignment horizontal="justify" vertical="center"/>
      <protection locked="0"/>
    </xf>
    <xf numFmtId="1" fontId="7" fillId="3" borderId="565" xfId="0" applyNumberFormat="1" applyFont="1" applyFill="1" applyBorder="1" applyAlignment="1">
      <alignment horizontal="center" vertical="center" wrapText="1"/>
    </xf>
    <xf numFmtId="1" fontId="7" fillId="3" borderId="553" xfId="0" applyNumberFormat="1" applyFont="1" applyFill="1" applyBorder="1" applyAlignment="1">
      <alignment horizontal="center" vertical="top" wrapText="1"/>
    </xf>
    <xf numFmtId="0" fontId="7" fillId="3" borderId="555" xfId="0" applyFont="1" applyFill="1" applyBorder="1" applyAlignment="1">
      <alignment horizontal="center" vertical="center" wrapText="1"/>
    </xf>
    <xf numFmtId="1" fontId="7" fillId="3" borderId="543" xfId="0" applyNumberFormat="1" applyFont="1" applyFill="1" applyBorder="1" applyAlignment="1">
      <alignment horizontal="center" vertical="center" wrapText="1"/>
    </xf>
    <xf numFmtId="1" fontId="7" fillId="0" borderId="563" xfId="0" applyNumberFormat="1" applyFont="1" applyBorder="1" applyAlignment="1">
      <alignment horizontal="left" vertical="center"/>
    </xf>
    <xf numFmtId="0" fontId="7" fillId="13" borderId="563" xfId="0" applyFont="1" applyFill="1" applyBorder="1"/>
    <xf numFmtId="0" fontId="7" fillId="3" borderId="543" xfId="0" applyFont="1" applyFill="1" applyBorder="1" applyAlignment="1">
      <alignment horizontal="center" wrapText="1"/>
    </xf>
    <xf numFmtId="1" fontId="7" fillId="3" borderId="563" xfId="0" applyNumberFormat="1" applyFont="1" applyFill="1" applyBorder="1" applyAlignment="1">
      <alignment horizontal="right" wrapText="1"/>
    </xf>
    <xf numFmtId="0" fontId="7" fillId="0" borderId="544" xfId="0" applyFont="1" applyBorder="1" applyAlignment="1">
      <alignment horizontal="center" vertical="center" wrapText="1"/>
    </xf>
    <xf numFmtId="1" fontId="7" fillId="0" borderId="563" xfId="0" applyNumberFormat="1" applyFont="1" applyBorder="1" applyAlignment="1">
      <alignment horizontal="right" vertical="center" wrapText="1"/>
    </xf>
    <xf numFmtId="1" fontId="7" fillId="0" borderId="566" xfId="0" applyNumberFormat="1" applyFont="1" applyBorder="1" applyAlignment="1">
      <alignment horizontal="center" vertical="center" wrapText="1"/>
    </xf>
    <xf numFmtId="1" fontId="7" fillId="3" borderId="544" xfId="0" applyNumberFormat="1" applyFont="1" applyFill="1" applyBorder="1" applyAlignment="1">
      <alignment wrapText="1"/>
    </xf>
    <xf numFmtId="1" fontId="10" fillId="4" borderId="566" xfId="0" applyNumberFormat="1" applyFont="1" applyFill="1" applyBorder="1" applyProtection="1">
      <protection locked="0"/>
    </xf>
    <xf numFmtId="1" fontId="7" fillId="0" borderId="565" xfId="0" applyNumberFormat="1" applyFont="1" applyBorder="1" applyAlignment="1">
      <alignment horizontal="center" vertical="center" wrapText="1"/>
    </xf>
    <xf numFmtId="1" fontId="7" fillId="4" borderId="566" xfId="0" applyNumberFormat="1" applyFont="1" applyFill="1" applyBorder="1" applyProtection="1">
      <protection locked="0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1" fontId="7" fillId="0" borderId="502" xfId="0" applyNumberFormat="1" applyFont="1" applyBorder="1" applyAlignment="1">
      <alignment horizontal="center" vertical="center" wrapText="1"/>
    </xf>
    <xf numFmtId="0" fontId="7" fillId="0" borderId="502" xfId="0" applyFont="1" applyBorder="1" applyAlignment="1">
      <alignment horizontal="center" vertical="center" wrapText="1"/>
    </xf>
    <xf numFmtId="0" fontId="7" fillId="0" borderId="500" xfId="0" applyFont="1" applyBorder="1" applyAlignment="1">
      <alignment horizontal="center" vertical="center" wrapText="1"/>
    </xf>
    <xf numFmtId="1" fontId="7" fillId="0" borderId="500" xfId="0" applyNumberFormat="1" applyFont="1" applyBorder="1" applyAlignment="1">
      <alignment horizontal="center" vertical="center" wrapText="1"/>
    </xf>
    <xf numFmtId="1" fontId="7" fillId="0" borderId="506" xfId="0" applyNumberFormat="1" applyFont="1" applyBorder="1" applyAlignment="1">
      <alignment horizontal="center" vertical="center" wrapText="1"/>
    </xf>
    <xf numFmtId="1" fontId="7" fillId="0" borderId="536" xfId="0" applyNumberFormat="1" applyFont="1" applyBorder="1" applyAlignment="1">
      <alignment horizontal="center" vertical="center" wrapText="1"/>
    </xf>
    <xf numFmtId="1" fontId="7" fillId="0" borderId="552" xfId="0" applyNumberFormat="1" applyFont="1" applyBorder="1" applyAlignment="1">
      <alignment horizontal="center" vertical="center" wrapText="1"/>
    </xf>
    <xf numFmtId="1" fontId="7" fillId="0" borderId="570" xfId="0" applyNumberFormat="1" applyFont="1" applyBorder="1" applyAlignment="1">
      <alignment horizontal="center" vertical="center" wrapText="1"/>
    </xf>
    <xf numFmtId="1" fontId="7" fillId="0" borderId="571" xfId="0" applyNumberFormat="1" applyFont="1" applyBorder="1" applyAlignment="1">
      <alignment horizontal="center" vertical="center" wrapText="1"/>
    </xf>
    <xf numFmtId="41" fontId="7" fillId="0" borderId="567" xfId="2" applyNumberFormat="1" applyFont="1" applyBorder="1" applyAlignment="1" applyProtection="1">
      <alignment horizontal="center" vertical="center" wrapText="1"/>
    </xf>
    <xf numFmtId="41" fontId="7" fillId="0" borderId="569" xfId="2" applyNumberFormat="1" applyFont="1" applyBorder="1" applyAlignment="1" applyProtection="1">
      <alignment horizontal="center" vertical="center"/>
    </xf>
    <xf numFmtId="41" fontId="7" fillId="0" borderId="568" xfId="2" applyNumberFormat="1" applyFont="1" applyBorder="1" applyAlignment="1" applyProtection="1">
      <alignment horizontal="center"/>
    </xf>
    <xf numFmtId="164" fontId="7" fillId="0" borderId="567" xfId="2" applyNumberFormat="1" applyFont="1" applyBorder="1" applyAlignment="1" applyProtection="1">
      <alignment horizontal="right"/>
    </xf>
    <xf numFmtId="164" fontId="7" fillId="0" borderId="570" xfId="2" applyNumberFormat="1" applyFont="1" applyBorder="1" applyAlignment="1" applyProtection="1">
      <alignment horizontal="right"/>
    </xf>
    <xf numFmtId="164" fontId="7" fillId="0" borderId="571" xfId="2" applyNumberFormat="1" applyFont="1" applyBorder="1" applyAlignment="1" applyProtection="1">
      <alignment horizontal="right"/>
    </xf>
    <xf numFmtId="164" fontId="7" fillId="0" borderId="569" xfId="2" applyNumberFormat="1" applyFont="1" applyBorder="1" applyAlignment="1" applyProtection="1">
      <alignment horizontal="right"/>
    </xf>
    <xf numFmtId="1" fontId="7" fillId="0" borderId="567" xfId="1" applyNumberFormat="1" applyFont="1" applyBorder="1" applyAlignment="1">
      <alignment horizontal="center" vertical="center"/>
    </xf>
    <xf numFmtId="1" fontId="7" fillId="0" borderId="567" xfId="1" applyNumberFormat="1" applyFont="1" applyBorder="1" applyAlignment="1">
      <alignment horizontal="center" vertical="center" wrapText="1"/>
    </xf>
    <xf numFmtId="1" fontId="7" fillId="0" borderId="570" xfId="1" applyNumberFormat="1" applyFont="1" applyBorder="1" applyAlignment="1">
      <alignment horizontal="center" vertical="center" wrapText="1"/>
    </xf>
    <xf numFmtId="1" fontId="7" fillId="0" borderId="569" xfId="1" applyNumberFormat="1" applyFont="1" applyBorder="1" applyAlignment="1">
      <alignment horizontal="center" vertical="center" wrapText="1"/>
    </xf>
    <xf numFmtId="0" fontId="7" fillId="0" borderId="563" xfId="1" applyFont="1" applyBorder="1" applyAlignment="1">
      <alignment horizontal="left" vertical="center" wrapText="1"/>
    </xf>
    <xf numFmtId="1" fontId="7" fillId="0" borderId="563" xfId="1" applyNumberFormat="1" applyFont="1" applyBorder="1" applyAlignment="1">
      <alignment horizontal="right" vertical="center" wrapText="1"/>
    </xf>
    <xf numFmtId="1" fontId="7" fillId="4" borderId="562" xfId="1" applyNumberFormat="1" applyFont="1" applyFill="1" applyBorder="1" applyProtection="1">
      <protection locked="0"/>
    </xf>
    <xf numFmtId="1" fontId="7" fillId="8" borderId="563" xfId="1" applyNumberFormat="1" applyFont="1" applyFill="1" applyBorder="1" applyProtection="1">
      <protection locked="0"/>
    </xf>
    <xf numFmtId="1" fontId="7" fillId="4" borderId="563" xfId="1" applyNumberFormat="1" applyFont="1" applyFill="1" applyBorder="1" applyProtection="1">
      <protection locked="0"/>
    </xf>
    <xf numFmtId="1" fontId="7" fillId="0" borderId="567" xfId="1" applyNumberFormat="1" applyFont="1" applyBorder="1" applyAlignment="1">
      <alignment horizontal="right" vertical="center" wrapText="1"/>
    </xf>
    <xf numFmtId="1" fontId="7" fillId="0" borderId="570" xfId="1" applyNumberFormat="1" applyFont="1" applyBorder="1" applyAlignment="1">
      <alignment horizontal="right" vertical="center" wrapText="1"/>
    </xf>
    <xf numFmtId="1" fontId="7" fillId="0" borderId="569" xfId="1" applyNumberFormat="1" applyFont="1" applyBorder="1" applyAlignment="1">
      <alignment horizontal="right" vertical="center" wrapText="1"/>
    </xf>
    <xf numFmtId="0" fontId="7" fillId="0" borderId="567" xfId="1" applyFont="1" applyBorder="1" applyAlignment="1">
      <alignment horizontal="left" vertical="center" wrapText="1"/>
    </xf>
    <xf numFmtId="164" fontId="7" fillId="3" borderId="567" xfId="2" applyNumberFormat="1" applyFont="1" applyFill="1" applyBorder="1" applyAlignment="1" applyProtection="1">
      <alignment horizontal="right" vertical="center"/>
    </xf>
    <xf numFmtId="1" fontId="7" fillId="4" borderId="570" xfId="0" applyNumberFormat="1" applyFont="1" applyFill="1" applyBorder="1" applyProtection="1">
      <protection locked="0"/>
    </xf>
    <xf numFmtId="1" fontId="7" fillId="4" borderId="567" xfId="0" applyNumberFormat="1" applyFont="1" applyFill="1" applyBorder="1" applyProtection="1">
      <protection locked="0"/>
    </xf>
    <xf numFmtId="1" fontId="7" fillId="4" borderId="572" xfId="0" applyNumberFormat="1" applyFont="1" applyFill="1" applyBorder="1" applyProtection="1">
      <protection locked="0"/>
    </xf>
    <xf numFmtId="41" fontId="7" fillId="0" borderId="570" xfId="2" applyNumberFormat="1" applyFont="1" applyBorder="1" applyAlignment="1" applyProtection="1">
      <alignment horizontal="center" vertical="center" wrapText="1"/>
    </xf>
    <xf numFmtId="1" fontId="7" fillId="0" borderId="568" xfId="0" applyNumberFormat="1" applyFont="1" applyBorder="1" applyAlignment="1">
      <alignment horizontal="center" vertical="center"/>
    </xf>
    <xf numFmtId="1" fontId="7" fillId="0" borderId="570" xfId="0" applyNumberFormat="1" applyFont="1" applyBorder="1" applyAlignment="1">
      <alignment horizontal="center" vertical="center"/>
    </xf>
    <xf numFmtId="1" fontId="7" fillId="0" borderId="573" xfId="0" applyNumberFormat="1" applyFont="1" applyBorder="1" applyAlignment="1">
      <alignment horizontal="center" vertical="center" wrapText="1"/>
    </xf>
    <xf numFmtId="1" fontId="7" fillId="0" borderId="567" xfId="0" applyNumberFormat="1" applyFont="1" applyBorder="1" applyAlignment="1">
      <alignment horizontal="center" vertical="center" wrapText="1"/>
    </xf>
    <xf numFmtId="41" fontId="7" fillId="0" borderId="568" xfId="2" applyNumberFormat="1" applyFont="1" applyBorder="1" applyAlignment="1" applyProtection="1">
      <alignment horizontal="center" vertical="center" wrapText="1"/>
    </xf>
    <xf numFmtId="164" fontId="7" fillId="0" borderId="567" xfId="5" applyNumberFormat="1" applyFont="1" applyFill="1" applyBorder="1" applyAlignment="1" applyProtection="1">
      <alignment horizontal="right"/>
    </xf>
    <xf numFmtId="164" fontId="7" fillId="0" borderId="570" xfId="5" applyNumberFormat="1" applyFont="1" applyFill="1" applyBorder="1" applyAlignment="1" applyProtection="1">
      <alignment horizontal="right"/>
    </xf>
    <xf numFmtId="164" fontId="7" fillId="0" borderId="571" xfId="5" applyNumberFormat="1" applyFont="1" applyFill="1" applyBorder="1" applyAlignment="1" applyProtection="1">
      <alignment horizontal="right"/>
    </xf>
    <xf numFmtId="164" fontId="7" fillId="0" borderId="569" xfId="5" applyNumberFormat="1" applyFont="1" applyFill="1" applyBorder="1" applyAlignment="1" applyProtection="1">
      <alignment horizontal="right"/>
    </xf>
    <xf numFmtId="41" fontId="7" fillId="0" borderId="573" xfId="2" applyNumberFormat="1" applyFont="1" applyBorder="1" applyAlignment="1" applyProtection="1">
      <alignment horizontal="center" vertical="center" wrapText="1"/>
    </xf>
    <xf numFmtId="1" fontId="7" fillId="0" borderId="570" xfId="0" applyNumberFormat="1" applyFont="1" applyBorder="1" applyAlignment="1">
      <alignment horizontal="right"/>
    </xf>
    <xf numFmtId="1" fontId="7" fillId="4" borderId="574" xfId="0" applyNumberFormat="1" applyFont="1" applyFill="1" applyBorder="1" applyProtection="1">
      <protection locked="0"/>
    </xf>
    <xf numFmtId="1" fontId="7" fillId="10" borderId="549" xfId="0" applyNumberFormat="1" applyFont="1" applyFill="1" applyBorder="1" applyAlignment="1">
      <alignment horizontal="right"/>
    </xf>
    <xf numFmtId="1" fontId="7" fillId="10" borderId="562" xfId="0" applyNumberFormat="1" applyFont="1" applyFill="1" applyBorder="1"/>
    <xf numFmtId="1" fontId="7" fillId="0" borderId="570" xfId="0" applyNumberFormat="1" applyFont="1" applyBorder="1"/>
    <xf numFmtId="1" fontId="7" fillId="0" borderId="568" xfId="0" applyNumberFormat="1" applyFont="1" applyBorder="1"/>
    <xf numFmtId="1" fontId="7" fillId="0" borderId="574" xfId="0" applyNumberFormat="1" applyFont="1" applyBorder="1"/>
    <xf numFmtId="1" fontId="9" fillId="0" borderId="567" xfId="0" applyNumberFormat="1" applyFont="1" applyBorder="1" applyAlignment="1">
      <alignment horizontal="center" vertical="center" wrapText="1"/>
    </xf>
    <xf numFmtId="1" fontId="7" fillId="0" borderId="562" xfId="0" applyNumberFormat="1" applyFont="1" applyBorder="1" applyAlignment="1">
      <alignment horizontal="right"/>
    </xf>
    <xf numFmtId="1" fontId="7" fillId="0" borderId="568" xfId="0" applyNumberFormat="1" applyFont="1" applyBorder="1" applyAlignment="1">
      <alignment horizontal="center" vertical="center" wrapText="1"/>
    </xf>
    <xf numFmtId="1" fontId="7" fillId="0" borderId="567" xfId="0" applyNumberFormat="1" applyFont="1" applyBorder="1" applyAlignment="1">
      <alignment horizontal="right" wrapText="1"/>
    </xf>
    <xf numFmtId="1" fontId="7" fillId="0" borderId="573" xfId="0" applyNumberFormat="1" applyFont="1" applyBorder="1" applyAlignment="1">
      <alignment horizontal="right"/>
    </xf>
    <xf numFmtId="1" fontId="7" fillId="0" borderId="568" xfId="0" applyNumberFormat="1" applyFont="1" applyBorder="1" applyAlignment="1">
      <alignment horizontal="right" wrapText="1"/>
    </xf>
    <xf numFmtId="1" fontId="7" fillId="0" borderId="575" xfId="0" applyNumberFormat="1" applyFont="1" applyBorder="1" applyAlignment="1">
      <alignment horizontal="center" vertical="center"/>
    </xf>
    <xf numFmtId="41" fontId="7" fillId="0" borderId="574" xfId="2" applyNumberFormat="1" applyFont="1" applyBorder="1" applyAlignment="1" applyProtection="1">
      <alignment horizontal="center" vertical="center" wrapText="1"/>
    </xf>
    <xf numFmtId="1" fontId="7" fillId="2" borderId="563" xfId="0" applyNumberFormat="1" applyFont="1" applyFill="1" applyBorder="1" applyAlignment="1">
      <alignment horizontal="center" vertical="center"/>
    </xf>
    <xf numFmtId="1" fontId="7" fillId="0" borderId="575" xfId="0" applyNumberFormat="1" applyFont="1" applyBorder="1" applyAlignment="1">
      <alignment horizontal="center" vertical="center" wrapText="1"/>
    </xf>
    <xf numFmtId="1" fontId="7" fillId="2" borderId="576" xfId="7" applyNumberFormat="1" applyFont="1" applyFill="1" applyBorder="1" applyAlignment="1">
      <alignment horizontal="right"/>
    </xf>
    <xf numFmtId="1" fontId="7" fillId="2" borderId="577" xfId="7" applyNumberFormat="1" applyFont="1" applyFill="1" applyBorder="1" applyAlignment="1">
      <alignment horizontal="right"/>
    </xf>
    <xf numFmtId="1" fontId="7" fillId="0" borderId="569" xfId="0" applyNumberFormat="1" applyFont="1" applyBorder="1" applyAlignment="1">
      <alignment horizontal="center" vertical="center" wrapText="1"/>
    </xf>
    <xf numFmtId="1" fontId="7" fillId="2" borderId="578" xfId="7" applyNumberFormat="1" applyFont="1" applyFill="1" applyBorder="1" applyAlignment="1">
      <alignment horizontal="right"/>
    </xf>
    <xf numFmtId="1" fontId="7" fillId="0" borderId="580" xfId="0" applyNumberFormat="1" applyFont="1" applyBorder="1" applyAlignment="1">
      <alignment horizontal="center" vertical="center"/>
    </xf>
    <xf numFmtId="1" fontId="7" fillId="0" borderId="583" xfId="0" applyNumberFormat="1" applyFont="1" applyBorder="1" applyAlignment="1">
      <alignment horizontal="center" vertical="center"/>
    </xf>
    <xf numFmtId="1" fontId="7" fillId="0" borderId="584" xfId="0" applyNumberFormat="1" applyFont="1" applyBorder="1" applyAlignment="1">
      <alignment horizontal="center" vertical="center"/>
    </xf>
    <xf numFmtId="1" fontId="7" fillId="0" borderId="584" xfId="0" applyNumberFormat="1" applyFont="1" applyBorder="1" applyAlignment="1">
      <alignment horizontal="center" vertical="center" wrapText="1"/>
    </xf>
    <xf numFmtId="1" fontId="7" fillId="0" borderId="583" xfId="0" applyNumberFormat="1" applyFont="1" applyBorder="1" applyAlignment="1">
      <alignment horizontal="center" vertical="center" wrapText="1"/>
    </xf>
    <xf numFmtId="1" fontId="7" fillId="0" borderId="585" xfId="0" applyNumberFormat="1" applyFont="1" applyBorder="1" applyAlignment="1">
      <alignment horizontal="center" vertical="center" wrapText="1"/>
    </xf>
    <xf numFmtId="1" fontId="7" fillId="0" borderId="581" xfId="0" applyNumberFormat="1" applyFont="1" applyBorder="1" applyAlignment="1">
      <alignment horizontal="center" vertical="center" wrapText="1"/>
    </xf>
    <xf numFmtId="1" fontId="7" fillId="2" borderId="586" xfId="7" applyNumberFormat="1" applyFont="1" applyFill="1" applyBorder="1" applyAlignment="1">
      <alignment horizontal="right"/>
    </xf>
    <xf numFmtId="1" fontId="7" fillId="4" borderId="587" xfId="0" applyNumberFormat="1" applyFont="1" applyFill="1" applyBorder="1" applyProtection="1">
      <protection locked="0"/>
    </xf>
    <xf numFmtId="1" fontId="7" fillId="4" borderId="588" xfId="0" applyNumberFormat="1" applyFont="1" applyFill="1" applyBorder="1" applyProtection="1">
      <protection locked="0"/>
    </xf>
    <xf numFmtId="1" fontId="7" fillId="4" borderId="589" xfId="0" applyNumberFormat="1" applyFont="1" applyFill="1" applyBorder="1" applyProtection="1">
      <protection locked="0"/>
    </xf>
    <xf numFmtId="1" fontId="7" fillId="4" borderId="590" xfId="0" applyNumberFormat="1" applyFont="1" applyFill="1" applyBorder="1" applyProtection="1">
      <protection locked="0"/>
    </xf>
    <xf numFmtId="1" fontId="7" fillId="4" borderId="586" xfId="0" applyNumberFormat="1" applyFont="1" applyFill="1" applyBorder="1" applyProtection="1">
      <protection locked="0"/>
    </xf>
    <xf numFmtId="0" fontId="7" fillId="0" borderId="584" xfId="0" applyFont="1" applyBorder="1" applyAlignment="1">
      <alignment horizontal="center" vertical="center" wrapText="1"/>
    </xf>
    <xf numFmtId="1" fontId="7" fillId="0" borderId="586" xfId="0" applyNumberFormat="1" applyFont="1" applyBorder="1"/>
    <xf numFmtId="0" fontId="7" fillId="12" borderId="586" xfId="0" applyFont="1" applyFill="1" applyBorder="1"/>
    <xf numFmtId="0" fontId="7" fillId="0" borderId="584" xfId="0" applyFont="1" applyBorder="1" applyAlignment="1">
      <alignment horizontal="center" vertical="center"/>
    </xf>
    <xf numFmtId="0" fontId="7" fillId="0" borderId="585" xfId="0" applyFont="1" applyBorder="1" applyAlignment="1">
      <alignment horizontal="center" vertical="center" wrapText="1"/>
    </xf>
    <xf numFmtId="0" fontId="7" fillId="0" borderId="583" xfId="0" applyFont="1" applyBorder="1" applyAlignment="1">
      <alignment horizontal="center" vertical="center" wrapText="1"/>
    </xf>
    <xf numFmtId="0" fontId="7" fillId="0" borderId="586" xfId="0" applyFont="1" applyBorder="1" applyAlignment="1">
      <alignment horizontal="right" vertical="center"/>
    </xf>
    <xf numFmtId="0" fontId="7" fillId="8" borderId="587" xfId="0" applyFont="1" applyFill="1" applyBorder="1" applyAlignment="1" applyProtection="1">
      <alignment horizontal="justify" vertical="center"/>
      <protection locked="0"/>
    </xf>
    <xf numFmtId="0" fontId="7" fillId="8" borderId="591" xfId="0" applyFont="1" applyFill="1" applyBorder="1" applyAlignment="1" applyProtection="1">
      <alignment horizontal="justify" vertical="center"/>
      <protection locked="0"/>
    </xf>
    <xf numFmtId="1" fontId="7" fillId="3" borderId="580" xfId="0" applyNumberFormat="1" applyFont="1" applyFill="1" applyBorder="1" applyAlignment="1">
      <alignment horizontal="center" vertical="center" wrapText="1"/>
    </xf>
    <xf numFmtId="1" fontId="7" fillId="3" borderId="592" xfId="0" applyNumberFormat="1" applyFont="1" applyFill="1" applyBorder="1" applyAlignment="1">
      <alignment horizontal="center" vertical="top" wrapText="1"/>
    </xf>
    <xf numFmtId="0" fontId="7" fillId="3" borderId="593" xfId="0" applyFont="1" applyFill="1" applyBorder="1" applyAlignment="1">
      <alignment horizontal="center" vertical="center" wrapText="1"/>
    </xf>
    <xf numFmtId="1" fontId="7" fillId="3" borderId="594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77" xfId="0" applyNumberFormat="1" applyFont="1" applyFill="1" applyBorder="1" applyProtection="1">
      <protection locked="0"/>
    </xf>
    <xf numFmtId="1" fontId="7" fillId="3" borderId="585" xfId="0" applyNumberFormat="1" applyFont="1" applyFill="1" applyBorder="1" applyAlignment="1">
      <alignment horizontal="center" vertical="center" wrapText="1"/>
    </xf>
    <xf numFmtId="1" fontId="7" fillId="3" borderId="595" xfId="0" applyNumberFormat="1" applyFont="1" applyFill="1" applyBorder="1" applyAlignment="1">
      <alignment horizontal="center" vertical="center" wrapText="1"/>
    </xf>
    <xf numFmtId="1" fontId="7" fillId="3" borderId="583" xfId="0" applyNumberFormat="1" applyFont="1" applyFill="1" applyBorder="1" applyAlignment="1">
      <alignment horizontal="center" vertical="center" wrapText="1"/>
    </xf>
    <xf numFmtId="1" fontId="7" fillId="0" borderId="586" xfId="0" applyNumberFormat="1" applyFont="1" applyBorder="1" applyAlignment="1">
      <alignment horizontal="left" vertical="center"/>
    </xf>
    <xf numFmtId="0" fontId="7" fillId="13" borderId="586" xfId="0" applyFont="1" applyFill="1" applyBorder="1"/>
    <xf numFmtId="0" fontId="7" fillId="3" borderId="585" xfId="0" applyFont="1" applyFill="1" applyBorder="1" applyAlignment="1">
      <alignment horizontal="center" wrapText="1"/>
    </xf>
    <xf numFmtId="0" fontId="7" fillId="3" borderId="583" xfId="0" applyFont="1" applyFill="1" applyBorder="1" applyAlignment="1">
      <alignment horizontal="center" wrapText="1"/>
    </xf>
    <xf numFmtId="0" fontId="7" fillId="3" borderId="595" xfId="0" applyFont="1" applyFill="1" applyBorder="1" applyAlignment="1">
      <alignment horizontal="center" vertical="center" wrapText="1"/>
    </xf>
    <xf numFmtId="0" fontId="7" fillId="3" borderId="596" xfId="0" applyFont="1" applyFill="1" applyBorder="1" applyAlignment="1">
      <alignment horizontal="center" vertical="center" wrapText="1"/>
    </xf>
    <xf numFmtId="1" fontId="7" fillId="3" borderId="586" xfId="0" applyNumberFormat="1" applyFont="1" applyFill="1" applyBorder="1" applyAlignment="1">
      <alignment horizontal="right" wrapText="1"/>
    </xf>
    <xf numFmtId="0" fontId="7" fillId="0" borderId="595" xfId="0" applyFont="1" applyBorder="1" applyAlignment="1">
      <alignment horizontal="center" vertical="center" wrapText="1"/>
    </xf>
    <xf numFmtId="0" fontId="7" fillId="0" borderId="581" xfId="0" applyFont="1" applyBorder="1" applyAlignment="1">
      <alignment horizontal="center" vertical="center" wrapText="1"/>
    </xf>
    <xf numFmtId="1" fontId="7" fillId="0" borderId="586" xfId="0" applyNumberFormat="1" applyFont="1" applyBorder="1" applyAlignment="1">
      <alignment horizontal="right" vertical="center" wrapText="1"/>
    </xf>
    <xf numFmtId="1" fontId="7" fillId="0" borderId="597" xfId="0" applyNumberFormat="1" applyFont="1" applyBorder="1" applyAlignment="1">
      <alignment horizontal="center" vertical="center" wrapText="1"/>
    </xf>
    <xf numFmtId="1" fontId="7" fillId="0" borderId="595" xfId="0" applyNumberFormat="1" applyFont="1" applyBorder="1" applyAlignment="1">
      <alignment horizontal="center" vertical="center" wrapText="1"/>
    </xf>
    <xf numFmtId="1" fontId="7" fillId="0" borderId="594" xfId="0" applyNumberFormat="1" applyFont="1" applyBorder="1" applyAlignment="1">
      <alignment horizontal="center" vertical="center" wrapText="1"/>
    </xf>
    <xf numFmtId="1" fontId="7" fillId="3" borderId="581" xfId="0" applyNumberFormat="1" applyFont="1" applyFill="1" applyBorder="1" applyAlignment="1">
      <alignment wrapText="1"/>
    </xf>
    <xf numFmtId="1" fontId="7" fillId="3" borderId="584" xfId="0" applyNumberFormat="1" applyFont="1" applyFill="1" applyBorder="1"/>
    <xf numFmtId="1" fontId="10" fillId="4" borderId="585" xfId="0" applyNumberFormat="1" applyFont="1" applyFill="1" applyBorder="1" applyProtection="1">
      <protection locked="0"/>
    </xf>
    <xf numFmtId="1" fontId="10" fillId="4" borderId="595" xfId="0" applyNumberFormat="1" applyFont="1" applyFill="1" applyBorder="1" applyProtection="1">
      <protection locked="0"/>
    </xf>
    <xf numFmtId="1" fontId="10" fillId="4" borderId="597" xfId="0" applyNumberFormat="1" applyFont="1" applyFill="1" applyBorder="1" applyProtection="1">
      <protection locked="0"/>
    </xf>
    <xf numFmtId="1" fontId="10" fillId="4" borderId="594" xfId="0" applyNumberFormat="1" applyFont="1" applyFill="1" applyBorder="1" applyProtection="1">
      <protection locked="0"/>
    </xf>
    <xf numFmtId="1" fontId="7" fillId="0" borderId="580" xfId="0" applyNumberFormat="1" applyFont="1" applyBorder="1" applyAlignment="1">
      <alignment horizontal="center" vertical="center" wrapText="1"/>
    </xf>
    <xf numFmtId="1" fontId="7" fillId="0" borderId="584" xfId="0" applyNumberFormat="1" applyFont="1" applyBorder="1" applyAlignment="1">
      <alignment vertical="center" wrapText="1"/>
    </xf>
    <xf numFmtId="1" fontId="7" fillId="4" borderId="584" xfId="0" applyNumberFormat="1" applyFont="1" applyFill="1" applyBorder="1" applyProtection="1">
      <protection locked="0"/>
    </xf>
    <xf numFmtId="1" fontId="7" fillId="4" borderId="597" xfId="0" applyNumberFormat="1" applyFont="1" applyFill="1" applyBorder="1" applyProtection="1">
      <protection locked="0"/>
    </xf>
    <xf numFmtId="1" fontId="7" fillId="4" borderId="594" xfId="0" applyNumberFormat="1" applyFont="1" applyFill="1" applyBorder="1" applyProtection="1">
      <protection locked="0"/>
    </xf>
    <xf numFmtId="0" fontId="4" fillId="0" borderId="0" xfId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595" xfId="0" applyNumberFormat="1" applyFont="1" applyBorder="1" applyAlignment="1">
      <alignment horizontal="center" vertical="center"/>
    </xf>
    <xf numFmtId="1" fontId="7" fillId="0" borderId="594" xfId="0" applyNumberFormat="1" applyFont="1" applyBorder="1" applyAlignment="1">
      <alignment horizontal="center" vertical="center"/>
    </xf>
    <xf numFmtId="41" fontId="7" fillId="0" borderId="584" xfId="2" applyNumberFormat="1" applyFont="1" applyBorder="1" applyAlignment="1" applyProtection="1">
      <alignment horizontal="center" vertical="center" wrapText="1"/>
    </xf>
    <xf numFmtId="41" fontId="7" fillId="0" borderId="598" xfId="2" applyNumberFormat="1" applyFont="1" applyBorder="1" applyAlignment="1" applyProtection="1">
      <alignment horizontal="center" vertical="center"/>
    </xf>
    <xf numFmtId="1" fontId="7" fillId="4" borderId="599" xfId="0" applyNumberFormat="1" applyFont="1" applyFill="1" applyBorder="1" applyProtection="1">
      <protection locked="0"/>
    </xf>
    <xf numFmtId="1" fontId="7" fillId="4" borderId="600" xfId="0" applyNumberFormat="1" applyFont="1" applyFill="1" applyBorder="1" applyProtection="1">
      <protection locked="0"/>
    </xf>
    <xf numFmtId="1" fontId="7" fillId="4" borderId="591" xfId="0" applyNumberFormat="1" applyFont="1" applyFill="1" applyBorder="1" applyProtection="1">
      <protection locked="0"/>
    </xf>
    <xf numFmtId="41" fontId="7" fillId="0" borderId="580" xfId="2" applyNumberFormat="1" applyFont="1" applyBorder="1" applyAlignment="1" applyProtection="1">
      <alignment horizontal="center"/>
    </xf>
    <xf numFmtId="164" fontId="7" fillId="0" borderId="584" xfId="2" applyNumberFormat="1" applyFont="1" applyBorder="1" applyAlignment="1" applyProtection="1">
      <alignment horizontal="right"/>
    </xf>
    <xf numFmtId="164" fontId="7" fillId="0" borderId="585" xfId="2" applyNumberFormat="1" applyFont="1" applyBorder="1" applyAlignment="1" applyProtection="1">
      <alignment horizontal="right"/>
    </xf>
    <xf numFmtId="164" fontId="7" fillId="0" borderId="597" xfId="2" applyNumberFormat="1" applyFont="1" applyBorder="1" applyAlignment="1" applyProtection="1">
      <alignment horizontal="right"/>
    </xf>
    <xf numFmtId="164" fontId="7" fillId="0" borderId="595" xfId="2" applyNumberFormat="1" applyFont="1" applyBorder="1" applyAlignment="1" applyProtection="1">
      <alignment horizontal="right"/>
    </xf>
    <xf numFmtId="164" fontId="7" fillId="0" borderId="594" xfId="2" applyNumberFormat="1" applyFont="1" applyBorder="1" applyAlignment="1" applyProtection="1">
      <alignment horizontal="right"/>
    </xf>
    <xf numFmtId="164" fontId="7" fillId="0" borderId="598" xfId="2" applyNumberFormat="1" applyFont="1" applyBorder="1" applyAlignment="1" applyProtection="1">
      <alignment horizontal="right"/>
    </xf>
    <xf numFmtId="164" fontId="7" fillId="0" borderId="583" xfId="2" applyNumberFormat="1" applyFont="1" applyBorder="1" applyAlignment="1" applyProtection="1">
      <alignment horizontal="right"/>
    </xf>
    <xf numFmtId="1" fontId="7" fillId="0" borderId="584" xfId="1" applyNumberFormat="1" applyFont="1" applyBorder="1" applyAlignment="1">
      <alignment horizontal="center" vertical="center"/>
    </xf>
    <xf numFmtId="1" fontId="7" fillId="0" borderId="584" xfId="1" applyNumberFormat="1" applyFont="1" applyBorder="1" applyAlignment="1">
      <alignment horizontal="center" vertical="center" wrapText="1"/>
    </xf>
    <xf numFmtId="1" fontId="7" fillId="0" borderId="585" xfId="1" applyNumberFormat="1" applyFont="1" applyBorder="1" applyAlignment="1">
      <alignment horizontal="center" vertical="center" wrapText="1"/>
    </xf>
    <xf numFmtId="1" fontId="7" fillId="0" borderId="583" xfId="1" applyNumberFormat="1" applyFont="1" applyBorder="1" applyAlignment="1">
      <alignment horizontal="center" vertical="center" wrapText="1"/>
    </xf>
    <xf numFmtId="1" fontId="7" fillId="0" borderId="598" xfId="1" applyNumberFormat="1" applyFont="1" applyBorder="1" applyAlignment="1">
      <alignment horizontal="center" vertical="center" wrapText="1"/>
    </xf>
    <xf numFmtId="0" fontId="7" fillId="0" borderId="586" xfId="1" applyFont="1" applyBorder="1" applyAlignment="1">
      <alignment horizontal="left" vertical="center" wrapText="1"/>
    </xf>
    <xf numFmtId="1" fontId="7" fillId="0" borderId="586" xfId="1" applyNumberFormat="1" applyFont="1" applyBorder="1" applyAlignment="1">
      <alignment horizontal="right" vertical="center" wrapText="1"/>
    </xf>
    <xf numFmtId="1" fontId="7" fillId="4" borderId="587" xfId="1" applyNumberFormat="1" applyFont="1" applyFill="1" applyBorder="1" applyProtection="1">
      <protection locked="0"/>
    </xf>
    <xf numFmtId="1" fontId="7" fillId="4" borderId="591" xfId="1" applyNumberFormat="1" applyFont="1" applyFill="1" applyBorder="1" applyProtection="1">
      <protection locked="0"/>
    </xf>
    <xf numFmtId="1" fontId="7" fillId="4" borderId="600" xfId="1" applyNumberFormat="1" applyFont="1" applyFill="1" applyBorder="1" applyProtection="1">
      <protection locked="0"/>
    </xf>
    <xf numFmtId="1" fontId="7" fillId="8" borderId="591" xfId="1" applyNumberFormat="1" applyFont="1" applyFill="1" applyBorder="1" applyProtection="1">
      <protection locked="0"/>
    </xf>
    <xf numFmtId="1" fontId="7" fillId="8" borderId="586" xfId="1" applyNumberFormat="1" applyFont="1" applyFill="1" applyBorder="1" applyProtection="1">
      <protection locked="0"/>
    </xf>
    <xf numFmtId="1" fontId="7" fillId="4" borderId="586" xfId="1" applyNumberFormat="1" applyFont="1" applyFill="1" applyBorder="1" applyProtection="1">
      <protection locked="0"/>
    </xf>
    <xf numFmtId="1" fontId="7" fillId="0" borderId="584" xfId="1" applyNumberFormat="1" applyFont="1" applyBorder="1" applyAlignment="1">
      <alignment horizontal="right" vertical="center" wrapText="1"/>
    </xf>
    <xf numFmtId="1" fontId="7" fillId="0" borderId="585" xfId="1" applyNumberFormat="1" applyFont="1" applyBorder="1" applyAlignment="1">
      <alignment horizontal="right" vertical="center" wrapText="1"/>
    </xf>
    <xf numFmtId="1" fontId="7" fillId="0" borderId="583" xfId="1" applyNumberFormat="1" applyFont="1" applyBorder="1" applyAlignment="1">
      <alignment horizontal="right" vertical="center" wrapText="1"/>
    </xf>
    <xf numFmtId="1" fontId="7" fillId="0" borderId="598" xfId="1" applyNumberFormat="1" applyFont="1" applyBorder="1" applyAlignment="1">
      <alignment horizontal="right" vertical="center" wrapText="1"/>
    </xf>
    <xf numFmtId="0" fontId="7" fillId="0" borderId="584" xfId="1" applyFont="1" applyBorder="1" applyAlignment="1">
      <alignment horizontal="left" vertical="center" wrapText="1"/>
    </xf>
    <xf numFmtId="164" fontId="7" fillId="3" borderId="584" xfId="2" applyNumberFormat="1" applyFont="1" applyFill="1" applyBorder="1" applyAlignment="1" applyProtection="1">
      <alignment horizontal="right" vertical="center"/>
    </xf>
    <xf numFmtId="1" fontId="7" fillId="4" borderId="585" xfId="0" applyNumberFormat="1" applyFont="1" applyFill="1" applyBorder="1" applyProtection="1">
      <protection locked="0"/>
    </xf>
    <xf numFmtId="1" fontId="7" fillId="4" borderId="595" xfId="0" applyNumberFormat="1" applyFont="1" applyFill="1" applyBorder="1" applyProtection="1">
      <protection locked="0"/>
    </xf>
    <xf numFmtId="1" fontId="7" fillId="4" borderId="601" xfId="0" applyNumberFormat="1" applyFont="1" applyFill="1" applyBorder="1" applyProtection="1">
      <protection locked="0"/>
    </xf>
    <xf numFmtId="1" fontId="7" fillId="4" borderId="583" xfId="0" applyNumberFormat="1" applyFont="1" applyFill="1" applyBorder="1" applyProtection="1">
      <protection locked="0"/>
    </xf>
    <xf numFmtId="41" fontId="7" fillId="0" borderId="585" xfId="2" applyNumberFormat="1" applyFont="1" applyBorder="1" applyAlignment="1" applyProtection="1">
      <alignment horizontal="center" vertical="center" wrapText="1"/>
    </xf>
    <xf numFmtId="41" fontId="7" fillId="0" borderId="583" xfId="2" applyNumberFormat="1" applyFont="1" applyBorder="1" applyAlignment="1" applyProtection="1">
      <alignment horizontal="center" vertical="center"/>
    </xf>
    <xf numFmtId="1" fontId="7" fillId="0" borderId="585" xfId="0" applyNumberFormat="1" applyFont="1" applyBorder="1" applyAlignment="1">
      <alignment horizontal="center" vertical="center"/>
    </xf>
    <xf numFmtId="1" fontId="7" fillId="0" borderId="603" xfId="0" applyNumberFormat="1" applyFont="1" applyBorder="1" applyAlignment="1">
      <alignment horizontal="center" vertical="center" wrapText="1"/>
    </xf>
    <xf numFmtId="1" fontId="7" fillId="9" borderId="604" xfId="4" applyNumberFormat="1" applyFont="1" applyBorder="1" applyProtection="1">
      <protection locked="0"/>
    </xf>
    <xf numFmtId="1" fontId="7" fillId="9" borderId="605" xfId="4" applyNumberFormat="1" applyFont="1" applyBorder="1" applyProtection="1">
      <protection locked="0"/>
    </xf>
    <xf numFmtId="1" fontId="7" fillId="4" borderId="606" xfId="0" applyNumberFormat="1" applyFont="1" applyFill="1" applyBorder="1" applyProtection="1">
      <protection locked="0"/>
    </xf>
    <xf numFmtId="1" fontId="7" fillId="4" borderId="605" xfId="0" applyNumberFormat="1" applyFont="1" applyFill="1" applyBorder="1" applyProtection="1">
      <protection locked="0"/>
    </xf>
    <xf numFmtId="1" fontId="7" fillId="4" borderId="604" xfId="0" applyNumberFormat="1" applyFont="1" applyFill="1" applyBorder="1" applyProtection="1">
      <protection locked="0"/>
    </xf>
    <xf numFmtId="1" fontId="7" fillId="4" borderId="607" xfId="0" applyNumberFormat="1" applyFont="1" applyFill="1" applyBorder="1" applyProtection="1">
      <protection locked="0"/>
    </xf>
    <xf numFmtId="41" fontId="7" fillId="0" borderId="580" xfId="2" applyNumberFormat="1" applyFont="1" applyBorder="1" applyAlignment="1" applyProtection="1">
      <alignment horizontal="center" vertical="center" wrapText="1"/>
    </xf>
    <xf numFmtId="164" fontId="7" fillId="0" borderId="584" xfId="5" applyNumberFormat="1" applyFont="1" applyFill="1" applyBorder="1" applyAlignment="1" applyProtection="1">
      <alignment horizontal="right"/>
    </xf>
    <xf numFmtId="164" fontId="7" fillId="0" borderId="585" xfId="5" applyNumberFormat="1" applyFont="1" applyFill="1" applyBorder="1" applyAlignment="1" applyProtection="1">
      <alignment horizontal="right"/>
    </xf>
    <xf numFmtId="164" fontId="7" fillId="0" borderId="595" xfId="5" applyNumberFormat="1" applyFont="1" applyFill="1" applyBorder="1" applyAlignment="1" applyProtection="1">
      <alignment horizontal="right"/>
    </xf>
    <xf numFmtId="164" fontId="7" fillId="0" borderId="597" xfId="5" applyNumberFormat="1" applyFont="1" applyFill="1" applyBorder="1" applyAlignment="1" applyProtection="1">
      <alignment horizontal="right"/>
    </xf>
    <xf numFmtId="164" fontId="7" fillId="0" borderId="583" xfId="5" applyNumberFormat="1" applyFont="1" applyFill="1" applyBorder="1" applyAlignment="1" applyProtection="1">
      <alignment horizontal="right"/>
    </xf>
    <xf numFmtId="164" fontId="7" fillId="0" borderId="598" xfId="5" applyNumberFormat="1" applyFont="1" applyFill="1" applyBorder="1" applyAlignment="1" applyProtection="1">
      <alignment horizontal="right"/>
    </xf>
    <xf numFmtId="1" fontId="7" fillId="0" borderId="592" xfId="0" applyNumberFormat="1" applyFont="1" applyBorder="1" applyAlignment="1">
      <alignment horizontal="center" vertical="center" wrapText="1"/>
    </xf>
    <xf numFmtId="41" fontId="7" fillId="0" borderId="603" xfId="2" applyNumberFormat="1" applyFont="1" applyBorder="1" applyAlignment="1" applyProtection="1">
      <alignment horizontal="center" vertical="center" wrapText="1"/>
    </xf>
    <xf numFmtId="41" fontId="7" fillId="0" borderId="608" xfId="2" applyNumberFormat="1" applyFont="1" applyBorder="1" applyAlignment="1" applyProtection="1">
      <alignment horizontal="center" vertical="center" wrapText="1"/>
    </xf>
    <xf numFmtId="1" fontId="7" fillId="0" borderId="585" xfId="0" applyNumberFormat="1" applyFont="1" applyBorder="1" applyAlignment="1">
      <alignment horizontal="right"/>
    </xf>
    <xf numFmtId="1" fontId="7" fillId="0" borderId="593" xfId="0" applyNumberFormat="1" applyFont="1" applyBorder="1" applyAlignment="1">
      <alignment horizontal="right"/>
    </xf>
    <xf numFmtId="1" fontId="7" fillId="4" borderId="592" xfId="0" applyNumberFormat="1" applyFont="1" applyFill="1" applyBorder="1" applyProtection="1">
      <protection locked="0"/>
    </xf>
    <xf numFmtId="1" fontId="7" fillId="4" borderId="609" xfId="0" applyNumberFormat="1" applyFont="1" applyFill="1" applyBorder="1" applyProtection="1">
      <protection locked="0"/>
    </xf>
    <xf numFmtId="1" fontId="7" fillId="4" borderId="610" xfId="0" applyNumberFormat="1" applyFont="1" applyFill="1" applyBorder="1" applyProtection="1">
      <protection locked="0"/>
    </xf>
    <xf numFmtId="1" fontId="7" fillId="4" borderId="581" xfId="0" applyNumberFormat="1" applyFont="1" applyFill="1" applyBorder="1" applyProtection="1">
      <protection locked="0"/>
    </xf>
    <xf numFmtId="1" fontId="7" fillId="0" borderId="579" xfId="0" applyNumberFormat="1" applyFont="1" applyBorder="1" applyAlignment="1">
      <alignment vertical="center" wrapText="1"/>
    </xf>
    <xf numFmtId="1" fontId="7" fillId="10" borderId="587" xfId="0" applyNumberFormat="1" applyFont="1" applyFill="1" applyBorder="1"/>
    <xf numFmtId="1" fontId="7" fillId="10" borderId="591" xfId="0" applyNumberFormat="1" applyFont="1" applyFill="1" applyBorder="1"/>
    <xf numFmtId="1" fontId="7" fillId="4" borderId="611" xfId="0" applyNumberFormat="1" applyFont="1" applyFill="1" applyBorder="1" applyProtection="1">
      <protection locked="0"/>
    </xf>
    <xf numFmtId="1" fontId="7" fillId="0" borderId="585" xfId="0" applyNumberFormat="1" applyFont="1" applyBorder="1"/>
    <xf numFmtId="1" fontId="7" fillId="0" borderId="594" xfId="0" applyNumberFormat="1" applyFont="1" applyBorder="1"/>
    <xf numFmtId="1" fontId="7" fillId="0" borderId="580" xfId="0" applyNumberFormat="1" applyFont="1" applyBorder="1"/>
    <xf numFmtId="1" fontId="7" fillId="0" borderId="610" xfId="0" applyNumberFormat="1" applyFont="1" applyBorder="1"/>
    <xf numFmtId="1" fontId="7" fillId="0" borderId="609" xfId="0" applyNumberFormat="1" applyFont="1" applyBorder="1"/>
    <xf numFmtId="1" fontId="7" fillId="0" borderId="581" xfId="0" applyNumberFormat="1" applyFont="1" applyBorder="1"/>
    <xf numFmtId="1" fontId="9" fillId="0" borderId="584" xfId="0" applyNumberFormat="1" applyFont="1" applyBorder="1" applyAlignment="1">
      <alignment horizontal="center" vertical="center" wrapText="1"/>
    </xf>
    <xf numFmtId="1" fontId="7" fillId="0" borderId="610" xfId="0" applyNumberFormat="1" applyFont="1" applyBorder="1" applyAlignment="1">
      <alignment horizontal="center" vertical="center" wrapText="1"/>
    </xf>
    <xf numFmtId="1" fontId="7" fillId="0" borderId="587" xfId="0" applyNumberFormat="1" applyFont="1" applyBorder="1" applyAlignment="1">
      <alignment horizontal="right"/>
    </xf>
    <xf numFmtId="1" fontId="7" fillId="0" borderId="584" xfId="0" applyNumberFormat="1" applyFont="1" applyBorder="1" applyAlignment="1">
      <alignment horizontal="right" wrapText="1"/>
    </xf>
    <xf numFmtId="1" fontId="7" fillId="0" borderId="581" xfId="0" applyNumberFormat="1" applyFont="1" applyBorder="1" applyAlignment="1">
      <alignment horizontal="right" wrapText="1"/>
    </xf>
    <xf numFmtId="1" fontId="7" fillId="0" borderId="594" xfId="0" applyNumberFormat="1" applyFont="1" applyBorder="1" applyAlignment="1">
      <alignment horizontal="right"/>
    </xf>
    <xf numFmtId="1" fontId="7" fillId="0" borderId="595" xfId="0" applyNumberFormat="1" applyFont="1" applyBorder="1" applyAlignment="1">
      <alignment horizontal="right"/>
    </xf>
    <xf numFmtId="1" fontId="7" fillId="0" borderId="610" xfId="0" applyNumberFormat="1" applyFont="1" applyBorder="1" applyAlignment="1">
      <alignment horizontal="right"/>
    </xf>
    <xf numFmtId="1" fontId="7" fillId="0" borderId="603" xfId="0" applyNumberFormat="1" applyFont="1" applyBorder="1" applyAlignment="1">
      <alignment horizontal="right"/>
    </xf>
    <xf numFmtId="1" fontId="7" fillId="0" borderId="583" xfId="0" applyNumberFormat="1" applyFont="1" applyBorder="1" applyAlignment="1">
      <alignment horizontal="right"/>
    </xf>
    <xf numFmtId="1" fontId="7" fillId="0" borderId="580" xfId="0" applyNumberFormat="1" applyFont="1" applyBorder="1" applyAlignment="1">
      <alignment horizontal="right" wrapText="1"/>
    </xf>
    <xf numFmtId="1" fontId="7" fillId="0" borderId="596" xfId="0" applyNumberFormat="1" applyFont="1" applyBorder="1" applyAlignment="1">
      <alignment horizontal="center" vertical="center"/>
    </xf>
    <xf numFmtId="41" fontId="7" fillId="0" borderId="609" xfId="2" applyNumberFormat="1" applyFont="1" applyBorder="1" applyAlignment="1" applyProtection="1">
      <alignment horizontal="center" vertical="center" wrapText="1"/>
    </xf>
    <xf numFmtId="1" fontId="7" fillId="0" borderId="613" xfId="0" applyNumberFormat="1" applyFont="1" applyBorder="1" applyAlignment="1">
      <alignment vertical="center" wrapText="1"/>
    </xf>
    <xf numFmtId="1" fontId="7" fillId="2" borderId="586" xfId="0" applyNumberFormat="1" applyFont="1" applyFill="1" applyBorder="1" applyAlignment="1">
      <alignment horizontal="center" vertical="center"/>
    </xf>
    <xf numFmtId="1" fontId="7" fillId="0" borderId="596" xfId="0" applyNumberFormat="1" applyFont="1" applyBorder="1" applyAlignment="1">
      <alignment horizontal="center" vertical="center" wrapText="1"/>
    </xf>
    <xf numFmtId="1" fontId="7" fillId="0" borderId="614" xfId="0" applyNumberFormat="1" applyFont="1" applyBorder="1" applyAlignment="1">
      <alignment vertical="center" wrapText="1"/>
    </xf>
    <xf numFmtId="1" fontId="7" fillId="2" borderId="615" xfId="7" applyNumberFormat="1" applyFont="1" applyFill="1" applyBorder="1" applyAlignment="1">
      <alignment horizontal="right"/>
    </xf>
    <xf numFmtId="1" fontId="7" fillId="2" borderId="616" xfId="7" applyNumberFormat="1" applyFont="1" applyFill="1" applyBorder="1" applyAlignment="1">
      <alignment horizontal="right"/>
    </xf>
    <xf numFmtId="1" fontId="7" fillId="8" borderId="587" xfId="0" applyNumberFormat="1" applyFont="1" applyFill="1" applyBorder="1" applyProtection="1">
      <protection locked="0"/>
    </xf>
    <xf numFmtId="1" fontId="7" fillId="8" borderId="616" xfId="0" applyNumberFormat="1" applyFont="1" applyFill="1" applyBorder="1" applyProtection="1">
      <protection locked="0"/>
    </xf>
    <xf numFmtId="1" fontId="7" fillId="8" borderId="617" xfId="0" applyNumberFormat="1" applyFont="1" applyFill="1" applyBorder="1" applyProtection="1">
      <protection locked="0"/>
    </xf>
    <xf numFmtId="1" fontId="7" fillId="8" borderId="589" xfId="0" applyNumberFormat="1" applyFont="1" applyFill="1" applyBorder="1" applyProtection="1">
      <protection locked="0"/>
    </xf>
    <xf numFmtId="1" fontId="7" fillId="8" borderId="588" xfId="0" applyNumberFormat="1" applyFont="1" applyFill="1" applyBorder="1" applyProtection="1">
      <protection locked="0"/>
    </xf>
    <xf numFmtId="1" fontId="7" fillId="8" borderId="590" xfId="0" applyNumberFormat="1" applyFont="1" applyFill="1" applyBorder="1" applyProtection="1">
      <protection locked="0"/>
    </xf>
    <xf numFmtId="1" fontId="7" fillId="0" borderId="598" xfId="0" applyNumberFormat="1" applyFont="1" applyBorder="1" applyAlignment="1">
      <alignment horizontal="center" vertical="center" wrapText="1"/>
    </xf>
    <xf numFmtId="1" fontId="7" fillId="2" borderId="618" xfId="7" applyNumberFormat="1" applyFont="1" applyFill="1" applyBorder="1" applyAlignment="1">
      <alignment horizontal="right"/>
    </xf>
    <xf numFmtId="1" fontId="7" fillId="2" borderId="619" xfId="7" applyNumberFormat="1" applyFont="1" applyFill="1" applyBorder="1" applyAlignment="1">
      <alignment horizontal="right"/>
    </xf>
    <xf numFmtId="1" fontId="7" fillId="4" borderId="619" xfId="0" applyNumberFormat="1" applyFont="1" applyFill="1" applyBorder="1" applyProtection="1">
      <protection locked="0"/>
    </xf>
    <xf numFmtId="1" fontId="7" fillId="2" borderId="620" xfId="7" applyNumberFormat="1" applyFont="1" applyFill="1" applyBorder="1" applyAlignment="1">
      <alignment horizontal="right"/>
    </xf>
    <xf numFmtId="1" fontId="7" fillId="0" borderId="622" xfId="0" applyNumberFormat="1" applyFont="1" applyBorder="1"/>
    <xf numFmtId="1" fontId="7" fillId="2" borderId="623" xfId="7" applyNumberFormat="1" applyFont="1" applyFill="1" applyBorder="1" applyAlignment="1">
      <alignment horizontal="right"/>
    </xf>
    <xf numFmtId="1" fontId="7" fillId="2" borderId="624" xfId="7" applyNumberFormat="1" applyFont="1" applyFill="1" applyBorder="1" applyAlignment="1">
      <alignment horizontal="right"/>
    </xf>
    <xf numFmtId="1" fontId="7" fillId="4" borderId="625" xfId="0" applyNumberFormat="1" applyFont="1" applyFill="1" applyBorder="1" applyProtection="1">
      <protection locked="0"/>
    </xf>
    <xf numFmtId="1" fontId="7" fillId="4" borderId="626" xfId="0" applyNumberFormat="1" applyFont="1" applyFill="1" applyBorder="1" applyProtection="1">
      <protection locked="0"/>
    </xf>
    <xf numFmtId="1" fontId="7" fillId="4" borderId="627" xfId="0" applyNumberFormat="1" applyFont="1" applyFill="1" applyBorder="1" applyProtection="1">
      <protection locked="0"/>
    </xf>
    <xf numFmtId="1" fontId="7" fillId="4" borderId="624" xfId="0" applyNumberFormat="1" applyFont="1" applyFill="1" applyBorder="1" applyProtection="1">
      <protection locked="0"/>
    </xf>
    <xf numFmtId="1" fontId="7" fillId="2" borderId="628" xfId="7" applyNumberFormat="1" applyFont="1" applyFill="1" applyBorder="1" applyAlignment="1">
      <alignment horizontal="right"/>
    </xf>
    <xf numFmtId="1" fontId="7" fillId="0" borderId="629" xfId="0" applyNumberFormat="1" applyFont="1" applyBorder="1" applyAlignment="1">
      <alignment horizontal="center" vertical="center"/>
    </xf>
    <xf numFmtId="1" fontId="7" fillId="0" borderId="629" xfId="0" applyNumberFormat="1" applyFont="1" applyBorder="1" applyAlignment="1">
      <alignment horizontal="center" vertical="center" wrapText="1"/>
    </xf>
    <xf numFmtId="1" fontId="7" fillId="0" borderId="630" xfId="0" applyNumberFormat="1" applyFont="1" applyBorder="1" applyAlignment="1">
      <alignment horizontal="center" vertical="center" wrapText="1"/>
    </xf>
    <xf numFmtId="1" fontId="7" fillId="2" borderId="622" xfId="7" applyNumberFormat="1" applyFont="1" applyFill="1" applyBorder="1" applyAlignment="1">
      <alignment horizontal="right"/>
    </xf>
    <xf numFmtId="1" fontId="7" fillId="4" borderId="631" xfId="0" applyNumberFormat="1" applyFont="1" applyFill="1" applyBorder="1" applyProtection="1">
      <protection locked="0"/>
    </xf>
    <xf numFmtId="1" fontId="7" fillId="4" borderId="632" xfId="0" applyNumberFormat="1" applyFont="1" applyFill="1" applyBorder="1" applyProtection="1">
      <protection locked="0"/>
    </xf>
    <xf numFmtId="1" fontId="7" fillId="4" borderId="622" xfId="0" applyNumberFormat="1" applyFont="1" applyFill="1" applyBorder="1" applyProtection="1">
      <protection locked="0"/>
    </xf>
    <xf numFmtId="0" fontId="7" fillId="0" borderId="629" xfId="0" applyFont="1" applyBorder="1" applyAlignment="1">
      <alignment horizontal="center" vertical="center" wrapText="1"/>
    </xf>
    <xf numFmtId="0" fontId="7" fillId="12" borderId="622" xfId="0" applyFont="1" applyFill="1" applyBorder="1"/>
    <xf numFmtId="0" fontId="7" fillId="0" borderId="629" xfId="0" applyFont="1" applyBorder="1" applyAlignment="1">
      <alignment horizontal="center" vertical="center"/>
    </xf>
    <xf numFmtId="0" fontId="7" fillId="0" borderId="630" xfId="0" applyFont="1" applyBorder="1" applyAlignment="1">
      <alignment horizontal="center" vertical="center" wrapText="1"/>
    </xf>
    <xf numFmtId="0" fontId="7" fillId="0" borderId="622" xfId="0" applyFont="1" applyBorder="1" applyAlignment="1">
      <alignment horizontal="right" vertical="center"/>
    </xf>
    <xf numFmtId="0" fontId="7" fillId="8" borderId="625" xfId="0" applyFont="1" applyFill="1" applyBorder="1" applyAlignment="1" applyProtection="1">
      <alignment horizontal="justify" vertical="center"/>
      <protection locked="0"/>
    </xf>
    <xf numFmtId="0" fontId="7" fillId="8" borderId="624" xfId="0" applyFont="1" applyFill="1" applyBorder="1" applyAlignment="1" applyProtection="1">
      <alignment horizontal="justify" vertical="center"/>
      <protection locked="0"/>
    </xf>
    <xf numFmtId="1" fontId="7" fillId="3" borderId="506" xfId="0" applyNumberFormat="1" applyFont="1" applyFill="1" applyBorder="1" applyAlignment="1">
      <alignment horizontal="center" vertical="center" wrapText="1"/>
    </xf>
    <xf numFmtId="1" fontId="7" fillId="3" borderId="63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30" xfId="0" applyNumberFormat="1" applyFont="1" applyFill="1" applyBorder="1" applyAlignment="1">
      <alignment horizontal="center" vertical="center" wrapText="1"/>
    </xf>
    <xf numFmtId="1" fontId="7" fillId="3" borderId="634" xfId="0" applyNumberFormat="1" applyFont="1" applyFill="1" applyBorder="1" applyAlignment="1">
      <alignment horizontal="center" vertical="center" wrapText="1"/>
    </xf>
    <xf numFmtId="1" fontId="7" fillId="0" borderId="622" xfId="0" applyNumberFormat="1" applyFont="1" applyBorder="1" applyAlignment="1">
      <alignment horizontal="left" vertical="center"/>
    </xf>
    <xf numFmtId="0" fontId="7" fillId="13" borderId="622" xfId="0" applyFont="1" applyFill="1" applyBorder="1"/>
    <xf numFmtId="0" fontId="7" fillId="3" borderId="630" xfId="0" applyFont="1" applyFill="1" applyBorder="1" applyAlignment="1">
      <alignment horizontal="center" wrapText="1"/>
    </xf>
    <xf numFmtId="0" fontId="7" fillId="3" borderId="634" xfId="0" applyFont="1" applyFill="1" applyBorder="1" applyAlignment="1">
      <alignment horizontal="center" vertical="center" wrapText="1"/>
    </xf>
    <xf numFmtId="0" fontId="7" fillId="3" borderId="635" xfId="0" applyFont="1" applyFill="1" applyBorder="1" applyAlignment="1">
      <alignment horizontal="center" vertical="center" wrapText="1"/>
    </xf>
    <xf numFmtId="1" fontId="7" fillId="3" borderId="622" xfId="0" applyNumberFormat="1" applyFont="1" applyFill="1" applyBorder="1" applyAlignment="1">
      <alignment horizontal="right" wrapText="1"/>
    </xf>
    <xf numFmtId="0" fontId="7" fillId="0" borderId="634" xfId="0" applyFont="1" applyBorder="1" applyAlignment="1">
      <alignment horizontal="center" vertical="center" wrapText="1"/>
    </xf>
    <xf numFmtId="1" fontId="7" fillId="0" borderId="622" xfId="0" applyNumberFormat="1" applyFont="1" applyBorder="1" applyAlignment="1">
      <alignment horizontal="right" vertical="center" wrapText="1"/>
    </xf>
    <xf numFmtId="1" fontId="7" fillId="0" borderId="634" xfId="0" applyNumberFormat="1" applyFont="1" applyBorder="1" applyAlignment="1">
      <alignment horizontal="center" vertical="center" wrapText="1"/>
    </xf>
    <xf numFmtId="1" fontId="7" fillId="0" borderId="633" xfId="0" applyNumberFormat="1" applyFont="1" applyBorder="1" applyAlignment="1">
      <alignment horizontal="center" vertical="center" wrapText="1"/>
    </xf>
    <xf numFmtId="1" fontId="7" fillId="3" borderId="629" xfId="0" applyNumberFormat="1" applyFont="1" applyFill="1" applyBorder="1"/>
    <xf numFmtId="1" fontId="10" fillId="4" borderId="630" xfId="0" applyNumberFormat="1" applyFont="1" applyFill="1" applyBorder="1" applyProtection="1">
      <protection locked="0"/>
    </xf>
    <xf numFmtId="1" fontId="10" fillId="4" borderId="634" xfId="0" applyNumberFormat="1" applyFont="1" applyFill="1" applyBorder="1" applyProtection="1">
      <protection locked="0"/>
    </xf>
    <xf numFmtId="1" fontId="10" fillId="4" borderId="509" xfId="0" applyNumberFormat="1" applyFont="1" applyFill="1" applyBorder="1" applyProtection="1">
      <protection locked="0"/>
    </xf>
    <xf numFmtId="1" fontId="10" fillId="4" borderId="633" xfId="0" applyNumberFormat="1" applyFont="1" applyFill="1" applyBorder="1" applyProtection="1">
      <protection locked="0"/>
    </xf>
    <xf numFmtId="1" fontId="7" fillId="0" borderId="629" xfId="0" applyNumberFormat="1" applyFont="1" applyBorder="1" applyAlignment="1">
      <alignment vertical="center" wrapText="1"/>
    </xf>
    <xf numFmtId="1" fontId="7" fillId="4" borderId="629" xfId="0" applyNumberFormat="1" applyFont="1" applyFill="1" applyBorder="1" applyProtection="1">
      <protection locked="0"/>
    </xf>
    <xf numFmtId="1" fontId="7" fillId="4" borderId="509" xfId="0" applyNumberFormat="1" applyFont="1" applyFill="1" applyBorder="1" applyProtection="1">
      <protection locked="0"/>
    </xf>
    <xf numFmtId="1" fontId="7" fillId="4" borderId="633" xfId="0" applyNumberFormat="1" applyFont="1" applyFill="1" applyBorder="1" applyProtection="1">
      <protection locked="0"/>
    </xf>
    <xf numFmtId="1" fontId="7" fillId="0" borderId="103" xfId="0" applyNumberFormat="1" applyFont="1" applyBorder="1" applyAlignment="1" applyProtection="1">
      <alignment horizontal="center" vertical="center" wrapText="1"/>
      <protection hidden="1"/>
    </xf>
    <xf numFmtId="1" fontId="7" fillId="0" borderId="10" xfId="0" applyNumberFormat="1" applyFont="1" applyBorder="1" applyAlignment="1" applyProtection="1">
      <alignment horizontal="center" vertical="center" wrapText="1"/>
      <protection hidden="1"/>
    </xf>
    <xf numFmtId="1" fontId="7" fillId="0" borderId="104" xfId="0" applyNumberFormat="1" applyFont="1" applyBorder="1" applyAlignment="1">
      <alignment horizontal="center" vertical="center"/>
    </xf>
    <xf numFmtId="1" fontId="7" fillId="0" borderId="105" xfId="0" applyNumberFormat="1" applyFont="1" applyBorder="1" applyAlignment="1">
      <alignment horizontal="center" vertical="center"/>
    </xf>
    <xf numFmtId="1" fontId="7" fillId="0" borderId="107" xfId="0" applyNumberFormat="1" applyFont="1" applyBorder="1" applyAlignment="1">
      <alignment horizontal="center" vertical="center"/>
    </xf>
    <xf numFmtId="1" fontId="7" fillId="0" borderId="103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04" xfId="0" applyNumberFormat="1" applyFont="1" applyBorder="1" applyAlignment="1">
      <alignment horizontal="center" vertical="center" wrapText="1"/>
    </xf>
    <xf numFmtId="1" fontId="7" fillId="0" borderId="107" xfId="0" applyNumberFormat="1" applyFont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7" fillId="0" borderId="108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wrapText="1"/>
    </xf>
    <xf numFmtId="0" fontId="7" fillId="0" borderId="105" xfId="0" applyFont="1" applyBorder="1" applyAlignment="1">
      <alignment horizont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1" fontId="7" fillId="0" borderId="103" xfId="0" applyNumberFormat="1" applyFont="1" applyBorder="1" applyAlignment="1">
      <alignment horizontal="left" vertical="center" wrapText="1"/>
    </xf>
    <xf numFmtId="1" fontId="7" fillId="0" borderId="40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left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3" borderId="103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5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42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left"/>
    </xf>
    <xf numFmtId="1" fontId="7" fillId="0" borderId="5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0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9" fillId="3" borderId="104" xfId="0" applyNumberFormat="1" applyFont="1" applyFill="1" applyBorder="1" applyAlignment="1">
      <alignment horizontal="center" vertical="center" wrapText="1"/>
    </xf>
    <xf numFmtId="1" fontId="9" fillId="3" borderId="105" xfId="0" applyNumberFormat="1" applyFont="1" applyFill="1" applyBorder="1" applyAlignment="1">
      <alignment horizontal="center" vertical="center" wrapText="1"/>
    </xf>
    <xf numFmtId="1" fontId="9" fillId="3" borderId="107" xfId="0" applyNumberFormat="1" applyFont="1" applyFill="1" applyBorder="1" applyAlignment="1">
      <alignment horizontal="center" vertical="center" wrapText="1"/>
    </xf>
    <xf numFmtId="1" fontId="7" fillId="0" borderId="10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100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06" xfId="0" applyNumberFormat="1" applyFont="1" applyBorder="1" applyAlignment="1">
      <alignment horizontal="center" vertical="center" wrapText="1"/>
    </xf>
    <xf numFmtId="1" fontId="7" fillId="0" borderId="84" xfId="0" applyNumberFormat="1" applyFont="1" applyBorder="1" applyAlignment="1">
      <alignment horizontal="center" vertical="center" wrapText="1"/>
    </xf>
    <xf numFmtId="1" fontId="7" fillId="0" borderId="7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1" fontId="7" fillId="0" borderId="74" xfId="0" applyNumberFormat="1" applyFont="1" applyBorder="1" applyAlignment="1">
      <alignment horizontal="center" vertical="center" wrapText="1"/>
    </xf>
    <xf numFmtId="1" fontId="7" fillId="0" borderId="77" xfId="0" applyNumberFormat="1" applyFont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41" fontId="7" fillId="0" borderId="44" xfId="3" applyNumberFormat="1" applyFont="1" applyBorder="1" applyAlignment="1">
      <alignment horizontal="center" vertical="center"/>
    </xf>
    <xf numFmtId="41" fontId="7" fillId="0" borderId="32" xfId="3" applyNumberFormat="1" applyFont="1" applyBorder="1" applyAlignment="1">
      <alignment horizontal="center" vertical="center"/>
    </xf>
    <xf numFmtId="0" fontId="4" fillId="0" borderId="6" xfId="6" applyFont="1" applyBorder="1" applyAlignment="1" applyProtection="1">
      <alignment horizontal="left"/>
    </xf>
    <xf numFmtId="0" fontId="4" fillId="0" borderId="2" xfId="1" applyFont="1" applyBorder="1" applyAlignment="1">
      <alignment horizontal="left" wrapText="1"/>
    </xf>
    <xf numFmtId="1" fontId="7" fillId="0" borderId="39" xfId="0" applyNumberFormat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left" wrapText="1"/>
    </xf>
    <xf numFmtId="1" fontId="7" fillId="0" borderId="39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57" xfId="0" applyNumberFormat="1" applyFont="1" applyBorder="1" applyAlignment="1">
      <alignment horizontal="center" vertical="center" wrapText="1"/>
    </xf>
    <xf numFmtId="1" fontId="7" fillId="0" borderId="58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1" fontId="7" fillId="0" borderId="3" xfId="2" applyNumberFormat="1" applyFont="1" applyBorder="1" applyAlignment="1" applyProtection="1">
      <alignment horizontal="center" vertical="center" wrapText="1"/>
    </xf>
    <xf numFmtId="41" fontId="7" fillId="0" borderId="30" xfId="3" applyNumberFormat="1" applyFont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1" fontId="7" fillId="0" borderId="4" xfId="2" applyNumberFormat="1" applyFont="1" applyBorder="1" applyAlignment="1" applyProtection="1">
      <alignment horizontal="center" vertical="center"/>
    </xf>
    <xf numFmtId="41" fontId="7" fillId="0" borderId="40" xfId="2" applyNumberFormat="1" applyFont="1" applyBorder="1" applyAlignment="1" applyProtection="1">
      <alignment horizontal="center" vertical="center"/>
    </xf>
    <xf numFmtId="41" fontId="7" fillId="0" borderId="10" xfId="2" applyNumberFormat="1" applyFont="1" applyBorder="1" applyAlignment="1" applyProtection="1">
      <alignment horizontal="center" vertical="center"/>
    </xf>
    <xf numFmtId="41" fontId="7" fillId="0" borderId="8" xfId="2" applyNumberFormat="1" applyFont="1" applyBorder="1" applyAlignment="1" applyProtection="1">
      <alignment horizontal="center" vertical="center"/>
    </xf>
    <xf numFmtId="41" fontId="7" fillId="0" borderId="31" xfId="2" applyNumberFormat="1" applyFont="1" applyBorder="1" applyAlignment="1" applyProtection="1">
      <alignment horizontal="center" vertical="center"/>
    </xf>
    <xf numFmtId="41" fontId="7" fillId="0" borderId="30" xfId="2" applyNumberFormat="1" applyFont="1" applyBorder="1" applyAlignment="1" applyProtection="1">
      <alignment horizontal="center" vertical="center"/>
    </xf>
    <xf numFmtId="41" fontId="7" fillId="0" borderId="5" xfId="2" applyNumberFormat="1" applyFont="1" applyBorder="1" applyAlignment="1" applyProtection="1">
      <alignment horizontal="center" vertical="center"/>
    </xf>
    <xf numFmtId="41" fontId="7" fillId="0" borderId="7" xfId="2" applyNumberFormat="1" applyFont="1" applyBorder="1" applyAlignment="1" applyProtection="1">
      <alignment horizontal="center" vertical="center"/>
    </xf>
    <xf numFmtId="41" fontId="7" fillId="0" borderId="1" xfId="2" applyNumberFormat="1" applyFont="1" applyBorder="1" applyAlignment="1" applyProtection="1">
      <alignment horizontal="center" vertical="center"/>
    </xf>
    <xf numFmtId="41" fontId="7" fillId="0" borderId="15" xfId="2" applyNumberFormat="1" applyFont="1" applyBorder="1" applyAlignment="1" applyProtection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/>
    </xf>
    <xf numFmtId="1" fontId="7" fillId="0" borderId="32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wrapText="1"/>
    </xf>
    <xf numFmtId="41" fontId="7" fillId="0" borderId="8" xfId="2" applyNumberFormat="1" applyFont="1" applyBorder="1" applyAlignment="1" applyProtection="1">
      <alignment horizontal="center" vertical="center" wrapText="1"/>
    </xf>
    <xf numFmtId="41" fontId="7" fillId="0" borderId="31" xfId="2" applyNumberFormat="1" applyFont="1" applyBorder="1" applyAlignment="1" applyProtection="1">
      <alignment horizontal="center" vertical="center" wrapText="1"/>
    </xf>
    <xf numFmtId="41" fontId="7" fillId="0" borderId="30" xfId="2" applyNumberFormat="1" applyFont="1" applyBorder="1" applyAlignment="1" applyProtection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1" fontId="7" fillId="0" borderId="31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1" fontId="7" fillId="0" borderId="30" xfId="1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1" fontId="7" fillId="0" borderId="3" xfId="2" applyNumberFormat="1" applyFont="1" applyBorder="1" applyAlignment="1" applyProtection="1">
      <alignment horizontal="center" vertical="center"/>
    </xf>
    <xf numFmtId="41" fontId="7" fillId="0" borderId="5" xfId="2" applyNumberFormat="1" applyFont="1" applyBorder="1" applyAlignment="1" applyProtection="1">
      <alignment horizontal="center" vertical="center" wrapText="1"/>
    </xf>
    <xf numFmtId="41" fontId="7" fillId="0" borderId="6" xfId="2" applyNumberFormat="1" applyFont="1" applyBorder="1" applyAlignment="1" applyProtection="1">
      <alignment horizontal="center" vertical="center" wrapText="1"/>
    </xf>
    <xf numFmtId="41" fontId="7" fillId="0" borderId="7" xfId="2" applyNumberFormat="1" applyFont="1" applyBorder="1" applyAlignment="1" applyProtection="1">
      <alignment horizontal="center" vertical="center" wrapText="1"/>
    </xf>
    <xf numFmtId="41" fontId="7" fillId="0" borderId="8" xfId="3" applyNumberFormat="1" applyFont="1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1" fontId="7" fillId="0" borderId="143" xfId="0" applyNumberFormat="1" applyFont="1" applyBorder="1" applyAlignment="1" applyProtection="1">
      <alignment horizontal="center" vertical="center" wrapText="1"/>
      <protection hidden="1"/>
    </xf>
    <xf numFmtId="1" fontId="7" fillId="0" borderId="139" xfId="0" applyNumberFormat="1" applyFont="1" applyBorder="1" applyAlignment="1">
      <alignment horizontal="center" vertical="center"/>
    </xf>
    <xf numFmtId="1" fontId="7" fillId="0" borderId="140" xfId="0" applyNumberFormat="1" applyFont="1" applyBorder="1" applyAlignment="1">
      <alignment horizontal="center" vertical="center"/>
    </xf>
    <xf numFmtId="1" fontId="7" fillId="0" borderId="142" xfId="0" applyNumberFormat="1" applyFont="1" applyBorder="1" applyAlignment="1">
      <alignment horizontal="center" vertical="center"/>
    </xf>
    <xf numFmtId="1" fontId="7" fillId="0" borderId="143" xfId="0" applyNumberFormat="1" applyFont="1" applyBorder="1" applyAlignment="1">
      <alignment horizontal="center" vertical="center"/>
    </xf>
    <xf numFmtId="1" fontId="7" fillId="0" borderId="139" xfId="0" applyNumberFormat="1" applyFont="1" applyBorder="1" applyAlignment="1">
      <alignment horizontal="center" vertical="center" wrapText="1"/>
    </xf>
    <xf numFmtId="1" fontId="7" fillId="0" borderId="142" xfId="0" applyNumberFormat="1" applyFont="1" applyBorder="1" applyAlignment="1">
      <alignment horizontal="center" vertical="center" wrapText="1"/>
    </xf>
    <xf numFmtId="0" fontId="7" fillId="3" borderId="143" xfId="0" applyFont="1" applyFill="1" applyBorder="1" applyAlignment="1">
      <alignment horizontal="center" vertical="center" wrapText="1"/>
    </xf>
    <xf numFmtId="0" fontId="7" fillId="0" borderId="175" xfId="0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wrapText="1"/>
    </xf>
    <xf numFmtId="0" fontId="7" fillId="0" borderId="140" xfId="0" applyFont="1" applyBorder="1" applyAlignment="1">
      <alignment horizontal="center" wrapText="1"/>
    </xf>
    <xf numFmtId="0" fontId="7" fillId="0" borderId="141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7" fillId="3" borderId="175" xfId="0" applyFont="1" applyFill="1" applyBorder="1" applyAlignment="1">
      <alignment horizontal="center" vertical="center" wrapText="1"/>
    </xf>
    <xf numFmtId="0" fontId="7" fillId="3" borderId="139" xfId="0" applyFont="1" applyFill="1" applyBorder="1" applyAlignment="1">
      <alignment horizontal="center" vertical="center" wrapText="1"/>
    </xf>
    <xf numFmtId="0" fontId="7" fillId="3" borderId="142" xfId="0" applyFont="1" applyFill="1" applyBorder="1" applyAlignment="1">
      <alignment horizontal="center" vertical="center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1" fontId="7" fillId="0" borderId="143" xfId="0" applyNumberFormat="1" applyFont="1" applyBorder="1" applyAlignment="1">
      <alignment horizontal="left" vertical="center" wrapText="1"/>
    </xf>
    <xf numFmtId="0" fontId="7" fillId="0" borderId="140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1" fontId="7" fillId="3" borderId="143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37" xfId="0" applyNumberFormat="1" applyFont="1" applyFill="1" applyBorder="1" applyAlignment="1">
      <alignment horizontal="center" vertical="center" wrapText="1"/>
    </xf>
    <xf numFmtId="1" fontId="7" fillId="3" borderId="138" xfId="0" applyNumberFormat="1" applyFont="1" applyFill="1" applyBorder="1" applyAlignment="1">
      <alignment horizontal="center" vertical="center" wrapText="1"/>
    </xf>
    <xf numFmtId="0" fontId="7" fillId="0" borderId="137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1" fontId="7" fillId="0" borderId="138" xfId="0" applyNumberFormat="1" applyFont="1" applyBorder="1" applyAlignment="1">
      <alignment horizontal="center" vertical="center" wrapText="1"/>
    </xf>
    <xf numFmtId="0" fontId="4" fillId="3" borderId="140" xfId="0" applyFont="1" applyFill="1" applyBorder="1" applyAlignment="1">
      <alignment horizontal="left"/>
    </xf>
    <xf numFmtId="1" fontId="7" fillId="0" borderId="137" xfId="0" applyNumberFormat="1" applyFont="1" applyBorder="1" applyAlignment="1">
      <alignment horizontal="center" vertical="center"/>
    </xf>
    <xf numFmtId="1" fontId="7" fillId="0" borderId="138" xfId="0" applyNumberFormat="1" applyFont="1" applyBorder="1" applyAlignment="1">
      <alignment horizontal="center" vertical="center"/>
    </xf>
    <xf numFmtId="1" fontId="7" fillId="0" borderId="143" xfId="0" applyNumberFormat="1" applyFont="1" applyBorder="1" applyAlignment="1">
      <alignment horizontal="center" vertical="center" wrapText="1"/>
    </xf>
    <xf numFmtId="1" fontId="9" fillId="3" borderId="139" xfId="0" applyNumberFormat="1" applyFont="1" applyFill="1" applyBorder="1" applyAlignment="1">
      <alignment horizontal="center" vertical="center" wrapText="1"/>
    </xf>
    <xf numFmtId="1" fontId="9" fillId="3" borderId="140" xfId="0" applyNumberFormat="1" applyFont="1" applyFill="1" applyBorder="1" applyAlignment="1">
      <alignment horizontal="center" vertical="center" wrapText="1"/>
    </xf>
    <xf numFmtId="1" fontId="9" fillId="3" borderId="142" xfId="0" applyNumberFormat="1" applyFont="1" applyFill="1" applyBorder="1" applyAlignment="1">
      <alignment horizontal="center" vertical="center" wrapText="1"/>
    </xf>
    <xf numFmtId="1" fontId="7" fillId="0" borderId="140" xfId="0" applyNumberFormat="1" applyFont="1" applyBorder="1" applyAlignment="1">
      <alignment horizontal="center" vertical="center" wrapText="1"/>
    </xf>
    <xf numFmtId="1" fontId="7" fillId="0" borderId="169" xfId="0" applyNumberFormat="1" applyFont="1" applyBorder="1" applyAlignment="1">
      <alignment horizontal="left" vertical="center" wrapText="1"/>
    </xf>
    <xf numFmtId="1" fontId="7" fillId="0" borderId="169" xfId="0" applyNumberFormat="1" applyFont="1" applyBorder="1" applyAlignment="1">
      <alignment horizontal="center" vertical="center"/>
    </xf>
    <xf numFmtId="1" fontId="7" fillId="0" borderId="137" xfId="0" applyNumberFormat="1" applyFont="1" applyBorder="1" applyAlignment="1">
      <alignment horizontal="center" vertical="center" wrapText="1"/>
    </xf>
    <xf numFmtId="1" fontId="7" fillId="0" borderId="141" xfId="0" applyNumberFormat="1" applyFont="1" applyBorder="1" applyAlignment="1">
      <alignment horizontal="center" vertical="center" wrapText="1"/>
    </xf>
    <xf numFmtId="1" fontId="7" fillId="0" borderId="148" xfId="0" applyNumberFormat="1" applyFont="1" applyBorder="1" applyAlignment="1">
      <alignment horizontal="center" vertical="center" wrapText="1"/>
    </xf>
    <xf numFmtId="1" fontId="7" fillId="0" borderId="149" xfId="0" applyNumberFormat="1" applyFont="1" applyBorder="1" applyAlignment="1">
      <alignment horizontal="center" vertical="center" wrapText="1"/>
    </xf>
    <xf numFmtId="1" fontId="7" fillId="0" borderId="148" xfId="0" applyNumberFormat="1" applyFont="1" applyBorder="1" applyAlignment="1">
      <alignment horizontal="center" vertical="center"/>
    </xf>
    <xf numFmtId="1" fontId="7" fillId="0" borderId="149" xfId="0" applyNumberFormat="1" applyFont="1" applyBorder="1" applyAlignment="1">
      <alignment horizontal="center" vertical="center"/>
    </xf>
    <xf numFmtId="1" fontId="7" fillId="0" borderId="160" xfId="0" applyNumberFormat="1" applyFont="1" applyBorder="1" applyAlignment="1">
      <alignment horizontal="center" vertical="center" wrapText="1"/>
    </xf>
    <xf numFmtId="1" fontId="7" fillId="0" borderId="147" xfId="0" applyNumberFormat="1" applyFont="1" applyBorder="1" applyAlignment="1" applyProtection="1">
      <alignment horizontal="center" vertical="center" wrapText="1"/>
      <protection hidden="1"/>
    </xf>
    <xf numFmtId="41" fontId="7" fillId="0" borderId="154" xfId="3" applyNumberFormat="1" applyFont="1" applyBorder="1" applyAlignment="1">
      <alignment horizontal="center" vertical="center"/>
    </xf>
    <xf numFmtId="41" fontId="7" fillId="0" borderId="152" xfId="3" applyNumberFormat="1" applyFont="1" applyBorder="1" applyAlignment="1">
      <alignment horizontal="center" vertical="center"/>
    </xf>
    <xf numFmtId="0" fontId="4" fillId="0" borderId="140" xfId="1" applyFont="1" applyBorder="1" applyAlignment="1">
      <alignment horizontal="left" wrapText="1"/>
    </xf>
    <xf numFmtId="1" fontId="7" fillId="0" borderId="153" xfId="0" applyNumberFormat="1" applyFont="1" applyBorder="1" applyAlignment="1">
      <alignment horizontal="center" vertical="center" wrapText="1"/>
    </xf>
    <xf numFmtId="1" fontId="7" fillId="0" borderId="127" xfId="0" applyNumberFormat="1" applyFont="1" applyBorder="1" applyAlignment="1">
      <alignment horizontal="center" vertical="center" wrapText="1"/>
    </xf>
    <xf numFmtId="41" fontId="7" fillId="0" borderId="147" xfId="2" applyNumberFormat="1" applyFont="1" applyBorder="1" applyAlignment="1" applyProtection="1">
      <alignment horizontal="center" vertical="center" wrapText="1"/>
    </xf>
    <xf numFmtId="41" fontId="7" fillId="0" borderId="142" xfId="3" applyNumberFormat="1" applyFont="1" applyBorder="1" applyAlignment="1">
      <alignment horizontal="center" vertical="center"/>
    </xf>
    <xf numFmtId="41" fontId="7" fillId="0" borderId="147" xfId="3" applyNumberFormat="1" applyFont="1" applyBorder="1" applyAlignment="1">
      <alignment horizontal="center" vertical="center"/>
    </xf>
    <xf numFmtId="1" fontId="7" fillId="0" borderId="147" xfId="0" applyNumberFormat="1" applyFont="1" applyBorder="1" applyAlignment="1">
      <alignment horizontal="center" vertical="center" wrapText="1"/>
    </xf>
    <xf numFmtId="1" fontId="9" fillId="0" borderId="137" xfId="0" applyNumberFormat="1" applyFont="1" applyBorder="1" applyAlignment="1">
      <alignment horizontal="center" vertical="center" wrapText="1"/>
    </xf>
    <xf numFmtId="41" fontId="7" fillId="0" borderId="143" xfId="2" applyNumberFormat="1" applyFont="1" applyBorder="1" applyAlignment="1" applyProtection="1">
      <alignment horizontal="center" vertical="center"/>
    </xf>
    <xf numFmtId="41" fontId="7" fillId="0" borderId="148" xfId="2" applyNumberFormat="1" applyFont="1" applyBorder="1" applyAlignment="1" applyProtection="1">
      <alignment horizontal="center" vertical="center"/>
    </xf>
    <xf numFmtId="41" fontId="7" fillId="0" borderId="140" xfId="2" applyNumberFormat="1" applyFont="1" applyBorder="1" applyAlignment="1" applyProtection="1">
      <alignment horizontal="center" vertical="center"/>
    </xf>
    <xf numFmtId="41" fontId="7" fillId="0" borderId="142" xfId="2" applyNumberFormat="1" applyFont="1" applyBorder="1" applyAlignment="1" applyProtection="1">
      <alignment horizontal="center" vertical="center"/>
    </xf>
    <xf numFmtId="41" fontId="7" fillId="0" borderId="137" xfId="2" applyNumberFormat="1" applyFont="1" applyBorder="1" applyAlignment="1" applyProtection="1">
      <alignment horizontal="center" vertical="center"/>
    </xf>
    <xf numFmtId="41" fontId="7" fillId="0" borderId="138" xfId="2" applyNumberFormat="1" applyFont="1" applyBorder="1" applyAlignment="1" applyProtection="1">
      <alignment horizontal="center" vertical="center"/>
    </xf>
    <xf numFmtId="1" fontId="7" fillId="0" borderId="147" xfId="1" applyNumberFormat="1" applyFont="1" applyBorder="1" applyAlignment="1">
      <alignment horizontal="center" vertical="center" wrapText="1"/>
    </xf>
    <xf numFmtId="1" fontId="7" fillId="0" borderId="147" xfId="1" applyNumberFormat="1" applyFont="1" applyBorder="1" applyAlignment="1">
      <alignment horizontal="center" vertical="center"/>
    </xf>
    <xf numFmtId="1" fontId="7" fillId="0" borderId="152" xfId="1" applyNumberFormat="1" applyFont="1" applyBorder="1" applyAlignment="1">
      <alignment horizontal="center" vertical="center"/>
    </xf>
    <xf numFmtId="41" fontId="7" fillId="0" borderId="148" xfId="2" applyNumberFormat="1" applyFont="1" applyBorder="1" applyAlignment="1" applyProtection="1">
      <alignment horizontal="center" vertical="center" wrapText="1"/>
    </xf>
    <xf numFmtId="41" fontId="7" fillId="0" borderId="140" xfId="2" applyNumberFormat="1" applyFont="1" applyBorder="1" applyAlignment="1" applyProtection="1">
      <alignment horizontal="center" vertical="center" wrapText="1"/>
    </xf>
    <xf numFmtId="41" fontId="7" fillId="0" borderId="142" xfId="2" applyNumberFormat="1" applyFont="1" applyBorder="1" applyAlignment="1" applyProtection="1">
      <alignment horizontal="center" vertical="center" wrapText="1"/>
    </xf>
    <xf numFmtId="1" fontId="7" fillId="0" borderId="148" xfId="1" applyNumberFormat="1" applyFont="1" applyBorder="1" applyAlignment="1">
      <alignment horizontal="center" vertical="center" wrapText="1"/>
    </xf>
    <xf numFmtId="1" fontId="7" fillId="0" borderId="140" xfId="1" applyNumberFormat="1" applyFont="1" applyBorder="1" applyAlignment="1">
      <alignment horizontal="center" vertical="center" wrapText="1"/>
    </xf>
    <xf numFmtId="1" fontId="7" fillId="0" borderId="149" xfId="1" applyNumberFormat="1" applyFont="1" applyBorder="1" applyAlignment="1">
      <alignment horizontal="center" vertical="center" wrapText="1"/>
    </xf>
    <xf numFmtId="1" fontId="7" fillId="0" borderId="142" xfId="1" applyNumberFormat="1" applyFont="1" applyBorder="1" applyAlignment="1">
      <alignment horizontal="center" vertical="center" wrapText="1"/>
    </xf>
    <xf numFmtId="41" fontId="7" fillId="0" borderId="147" xfId="2" applyNumberFormat="1" applyFont="1" applyBorder="1" applyAlignment="1" applyProtection="1">
      <alignment horizontal="center" vertical="center"/>
    </xf>
    <xf numFmtId="41" fontId="7" fillId="0" borderId="137" xfId="2" applyNumberFormat="1" applyFont="1" applyBorder="1" applyAlignment="1" applyProtection="1">
      <alignment horizontal="center" vertical="center" wrapText="1"/>
    </xf>
    <xf numFmtId="41" fontId="7" fillId="0" borderId="138" xfId="2" applyNumberFormat="1" applyFont="1" applyBorder="1" applyAlignment="1" applyProtection="1">
      <alignment horizontal="center" vertical="center" wrapText="1"/>
    </xf>
    <xf numFmtId="41" fontId="7" fillId="0" borderId="148" xfId="3" applyNumberFormat="1" applyFont="1" applyBorder="1" applyAlignment="1">
      <alignment horizontal="center" vertical="center"/>
    </xf>
    <xf numFmtId="41" fontId="7" fillId="0" borderId="149" xfId="3" applyNumberFormat="1" applyFont="1" applyBorder="1" applyAlignment="1">
      <alignment horizontal="center" vertical="center"/>
    </xf>
    <xf numFmtId="1" fontId="7" fillId="0" borderId="169" xfId="0" applyNumberFormat="1" applyFont="1" applyBorder="1" applyAlignment="1" applyProtection="1">
      <alignment horizontal="center" vertical="center" wrapText="1"/>
      <protection hidden="1"/>
    </xf>
    <xf numFmtId="1" fontId="7" fillId="0" borderId="182" xfId="0" applyNumberFormat="1" applyFont="1" applyBorder="1" applyAlignment="1">
      <alignment horizontal="center" vertical="center"/>
    </xf>
    <xf numFmtId="1" fontId="7" fillId="0" borderId="188" xfId="0" applyNumberFormat="1" applyFont="1" applyBorder="1" applyAlignment="1">
      <alignment horizontal="center" vertical="center"/>
    </xf>
    <xf numFmtId="1" fontId="7" fillId="0" borderId="187" xfId="0" applyNumberFormat="1" applyFont="1" applyBorder="1" applyAlignment="1">
      <alignment horizontal="center" vertical="center"/>
    </xf>
    <xf numFmtId="1" fontId="7" fillId="0" borderId="182" xfId="0" applyNumberFormat="1" applyFont="1" applyBorder="1" applyAlignment="1">
      <alignment horizontal="center" vertical="center" wrapText="1"/>
    </xf>
    <xf numFmtId="1" fontId="7" fillId="0" borderId="187" xfId="0" applyNumberFormat="1" applyFont="1" applyBorder="1" applyAlignment="1">
      <alignment horizontal="center" vertical="center" wrapText="1"/>
    </xf>
    <xf numFmtId="0" fontId="7" fillId="3" borderId="169" xfId="0" applyFont="1" applyFill="1" applyBorder="1" applyAlignment="1">
      <alignment horizontal="center" vertical="center" wrapText="1"/>
    </xf>
    <xf numFmtId="0" fontId="7" fillId="0" borderId="182" xfId="0" applyFont="1" applyBorder="1" applyAlignment="1">
      <alignment horizontal="center" vertical="center" wrapText="1"/>
    </xf>
    <xf numFmtId="0" fontId="7" fillId="0" borderId="187" xfId="0" applyFont="1" applyBorder="1" applyAlignment="1">
      <alignment horizontal="center" vertical="center" wrapText="1"/>
    </xf>
    <xf numFmtId="0" fontId="7" fillId="0" borderId="182" xfId="0" applyFont="1" applyBorder="1" applyAlignment="1">
      <alignment horizontal="center" wrapText="1"/>
    </xf>
    <xf numFmtId="0" fontId="7" fillId="0" borderId="188" xfId="0" applyFont="1" applyBorder="1" applyAlignment="1">
      <alignment horizontal="center" wrapText="1"/>
    </xf>
    <xf numFmtId="0" fontId="7" fillId="0" borderId="213" xfId="0" applyFont="1" applyBorder="1" applyAlignment="1">
      <alignment horizontal="center" vertical="center" wrapText="1"/>
    </xf>
    <xf numFmtId="0" fontId="7" fillId="0" borderId="169" xfId="0" applyFont="1" applyBorder="1" applyAlignment="1">
      <alignment horizontal="center" vertical="center" wrapText="1"/>
    </xf>
    <xf numFmtId="0" fontId="7" fillId="3" borderId="182" xfId="0" applyFont="1" applyFill="1" applyBorder="1" applyAlignment="1">
      <alignment horizontal="center" vertical="center" wrapText="1"/>
    </xf>
    <xf numFmtId="0" fontId="7" fillId="3" borderId="187" xfId="0" applyFont="1" applyFill="1" applyBorder="1" applyAlignment="1">
      <alignment horizontal="center" vertical="center" wrapText="1"/>
    </xf>
    <xf numFmtId="0" fontId="7" fillId="3" borderId="188" xfId="0" applyFont="1" applyFill="1" applyBorder="1" applyAlignment="1">
      <alignment horizontal="center" vertical="center" wrapText="1"/>
    </xf>
    <xf numFmtId="0" fontId="7" fillId="3" borderId="213" xfId="0" applyFont="1" applyFill="1" applyBorder="1" applyAlignment="1">
      <alignment horizontal="center" vertical="center" wrapText="1"/>
    </xf>
    <xf numFmtId="0" fontId="7" fillId="0" borderId="188" xfId="0" applyFont="1" applyBorder="1" applyAlignment="1">
      <alignment horizontal="center" vertical="center" wrapText="1"/>
    </xf>
    <xf numFmtId="1" fontId="7" fillId="3" borderId="16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82" xfId="0" applyFont="1" applyBorder="1" applyAlignment="1">
      <alignment horizontal="center" vertical="center"/>
    </xf>
    <xf numFmtId="0" fontId="7" fillId="0" borderId="188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4" fillId="3" borderId="188" xfId="0" applyFont="1" applyFill="1" applyBorder="1" applyAlignment="1">
      <alignment horizontal="left"/>
    </xf>
    <xf numFmtId="1" fontId="7" fillId="0" borderId="169" xfId="0" applyNumberFormat="1" applyFont="1" applyBorder="1" applyAlignment="1">
      <alignment horizontal="center" vertical="center" wrapText="1"/>
    </xf>
    <xf numFmtId="1" fontId="9" fillId="3" borderId="182" xfId="0" applyNumberFormat="1" applyFont="1" applyFill="1" applyBorder="1" applyAlignment="1">
      <alignment horizontal="center" vertical="center" wrapText="1"/>
    </xf>
    <xf numFmtId="1" fontId="9" fillId="3" borderId="188" xfId="0" applyNumberFormat="1" applyFont="1" applyFill="1" applyBorder="1" applyAlignment="1">
      <alignment horizontal="center" vertical="center" wrapText="1"/>
    </xf>
    <xf numFmtId="1" fontId="9" fillId="3" borderId="187" xfId="0" applyNumberFormat="1" applyFont="1" applyFill="1" applyBorder="1" applyAlignment="1">
      <alignment horizontal="center" vertical="center" wrapText="1"/>
    </xf>
    <xf numFmtId="1" fontId="7" fillId="0" borderId="188" xfId="0" applyNumberFormat="1" applyFont="1" applyBorder="1" applyAlignment="1">
      <alignment horizontal="center" vertical="center" wrapText="1"/>
    </xf>
    <xf numFmtId="1" fontId="7" fillId="0" borderId="212" xfId="0" applyNumberFormat="1" applyFont="1" applyBorder="1" applyAlignment="1">
      <alignment horizontal="left" vertical="center" wrapText="1"/>
    </xf>
    <xf numFmtId="1" fontId="7" fillId="0" borderId="213" xfId="0" applyNumberFormat="1" applyFont="1" applyBorder="1" applyAlignment="1">
      <alignment horizontal="center" vertical="center" wrapText="1"/>
    </xf>
    <xf numFmtId="41" fontId="7" fillId="0" borderId="175" xfId="2" applyNumberFormat="1" applyFont="1" applyBorder="1" applyAlignment="1" applyProtection="1">
      <alignment horizontal="center" vertical="center" wrapText="1"/>
    </xf>
    <xf numFmtId="41" fontId="7" fillId="0" borderId="187" xfId="3" applyNumberFormat="1" applyFont="1" applyBorder="1" applyAlignment="1">
      <alignment horizontal="center" vertical="center"/>
    </xf>
    <xf numFmtId="41" fontId="7" fillId="0" borderId="175" xfId="3" applyNumberFormat="1" applyFont="1" applyBorder="1" applyAlignment="1">
      <alignment horizontal="center" vertical="center"/>
    </xf>
    <xf numFmtId="1" fontId="7" fillId="0" borderId="190" xfId="0" applyNumberFormat="1" applyFont="1" applyBorder="1" applyAlignment="1">
      <alignment horizontal="center" vertical="center" wrapText="1"/>
    </xf>
    <xf numFmtId="41" fontId="7" fillId="0" borderId="189" xfId="3" applyNumberFormat="1" applyFont="1" applyBorder="1" applyAlignment="1">
      <alignment horizontal="center" vertical="center"/>
    </xf>
    <xf numFmtId="1" fontId="7" fillId="0" borderId="175" xfId="0" applyNumberFormat="1" applyFont="1" applyBorder="1" applyAlignment="1">
      <alignment horizontal="center" vertical="center" wrapText="1"/>
    </xf>
    <xf numFmtId="41" fontId="7" fillId="0" borderId="169" xfId="2" applyNumberFormat="1" applyFont="1" applyBorder="1" applyAlignment="1" applyProtection="1">
      <alignment horizontal="center" vertical="center"/>
    </xf>
    <xf numFmtId="41" fontId="7" fillId="0" borderId="182" xfId="2" applyNumberFormat="1" applyFont="1" applyBorder="1" applyAlignment="1" applyProtection="1">
      <alignment horizontal="center" vertical="center"/>
    </xf>
    <xf numFmtId="41" fontId="7" fillId="0" borderId="188" xfId="2" applyNumberFormat="1" applyFont="1" applyBorder="1" applyAlignment="1" applyProtection="1">
      <alignment horizontal="center" vertical="center"/>
    </xf>
    <xf numFmtId="41" fontId="7" fillId="0" borderId="187" xfId="2" applyNumberFormat="1" applyFont="1" applyBorder="1" applyAlignment="1" applyProtection="1">
      <alignment horizontal="center" vertical="center"/>
    </xf>
    <xf numFmtId="1" fontId="7" fillId="0" borderId="175" xfId="1" applyNumberFormat="1" applyFont="1" applyBorder="1" applyAlignment="1">
      <alignment horizontal="center" vertical="center" wrapText="1"/>
    </xf>
    <xf numFmtId="1" fontId="7" fillId="0" borderId="175" xfId="1" applyNumberFormat="1" applyFont="1" applyBorder="1" applyAlignment="1">
      <alignment horizontal="center" vertical="center"/>
    </xf>
    <xf numFmtId="1" fontId="7" fillId="0" borderId="189" xfId="1" applyNumberFormat="1" applyFont="1" applyBorder="1" applyAlignment="1">
      <alignment horizontal="center" vertical="center"/>
    </xf>
    <xf numFmtId="41" fontId="7" fillId="0" borderId="182" xfId="2" applyNumberFormat="1" applyFont="1" applyBorder="1" applyAlignment="1" applyProtection="1">
      <alignment horizontal="center" vertical="center" wrapText="1"/>
    </xf>
    <xf numFmtId="41" fontId="7" fillId="0" borderId="188" xfId="2" applyNumberFormat="1" applyFont="1" applyBorder="1" applyAlignment="1" applyProtection="1">
      <alignment horizontal="center" vertical="center" wrapText="1"/>
    </xf>
    <xf numFmtId="41" fontId="7" fillId="0" borderId="187" xfId="2" applyNumberFormat="1" applyFont="1" applyBorder="1" applyAlignment="1" applyProtection="1">
      <alignment horizontal="center" vertical="center" wrapText="1"/>
    </xf>
    <xf numFmtId="1" fontId="7" fillId="0" borderId="182" xfId="1" applyNumberFormat="1" applyFont="1" applyBorder="1" applyAlignment="1">
      <alignment horizontal="center" vertical="center" wrapText="1"/>
    </xf>
    <xf numFmtId="1" fontId="7" fillId="0" borderId="188" xfId="1" applyNumberFormat="1" applyFont="1" applyBorder="1" applyAlignment="1">
      <alignment horizontal="center" vertical="center" wrapText="1"/>
    </xf>
    <xf numFmtId="1" fontId="7" fillId="0" borderId="183" xfId="1" applyNumberFormat="1" applyFont="1" applyBorder="1" applyAlignment="1">
      <alignment horizontal="center" vertical="center" wrapText="1"/>
    </xf>
    <xf numFmtId="1" fontId="7" fillId="0" borderId="187" xfId="1" applyNumberFormat="1" applyFont="1" applyBorder="1" applyAlignment="1">
      <alignment horizontal="center" vertical="center" wrapText="1"/>
    </xf>
    <xf numFmtId="41" fontId="7" fillId="0" borderId="175" xfId="2" applyNumberFormat="1" applyFont="1" applyBorder="1" applyAlignment="1" applyProtection="1">
      <alignment horizontal="center" vertical="center"/>
    </xf>
    <xf numFmtId="41" fontId="7" fillId="0" borderId="182" xfId="3" applyNumberFormat="1" applyFont="1" applyBorder="1" applyAlignment="1">
      <alignment horizontal="center" vertical="center"/>
    </xf>
    <xf numFmtId="41" fontId="7" fillId="0" borderId="183" xfId="3" applyNumberFormat="1" applyFont="1" applyBorder="1" applyAlignment="1">
      <alignment horizontal="center" vertical="center"/>
    </xf>
    <xf numFmtId="1" fontId="7" fillId="0" borderId="258" xfId="0" applyNumberFormat="1" applyFont="1" applyBorder="1" applyAlignment="1" applyProtection="1">
      <alignment horizontal="center" vertical="center" wrapText="1"/>
      <protection hidden="1"/>
    </xf>
    <xf numFmtId="1" fontId="7" fillId="0" borderId="273" xfId="0" applyNumberFormat="1" applyFont="1" applyBorder="1" applyAlignment="1">
      <alignment horizontal="center" vertical="center"/>
    </xf>
    <xf numFmtId="1" fontId="7" fillId="0" borderId="274" xfId="0" applyNumberFormat="1" applyFont="1" applyBorder="1" applyAlignment="1">
      <alignment horizontal="center" vertical="center"/>
    </xf>
    <xf numFmtId="1" fontId="7" fillId="0" borderId="275" xfId="0" applyNumberFormat="1" applyFont="1" applyBorder="1" applyAlignment="1">
      <alignment horizontal="center" vertical="center"/>
    </xf>
    <xf numFmtId="1" fontId="7" fillId="0" borderId="258" xfId="0" applyNumberFormat="1" applyFont="1" applyBorder="1" applyAlignment="1">
      <alignment horizontal="center" vertical="center"/>
    </xf>
    <xf numFmtId="1" fontId="7" fillId="0" borderId="273" xfId="0" applyNumberFormat="1" applyFont="1" applyBorder="1" applyAlignment="1">
      <alignment horizontal="center" vertical="center" wrapText="1"/>
    </xf>
    <xf numFmtId="1" fontId="7" fillId="0" borderId="275" xfId="0" applyNumberFormat="1" applyFont="1" applyBorder="1" applyAlignment="1">
      <alignment horizontal="center" vertical="center" wrapText="1"/>
    </xf>
    <xf numFmtId="0" fontId="7" fillId="3" borderId="258" xfId="0" applyFont="1" applyFill="1" applyBorder="1" applyAlignment="1">
      <alignment horizontal="center" vertical="center" wrapText="1"/>
    </xf>
    <xf numFmtId="0" fontId="7" fillId="0" borderId="276" xfId="0" applyFont="1" applyBorder="1" applyAlignment="1">
      <alignment horizontal="center" vertical="center" wrapText="1"/>
    </xf>
    <xf numFmtId="0" fontId="7" fillId="0" borderId="273" xfId="0" applyFont="1" applyBorder="1" applyAlignment="1">
      <alignment horizontal="center" vertical="center" wrapText="1"/>
    </xf>
    <xf numFmtId="0" fontId="7" fillId="0" borderId="275" xfId="0" applyFont="1" applyBorder="1" applyAlignment="1">
      <alignment horizontal="center" vertical="center" wrapText="1"/>
    </xf>
    <xf numFmtId="0" fontId="7" fillId="0" borderId="273" xfId="0" applyFont="1" applyBorder="1" applyAlignment="1">
      <alignment horizontal="center" wrapText="1"/>
    </xf>
    <xf numFmtId="0" fontId="7" fillId="0" borderId="274" xfId="0" applyFont="1" applyBorder="1" applyAlignment="1">
      <alignment horizontal="center" wrapText="1"/>
    </xf>
    <xf numFmtId="0" fontId="7" fillId="0" borderId="283" xfId="0" applyFont="1" applyBorder="1" applyAlignment="1">
      <alignment horizontal="center" vertical="center" wrapText="1"/>
    </xf>
    <xf numFmtId="0" fontId="7" fillId="0" borderId="258" xfId="0" applyFont="1" applyBorder="1" applyAlignment="1">
      <alignment horizontal="center" vertical="center" wrapText="1"/>
    </xf>
    <xf numFmtId="0" fontId="7" fillId="3" borderId="276" xfId="0" applyFont="1" applyFill="1" applyBorder="1" applyAlignment="1">
      <alignment horizontal="center" vertical="center" wrapText="1"/>
    </xf>
    <xf numFmtId="0" fontId="7" fillId="3" borderId="273" xfId="0" applyFont="1" applyFill="1" applyBorder="1" applyAlignment="1">
      <alignment horizontal="center" vertical="center" wrapText="1"/>
    </xf>
    <xf numFmtId="0" fontId="7" fillId="3" borderId="275" xfId="0" applyFont="1" applyFill="1" applyBorder="1" applyAlignment="1">
      <alignment horizontal="center" vertical="center" wrapText="1"/>
    </xf>
    <xf numFmtId="0" fontId="7" fillId="3" borderId="274" xfId="0" applyFont="1" applyFill="1" applyBorder="1" applyAlignment="1">
      <alignment horizontal="center" vertical="center" wrapText="1"/>
    </xf>
    <xf numFmtId="0" fontId="7" fillId="3" borderId="283" xfId="0" applyFont="1" applyFill="1" applyBorder="1" applyAlignment="1">
      <alignment horizontal="center" vertical="center" wrapText="1"/>
    </xf>
    <xf numFmtId="1" fontId="7" fillId="0" borderId="258" xfId="0" applyNumberFormat="1" applyFont="1" applyBorder="1" applyAlignment="1">
      <alignment horizontal="left" vertical="center" wrapText="1"/>
    </xf>
    <xf numFmtId="0" fontId="7" fillId="0" borderId="274" xfId="0" applyFont="1" applyBorder="1" applyAlignment="1">
      <alignment horizontal="center" vertical="center" wrapText="1"/>
    </xf>
    <xf numFmtId="0" fontId="7" fillId="0" borderId="260" xfId="0" applyFont="1" applyBorder="1" applyAlignment="1">
      <alignment horizontal="center" vertical="center"/>
    </xf>
    <xf numFmtId="1" fontId="7" fillId="3" borderId="258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259" xfId="0" applyNumberFormat="1" applyFont="1" applyFill="1" applyBorder="1" applyAlignment="1">
      <alignment horizontal="center" vertical="center" wrapText="1"/>
    </xf>
    <xf numFmtId="1" fontId="7" fillId="3" borderId="260" xfId="0" applyNumberFormat="1" applyFont="1" applyFill="1" applyBorder="1" applyAlignment="1">
      <alignment horizontal="center" vertical="center" wrapText="1"/>
    </xf>
    <xf numFmtId="0" fontId="7" fillId="0" borderId="259" xfId="0" applyFont="1" applyBorder="1" applyAlignment="1">
      <alignment horizontal="center" vertical="center"/>
    </xf>
    <xf numFmtId="0" fontId="7" fillId="0" borderId="273" xfId="0" applyFont="1" applyBorder="1" applyAlignment="1">
      <alignment horizontal="center" vertical="center"/>
    </xf>
    <xf numFmtId="0" fontId="7" fillId="0" borderId="274" xfId="0" applyFont="1" applyBorder="1" applyAlignment="1">
      <alignment horizontal="center" vertical="center"/>
    </xf>
    <xf numFmtId="0" fontId="7" fillId="0" borderId="275" xfId="0" applyFont="1" applyBorder="1" applyAlignment="1">
      <alignment horizontal="center" vertical="center"/>
    </xf>
    <xf numFmtId="1" fontId="7" fillId="0" borderId="260" xfId="0" applyNumberFormat="1" applyFont="1" applyBorder="1" applyAlignment="1">
      <alignment horizontal="center" vertical="center" wrapText="1"/>
    </xf>
    <xf numFmtId="0" fontId="4" fillId="3" borderId="274" xfId="0" applyFont="1" applyFill="1" applyBorder="1" applyAlignment="1">
      <alignment horizontal="left"/>
    </xf>
    <xf numFmtId="1" fontId="7" fillId="0" borderId="259" xfId="0" applyNumberFormat="1" applyFont="1" applyBorder="1" applyAlignment="1">
      <alignment horizontal="center" vertical="center"/>
    </xf>
    <xf numFmtId="1" fontId="7" fillId="0" borderId="260" xfId="0" applyNumberFormat="1" applyFont="1" applyBorder="1" applyAlignment="1">
      <alignment horizontal="center" vertical="center"/>
    </xf>
    <xf numFmtId="1" fontId="7" fillId="0" borderId="258" xfId="0" applyNumberFormat="1" applyFont="1" applyBorder="1" applyAlignment="1">
      <alignment horizontal="center" vertical="center" wrapText="1"/>
    </xf>
    <xf numFmtId="1" fontId="9" fillId="3" borderId="273" xfId="0" applyNumberFormat="1" applyFont="1" applyFill="1" applyBorder="1" applyAlignment="1">
      <alignment horizontal="center" vertical="center" wrapText="1"/>
    </xf>
    <xf numFmtId="1" fontId="9" fillId="3" borderId="274" xfId="0" applyNumberFormat="1" applyFont="1" applyFill="1" applyBorder="1" applyAlignment="1">
      <alignment horizontal="center" vertical="center" wrapText="1"/>
    </xf>
    <xf numFmtId="1" fontId="9" fillId="3" borderId="275" xfId="0" applyNumberFormat="1" applyFont="1" applyFill="1" applyBorder="1" applyAlignment="1">
      <alignment horizontal="center" vertical="center" wrapText="1"/>
    </xf>
    <xf numFmtId="1" fontId="7" fillId="0" borderId="274" xfId="0" applyNumberFormat="1" applyFont="1" applyBorder="1" applyAlignment="1">
      <alignment horizontal="center" vertical="center" wrapText="1"/>
    </xf>
    <xf numFmtId="1" fontId="7" fillId="0" borderId="261" xfId="0" applyNumberFormat="1" applyFont="1" applyBorder="1" applyAlignment="1">
      <alignment horizontal="center" vertical="center" wrapText="1"/>
    </xf>
    <xf numFmtId="1" fontId="7" fillId="0" borderId="264" xfId="0" applyNumberFormat="1" applyFont="1" applyBorder="1" applyAlignment="1">
      <alignment horizontal="center" vertical="center" wrapText="1"/>
    </xf>
    <xf numFmtId="1" fontId="7" fillId="0" borderId="261" xfId="0" applyNumberFormat="1" applyFont="1" applyBorder="1" applyAlignment="1">
      <alignment horizontal="center" vertical="center"/>
    </xf>
    <xf numFmtId="1" fontId="7" fillId="0" borderId="264" xfId="0" applyNumberFormat="1" applyFont="1" applyBorder="1" applyAlignment="1">
      <alignment horizontal="center" vertical="center"/>
    </xf>
    <xf numFmtId="1" fontId="7" fillId="0" borderId="262" xfId="0" applyNumberFormat="1" applyFont="1" applyBorder="1" applyAlignment="1">
      <alignment horizontal="center" vertical="center"/>
    </xf>
    <xf numFmtId="1" fontId="7" fillId="0" borderId="216" xfId="0" applyNumberFormat="1" applyFont="1" applyBorder="1" applyAlignment="1">
      <alignment horizontal="left" vertical="center" wrapText="1"/>
    </xf>
    <xf numFmtId="1" fontId="7" fillId="0" borderId="259" xfId="0" applyNumberFormat="1" applyFont="1" applyBorder="1" applyAlignment="1">
      <alignment horizontal="center" vertical="center" wrapText="1"/>
    </xf>
    <xf numFmtId="1" fontId="7" fillId="0" borderId="262" xfId="0" applyNumberFormat="1" applyFont="1" applyBorder="1" applyAlignment="1">
      <alignment horizontal="center" vertical="center" wrapText="1"/>
    </xf>
    <xf numFmtId="1" fontId="7" fillId="0" borderId="263" xfId="0" applyNumberFormat="1" applyFont="1" applyBorder="1" applyAlignment="1">
      <alignment horizontal="center" vertical="center" wrapText="1"/>
    </xf>
    <xf numFmtId="1" fontId="7" fillId="0" borderId="216" xfId="0" applyNumberFormat="1" applyFont="1" applyBorder="1" applyAlignment="1">
      <alignment horizontal="center" vertical="center"/>
    </xf>
    <xf numFmtId="1" fontId="7" fillId="0" borderId="217" xfId="0" applyNumberFormat="1" applyFont="1" applyBorder="1" applyAlignment="1">
      <alignment horizontal="center" vertical="center" wrapText="1"/>
    </xf>
    <xf numFmtId="1" fontId="7" fillId="0" borderId="218" xfId="0" applyNumberFormat="1" applyFont="1" applyBorder="1" applyAlignment="1">
      <alignment horizontal="center" vertical="center" wrapText="1"/>
    </xf>
    <xf numFmtId="1" fontId="7" fillId="0" borderId="234" xfId="0" applyNumberFormat="1" applyFont="1" applyBorder="1" applyAlignment="1">
      <alignment horizontal="center" vertical="center" wrapText="1"/>
    </xf>
    <xf numFmtId="1" fontId="7" fillId="0" borderId="220" xfId="0" applyNumberFormat="1" applyFont="1" applyBorder="1" applyAlignment="1">
      <alignment horizontal="center" vertical="center" wrapText="1"/>
    </xf>
    <xf numFmtId="1" fontId="7" fillId="0" borderId="217" xfId="0" applyNumberFormat="1" applyFont="1" applyBorder="1" applyAlignment="1">
      <alignment horizontal="center" vertical="center"/>
    </xf>
    <xf numFmtId="1" fontId="7" fillId="0" borderId="234" xfId="0" applyNumberFormat="1" applyFont="1" applyBorder="1" applyAlignment="1">
      <alignment horizontal="center" vertical="center"/>
    </xf>
    <xf numFmtId="1" fontId="7" fillId="0" borderId="220" xfId="0" applyNumberFormat="1" applyFont="1" applyBorder="1" applyAlignment="1">
      <alignment horizontal="center" vertical="center"/>
    </xf>
    <xf numFmtId="1" fontId="7" fillId="0" borderId="216" xfId="0" applyNumberFormat="1" applyFont="1" applyBorder="1" applyAlignment="1">
      <alignment horizontal="center" vertical="center" wrapText="1"/>
    </xf>
    <xf numFmtId="1" fontId="7" fillId="0" borderId="218" xfId="0" applyNumberFormat="1" applyFont="1" applyBorder="1" applyAlignment="1">
      <alignment horizontal="center" vertical="center"/>
    </xf>
    <xf numFmtId="1" fontId="7" fillId="0" borderId="219" xfId="0" applyNumberFormat="1" applyFont="1" applyBorder="1" applyAlignment="1">
      <alignment horizontal="center" vertical="center" wrapText="1"/>
    </xf>
    <xf numFmtId="1" fontId="7" fillId="0" borderId="248" xfId="0" applyNumberFormat="1" applyFont="1" applyBorder="1" applyAlignment="1">
      <alignment horizontal="center" vertical="center" wrapText="1"/>
    </xf>
    <xf numFmtId="1" fontId="7" fillId="0" borderId="221" xfId="0" applyNumberFormat="1" applyFont="1" applyBorder="1" applyAlignment="1" applyProtection="1">
      <alignment horizontal="center" vertical="center" wrapText="1"/>
      <protection hidden="1"/>
    </xf>
    <xf numFmtId="41" fontId="7" fillId="0" borderId="239" xfId="3" applyNumberFormat="1" applyFont="1" applyBorder="1" applyAlignment="1">
      <alignment horizontal="center" vertical="center"/>
    </xf>
    <xf numFmtId="41" fontId="7" fillId="0" borderId="237" xfId="3" applyNumberFormat="1" applyFont="1" applyBorder="1" applyAlignment="1">
      <alignment horizontal="center" vertical="center"/>
    </xf>
    <xf numFmtId="0" fontId="4" fillId="0" borderId="218" xfId="1" applyFont="1" applyBorder="1" applyAlignment="1">
      <alignment horizontal="left" wrapText="1"/>
    </xf>
    <xf numFmtId="1" fontId="7" fillId="0" borderId="238" xfId="0" applyNumberFormat="1" applyFont="1" applyBorder="1" applyAlignment="1">
      <alignment horizontal="center" vertical="center" wrapText="1"/>
    </xf>
    <xf numFmtId="41" fontId="7" fillId="0" borderId="221" xfId="2" applyNumberFormat="1" applyFont="1" applyBorder="1" applyAlignment="1" applyProtection="1">
      <alignment horizontal="center" vertical="center" wrapText="1"/>
    </xf>
    <xf numFmtId="41" fontId="7" fillId="0" borderId="220" xfId="3" applyNumberFormat="1" applyFont="1" applyBorder="1" applyAlignment="1">
      <alignment horizontal="center" vertical="center"/>
    </xf>
    <xf numFmtId="41" fontId="7" fillId="0" borderId="221" xfId="3" applyNumberFormat="1" applyFont="1" applyBorder="1" applyAlignment="1">
      <alignment horizontal="center" vertical="center"/>
    </xf>
    <xf numFmtId="1" fontId="7" fillId="0" borderId="221" xfId="0" applyNumberFormat="1" applyFont="1" applyBorder="1" applyAlignment="1">
      <alignment horizontal="center" vertical="center" wrapText="1"/>
    </xf>
    <xf numFmtId="41" fontId="7" fillId="0" borderId="216" xfId="2" applyNumberFormat="1" applyFont="1" applyBorder="1" applyAlignment="1" applyProtection="1">
      <alignment horizontal="center" vertical="center"/>
    </xf>
    <xf numFmtId="41" fontId="7" fillId="0" borderId="217" xfId="2" applyNumberFormat="1" applyFont="1" applyBorder="1" applyAlignment="1" applyProtection="1">
      <alignment horizontal="center" vertical="center"/>
    </xf>
    <xf numFmtId="41" fontId="7" fillId="0" borderId="218" xfId="2" applyNumberFormat="1" applyFont="1" applyBorder="1" applyAlignment="1" applyProtection="1">
      <alignment horizontal="center" vertical="center"/>
    </xf>
    <xf numFmtId="41" fontId="7" fillId="0" borderId="220" xfId="2" applyNumberFormat="1" applyFont="1" applyBorder="1" applyAlignment="1" applyProtection="1">
      <alignment horizontal="center" vertical="center"/>
    </xf>
    <xf numFmtId="1" fontId="7" fillId="0" borderId="221" xfId="1" applyNumberFormat="1" applyFont="1" applyBorder="1" applyAlignment="1">
      <alignment horizontal="center" vertical="center" wrapText="1"/>
    </xf>
    <xf numFmtId="1" fontId="7" fillId="0" borderId="221" xfId="1" applyNumberFormat="1" applyFont="1" applyBorder="1" applyAlignment="1">
      <alignment horizontal="center" vertical="center"/>
    </xf>
    <xf numFmtId="1" fontId="7" fillId="0" borderId="237" xfId="1" applyNumberFormat="1" applyFont="1" applyBorder="1" applyAlignment="1">
      <alignment horizontal="center" vertical="center"/>
    </xf>
    <xf numFmtId="41" fontId="7" fillId="0" borderId="217" xfId="2" applyNumberFormat="1" applyFont="1" applyBorder="1" applyAlignment="1" applyProtection="1">
      <alignment horizontal="center" vertical="center" wrapText="1"/>
    </xf>
    <xf numFmtId="41" fontId="7" fillId="0" borderId="218" xfId="2" applyNumberFormat="1" applyFont="1" applyBorder="1" applyAlignment="1" applyProtection="1">
      <alignment horizontal="center" vertical="center" wrapText="1"/>
    </xf>
    <xf numFmtId="41" fontId="7" fillId="0" borderId="220" xfId="2" applyNumberFormat="1" applyFont="1" applyBorder="1" applyAlignment="1" applyProtection="1">
      <alignment horizontal="center" vertical="center" wrapText="1"/>
    </xf>
    <xf numFmtId="1" fontId="7" fillId="0" borderId="217" xfId="1" applyNumberFormat="1" applyFont="1" applyBorder="1" applyAlignment="1">
      <alignment horizontal="center" vertical="center" wrapText="1"/>
    </xf>
    <xf numFmtId="1" fontId="7" fillId="0" borderId="218" xfId="1" applyNumberFormat="1" applyFont="1" applyBorder="1" applyAlignment="1">
      <alignment horizontal="center" vertical="center" wrapText="1"/>
    </xf>
    <xf numFmtId="1" fontId="7" fillId="0" borderId="234" xfId="1" applyNumberFormat="1" applyFont="1" applyBorder="1" applyAlignment="1">
      <alignment horizontal="center" vertical="center" wrapText="1"/>
    </xf>
    <xf numFmtId="1" fontId="7" fillId="0" borderId="220" xfId="1" applyNumberFormat="1" applyFont="1" applyBorder="1" applyAlignment="1">
      <alignment horizontal="center" vertical="center" wrapText="1"/>
    </xf>
    <xf numFmtId="41" fontId="7" fillId="0" borderId="221" xfId="2" applyNumberFormat="1" applyFont="1" applyBorder="1" applyAlignment="1" applyProtection="1">
      <alignment horizontal="center" vertical="center"/>
    </xf>
    <xf numFmtId="41" fontId="7" fillId="0" borderId="217" xfId="3" applyNumberFormat="1" applyFont="1" applyBorder="1" applyAlignment="1">
      <alignment horizontal="center" vertical="center"/>
    </xf>
    <xf numFmtId="41" fontId="7" fillId="0" borderId="234" xfId="3" applyNumberFormat="1" applyFont="1" applyBorder="1" applyAlignment="1">
      <alignment horizontal="center" vertical="center"/>
    </xf>
    <xf numFmtId="1" fontId="7" fillId="0" borderId="306" xfId="0" applyNumberFormat="1" applyFont="1" applyBorder="1" applyAlignment="1" applyProtection="1">
      <alignment horizontal="center" vertical="center" wrapText="1"/>
      <protection hidden="1"/>
    </xf>
    <xf numFmtId="1" fontId="7" fillId="0" borderId="307" xfId="0" applyNumberFormat="1" applyFont="1" applyBorder="1" applyAlignment="1">
      <alignment horizontal="center" vertical="center"/>
    </xf>
    <xf numFmtId="1" fontId="7" fillId="0" borderId="308" xfId="0" applyNumberFormat="1" applyFont="1" applyBorder="1" applyAlignment="1">
      <alignment horizontal="center" vertical="center"/>
    </xf>
    <xf numFmtId="1" fontId="7" fillId="0" borderId="310" xfId="0" applyNumberFormat="1" applyFont="1" applyBorder="1" applyAlignment="1">
      <alignment horizontal="center" vertical="center"/>
    </xf>
    <xf numFmtId="1" fontId="7" fillId="0" borderId="306" xfId="0" applyNumberFormat="1" applyFont="1" applyBorder="1" applyAlignment="1">
      <alignment horizontal="center" vertical="center"/>
    </xf>
    <xf numFmtId="1" fontId="7" fillId="0" borderId="307" xfId="0" applyNumberFormat="1" applyFont="1" applyBorder="1" applyAlignment="1">
      <alignment horizontal="center" vertical="center" wrapText="1"/>
    </xf>
    <xf numFmtId="1" fontId="7" fillId="0" borderId="310" xfId="0" applyNumberFormat="1" applyFont="1" applyBorder="1" applyAlignment="1">
      <alignment horizontal="center" vertical="center" wrapText="1"/>
    </xf>
    <xf numFmtId="0" fontId="7" fillId="3" borderId="306" xfId="0" applyFont="1" applyFill="1" applyBorder="1" applyAlignment="1">
      <alignment horizontal="center" vertical="center" wrapText="1"/>
    </xf>
    <xf numFmtId="0" fontId="7" fillId="0" borderId="311" xfId="0" applyFont="1" applyBorder="1" applyAlignment="1">
      <alignment horizontal="center" vertical="center" wrapText="1"/>
    </xf>
    <xf numFmtId="0" fontId="7" fillId="0" borderId="307" xfId="0" applyFont="1" applyBorder="1" applyAlignment="1">
      <alignment horizontal="center" vertical="center" wrapText="1"/>
    </xf>
    <xf numFmtId="0" fontId="7" fillId="0" borderId="310" xfId="0" applyFont="1" applyBorder="1" applyAlignment="1">
      <alignment horizontal="center" vertical="center" wrapText="1"/>
    </xf>
    <xf numFmtId="0" fontId="7" fillId="0" borderId="307" xfId="0" applyFont="1" applyBorder="1" applyAlignment="1">
      <alignment horizontal="center" wrapText="1"/>
    </xf>
    <xf numFmtId="0" fontId="7" fillId="0" borderId="308" xfId="0" applyFont="1" applyBorder="1" applyAlignment="1">
      <alignment horizontal="center" wrapText="1"/>
    </xf>
    <xf numFmtId="0" fontId="7" fillId="0" borderId="309" xfId="0" applyFont="1" applyBorder="1" applyAlignment="1">
      <alignment horizontal="center" vertical="center" wrapText="1"/>
    </xf>
    <xf numFmtId="0" fontId="7" fillId="0" borderId="306" xfId="0" applyFont="1" applyBorder="1" applyAlignment="1">
      <alignment horizontal="center" vertical="center" wrapText="1"/>
    </xf>
    <xf numFmtId="0" fontId="7" fillId="3" borderId="311" xfId="0" applyFont="1" applyFill="1" applyBorder="1" applyAlignment="1">
      <alignment horizontal="center" vertical="center" wrapText="1"/>
    </xf>
    <xf numFmtId="0" fontId="7" fillId="3" borderId="307" xfId="0" applyFont="1" applyFill="1" applyBorder="1" applyAlignment="1">
      <alignment horizontal="center" vertical="center" wrapText="1"/>
    </xf>
    <xf numFmtId="0" fontId="7" fillId="3" borderId="310" xfId="0" applyFont="1" applyFill="1" applyBorder="1" applyAlignment="1">
      <alignment horizontal="center" vertical="center" wrapText="1"/>
    </xf>
    <xf numFmtId="0" fontId="7" fillId="3" borderId="308" xfId="0" applyFont="1" applyFill="1" applyBorder="1" applyAlignment="1">
      <alignment horizontal="center" vertical="center" wrapText="1"/>
    </xf>
    <xf numFmtId="0" fontId="7" fillId="3" borderId="309" xfId="0" applyFont="1" applyFill="1" applyBorder="1" applyAlignment="1">
      <alignment horizontal="center" vertical="center" wrapText="1"/>
    </xf>
    <xf numFmtId="1" fontId="7" fillId="0" borderId="306" xfId="0" applyNumberFormat="1" applyFont="1" applyBorder="1" applyAlignment="1">
      <alignment horizontal="left" vertical="center" wrapText="1"/>
    </xf>
    <xf numFmtId="0" fontId="7" fillId="0" borderId="308" xfId="0" applyFont="1" applyBorder="1" applyAlignment="1">
      <alignment horizontal="center" vertical="center" wrapText="1"/>
    </xf>
    <xf numFmtId="1" fontId="7" fillId="3" borderId="30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07" xfId="0" applyFont="1" applyBorder="1" applyAlignment="1">
      <alignment horizontal="center" vertical="center"/>
    </xf>
    <xf numFmtId="0" fontId="7" fillId="0" borderId="308" xfId="0" applyFont="1" applyBorder="1" applyAlignment="1">
      <alignment horizontal="center" vertical="center"/>
    </xf>
    <xf numFmtId="0" fontId="7" fillId="0" borderId="310" xfId="0" applyFont="1" applyBorder="1" applyAlignment="1">
      <alignment horizontal="center" vertical="center"/>
    </xf>
    <xf numFmtId="0" fontId="4" fillId="3" borderId="308" xfId="0" applyFont="1" applyFill="1" applyBorder="1" applyAlignment="1">
      <alignment horizontal="left"/>
    </xf>
    <xf numFmtId="1" fontId="7" fillId="0" borderId="306" xfId="0" applyNumberFormat="1" applyFont="1" applyBorder="1" applyAlignment="1">
      <alignment horizontal="center" vertical="center" wrapText="1"/>
    </xf>
    <xf numFmtId="1" fontId="9" fillId="3" borderId="307" xfId="0" applyNumberFormat="1" applyFont="1" applyFill="1" applyBorder="1" applyAlignment="1">
      <alignment horizontal="center" vertical="center" wrapText="1"/>
    </xf>
    <xf numFmtId="1" fontId="9" fillId="3" borderId="308" xfId="0" applyNumberFormat="1" applyFont="1" applyFill="1" applyBorder="1" applyAlignment="1">
      <alignment horizontal="center" vertical="center" wrapText="1"/>
    </xf>
    <xf numFmtId="1" fontId="9" fillId="3" borderId="310" xfId="0" applyNumberFormat="1" applyFont="1" applyFill="1" applyBorder="1" applyAlignment="1">
      <alignment horizontal="center" vertical="center" wrapText="1"/>
    </xf>
    <xf numFmtId="1" fontId="7" fillId="0" borderId="308" xfId="0" applyNumberFormat="1" applyFont="1" applyBorder="1" applyAlignment="1">
      <alignment horizontal="center" vertical="center" wrapText="1"/>
    </xf>
    <xf numFmtId="1" fontId="7" fillId="0" borderId="304" xfId="0" applyNumberFormat="1" applyFont="1" applyBorder="1" applyAlignment="1">
      <alignment horizontal="left" vertical="center" wrapText="1"/>
    </xf>
    <xf numFmtId="1" fontId="7" fillId="0" borderId="309" xfId="0" applyNumberFormat="1" applyFont="1" applyBorder="1" applyAlignment="1">
      <alignment horizontal="center" vertical="center" wrapText="1"/>
    </xf>
    <xf numFmtId="1" fontId="7" fillId="0" borderId="283" xfId="0" applyNumberFormat="1" applyFont="1" applyBorder="1" applyAlignment="1">
      <alignment horizontal="center" vertical="center" wrapText="1"/>
    </xf>
    <xf numFmtId="1" fontId="7" fillId="0" borderId="296" xfId="0" applyNumberFormat="1" applyFont="1" applyBorder="1" applyAlignment="1">
      <alignment horizontal="center" vertical="center" wrapText="1"/>
    </xf>
    <xf numFmtId="1" fontId="7" fillId="0" borderId="276" xfId="0" applyNumberFormat="1" applyFont="1" applyBorder="1" applyAlignment="1" applyProtection="1">
      <alignment horizontal="center" vertical="center" wrapText="1"/>
      <protection hidden="1"/>
    </xf>
    <xf numFmtId="41" fontId="7" fillId="0" borderId="289" xfId="3" applyNumberFormat="1" applyFont="1" applyBorder="1" applyAlignment="1">
      <alignment horizontal="center" vertical="center"/>
    </xf>
    <xf numFmtId="41" fontId="7" fillId="0" borderId="287" xfId="3" applyNumberFormat="1" applyFont="1" applyBorder="1" applyAlignment="1">
      <alignment horizontal="center" vertical="center"/>
    </xf>
    <xf numFmtId="1" fontId="7" fillId="0" borderId="286" xfId="0" applyNumberFormat="1" applyFont="1" applyBorder="1" applyAlignment="1">
      <alignment horizontal="center" vertical="center" wrapText="1"/>
    </xf>
    <xf numFmtId="1" fontId="7" fillId="0" borderId="286" xfId="0" applyNumberFormat="1" applyFont="1" applyBorder="1" applyAlignment="1">
      <alignment horizontal="center" vertical="center"/>
    </xf>
    <xf numFmtId="0" fontId="4" fillId="0" borderId="274" xfId="1" applyFont="1" applyBorder="1" applyAlignment="1">
      <alignment horizontal="left" wrapText="1"/>
    </xf>
    <xf numFmtId="1" fontId="7" fillId="0" borderId="288" xfId="0" applyNumberFormat="1" applyFont="1" applyBorder="1" applyAlignment="1">
      <alignment horizontal="center" vertical="center" wrapText="1"/>
    </xf>
    <xf numFmtId="41" fontId="7" fillId="0" borderId="276" xfId="2" applyNumberFormat="1" applyFont="1" applyBorder="1" applyAlignment="1" applyProtection="1">
      <alignment horizontal="center" vertical="center" wrapText="1"/>
    </xf>
    <xf numFmtId="41" fontId="7" fillId="0" borderId="275" xfId="3" applyNumberFormat="1" applyFont="1" applyBorder="1" applyAlignment="1">
      <alignment horizontal="center" vertical="center"/>
    </xf>
    <xf numFmtId="41" fontId="7" fillId="0" borderId="276" xfId="3" applyNumberFormat="1" applyFont="1" applyBorder="1" applyAlignment="1">
      <alignment horizontal="center" vertical="center"/>
    </xf>
    <xf numFmtId="1" fontId="7" fillId="0" borderId="276" xfId="0" applyNumberFormat="1" applyFont="1" applyBorder="1" applyAlignment="1">
      <alignment horizontal="center" vertical="center" wrapText="1"/>
    </xf>
    <xf numFmtId="1" fontId="9" fillId="0" borderId="259" xfId="0" applyNumberFormat="1" applyFont="1" applyBorder="1" applyAlignment="1">
      <alignment horizontal="center" vertical="center" wrapText="1"/>
    </xf>
    <xf numFmtId="41" fontId="7" fillId="0" borderId="258" xfId="2" applyNumberFormat="1" applyFont="1" applyBorder="1" applyAlignment="1" applyProtection="1">
      <alignment horizontal="center" vertical="center"/>
    </xf>
    <xf numFmtId="41" fontId="7" fillId="0" borderId="273" xfId="2" applyNumberFormat="1" applyFont="1" applyBorder="1" applyAlignment="1" applyProtection="1">
      <alignment horizontal="center" vertical="center"/>
    </xf>
    <xf numFmtId="41" fontId="7" fillId="0" borderId="274" xfId="2" applyNumberFormat="1" applyFont="1" applyBorder="1" applyAlignment="1" applyProtection="1">
      <alignment horizontal="center" vertical="center"/>
    </xf>
    <xf numFmtId="41" fontId="7" fillId="0" borderId="275" xfId="2" applyNumberFormat="1" applyFont="1" applyBorder="1" applyAlignment="1" applyProtection="1">
      <alignment horizontal="center" vertical="center"/>
    </xf>
    <xf numFmtId="41" fontId="7" fillId="0" borderId="259" xfId="2" applyNumberFormat="1" applyFont="1" applyBorder="1" applyAlignment="1" applyProtection="1">
      <alignment horizontal="center" vertical="center"/>
    </xf>
    <xf numFmtId="41" fontId="7" fillId="0" borderId="260" xfId="2" applyNumberFormat="1" applyFont="1" applyBorder="1" applyAlignment="1" applyProtection="1">
      <alignment horizontal="center" vertical="center"/>
    </xf>
    <xf numFmtId="1" fontId="7" fillId="0" borderId="276" xfId="1" applyNumberFormat="1" applyFont="1" applyBorder="1" applyAlignment="1">
      <alignment horizontal="center" vertical="center" wrapText="1"/>
    </xf>
    <xf numFmtId="1" fontId="7" fillId="0" borderId="276" xfId="1" applyNumberFormat="1" applyFont="1" applyBorder="1" applyAlignment="1">
      <alignment horizontal="center" vertical="center"/>
    </xf>
    <xf numFmtId="1" fontId="7" fillId="0" borderId="287" xfId="1" applyNumberFormat="1" applyFont="1" applyBorder="1" applyAlignment="1">
      <alignment horizontal="center" vertical="center"/>
    </xf>
    <xf numFmtId="41" fontId="7" fillId="0" borderId="273" xfId="2" applyNumberFormat="1" applyFont="1" applyBorder="1" applyAlignment="1" applyProtection="1">
      <alignment horizontal="center" vertical="center" wrapText="1"/>
    </xf>
    <xf numFmtId="41" fontId="7" fillId="0" borderId="274" xfId="2" applyNumberFormat="1" applyFont="1" applyBorder="1" applyAlignment="1" applyProtection="1">
      <alignment horizontal="center" vertical="center" wrapText="1"/>
    </xf>
    <xf numFmtId="41" fontId="7" fillId="0" borderId="275" xfId="2" applyNumberFormat="1" applyFont="1" applyBorder="1" applyAlignment="1" applyProtection="1">
      <alignment horizontal="center" vertical="center" wrapText="1"/>
    </xf>
    <xf numFmtId="1" fontId="7" fillId="0" borderId="273" xfId="1" applyNumberFormat="1" applyFont="1" applyBorder="1" applyAlignment="1">
      <alignment horizontal="center" vertical="center" wrapText="1"/>
    </xf>
    <xf numFmtId="1" fontId="7" fillId="0" borderId="274" xfId="1" applyNumberFormat="1" applyFont="1" applyBorder="1" applyAlignment="1">
      <alignment horizontal="center" vertical="center" wrapText="1"/>
    </xf>
    <xf numFmtId="1" fontId="7" fillId="0" borderId="286" xfId="1" applyNumberFormat="1" applyFont="1" applyBorder="1" applyAlignment="1">
      <alignment horizontal="center" vertical="center" wrapText="1"/>
    </xf>
    <xf numFmtId="1" fontId="7" fillId="0" borderId="275" xfId="1" applyNumberFormat="1" applyFont="1" applyBorder="1" applyAlignment="1">
      <alignment horizontal="center" vertical="center" wrapText="1"/>
    </xf>
    <xf numFmtId="41" fontId="7" fillId="0" borderId="276" xfId="2" applyNumberFormat="1" applyFont="1" applyBorder="1" applyAlignment="1" applyProtection="1">
      <alignment horizontal="center" vertical="center"/>
    </xf>
    <xf numFmtId="41" fontId="7" fillId="0" borderId="259" xfId="2" applyNumberFormat="1" applyFont="1" applyBorder="1" applyAlignment="1" applyProtection="1">
      <alignment horizontal="center" vertical="center" wrapText="1"/>
    </xf>
    <xf numFmtId="41" fontId="7" fillId="0" borderId="260" xfId="2" applyNumberFormat="1" applyFont="1" applyBorder="1" applyAlignment="1" applyProtection="1">
      <alignment horizontal="center" vertical="center" wrapText="1"/>
    </xf>
    <xf numFmtId="41" fontId="7" fillId="0" borderId="273" xfId="3" applyNumberFormat="1" applyFont="1" applyBorder="1" applyAlignment="1">
      <alignment horizontal="center" vertical="center"/>
    </xf>
    <xf numFmtId="41" fontId="7" fillId="0" borderId="286" xfId="3" applyNumberFormat="1" applyFont="1" applyBorder="1" applyAlignment="1">
      <alignment horizontal="center" vertical="center"/>
    </xf>
    <xf numFmtId="1" fontId="7" fillId="0" borderId="353" xfId="0" applyNumberFormat="1" applyFont="1" applyBorder="1" applyAlignment="1">
      <alignment horizontal="center" vertical="center"/>
    </xf>
    <xf numFmtId="1" fontId="7" fillId="0" borderId="348" xfId="0" applyNumberFormat="1" applyFont="1" applyBorder="1" applyAlignment="1">
      <alignment horizontal="center" vertical="center"/>
    </xf>
    <xf numFmtId="1" fontId="7" fillId="0" borderId="346" xfId="0" applyNumberFormat="1" applyFont="1" applyBorder="1" applyAlignment="1">
      <alignment horizontal="center" vertical="center"/>
    </xf>
    <xf numFmtId="1" fontId="7" fillId="0" borderId="353" xfId="0" applyNumberFormat="1" applyFont="1" applyBorder="1" applyAlignment="1">
      <alignment horizontal="center" vertical="center" wrapText="1"/>
    </xf>
    <xf numFmtId="1" fontId="7" fillId="0" borderId="346" xfId="0" applyNumberFormat="1" applyFont="1" applyBorder="1" applyAlignment="1">
      <alignment horizontal="center" vertical="center" wrapText="1"/>
    </xf>
    <xf numFmtId="0" fontId="7" fillId="0" borderId="345" xfId="0" applyFont="1" applyBorder="1" applyAlignment="1">
      <alignment horizontal="center" vertical="center" wrapText="1"/>
    </xf>
    <xf numFmtId="0" fontId="7" fillId="0" borderId="353" xfId="0" applyFont="1" applyBorder="1" applyAlignment="1">
      <alignment horizontal="center" vertical="center" wrapText="1"/>
    </xf>
    <xf numFmtId="0" fontId="7" fillId="0" borderId="346" xfId="0" applyFont="1" applyBorder="1" applyAlignment="1">
      <alignment horizontal="center" vertical="center" wrapText="1"/>
    </xf>
    <xf numFmtId="0" fontId="7" fillId="0" borderId="353" xfId="0" applyFont="1" applyBorder="1" applyAlignment="1">
      <alignment horizontal="center" wrapText="1"/>
    </xf>
    <xf numFmtId="0" fontId="7" fillId="0" borderId="348" xfId="0" applyFont="1" applyBorder="1" applyAlignment="1">
      <alignment horizontal="center" wrapText="1"/>
    </xf>
    <xf numFmtId="0" fontId="7" fillId="3" borderId="345" xfId="0" applyFont="1" applyFill="1" applyBorder="1" applyAlignment="1">
      <alignment horizontal="center" vertical="center" wrapText="1"/>
    </xf>
    <xf numFmtId="0" fontId="7" fillId="3" borderId="353" xfId="0" applyFont="1" applyFill="1" applyBorder="1" applyAlignment="1">
      <alignment horizontal="center" vertical="center" wrapText="1"/>
    </xf>
    <xf numFmtId="0" fontId="7" fillId="3" borderId="346" xfId="0" applyFont="1" applyFill="1" applyBorder="1" applyAlignment="1">
      <alignment horizontal="center" vertical="center" wrapText="1"/>
    </xf>
    <xf numFmtId="0" fontId="7" fillId="3" borderId="348" xfId="0" applyFont="1" applyFill="1" applyBorder="1" applyAlignment="1">
      <alignment horizontal="center" vertical="center" wrapText="1"/>
    </xf>
    <xf numFmtId="0" fontId="7" fillId="0" borderId="348" xfId="0" applyFont="1" applyBorder="1" applyAlignment="1">
      <alignment horizontal="center" vertical="center" wrapText="1"/>
    </xf>
    <xf numFmtId="0" fontId="7" fillId="0" borderId="353" xfId="0" applyFont="1" applyBorder="1" applyAlignment="1">
      <alignment horizontal="center" vertical="center"/>
    </xf>
    <xf numFmtId="0" fontId="7" fillId="0" borderId="348" xfId="0" applyFont="1" applyBorder="1" applyAlignment="1">
      <alignment horizontal="center" vertical="center"/>
    </xf>
    <xf numFmtId="0" fontId="7" fillId="0" borderId="346" xfId="0" applyFont="1" applyBorder="1" applyAlignment="1">
      <alignment horizontal="center" vertical="center"/>
    </xf>
    <xf numFmtId="0" fontId="4" fillId="3" borderId="348" xfId="0" applyFont="1" applyFill="1" applyBorder="1" applyAlignment="1">
      <alignment horizontal="left"/>
    </xf>
    <xf numFmtId="1" fontId="9" fillId="3" borderId="353" xfId="0" applyNumberFormat="1" applyFont="1" applyFill="1" applyBorder="1" applyAlignment="1">
      <alignment horizontal="center" vertical="center" wrapText="1"/>
    </xf>
    <xf numFmtId="1" fontId="9" fillId="3" borderId="348" xfId="0" applyNumberFormat="1" applyFont="1" applyFill="1" applyBorder="1" applyAlignment="1">
      <alignment horizontal="center" vertical="center" wrapText="1"/>
    </xf>
    <xf numFmtId="1" fontId="9" fillId="3" borderId="346" xfId="0" applyNumberFormat="1" applyFont="1" applyFill="1" applyBorder="1" applyAlignment="1">
      <alignment horizontal="center" vertical="center" wrapText="1"/>
    </xf>
    <xf numFmtId="1" fontId="7" fillId="0" borderId="348" xfId="0" applyNumberFormat="1" applyFont="1" applyBorder="1" applyAlignment="1">
      <alignment horizontal="center" vertical="center" wrapText="1"/>
    </xf>
    <xf numFmtId="1" fontId="7" fillId="0" borderId="344" xfId="0" applyNumberFormat="1" applyFont="1" applyBorder="1" applyAlignment="1">
      <alignment horizontal="center" vertical="center" wrapText="1"/>
    </xf>
    <xf numFmtId="1" fontId="7" fillId="0" borderId="344" xfId="0" applyNumberFormat="1" applyFont="1" applyBorder="1" applyAlignment="1">
      <alignment horizontal="center" vertical="center"/>
    </xf>
    <xf numFmtId="1" fontId="7" fillId="0" borderId="343" xfId="0" applyNumberFormat="1" applyFont="1" applyBorder="1" applyAlignment="1">
      <alignment horizontal="center" vertical="center"/>
    </xf>
    <xf numFmtId="1" fontId="7" fillId="0" borderId="324" xfId="0" applyNumberFormat="1" applyFont="1" applyBorder="1" applyAlignment="1">
      <alignment horizontal="center" vertical="center" wrapText="1"/>
    </xf>
    <xf numFmtId="1" fontId="7" fillId="0" borderId="325" xfId="0" applyNumberFormat="1" applyFont="1" applyBorder="1" applyAlignment="1">
      <alignment horizontal="center" vertical="center" wrapText="1"/>
    </xf>
    <xf numFmtId="1" fontId="7" fillId="0" borderId="326" xfId="0" applyNumberFormat="1" applyFont="1" applyBorder="1" applyAlignment="1">
      <alignment horizontal="center" vertical="center" wrapText="1"/>
    </xf>
    <xf numFmtId="1" fontId="7" fillId="0" borderId="326" xfId="0" applyNumberFormat="1" applyFont="1" applyBorder="1" applyAlignment="1">
      <alignment horizontal="center" vertical="center"/>
    </xf>
    <xf numFmtId="1" fontId="7" fillId="0" borderId="337" xfId="0" applyNumberFormat="1" applyFont="1" applyBorder="1" applyAlignment="1">
      <alignment horizontal="center" vertical="center" wrapText="1"/>
    </xf>
    <xf numFmtId="1" fontId="7" fillId="0" borderId="311" xfId="0" applyNumberFormat="1" applyFont="1" applyBorder="1" applyAlignment="1" applyProtection="1">
      <alignment horizontal="center" vertical="center" wrapText="1"/>
      <protection hidden="1"/>
    </xf>
    <xf numFmtId="41" fontId="7" fillId="0" borderId="329" xfId="3" applyNumberFormat="1" applyFont="1" applyBorder="1" applyAlignment="1">
      <alignment horizontal="center" vertical="center"/>
    </xf>
    <xf numFmtId="41" fontId="7" fillId="0" borderId="327" xfId="3" applyNumberFormat="1" applyFont="1" applyBorder="1" applyAlignment="1">
      <alignment horizontal="center" vertical="center"/>
    </xf>
    <xf numFmtId="0" fontId="4" fillId="0" borderId="308" xfId="1" applyFont="1" applyBorder="1" applyAlignment="1">
      <alignment horizontal="left" wrapText="1"/>
    </xf>
    <xf numFmtId="1" fontId="7" fillId="0" borderId="324" xfId="0" applyNumberFormat="1" applyFont="1" applyBorder="1" applyAlignment="1">
      <alignment horizontal="center" vertical="center"/>
    </xf>
    <xf numFmtId="1" fontId="7" fillId="0" borderId="325" xfId="0" applyNumberFormat="1" applyFont="1" applyBorder="1" applyAlignment="1">
      <alignment horizontal="center" vertical="center"/>
    </xf>
    <xf numFmtId="1" fontId="7" fillId="0" borderId="328" xfId="0" applyNumberFormat="1" applyFont="1" applyBorder="1" applyAlignment="1">
      <alignment horizontal="center" vertical="center" wrapText="1"/>
    </xf>
    <xf numFmtId="1" fontId="7" fillId="0" borderId="334" xfId="0" applyNumberFormat="1" applyFont="1" applyBorder="1" applyAlignment="1">
      <alignment horizontal="center" vertical="center" wrapText="1"/>
    </xf>
    <xf numFmtId="41" fontId="7" fillId="0" borderId="311" xfId="2" applyNumberFormat="1" applyFont="1" applyBorder="1" applyAlignment="1" applyProtection="1">
      <alignment horizontal="center" vertical="center" wrapText="1"/>
    </xf>
    <xf numFmtId="41" fontId="7" fillId="0" borderId="310" xfId="3" applyNumberFormat="1" applyFont="1" applyBorder="1" applyAlignment="1">
      <alignment horizontal="center" vertical="center"/>
    </xf>
    <xf numFmtId="41" fontId="7" fillId="0" borderId="311" xfId="3" applyNumberFormat="1" applyFont="1" applyBorder="1" applyAlignment="1">
      <alignment horizontal="center" vertical="center"/>
    </xf>
    <xf numFmtId="1" fontId="7" fillId="0" borderId="311" xfId="0" applyNumberFormat="1" applyFont="1" applyBorder="1" applyAlignment="1">
      <alignment horizontal="center" vertical="center" wrapText="1"/>
    </xf>
    <xf numFmtId="1" fontId="9" fillId="0" borderId="324" xfId="0" applyNumberFormat="1" applyFont="1" applyBorder="1" applyAlignment="1">
      <alignment horizontal="center" vertical="center" wrapText="1"/>
    </xf>
    <xf numFmtId="41" fontId="7" fillId="0" borderId="306" xfId="2" applyNumberFormat="1" applyFont="1" applyBorder="1" applyAlignment="1" applyProtection="1">
      <alignment horizontal="center" vertical="center"/>
    </xf>
    <xf numFmtId="41" fontId="7" fillId="0" borderId="307" xfId="2" applyNumberFormat="1" applyFont="1" applyBorder="1" applyAlignment="1" applyProtection="1">
      <alignment horizontal="center" vertical="center"/>
    </xf>
    <xf numFmtId="41" fontId="7" fillId="0" borderId="308" xfId="2" applyNumberFormat="1" applyFont="1" applyBorder="1" applyAlignment="1" applyProtection="1">
      <alignment horizontal="center" vertical="center"/>
    </xf>
    <xf numFmtId="41" fontId="7" fillId="0" borderId="310" xfId="2" applyNumberFormat="1" applyFont="1" applyBorder="1" applyAlignment="1" applyProtection="1">
      <alignment horizontal="center" vertical="center"/>
    </xf>
    <xf numFmtId="41" fontId="7" fillId="0" borderId="324" xfId="2" applyNumberFormat="1" applyFont="1" applyBorder="1" applyAlignment="1" applyProtection="1">
      <alignment horizontal="center" vertical="center"/>
    </xf>
    <xf numFmtId="41" fontId="7" fillId="0" borderId="325" xfId="2" applyNumberFormat="1" applyFont="1" applyBorder="1" applyAlignment="1" applyProtection="1">
      <alignment horizontal="center" vertical="center"/>
    </xf>
    <xf numFmtId="1" fontId="7" fillId="0" borderId="311" xfId="1" applyNumberFormat="1" applyFont="1" applyBorder="1" applyAlignment="1">
      <alignment horizontal="center" vertical="center" wrapText="1"/>
    </xf>
    <xf numFmtId="1" fontId="7" fillId="0" borderId="311" xfId="1" applyNumberFormat="1" applyFont="1" applyBorder="1" applyAlignment="1">
      <alignment horizontal="center" vertical="center"/>
    </xf>
    <xf numFmtId="1" fontId="7" fillId="0" borderId="327" xfId="1" applyNumberFormat="1" applyFont="1" applyBorder="1" applyAlignment="1">
      <alignment horizontal="center" vertical="center"/>
    </xf>
    <xf numFmtId="41" fontId="7" fillId="0" borderId="307" xfId="2" applyNumberFormat="1" applyFont="1" applyBorder="1" applyAlignment="1" applyProtection="1">
      <alignment horizontal="center" vertical="center" wrapText="1"/>
    </xf>
    <xf numFmtId="41" fontId="7" fillId="0" borderId="308" xfId="2" applyNumberFormat="1" applyFont="1" applyBorder="1" applyAlignment="1" applyProtection="1">
      <alignment horizontal="center" vertical="center" wrapText="1"/>
    </xf>
    <xf numFmtId="41" fontId="7" fillId="0" borderId="310" xfId="2" applyNumberFormat="1" applyFont="1" applyBorder="1" applyAlignment="1" applyProtection="1">
      <alignment horizontal="center" vertical="center" wrapText="1"/>
    </xf>
    <xf numFmtId="1" fontId="7" fillId="0" borderId="307" xfId="1" applyNumberFormat="1" applyFont="1" applyBorder="1" applyAlignment="1">
      <alignment horizontal="center" vertical="center" wrapText="1"/>
    </xf>
    <xf numFmtId="1" fontId="7" fillId="0" borderId="308" xfId="1" applyNumberFormat="1" applyFont="1" applyBorder="1" applyAlignment="1">
      <alignment horizontal="center" vertical="center" wrapText="1"/>
    </xf>
    <xf numFmtId="1" fontId="7" fillId="0" borderId="326" xfId="1" applyNumberFormat="1" applyFont="1" applyBorder="1" applyAlignment="1">
      <alignment horizontal="center" vertical="center" wrapText="1"/>
    </xf>
    <xf numFmtId="1" fontId="7" fillId="0" borderId="310" xfId="1" applyNumberFormat="1" applyFont="1" applyBorder="1" applyAlignment="1">
      <alignment horizontal="center" vertical="center" wrapText="1"/>
    </xf>
    <xf numFmtId="41" fontId="7" fillId="0" borderId="311" xfId="2" applyNumberFormat="1" applyFont="1" applyBorder="1" applyAlignment="1" applyProtection="1">
      <alignment horizontal="center" vertical="center"/>
    </xf>
    <xf numFmtId="41" fontId="7" fillId="0" borderId="324" xfId="2" applyNumberFormat="1" applyFont="1" applyBorder="1" applyAlignment="1" applyProtection="1">
      <alignment horizontal="center" vertical="center" wrapText="1"/>
    </xf>
    <xf numFmtId="41" fontId="7" fillId="0" borderId="325" xfId="2" applyNumberFormat="1" applyFont="1" applyBorder="1" applyAlignment="1" applyProtection="1">
      <alignment horizontal="center" vertical="center" wrapText="1"/>
    </xf>
    <xf numFmtId="41" fontId="7" fillId="0" borderId="307" xfId="3" applyNumberFormat="1" applyFont="1" applyBorder="1" applyAlignment="1">
      <alignment horizontal="center" vertical="center"/>
    </xf>
    <xf numFmtId="41" fontId="7" fillId="0" borderId="326" xfId="3" applyNumberFormat="1" applyFont="1" applyBorder="1" applyAlignment="1">
      <alignment horizontal="center" vertical="center"/>
    </xf>
    <xf numFmtId="1" fontId="7" fillId="0" borderId="402" xfId="0" applyNumberFormat="1" applyFont="1" applyBorder="1" applyAlignment="1" applyProtection="1">
      <alignment horizontal="center" vertical="center" wrapText="1"/>
      <protection hidden="1"/>
    </xf>
    <xf numFmtId="1" fontId="7" fillId="0" borderId="403" xfId="0" applyNumberFormat="1" applyFont="1" applyBorder="1" applyAlignment="1">
      <alignment horizontal="center" vertical="center"/>
    </xf>
    <xf numFmtId="1" fontId="7" fillId="0" borderId="405" xfId="0" applyNumberFormat="1" applyFont="1" applyBorder="1" applyAlignment="1">
      <alignment horizontal="center" vertical="center"/>
    </xf>
    <xf numFmtId="1" fontId="7" fillId="0" borderId="402" xfId="0" applyNumberFormat="1" applyFont="1" applyBorder="1" applyAlignment="1">
      <alignment horizontal="center" vertical="center"/>
    </xf>
    <xf numFmtId="1" fontId="7" fillId="0" borderId="405" xfId="0" applyNumberFormat="1" applyFont="1" applyBorder="1" applyAlignment="1">
      <alignment horizontal="center" vertical="center" wrapText="1"/>
    </xf>
    <xf numFmtId="0" fontId="7" fillId="3" borderId="402" xfId="0" applyFont="1" applyFill="1" applyBorder="1" applyAlignment="1">
      <alignment horizontal="center" vertical="center" wrapText="1"/>
    </xf>
    <xf numFmtId="0" fontId="7" fillId="0" borderId="405" xfId="0" applyFont="1" applyBorder="1" applyAlignment="1">
      <alignment horizontal="center" vertical="center" wrapText="1"/>
    </xf>
    <xf numFmtId="0" fontId="7" fillId="0" borderId="403" xfId="0" applyFont="1" applyBorder="1" applyAlignment="1">
      <alignment horizontal="center" wrapText="1"/>
    </xf>
    <xf numFmtId="0" fontId="7" fillId="0" borderId="404" xfId="0" applyFont="1" applyBorder="1" applyAlignment="1">
      <alignment horizontal="center" vertical="center" wrapText="1"/>
    </xf>
    <xf numFmtId="0" fontId="7" fillId="0" borderId="402" xfId="0" applyFont="1" applyBorder="1" applyAlignment="1">
      <alignment horizontal="center" vertical="center" wrapText="1"/>
    </xf>
    <xf numFmtId="0" fontId="7" fillId="3" borderId="405" xfId="0" applyFont="1" applyFill="1" applyBorder="1" applyAlignment="1">
      <alignment horizontal="center" vertical="center" wrapText="1"/>
    </xf>
    <xf numFmtId="0" fontId="7" fillId="3" borderId="403" xfId="0" applyFont="1" applyFill="1" applyBorder="1" applyAlignment="1">
      <alignment horizontal="center" vertical="center" wrapText="1"/>
    </xf>
    <xf numFmtId="0" fontId="7" fillId="3" borderId="404" xfId="0" applyFont="1" applyFill="1" applyBorder="1" applyAlignment="1">
      <alignment horizontal="center" vertical="center" wrapText="1"/>
    </xf>
    <xf numFmtId="1" fontId="7" fillId="0" borderId="402" xfId="0" applyNumberFormat="1" applyFont="1" applyBorder="1" applyAlignment="1">
      <alignment horizontal="left" vertical="center" wrapText="1"/>
    </xf>
    <xf numFmtId="0" fontId="7" fillId="0" borderId="403" xfId="0" applyFont="1" applyBorder="1" applyAlignment="1">
      <alignment horizontal="center" vertical="center" wrapText="1"/>
    </xf>
    <xf numFmtId="1" fontId="7" fillId="3" borderId="40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03" xfId="0" applyFont="1" applyBorder="1" applyAlignment="1">
      <alignment horizontal="center" vertical="center"/>
    </xf>
    <xf numFmtId="0" fontId="7" fillId="0" borderId="405" xfId="0" applyFont="1" applyBorder="1" applyAlignment="1">
      <alignment horizontal="center" vertical="center"/>
    </xf>
    <xf numFmtId="0" fontId="4" fillId="3" borderId="403" xfId="0" applyFont="1" applyFill="1" applyBorder="1" applyAlignment="1">
      <alignment horizontal="left"/>
    </xf>
    <xf numFmtId="1" fontId="7" fillId="0" borderId="402" xfId="0" applyNumberFormat="1" applyFont="1" applyBorder="1" applyAlignment="1">
      <alignment horizontal="center" vertical="center" wrapText="1"/>
    </xf>
    <xf numFmtId="1" fontId="9" fillId="3" borderId="403" xfId="0" applyNumberFormat="1" applyFont="1" applyFill="1" applyBorder="1" applyAlignment="1">
      <alignment horizontal="center" vertical="center" wrapText="1"/>
    </xf>
    <xf numFmtId="1" fontId="9" fillId="3" borderId="405" xfId="0" applyNumberFormat="1" applyFont="1" applyFill="1" applyBorder="1" applyAlignment="1">
      <alignment horizontal="center" vertical="center" wrapText="1"/>
    </xf>
    <xf numFmtId="1" fontId="7" fillId="0" borderId="403" xfId="0" applyNumberFormat="1" applyFont="1" applyBorder="1" applyAlignment="1">
      <alignment horizontal="center" vertical="center" wrapText="1"/>
    </xf>
    <xf numFmtId="1" fontId="7" fillId="0" borderId="399" xfId="0" applyNumberFormat="1" applyFont="1" applyBorder="1" applyAlignment="1">
      <alignment horizontal="left" vertical="center" wrapText="1"/>
    </xf>
    <xf numFmtId="1" fontId="7" fillId="0" borderId="404" xfId="0" applyNumberFormat="1" applyFont="1" applyBorder="1" applyAlignment="1">
      <alignment horizontal="center" vertical="center" wrapText="1"/>
    </xf>
    <xf numFmtId="1" fontId="7" fillId="0" borderId="343" xfId="0" applyNumberFormat="1" applyFont="1" applyBorder="1" applyAlignment="1">
      <alignment horizontal="left" vertical="center" wrapText="1"/>
    </xf>
    <xf numFmtId="1" fontId="7" fillId="0" borderId="343" xfId="0" applyNumberFormat="1" applyFont="1" applyBorder="1" applyAlignment="1">
      <alignment horizontal="center" vertical="center" wrapText="1"/>
    </xf>
    <xf numFmtId="1" fontId="7" fillId="0" borderId="369" xfId="0" applyNumberFormat="1" applyFont="1" applyBorder="1" applyAlignment="1">
      <alignment horizontal="center" vertical="center" wrapText="1"/>
    </xf>
    <xf numFmtId="1" fontId="7" fillId="0" borderId="369" xfId="0" applyNumberFormat="1" applyFont="1" applyBorder="1" applyAlignment="1">
      <alignment horizontal="center" vertical="center"/>
    </xf>
    <xf numFmtId="1" fontId="7" fillId="0" borderId="384" xfId="0" applyNumberFormat="1" applyFont="1" applyBorder="1" applyAlignment="1">
      <alignment horizontal="center" vertical="center" wrapText="1"/>
    </xf>
    <xf numFmtId="1" fontId="7" fillId="0" borderId="386" xfId="0" applyNumberFormat="1" applyFont="1" applyBorder="1" applyAlignment="1">
      <alignment horizontal="center" vertical="center" wrapText="1"/>
    </xf>
    <xf numFmtId="1" fontId="7" fillId="0" borderId="370" xfId="0" applyNumberFormat="1" applyFont="1" applyBorder="1" applyAlignment="1" applyProtection="1">
      <alignment horizontal="center" vertical="center" wrapText="1"/>
      <protection hidden="1"/>
    </xf>
    <xf numFmtId="41" fontId="7" fillId="0" borderId="376" xfId="3" applyNumberFormat="1" applyFont="1" applyBorder="1" applyAlignment="1">
      <alignment horizontal="center" vertical="center"/>
    </xf>
    <xf numFmtId="41" fontId="7" fillId="0" borderId="385" xfId="3" applyNumberFormat="1" applyFont="1" applyBorder="1" applyAlignment="1">
      <alignment horizontal="center" vertical="center"/>
    </xf>
    <xf numFmtId="1" fontId="7" fillId="0" borderId="374" xfId="0" applyNumberFormat="1" applyFont="1" applyBorder="1" applyAlignment="1">
      <alignment horizontal="center" vertical="center" wrapText="1"/>
    </xf>
    <xf numFmtId="1" fontId="7" fillId="0" borderId="374" xfId="0" applyNumberFormat="1" applyFont="1" applyBorder="1" applyAlignment="1">
      <alignment horizontal="center" vertical="center"/>
    </xf>
    <xf numFmtId="0" fontId="4" fillId="0" borderId="348" xfId="1" applyFont="1" applyBorder="1" applyAlignment="1">
      <alignment horizontal="left" wrapText="1"/>
    </xf>
    <xf numFmtId="1" fontId="7" fillId="0" borderId="363" xfId="0" applyNumberFormat="1" applyFont="1" applyBorder="1" applyAlignment="1">
      <alignment horizontal="center" vertical="center" wrapText="1"/>
    </xf>
    <xf numFmtId="41" fontId="7" fillId="0" borderId="345" xfId="2" applyNumberFormat="1" applyFont="1" applyBorder="1" applyAlignment="1" applyProtection="1">
      <alignment horizontal="center" vertical="center" wrapText="1"/>
    </xf>
    <xf numFmtId="41" fontId="7" fillId="0" borderId="346" xfId="3" applyNumberFormat="1" applyFont="1" applyBorder="1" applyAlignment="1">
      <alignment horizontal="center" vertical="center"/>
    </xf>
    <xf numFmtId="41" fontId="7" fillId="0" borderId="345" xfId="3" applyNumberFormat="1" applyFont="1" applyBorder="1" applyAlignment="1">
      <alignment horizontal="center" vertical="center"/>
    </xf>
    <xf numFmtId="41" fontId="7" fillId="0" borderId="362" xfId="3" applyNumberFormat="1" applyFont="1" applyBorder="1" applyAlignment="1">
      <alignment horizontal="center" vertical="center"/>
    </xf>
    <xf numFmtId="1" fontId="7" fillId="0" borderId="345" xfId="0" applyNumberFormat="1" applyFont="1" applyBorder="1" applyAlignment="1">
      <alignment horizontal="center" vertical="center" wrapText="1"/>
    </xf>
    <xf numFmtId="41" fontId="7" fillId="0" borderId="343" xfId="2" applyNumberFormat="1" applyFont="1" applyBorder="1" applyAlignment="1" applyProtection="1">
      <alignment horizontal="center" vertical="center"/>
    </xf>
    <xf numFmtId="41" fontId="7" fillId="0" borderId="353" xfId="2" applyNumberFormat="1" applyFont="1" applyBorder="1" applyAlignment="1" applyProtection="1">
      <alignment horizontal="center" vertical="center"/>
    </xf>
    <xf numFmtId="41" fontId="7" fillId="0" borderId="348" xfId="2" applyNumberFormat="1" applyFont="1" applyBorder="1" applyAlignment="1" applyProtection="1">
      <alignment horizontal="center" vertical="center"/>
    </xf>
    <xf numFmtId="41" fontId="7" fillId="0" borderId="346" xfId="2" applyNumberFormat="1" applyFont="1" applyBorder="1" applyAlignment="1" applyProtection="1">
      <alignment horizontal="center" vertical="center"/>
    </xf>
    <xf numFmtId="1" fontId="7" fillId="0" borderId="345" xfId="1" applyNumberFormat="1" applyFont="1" applyBorder="1" applyAlignment="1">
      <alignment horizontal="center" vertical="center" wrapText="1"/>
    </xf>
    <xf numFmtId="1" fontId="7" fillId="0" borderId="345" xfId="1" applyNumberFormat="1" applyFont="1" applyBorder="1" applyAlignment="1">
      <alignment horizontal="center" vertical="center"/>
    </xf>
    <xf numFmtId="1" fontId="7" fillId="0" borderId="362" xfId="1" applyNumberFormat="1" applyFont="1" applyBorder="1" applyAlignment="1">
      <alignment horizontal="center" vertical="center"/>
    </xf>
    <xf numFmtId="41" fontId="7" fillId="0" borderId="353" xfId="2" applyNumberFormat="1" applyFont="1" applyBorder="1" applyAlignment="1" applyProtection="1">
      <alignment horizontal="center" vertical="center" wrapText="1"/>
    </xf>
    <xf numFmtId="41" fontId="7" fillId="0" borderId="348" xfId="2" applyNumberFormat="1" applyFont="1" applyBorder="1" applyAlignment="1" applyProtection="1">
      <alignment horizontal="center" vertical="center" wrapText="1"/>
    </xf>
    <xf numFmtId="41" fontId="7" fillId="0" borderId="346" xfId="2" applyNumberFormat="1" applyFont="1" applyBorder="1" applyAlignment="1" applyProtection="1">
      <alignment horizontal="center" vertical="center" wrapText="1"/>
    </xf>
    <xf numFmtId="1" fontId="7" fillId="0" borderId="353" xfId="1" applyNumberFormat="1" applyFont="1" applyBorder="1" applyAlignment="1">
      <alignment horizontal="center" vertical="center" wrapText="1"/>
    </xf>
    <xf numFmtId="1" fontId="7" fillId="0" borderId="348" xfId="1" applyNumberFormat="1" applyFont="1" applyBorder="1" applyAlignment="1">
      <alignment horizontal="center" vertical="center" wrapText="1"/>
    </xf>
    <xf numFmtId="1" fontId="7" fillId="0" borderId="359" xfId="1" applyNumberFormat="1" applyFont="1" applyBorder="1" applyAlignment="1">
      <alignment horizontal="center" vertical="center" wrapText="1"/>
    </xf>
    <xf numFmtId="1" fontId="7" fillId="0" borderId="346" xfId="1" applyNumberFormat="1" applyFont="1" applyBorder="1" applyAlignment="1">
      <alignment horizontal="center" vertical="center" wrapText="1"/>
    </xf>
    <xf numFmtId="41" fontId="7" fillId="0" borderId="345" xfId="2" applyNumberFormat="1" applyFont="1" applyBorder="1" applyAlignment="1" applyProtection="1">
      <alignment horizontal="center" vertical="center"/>
    </xf>
    <xf numFmtId="41" fontId="7" fillId="0" borderId="353" xfId="3" applyNumberFormat="1" applyFont="1" applyBorder="1" applyAlignment="1">
      <alignment horizontal="center" vertical="center"/>
    </xf>
    <xf numFmtId="41" fontId="7" fillId="0" borderId="359" xfId="3" applyNumberFormat="1" applyFont="1" applyBorder="1" applyAlignment="1">
      <alignment horizontal="center" vertical="center"/>
    </xf>
    <xf numFmtId="1" fontId="7" fillId="0" borderId="452" xfId="0" applyNumberFormat="1" applyFont="1" applyBorder="1" applyAlignment="1" applyProtection="1">
      <alignment horizontal="center" vertical="center" wrapText="1"/>
      <protection hidden="1"/>
    </xf>
    <xf numFmtId="1" fontId="7" fillId="0" borderId="467" xfId="0" applyNumberFormat="1" applyFont="1" applyBorder="1" applyAlignment="1">
      <alignment horizontal="center" vertical="center"/>
    </xf>
    <xf numFmtId="1" fontId="7" fillId="0" borderId="468" xfId="0" applyNumberFormat="1" applyFont="1" applyBorder="1" applyAlignment="1">
      <alignment horizontal="center" vertical="center"/>
    </xf>
    <xf numFmtId="1" fontId="7" fillId="0" borderId="469" xfId="0" applyNumberFormat="1" applyFont="1" applyBorder="1" applyAlignment="1">
      <alignment horizontal="center" vertical="center"/>
    </xf>
    <xf numFmtId="1" fontId="7" fillId="0" borderId="452" xfId="0" applyNumberFormat="1" applyFont="1" applyBorder="1" applyAlignment="1">
      <alignment horizontal="center" vertical="center"/>
    </xf>
    <xf numFmtId="1" fontId="7" fillId="0" borderId="467" xfId="0" applyNumberFormat="1" applyFont="1" applyBorder="1" applyAlignment="1">
      <alignment horizontal="center" vertical="center" wrapText="1"/>
    </xf>
    <xf numFmtId="1" fontId="7" fillId="0" borderId="469" xfId="0" applyNumberFormat="1" applyFont="1" applyBorder="1" applyAlignment="1">
      <alignment horizontal="center" vertical="center" wrapText="1"/>
    </xf>
    <xf numFmtId="0" fontId="7" fillId="3" borderId="452" xfId="0" applyFont="1" applyFill="1" applyBorder="1" applyAlignment="1">
      <alignment horizontal="center" vertical="center" wrapText="1"/>
    </xf>
    <xf numFmtId="0" fontId="7" fillId="0" borderId="460" xfId="0" applyFont="1" applyBorder="1" applyAlignment="1">
      <alignment horizontal="center" vertical="center" wrapText="1"/>
    </xf>
    <xf numFmtId="0" fontId="7" fillId="0" borderId="467" xfId="0" applyFont="1" applyBorder="1" applyAlignment="1">
      <alignment horizontal="center" vertical="center" wrapText="1"/>
    </xf>
    <xf numFmtId="0" fontId="7" fillId="0" borderId="469" xfId="0" applyFont="1" applyBorder="1" applyAlignment="1">
      <alignment horizontal="center" vertical="center" wrapText="1"/>
    </xf>
    <xf numFmtId="0" fontId="7" fillId="0" borderId="467" xfId="0" applyFont="1" applyBorder="1" applyAlignment="1">
      <alignment horizontal="center" wrapText="1"/>
    </xf>
    <xf numFmtId="0" fontId="7" fillId="0" borderId="468" xfId="0" applyFont="1" applyBorder="1" applyAlignment="1">
      <alignment horizontal="center" wrapText="1"/>
    </xf>
    <xf numFmtId="0" fontId="7" fillId="0" borderId="475" xfId="0" applyFont="1" applyBorder="1" applyAlignment="1">
      <alignment horizontal="center" vertical="center" wrapText="1"/>
    </xf>
    <xf numFmtId="0" fontId="7" fillId="0" borderId="452" xfId="0" applyFont="1" applyBorder="1" applyAlignment="1">
      <alignment horizontal="center" vertical="center" wrapText="1"/>
    </xf>
    <xf numFmtId="0" fontId="7" fillId="3" borderId="460" xfId="0" applyFont="1" applyFill="1" applyBorder="1" applyAlignment="1">
      <alignment horizontal="center" vertical="center" wrapText="1"/>
    </xf>
    <xf numFmtId="0" fontId="7" fillId="3" borderId="467" xfId="0" applyFont="1" applyFill="1" applyBorder="1" applyAlignment="1">
      <alignment horizontal="center" vertical="center" wrapText="1"/>
    </xf>
    <xf numFmtId="0" fontId="7" fillId="3" borderId="469" xfId="0" applyFont="1" applyFill="1" applyBorder="1" applyAlignment="1">
      <alignment horizontal="center" vertical="center" wrapText="1"/>
    </xf>
    <xf numFmtId="0" fontId="7" fillId="3" borderId="468" xfId="0" applyFont="1" applyFill="1" applyBorder="1" applyAlignment="1">
      <alignment horizontal="center" vertical="center" wrapText="1"/>
    </xf>
    <xf numFmtId="0" fontId="7" fillId="3" borderId="475" xfId="0" applyFont="1" applyFill="1" applyBorder="1" applyAlignment="1">
      <alignment horizontal="center" vertical="center" wrapText="1"/>
    </xf>
    <xf numFmtId="1" fontId="7" fillId="0" borderId="452" xfId="0" applyNumberFormat="1" applyFont="1" applyBorder="1" applyAlignment="1">
      <alignment horizontal="left" vertical="center" wrapText="1"/>
    </xf>
    <xf numFmtId="0" fontId="7" fillId="0" borderId="468" xfId="0" applyFont="1" applyBorder="1" applyAlignment="1">
      <alignment horizontal="center" vertical="center" wrapText="1"/>
    </xf>
    <xf numFmtId="0" fontId="7" fillId="0" borderId="410" xfId="0" applyFont="1" applyBorder="1" applyAlignment="1">
      <alignment horizontal="center" vertical="center"/>
    </xf>
    <xf numFmtId="1" fontId="7" fillId="3" borderId="452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409" xfId="0" applyNumberFormat="1" applyFont="1" applyFill="1" applyBorder="1" applyAlignment="1">
      <alignment horizontal="center" vertical="center" wrapText="1"/>
    </xf>
    <xf numFmtId="1" fontId="7" fillId="3" borderId="410" xfId="0" applyNumberFormat="1" applyFont="1" applyFill="1" applyBorder="1" applyAlignment="1">
      <alignment horizontal="center" vertical="center" wrapText="1"/>
    </xf>
    <xf numFmtId="0" fontId="7" fillId="0" borderId="409" xfId="0" applyFont="1" applyBorder="1" applyAlignment="1">
      <alignment horizontal="center" vertical="center"/>
    </xf>
    <xf numFmtId="0" fontId="7" fillId="0" borderId="467" xfId="0" applyFont="1" applyBorder="1" applyAlignment="1">
      <alignment horizontal="center" vertical="center"/>
    </xf>
    <xf numFmtId="0" fontId="7" fillId="0" borderId="468" xfId="0" applyFont="1" applyBorder="1" applyAlignment="1">
      <alignment horizontal="center" vertical="center"/>
    </xf>
    <xf numFmtId="0" fontId="7" fillId="0" borderId="455" xfId="0" applyFont="1" applyBorder="1" applyAlignment="1">
      <alignment horizontal="center" vertical="center" wrapText="1"/>
    </xf>
    <xf numFmtId="0" fontId="7" fillId="0" borderId="469" xfId="0" applyFont="1" applyBorder="1" applyAlignment="1">
      <alignment horizontal="center" vertical="center"/>
    </xf>
    <xf numFmtId="1" fontId="7" fillId="0" borderId="410" xfId="0" applyNumberFormat="1" applyFont="1" applyBorder="1" applyAlignment="1">
      <alignment horizontal="center" vertical="center" wrapText="1"/>
    </xf>
    <xf numFmtId="0" fontId="4" fillId="3" borderId="468" xfId="0" applyFont="1" applyFill="1" applyBorder="1" applyAlignment="1">
      <alignment horizontal="left"/>
    </xf>
    <xf numFmtId="1" fontId="7" fillId="0" borderId="409" xfId="0" applyNumberFormat="1" applyFont="1" applyBorder="1" applyAlignment="1">
      <alignment horizontal="center" vertical="center"/>
    </xf>
    <xf numFmtId="1" fontId="7" fillId="0" borderId="410" xfId="0" applyNumberFormat="1" applyFont="1" applyBorder="1" applyAlignment="1">
      <alignment horizontal="center" vertical="center"/>
    </xf>
    <xf numFmtId="1" fontId="7" fillId="0" borderId="452" xfId="0" applyNumberFormat="1" applyFont="1" applyBorder="1" applyAlignment="1">
      <alignment horizontal="center" vertical="center" wrapText="1"/>
    </xf>
    <xf numFmtId="1" fontId="9" fillId="3" borderId="467" xfId="0" applyNumberFormat="1" applyFont="1" applyFill="1" applyBorder="1" applyAlignment="1">
      <alignment horizontal="center" vertical="center" wrapText="1"/>
    </xf>
    <xf numFmtId="1" fontId="9" fillId="3" borderId="468" xfId="0" applyNumberFormat="1" applyFont="1" applyFill="1" applyBorder="1" applyAlignment="1">
      <alignment horizontal="center" vertical="center" wrapText="1"/>
    </xf>
    <xf numFmtId="1" fontId="9" fillId="3" borderId="469" xfId="0" applyNumberFormat="1" applyFont="1" applyFill="1" applyBorder="1" applyAlignment="1">
      <alignment horizontal="center" vertical="center" wrapText="1"/>
    </xf>
    <xf numFmtId="1" fontId="7" fillId="0" borderId="468" xfId="0" applyNumberFormat="1" applyFont="1" applyBorder="1" applyAlignment="1">
      <alignment horizontal="center" vertical="center" wrapText="1"/>
    </xf>
    <xf numFmtId="1" fontId="7" fillId="0" borderId="456" xfId="0" applyNumberFormat="1" applyFont="1" applyBorder="1" applyAlignment="1">
      <alignment horizontal="center" vertical="center" wrapText="1"/>
    </xf>
    <xf numFmtId="1" fontId="7" fillId="0" borderId="459" xfId="0" applyNumberFormat="1" applyFont="1" applyBorder="1" applyAlignment="1">
      <alignment horizontal="center" vertical="center" wrapText="1"/>
    </xf>
    <xf numFmtId="1" fontId="7" fillId="0" borderId="456" xfId="0" applyNumberFormat="1" applyFont="1" applyBorder="1" applyAlignment="1">
      <alignment horizontal="center" vertical="center"/>
    </xf>
    <xf numFmtId="1" fontId="7" fillId="0" borderId="459" xfId="0" applyNumberFormat="1" applyFont="1" applyBorder="1" applyAlignment="1">
      <alignment horizontal="center" vertical="center"/>
    </xf>
    <xf numFmtId="1" fontId="7" fillId="0" borderId="457" xfId="0" applyNumberFormat="1" applyFont="1" applyBorder="1" applyAlignment="1">
      <alignment horizontal="center" vertical="center"/>
    </xf>
    <xf numFmtId="1" fontId="7" fillId="0" borderId="455" xfId="0" applyNumberFormat="1" applyFont="1" applyBorder="1" applyAlignment="1">
      <alignment horizontal="center" vertical="center"/>
    </xf>
    <xf numFmtId="1" fontId="7" fillId="0" borderId="409" xfId="0" applyNumberFormat="1" applyFont="1" applyBorder="1" applyAlignment="1">
      <alignment horizontal="center" vertical="center" wrapText="1"/>
    </xf>
    <xf numFmtId="1" fontId="7" fillId="0" borderId="457" xfId="0" applyNumberFormat="1" applyFont="1" applyBorder="1" applyAlignment="1">
      <alignment horizontal="center" vertical="center" wrapText="1"/>
    </xf>
    <xf numFmtId="1" fontId="7" fillId="0" borderId="458" xfId="0" applyNumberFormat="1" applyFont="1" applyBorder="1" applyAlignment="1">
      <alignment horizontal="center" vertical="center" wrapText="1"/>
    </xf>
    <xf numFmtId="1" fontId="7" fillId="0" borderId="421" xfId="0" applyNumberFormat="1" applyFont="1" applyBorder="1" applyAlignment="1">
      <alignment horizontal="center" vertical="center" wrapText="1"/>
    </xf>
    <xf numFmtId="1" fontId="7" fillId="0" borderId="429" xfId="0" applyNumberFormat="1" applyFont="1" applyBorder="1" applyAlignment="1">
      <alignment horizontal="center" vertical="center" wrapText="1"/>
    </xf>
    <xf numFmtId="1" fontId="7" fillId="0" borderId="426" xfId="0" applyNumberFormat="1" applyFont="1" applyBorder="1" applyAlignment="1">
      <alignment horizontal="center" vertical="center" wrapText="1"/>
    </xf>
    <xf numFmtId="1" fontId="7" fillId="0" borderId="433" xfId="0" applyNumberFormat="1" applyFont="1" applyBorder="1" applyAlignment="1">
      <alignment horizontal="center" vertical="center" wrapText="1"/>
    </xf>
    <xf numFmtId="1" fontId="7" fillId="0" borderId="421" xfId="0" applyNumberFormat="1" applyFont="1" applyBorder="1" applyAlignment="1">
      <alignment horizontal="center" vertical="center"/>
    </xf>
    <xf numFmtId="1" fontId="7" fillId="0" borderId="426" xfId="0" applyNumberFormat="1" applyFont="1" applyBorder="1" applyAlignment="1">
      <alignment horizontal="center" vertical="center"/>
    </xf>
    <xf numFmtId="1" fontId="7" fillId="0" borderId="433" xfId="0" applyNumberFormat="1" applyFont="1" applyBorder="1" applyAlignment="1">
      <alignment horizontal="center" vertical="center"/>
    </xf>
    <xf numFmtId="1" fontId="7" fillId="0" borderId="429" xfId="0" applyNumberFormat="1" applyFont="1" applyBorder="1" applyAlignment="1">
      <alignment horizontal="center" vertical="center"/>
    </xf>
    <xf numFmtId="1" fontId="7" fillId="0" borderId="427" xfId="0" applyNumberFormat="1" applyFont="1" applyBorder="1" applyAlignment="1">
      <alignment horizontal="center" vertical="center" wrapText="1"/>
    </xf>
    <xf numFmtId="1" fontId="7" fillId="0" borderId="435" xfId="0" applyNumberFormat="1" applyFont="1" applyBorder="1" applyAlignment="1">
      <alignment horizontal="center" vertical="center" wrapText="1"/>
    </xf>
    <xf numFmtId="1" fontId="7" fillId="0" borderId="428" xfId="0" applyNumberFormat="1" applyFont="1" applyBorder="1" applyAlignment="1" applyProtection="1">
      <alignment horizontal="center" vertical="center" wrapText="1"/>
      <protection hidden="1"/>
    </xf>
    <xf numFmtId="41" fontId="7" fillId="0" borderId="432" xfId="3" applyNumberFormat="1" applyFont="1" applyBorder="1" applyAlignment="1">
      <alignment horizontal="center" vertical="center"/>
    </xf>
    <xf numFmtId="41" fontId="7" fillId="0" borderId="434" xfId="3" applyNumberFormat="1" applyFont="1" applyBorder="1" applyAlignment="1">
      <alignment horizontal="center" vertical="center"/>
    </xf>
    <xf numFmtId="1" fontId="7" fillId="0" borderId="411" xfId="0" applyNumberFormat="1" applyFont="1" applyBorder="1" applyAlignment="1">
      <alignment horizontal="center" vertical="center"/>
    </xf>
    <xf numFmtId="1" fontId="7" fillId="0" borderId="412" xfId="0" applyNumberFormat="1" applyFont="1" applyBorder="1" applyAlignment="1">
      <alignment horizontal="center" vertical="center"/>
    </xf>
    <xf numFmtId="1" fontId="7" fillId="0" borderId="411" xfId="0" applyNumberFormat="1" applyFont="1" applyBorder="1" applyAlignment="1">
      <alignment horizontal="center" vertical="center" wrapText="1"/>
    </xf>
    <xf numFmtId="0" fontId="4" fillId="0" borderId="403" xfId="1" applyFont="1" applyBorder="1" applyAlignment="1">
      <alignment horizontal="left" wrapText="1"/>
    </xf>
    <xf numFmtId="1" fontId="7" fillId="0" borderId="416" xfId="0" applyNumberFormat="1" applyFont="1" applyBorder="1" applyAlignment="1">
      <alignment horizontal="center" vertical="center" wrapText="1"/>
    </xf>
    <xf numFmtId="1" fontId="7" fillId="0" borderId="418" xfId="0" applyNumberFormat="1" applyFont="1" applyBorder="1" applyAlignment="1">
      <alignment horizontal="center" vertical="center" wrapText="1"/>
    </xf>
    <xf numFmtId="41" fontId="7" fillId="0" borderId="408" xfId="2" applyNumberFormat="1" applyFont="1" applyBorder="1" applyAlignment="1" applyProtection="1">
      <alignment horizontal="center" vertical="center" wrapText="1"/>
    </xf>
    <xf numFmtId="41" fontId="7" fillId="0" borderId="405" xfId="3" applyNumberFormat="1" applyFont="1" applyBorder="1" applyAlignment="1">
      <alignment horizontal="center" vertical="center"/>
    </xf>
    <xf numFmtId="41" fontId="7" fillId="0" borderId="408" xfId="3" applyNumberFormat="1" applyFont="1" applyBorder="1" applyAlignment="1">
      <alignment horizontal="center" vertical="center"/>
    </xf>
    <xf numFmtId="41" fontId="7" fillId="0" borderId="415" xfId="3" applyNumberFormat="1" applyFont="1" applyBorder="1" applyAlignment="1">
      <alignment horizontal="center" vertical="center"/>
    </xf>
    <xf numFmtId="1" fontId="7" fillId="0" borderId="408" xfId="0" applyNumberFormat="1" applyFont="1" applyBorder="1" applyAlignment="1">
      <alignment horizontal="center" vertical="center" wrapText="1"/>
    </xf>
    <xf numFmtId="1" fontId="9" fillId="0" borderId="409" xfId="0" applyNumberFormat="1" applyFont="1" applyBorder="1" applyAlignment="1">
      <alignment horizontal="center" vertical="center" wrapText="1"/>
    </xf>
    <xf numFmtId="41" fontId="7" fillId="0" borderId="402" xfId="2" applyNumberFormat="1" applyFont="1" applyBorder="1" applyAlignment="1" applyProtection="1">
      <alignment horizontal="center" vertical="center"/>
    </xf>
    <xf numFmtId="41" fontId="7" fillId="0" borderId="411" xfId="2" applyNumberFormat="1" applyFont="1" applyBorder="1" applyAlignment="1" applyProtection="1">
      <alignment horizontal="center" vertical="center"/>
    </xf>
    <xf numFmtId="41" fontId="7" fillId="0" borderId="403" xfId="2" applyNumberFormat="1" applyFont="1" applyBorder="1" applyAlignment="1" applyProtection="1">
      <alignment horizontal="center" vertical="center"/>
    </xf>
    <xf numFmtId="41" fontId="7" fillId="0" borderId="405" xfId="2" applyNumberFormat="1" applyFont="1" applyBorder="1" applyAlignment="1" applyProtection="1">
      <alignment horizontal="center" vertical="center"/>
    </xf>
    <xf numFmtId="41" fontId="7" fillId="0" borderId="409" xfId="2" applyNumberFormat="1" applyFont="1" applyBorder="1" applyAlignment="1" applyProtection="1">
      <alignment horizontal="center" vertical="center"/>
    </xf>
    <xf numFmtId="41" fontId="7" fillId="0" borderId="410" xfId="2" applyNumberFormat="1" applyFont="1" applyBorder="1" applyAlignment="1" applyProtection="1">
      <alignment horizontal="center" vertical="center"/>
    </xf>
    <xf numFmtId="1" fontId="7" fillId="0" borderId="408" xfId="1" applyNumberFormat="1" applyFont="1" applyBorder="1" applyAlignment="1">
      <alignment horizontal="center" vertical="center" wrapText="1"/>
    </xf>
    <xf numFmtId="1" fontId="7" fillId="0" borderId="408" xfId="1" applyNumberFormat="1" applyFont="1" applyBorder="1" applyAlignment="1">
      <alignment horizontal="center" vertical="center"/>
    </xf>
    <xf numFmtId="1" fontId="7" fillId="0" borderId="415" xfId="1" applyNumberFormat="1" applyFont="1" applyBorder="1" applyAlignment="1">
      <alignment horizontal="center" vertical="center"/>
    </xf>
    <xf numFmtId="41" fontId="7" fillId="0" borderId="411" xfId="2" applyNumberFormat="1" applyFont="1" applyBorder="1" applyAlignment="1" applyProtection="1">
      <alignment horizontal="center" vertical="center" wrapText="1"/>
    </xf>
    <xf numFmtId="41" fontId="7" fillId="0" borderId="403" xfId="2" applyNumberFormat="1" applyFont="1" applyBorder="1" applyAlignment="1" applyProtection="1">
      <alignment horizontal="center" vertical="center" wrapText="1"/>
    </xf>
    <xf numFmtId="41" fontId="7" fillId="0" borderId="405" xfId="2" applyNumberFormat="1" applyFont="1" applyBorder="1" applyAlignment="1" applyProtection="1">
      <alignment horizontal="center" vertical="center" wrapText="1"/>
    </xf>
    <xf numFmtId="1" fontId="7" fillId="0" borderId="411" xfId="1" applyNumberFormat="1" applyFont="1" applyBorder="1" applyAlignment="1">
      <alignment horizontal="center" vertical="center" wrapText="1"/>
    </xf>
    <xf numFmtId="1" fontId="7" fillId="0" borderId="403" xfId="1" applyNumberFormat="1" applyFont="1" applyBorder="1" applyAlignment="1">
      <alignment horizontal="center" vertical="center" wrapText="1"/>
    </xf>
    <xf numFmtId="1" fontId="7" fillId="0" borderId="412" xfId="1" applyNumberFormat="1" applyFont="1" applyBorder="1" applyAlignment="1">
      <alignment horizontal="center" vertical="center" wrapText="1"/>
    </xf>
    <xf numFmtId="1" fontId="7" fillId="0" borderId="405" xfId="1" applyNumberFormat="1" applyFont="1" applyBorder="1" applyAlignment="1">
      <alignment horizontal="center" vertical="center" wrapText="1"/>
    </xf>
    <xf numFmtId="41" fontId="7" fillId="0" borderId="408" xfId="2" applyNumberFormat="1" applyFont="1" applyBorder="1" applyAlignment="1" applyProtection="1">
      <alignment horizontal="center" vertical="center"/>
    </xf>
    <xf numFmtId="41" fontId="7" fillId="0" borderId="409" xfId="2" applyNumberFormat="1" applyFont="1" applyBorder="1" applyAlignment="1" applyProtection="1">
      <alignment horizontal="center" vertical="center" wrapText="1"/>
    </xf>
    <xf numFmtId="41" fontId="7" fillId="0" borderId="410" xfId="2" applyNumberFormat="1" applyFont="1" applyBorder="1" applyAlignment="1" applyProtection="1">
      <alignment horizontal="center" vertical="center" wrapText="1"/>
    </xf>
    <xf numFmtId="41" fontId="7" fillId="0" borderId="411" xfId="3" applyNumberFormat="1" applyFont="1" applyBorder="1" applyAlignment="1">
      <alignment horizontal="center" vertical="center"/>
    </xf>
    <xf numFmtId="41" fontId="7" fillId="0" borderId="412" xfId="3" applyNumberFormat="1" applyFont="1" applyBorder="1" applyAlignment="1">
      <alignment horizontal="center" vertical="center"/>
    </xf>
    <xf numFmtId="1" fontId="7" fillId="0" borderId="499" xfId="0" applyNumberFormat="1" applyFont="1" applyBorder="1" applyAlignment="1" applyProtection="1">
      <alignment horizontal="center" vertical="center" wrapText="1"/>
      <protection hidden="1"/>
    </xf>
    <xf numFmtId="1" fontId="7" fillId="0" borderId="526" xfId="0" applyNumberFormat="1" applyFont="1" applyBorder="1" applyAlignment="1">
      <alignment horizontal="center" vertical="center"/>
    </xf>
    <xf numFmtId="1" fontId="7" fillId="0" borderId="500" xfId="0" applyNumberFormat="1" applyFont="1" applyBorder="1" applyAlignment="1">
      <alignment horizontal="center" vertical="center"/>
    </xf>
    <xf numFmtId="1" fontId="7" fillId="0" borderId="502" xfId="0" applyNumberFormat="1" applyFont="1" applyBorder="1" applyAlignment="1">
      <alignment horizontal="center" vertical="center"/>
    </xf>
    <xf numFmtId="1" fontId="7" fillId="0" borderId="499" xfId="0" applyNumberFormat="1" applyFont="1" applyBorder="1" applyAlignment="1">
      <alignment horizontal="center" vertical="center"/>
    </xf>
    <xf numFmtId="1" fontId="7" fillId="0" borderId="526" xfId="0" applyNumberFormat="1" applyFont="1" applyBorder="1" applyAlignment="1">
      <alignment horizontal="center" vertical="center" wrapText="1"/>
    </xf>
    <xf numFmtId="1" fontId="7" fillId="0" borderId="502" xfId="0" applyNumberFormat="1" applyFont="1" applyBorder="1" applyAlignment="1">
      <alignment horizontal="center" vertical="center" wrapText="1"/>
    </xf>
    <xf numFmtId="0" fontId="7" fillId="3" borderId="499" xfId="0" applyFont="1" applyFill="1" applyBorder="1" applyAlignment="1">
      <alignment horizontal="center" vertical="center" wrapText="1"/>
    </xf>
    <xf numFmtId="0" fontId="7" fillId="0" borderId="527" xfId="0" applyFont="1" applyBorder="1" applyAlignment="1">
      <alignment horizontal="center" vertical="center" wrapText="1"/>
    </xf>
    <xf numFmtId="0" fontId="7" fillId="0" borderId="526" xfId="0" applyFont="1" applyBorder="1" applyAlignment="1">
      <alignment horizontal="center" vertical="center" wrapText="1"/>
    </xf>
    <xf numFmtId="0" fontId="7" fillId="0" borderId="502" xfId="0" applyFont="1" applyBorder="1" applyAlignment="1">
      <alignment horizontal="center" vertical="center" wrapText="1"/>
    </xf>
    <xf numFmtId="0" fontId="7" fillId="0" borderId="526" xfId="0" applyFont="1" applyBorder="1" applyAlignment="1">
      <alignment horizontal="center" wrapText="1"/>
    </xf>
    <xf numFmtId="0" fontId="7" fillId="0" borderId="500" xfId="0" applyFont="1" applyBorder="1" applyAlignment="1">
      <alignment horizontal="center" wrapText="1"/>
    </xf>
    <xf numFmtId="0" fontId="7" fillId="0" borderId="501" xfId="0" applyFont="1" applyBorder="1" applyAlignment="1">
      <alignment horizontal="center" vertical="center" wrapText="1"/>
    </xf>
    <xf numFmtId="0" fontId="7" fillId="0" borderId="499" xfId="0" applyFont="1" applyBorder="1" applyAlignment="1">
      <alignment horizontal="center" vertical="center" wrapText="1"/>
    </xf>
    <xf numFmtId="0" fontId="7" fillId="3" borderId="527" xfId="0" applyFont="1" applyFill="1" applyBorder="1" applyAlignment="1">
      <alignment horizontal="center" vertical="center" wrapText="1"/>
    </xf>
    <xf numFmtId="0" fontId="7" fillId="3" borderId="526" xfId="0" applyFont="1" applyFill="1" applyBorder="1" applyAlignment="1">
      <alignment horizontal="center" vertical="center" wrapText="1"/>
    </xf>
    <xf numFmtId="0" fontId="7" fillId="3" borderId="502" xfId="0" applyFont="1" applyFill="1" applyBorder="1" applyAlignment="1">
      <alignment horizontal="center" vertical="center" wrapText="1"/>
    </xf>
    <xf numFmtId="0" fontId="7" fillId="3" borderId="500" xfId="0" applyFont="1" applyFill="1" applyBorder="1" applyAlignment="1">
      <alignment horizontal="center" vertical="center" wrapText="1"/>
    </xf>
    <xf numFmtId="0" fontId="7" fillId="3" borderId="501" xfId="0" applyFont="1" applyFill="1" applyBorder="1" applyAlignment="1">
      <alignment horizontal="center" vertical="center" wrapText="1"/>
    </xf>
    <xf numFmtId="1" fontId="7" fillId="0" borderId="499" xfId="0" applyNumberFormat="1" applyFont="1" applyBorder="1" applyAlignment="1">
      <alignment horizontal="left" vertical="center" wrapText="1"/>
    </xf>
    <xf numFmtId="0" fontId="7" fillId="0" borderId="500" xfId="0" applyFont="1" applyBorder="1" applyAlignment="1">
      <alignment horizontal="center" vertical="center" wrapText="1"/>
    </xf>
    <xf numFmtId="0" fontId="7" fillId="0" borderId="498" xfId="0" applyFont="1" applyBorder="1" applyAlignment="1">
      <alignment horizontal="center" vertical="center"/>
    </xf>
    <xf numFmtId="1" fontId="7" fillId="3" borderId="499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478" xfId="0" applyNumberFormat="1" applyFont="1" applyFill="1" applyBorder="1" applyAlignment="1">
      <alignment horizontal="center" vertical="center" wrapText="1"/>
    </xf>
    <xf numFmtId="1" fontId="7" fillId="3" borderId="498" xfId="0" applyNumberFormat="1" applyFont="1" applyFill="1" applyBorder="1" applyAlignment="1">
      <alignment horizontal="center" vertical="center" wrapText="1"/>
    </xf>
    <xf numFmtId="0" fontId="7" fillId="0" borderId="478" xfId="0" applyFont="1" applyBorder="1" applyAlignment="1">
      <alignment horizontal="center" vertical="center"/>
    </xf>
    <xf numFmtId="0" fontId="7" fillId="0" borderId="526" xfId="0" applyFont="1" applyBorder="1" applyAlignment="1">
      <alignment horizontal="center" vertical="center"/>
    </xf>
    <xf numFmtId="0" fontId="7" fillId="0" borderId="500" xfId="0" applyFont="1" applyBorder="1" applyAlignment="1">
      <alignment horizontal="center" vertical="center"/>
    </xf>
    <xf numFmtId="0" fontId="7" fillId="0" borderId="502" xfId="0" applyFont="1" applyBorder="1" applyAlignment="1">
      <alignment horizontal="center" vertical="center"/>
    </xf>
    <xf numFmtId="1" fontId="7" fillId="0" borderId="498" xfId="0" applyNumberFormat="1" applyFont="1" applyBorder="1" applyAlignment="1">
      <alignment horizontal="center" vertical="center" wrapText="1"/>
    </xf>
    <xf numFmtId="0" fontId="4" fillId="3" borderId="500" xfId="0" applyFont="1" applyFill="1" applyBorder="1" applyAlignment="1">
      <alignment horizontal="left"/>
    </xf>
    <xf numFmtId="1" fontId="7" fillId="0" borderId="478" xfId="0" applyNumberFormat="1" applyFont="1" applyBorder="1" applyAlignment="1">
      <alignment horizontal="center" vertical="center"/>
    </xf>
    <xf numFmtId="1" fontId="7" fillId="0" borderId="498" xfId="0" applyNumberFormat="1" applyFont="1" applyBorder="1" applyAlignment="1">
      <alignment horizontal="center" vertical="center"/>
    </xf>
    <xf numFmtId="1" fontId="7" fillId="0" borderId="499" xfId="0" applyNumberFormat="1" applyFont="1" applyBorder="1" applyAlignment="1">
      <alignment horizontal="center" vertical="center" wrapText="1"/>
    </xf>
    <xf numFmtId="1" fontId="9" fillId="3" borderId="526" xfId="0" applyNumberFormat="1" applyFont="1" applyFill="1" applyBorder="1" applyAlignment="1">
      <alignment horizontal="center" vertical="center" wrapText="1"/>
    </xf>
    <xf numFmtId="1" fontId="9" fillId="3" borderId="500" xfId="0" applyNumberFormat="1" applyFont="1" applyFill="1" applyBorder="1" applyAlignment="1">
      <alignment horizontal="center" vertical="center" wrapText="1"/>
    </xf>
    <xf numFmtId="1" fontId="9" fillId="3" borderId="502" xfId="0" applyNumberFormat="1" applyFont="1" applyFill="1" applyBorder="1" applyAlignment="1">
      <alignment horizontal="center" vertical="center" wrapText="1"/>
    </xf>
    <xf numFmtId="1" fontId="7" fillId="0" borderId="500" xfId="0" applyNumberFormat="1" applyFont="1" applyBorder="1" applyAlignment="1">
      <alignment horizontal="center" vertical="center" wrapText="1"/>
    </xf>
    <xf numFmtId="1" fontId="7" fillId="0" borderId="517" xfId="0" applyNumberFormat="1" applyFont="1" applyBorder="1" applyAlignment="1">
      <alignment horizontal="left" vertical="center" wrapText="1"/>
    </xf>
    <xf numFmtId="1" fontId="7" fillId="0" borderId="517" xfId="0" applyNumberFormat="1" applyFont="1" applyBorder="1" applyAlignment="1">
      <alignment horizontal="center" vertical="center"/>
    </xf>
    <xf numFmtId="1" fontId="7" fillId="0" borderId="478" xfId="0" applyNumberFormat="1" applyFont="1" applyBorder="1" applyAlignment="1">
      <alignment horizontal="center" vertical="center" wrapText="1"/>
    </xf>
    <xf numFmtId="1" fontId="7" fillId="0" borderId="501" xfId="0" applyNumberFormat="1" applyFont="1" applyBorder="1" applyAlignment="1">
      <alignment horizontal="center" vertical="center" wrapText="1"/>
    </xf>
    <xf numFmtId="1" fontId="7" fillId="0" borderId="506" xfId="0" applyNumberFormat="1" applyFont="1" applyBorder="1" applyAlignment="1">
      <alignment horizontal="center" vertical="center" wrapText="1"/>
    </xf>
    <xf numFmtId="1" fontId="7" fillId="0" borderId="507" xfId="0" applyNumberFormat="1" applyFont="1" applyBorder="1" applyAlignment="1">
      <alignment horizontal="center" vertical="center" wrapText="1"/>
    </xf>
    <xf numFmtId="1" fontId="7" fillId="0" borderId="506" xfId="0" applyNumberFormat="1" applyFont="1" applyBorder="1" applyAlignment="1">
      <alignment horizontal="center" vertical="center"/>
    </xf>
    <xf numFmtId="1" fontId="7" fillId="0" borderId="507" xfId="0" applyNumberFormat="1" applyFont="1" applyBorder="1" applyAlignment="1">
      <alignment horizontal="center" vertical="center"/>
    </xf>
    <xf numFmtId="1" fontId="7" fillId="0" borderId="491" xfId="0" applyNumberFormat="1" applyFont="1" applyBorder="1" applyAlignment="1">
      <alignment horizontal="center" vertical="center" wrapText="1"/>
    </xf>
    <xf numFmtId="1" fontId="7" fillId="0" borderId="505" xfId="0" applyNumberFormat="1" applyFont="1" applyBorder="1" applyAlignment="1" applyProtection="1">
      <alignment horizontal="center" vertical="center" wrapText="1"/>
      <protection hidden="1"/>
    </xf>
    <xf numFmtId="41" fontId="7" fillId="0" borderId="511" xfId="3" applyNumberFormat="1" applyFont="1" applyBorder="1" applyAlignment="1">
      <alignment horizontal="center" vertical="center"/>
    </xf>
    <xf numFmtId="41" fontId="7" fillId="0" borderId="510" xfId="3" applyNumberFormat="1" applyFont="1" applyBorder="1" applyAlignment="1">
      <alignment horizontal="center" vertical="center"/>
    </xf>
    <xf numFmtId="0" fontId="4" fillId="0" borderId="500" xfId="1" applyFont="1" applyBorder="1" applyAlignment="1">
      <alignment horizontal="left" wrapText="1"/>
    </xf>
    <xf numFmtId="1" fontId="7" fillId="0" borderId="480" xfId="0" applyNumberFormat="1" applyFont="1" applyBorder="1" applyAlignment="1">
      <alignment horizontal="center" vertical="center" wrapText="1"/>
    </xf>
    <xf numFmtId="1" fontId="7" fillId="0" borderId="485" xfId="0" applyNumberFormat="1" applyFont="1" applyBorder="1" applyAlignment="1">
      <alignment horizontal="center" vertical="center" wrapText="1"/>
    </xf>
    <xf numFmtId="41" fontId="7" fillId="0" borderId="505" xfId="2" applyNumberFormat="1" applyFont="1" applyBorder="1" applyAlignment="1" applyProtection="1">
      <alignment horizontal="center" vertical="center" wrapText="1"/>
    </xf>
    <xf numFmtId="41" fontId="7" fillId="0" borderId="502" xfId="3" applyNumberFormat="1" applyFont="1" applyBorder="1" applyAlignment="1">
      <alignment horizontal="center" vertical="center"/>
    </xf>
    <xf numFmtId="41" fontId="7" fillId="0" borderId="505" xfId="3" applyNumberFormat="1" applyFont="1" applyBorder="1" applyAlignment="1">
      <alignment horizontal="center" vertical="center"/>
    </xf>
    <xf numFmtId="1" fontId="7" fillId="0" borderId="505" xfId="0" applyNumberFormat="1" applyFont="1" applyBorder="1" applyAlignment="1">
      <alignment horizontal="center" vertical="center" wrapText="1"/>
    </xf>
    <xf numFmtId="1" fontId="9" fillId="0" borderId="478" xfId="0" applyNumberFormat="1" applyFont="1" applyBorder="1" applyAlignment="1">
      <alignment horizontal="center" vertical="center" wrapText="1"/>
    </xf>
    <xf numFmtId="41" fontId="7" fillId="0" borderId="499" xfId="2" applyNumberFormat="1" applyFont="1" applyBorder="1" applyAlignment="1" applyProtection="1">
      <alignment horizontal="center" vertical="center"/>
    </xf>
    <xf numFmtId="41" fontId="7" fillId="0" borderId="506" xfId="2" applyNumberFormat="1" applyFont="1" applyBorder="1" applyAlignment="1" applyProtection="1">
      <alignment horizontal="center" vertical="center"/>
    </xf>
    <xf numFmtId="41" fontId="7" fillId="0" borderId="500" xfId="2" applyNumberFormat="1" applyFont="1" applyBorder="1" applyAlignment="1" applyProtection="1">
      <alignment horizontal="center" vertical="center"/>
    </xf>
    <xf numFmtId="41" fontId="7" fillId="0" borderId="502" xfId="2" applyNumberFormat="1" applyFont="1" applyBorder="1" applyAlignment="1" applyProtection="1">
      <alignment horizontal="center" vertical="center"/>
    </xf>
    <xf numFmtId="41" fontId="7" fillId="0" borderId="478" xfId="2" applyNumberFormat="1" applyFont="1" applyBorder="1" applyAlignment="1" applyProtection="1">
      <alignment horizontal="center" vertical="center"/>
    </xf>
    <xf numFmtId="41" fontId="7" fillId="0" borderId="498" xfId="2" applyNumberFormat="1" applyFont="1" applyBorder="1" applyAlignment="1" applyProtection="1">
      <alignment horizontal="center" vertical="center"/>
    </xf>
    <xf numFmtId="1" fontId="7" fillId="0" borderId="505" xfId="1" applyNumberFormat="1" applyFont="1" applyBorder="1" applyAlignment="1">
      <alignment horizontal="center" vertical="center" wrapText="1"/>
    </xf>
    <xf numFmtId="1" fontId="7" fillId="0" borderId="505" xfId="1" applyNumberFormat="1" applyFont="1" applyBorder="1" applyAlignment="1">
      <alignment horizontal="center" vertical="center"/>
    </xf>
    <xf numFmtId="1" fontId="7" fillId="0" borderId="510" xfId="1" applyNumberFormat="1" applyFont="1" applyBorder="1" applyAlignment="1">
      <alignment horizontal="center" vertical="center"/>
    </xf>
    <xf numFmtId="41" fontId="7" fillId="0" borderId="506" xfId="2" applyNumberFormat="1" applyFont="1" applyBorder="1" applyAlignment="1" applyProtection="1">
      <alignment horizontal="center" vertical="center" wrapText="1"/>
    </xf>
    <xf numFmtId="41" fontId="7" fillId="0" borderId="500" xfId="2" applyNumberFormat="1" applyFont="1" applyBorder="1" applyAlignment="1" applyProtection="1">
      <alignment horizontal="center" vertical="center" wrapText="1"/>
    </xf>
    <xf numFmtId="41" fontId="7" fillId="0" borderId="502" xfId="2" applyNumberFormat="1" applyFont="1" applyBorder="1" applyAlignment="1" applyProtection="1">
      <alignment horizontal="center" vertical="center" wrapText="1"/>
    </xf>
    <xf numFmtId="1" fontId="7" fillId="0" borderId="506" xfId="1" applyNumberFormat="1" applyFont="1" applyBorder="1" applyAlignment="1">
      <alignment horizontal="center" vertical="center" wrapText="1"/>
    </xf>
    <xf numFmtId="1" fontId="7" fillId="0" borderId="500" xfId="1" applyNumberFormat="1" applyFont="1" applyBorder="1" applyAlignment="1">
      <alignment horizontal="center" vertical="center" wrapText="1"/>
    </xf>
    <xf numFmtId="1" fontId="7" fillId="0" borderId="507" xfId="1" applyNumberFormat="1" applyFont="1" applyBorder="1" applyAlignment="1">
      <alignment horizontal="center" vertical="center" wrapText="1"/>
    </xf>
    <xf numFmtId="1" fontId="7" fillId="0" borderId="502" xfId="1" applyNumberFormat="1" applyFont="1" applyBorder="1" applyAlignment="1">
      <alignment horizontal="center" vertical="center" wrapText="1"/>
    </xf>
    <xf numFmtId="41" fontId="7" fillId="0" borderId="505" xfId="2" applyNumberFormat="1" applyFont="1" applyBorder="1" applyAlignment="1" applyProtection="1">
      <alignment horizontal="center" vertical="center"/>
    </xf>
    <xf numFmtId="41" fontId="7" fillId="0" borderId="478" xfId="2" applyNumberFormat="1" applyFont="1" applyBorder="1" applyAlignment="1" applyProtection="1">
      <alignment horizontal="center" vertical="center" wrapText="1"/>
    </xf>
    <xf numFmtId="41" fontId="7" fillId="0" borderId="498" xfId="2" applyNumberFormat="1" applyFont="1" applyBorder="1" applyAlignment="1" applyProtection="1">
      <alignment horizontal="center" vertical="center" wrapText="1"/>
    </xf>
    <xf numFmtId="41" fontId="7" fillId="0" borderId="506" xfId="3" applyNumberFormat="1" applyFont="1" applyBorder="1" applyAlignment="1">
      <alignment horizontal="center" vertical="center"/>
    </xf>
    <xf numFmtId="41" fontId="7" fillId="0" borderId="507" xfId="3" applyNumberFormat="1" applyFont="1" applyBorder="1" applyAlignment="1">
      <alignment horizontal="center" vertical="center"/>
    </xf>
    <xf numFmtId="1" fontId="7" fillId="0" borderId="517" xfId="0" applyNumberFormat="1" applyFont="1" applyBorder="1" applyAlignment="1" applyProtection="1">
      <alignment horizontal="center" vertical="center" wrapText="1"/>
      <protection hidden="1"/>
    </xf>
    <xf numFmtId="1" fontId="7" fillId="0" borderId="565" xfId="0" applyNumberFormat="1" applyFont="1" applyBorder="1" applyAlignment="1">
      <alignment horizontal="center" vertical="center"/>
    </xf>
    <xf numFmtId="1" fontId="7" fillId="0" borderId="544" xfId="0" applyNumberFormat="1" applyFont="1" applyBorder="1" applyAlignment="1">
      <alignment horizontal="center" vertical="center"/>
    </xf>
    <xf numFmtId="1" fontId="7" fillId="0" borderId="543" xfId="0" applyNumberFormat="1" applyFont="1" applyBorder="1" applyAlignment="1">
      <alignment horizontal="center" vertical="center"/>
    </xf>
    <xf numFmtId="1" fontId="7" fillId="0" borderId="565" xfId="0" applyNumberFormat="1" applyFont="1" applyBorder="1" applyAlignment="1">
      <alignment horizontal="center" vertical="center" wrapText="1"/>
    </xf>
    <xf numFmtId="1" fontId="7" fillId="0" borderId="543" xfId="0" applyNumberFormat="1" applyFont="1" applyBorder="1" applyAlignment="1">
      <alignment horizontal="center" vertical="center" wrapText="1"/>
    </xf>
    <xf numFmtId="0" fontId="7" fillId="3" borderId="517" xfId="0" applyFont="1" applyFill="1" applyBorder="1" applyAlignment="1">
      <alignment horizontal="center" vertical="center" wrapText="1"/>
    </xf>
    <xf numFmtId="0" fontId="7" fillId="0" borderId="565" xfId="0" applyFont="1" applyBorder="1" applyAlignment="1">
      <alignment horizontal="center" vertical="center" wrapText="1"/>
    </xf>
    <xf numFmtId="0" fontId="7" fillId="0" borderId="543" xfId="0" applyFont="1" applyBorder="1" applyAlignment="1">
      <alignment horizontal="center" vertical="center" wrapText="1"/>
    </xf>
    <xf numFmtId="0" fontId="7" fillId="0" borderId="565" xfId="0" applyFont="1" applyBorder="1" applyAlignment="1">
      <alignment horizontal="center" wrapText="1"/>
    </xf>
    <xf numFmtId="0" fontId="7" fillId="0" borderId="544" xfId="0" applyFont="1" applyBorder="1" applyAlignment="1">
      <alignment horizontal="center" wrapText="1"/>
    </xf>
    <xf numFmtId="0" fontId="7" fillId="0" borderId="558" xfId="0" applyFont="1" applyBorder="1" applyAlignment="1">
      <alignment horizontal="center" vertical="center" wrapText="1"/>
    </xf>
    <xf numFmtId="0" fontId="7" fillId="0" borderId="517" xfId="0" applyFont="1" applyBorder="1" applyAlignment="1">
      <alignment horizontal="center" vertical="center" wrapText="1"/>
    </xf>
    <xf numFmtId="0" fontId="7" fillId="3" borderId="565" xfId="0" applyFont="1" applyFill="1" applyBorder="1" applyAlignment="1">
      <alignment horizontal="center" vertical="center" wrapText="1"/>
    </xf>
    <xf numFmtId="0" fontId="7" fillId="3" borderId="543" xfId="0" applyFont="1" applyFill="1" applyBorder="1" applyAlignment="1">
      <alignment horizontal="center" vertical="center" wrapText="1"/>
    </xf>
    <xf numFmtId="0" fontId="7" fillId="3" borderId="544" xfId="0" applyFont="1" applyFill="1" applyBorder="1" applyAlignment="1">
      <alignment horizontal="center" vertical="center" wrapText="1"/>
    </xf>
    <xf numFmtId="0" fontId="7" fillId="3" borderId="558" xfId="0" applyFont="1" applyFill="1" applyBorder="1" applyAlignment="1">
      <alignment horizontal="center" vertical="center" wrapText="1"/>
    </xf>
    <xf numFmtId="0" fontId="7" fillId="0" borderId="544" xfId="0" applyFont="1" applyBorder="1" applyAlignment="1">
      <alignment horizontal="center" vertical="center" wrapText="1"/>
    </xf>
    <xf numFmtId="1" fontId="7" fillId="3" borderId="51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65" xfId="0" applyFont="1" applyBorder="1" applyAlignment="1">
      <alignment horizontal="center" vertical="center"/>
    </xf>
    <xf numFmtId="0" fontId="7" fillId="0" borderId="544" xfId="0" applyFont="1" applyBorder="1" applyAlignment="1">
      <alignment horizontal="center" vertical="center"/>
    </xf>
    <xf numFmtId="0" fontId="7" fillId="0" borderId="543" xfId="0" applyFont="1" applyBorder="1" applyAlignment="1">
      <alignment horizontal="center" vertical="center"/>
    </xf>
    <xf numFmtId="0" fontId="4" fillId="3" borderId="544" xfId="0" applyFont="1" applyFill="1" applyBorder="1" applyAlignment="1">
      <alignment horizontal="left"/>
    </xf>
    <xf numFmtId="1" fontId="7" fillId="0" borderId="517" xfId="0" applyNumberFormat="1" applyFont="1" applyBorder="1" applyAlignment="1">
      <alignment horizontal="center" vertical="center" wrapText="1"/>
    </xf>
    <xf numFmtId="1" fontId="9" fillId="3" borderId="565" xfId="0" applyNumberFormat="1" applyFont="1" applyFill="1" applyBorder="1" applyAlignment="1">
      <alignment horizontal="center" vertical="center" wrapText="1"/>
    </xf>
    <xf numFmtId="1" fontId="9" fillId="3" borderId="544" xfId="0" applyNumberFormat="1" applyFont="1" applyFill="1" applyBorder="1" applyAlignment="1">
      <alignment horizontal="center" vertical="center" wrapText="1"/>
    </xf>
    <xf numFmtId="1" fontId="9" fillId="3" borderId="543" xfId="0" applyNumberFormat="1" applyFont="1" applyFill="1" applyBorder="1" applyAlignment="1">
      <alignment horizontal="center" vertical="center" wrapText="1"/>
    </xf>
    <xf numFmtId="1" fontId="7" fillId="0" borderId="544" xfId="0" applyNumberFormat="1" applyFont="1" applyBorder="1" applyAlignment="1">
      <alignment horizontal="center" vertical="center" wrapText="1"/>
    </xf>
    <xf numFmtId="1" fontId="7" fillId="0" borderId="558" xfId="0" applyNumberFormat="1" applyFont="1" applyBorder="1" applyAlignment="1">
      <alignment horizontal="center" vertical="center" wrapText="1"/>
    </xf>
    <xf numFmtId="1" fontId="7" fillId="0" borderId="535" xfId="0" applyNumberFormat="1" applyFont="1" applyBorder="1" applyAlignment="1">
      <alignment horizontal="center" vertical="center" wrapText="1"/>
    </xf>
    <xf numFmtId="1" fontId="7" fillId="0" borderId="536" xfId="0" applyNumberFormat="1" applyFont="1" applyBorder="1" applyAlignment="1">
      <alignment horizontal="center" vertical="center" wrapText="1"/>
    </xf>
    <xf numFmtId="1" fontId="7" fillId="0" borderId="537" xfId="0" applyNumberFormat="1" applyFont="1" applyBorder="1" applyAlignment="1">
      <alignment horizontal="center" vertical="center" wrapText="1"/>
    </xf>
    <xf numFmtId="1" fontId="7" fillId="0" borderId="537" xfId="0" applyNumberFormat="1" applyFont="1" applyBorder="1" applyAlignment="1">
      <alignment horizontal="center" vertical="center"/>
    </xf>
    <xf numFmtId="1" fontId="7" fillId="0" borderId="559" xfId="0" applyNumberFormat="1" applyFont="1" applyBorder="1" applyAlignment="1">
      <alignment horizontal="center" vertical="center" wrapText="1"/>
    </xf>
    <xf numFmtId="1" fontId="7" fillId="0" borderId="527" xfId="0" applyNumberFormat="1" applyFont="1" applyBorder="1" applyAlignment="1" applyProtection="1">
      <alignment horizontal="center" vertical="center" wrapText="1"/>
      <protection hidden="1"/>
    </xf>
    <xf numFmtId="41" fontId="7" fillId="0" borderId="548" xfId="3" applyNumberFormat="1" applyFont="1" applyBorder="1" applyAlignment="1">
      <alignment horizontal="center" vertical="center"/>
    </xf>
    <xf numFmtId="41" fontId="7" fillId="0" borderId="545" xfId="3" applyNumberFormat="1" applyFont="1" applyBorder="1" applyAlignment="1">
      <alignment horizontal="center" vertical="center"/>
    </xf>
    <xf numFmtId="0" fontId="4" fillId="0" borderId="544" xfId="1" applyFont="1" applyBorder="1" applyAlignment="1">
      <alignment horizontal="left" wrapText="1"/>
    </xf>
    <xf numFmtId="1" fontId="7" fillId="0" borderId="535" xfId="0" applyNumberFormat="1" applyFont="1" applyBorder="1" applyAlignment="1">
      <alignment horizontal="center" vertical="center"/>
    </xf>
    <xf numFmtId="1" fontId="7" fillId="0" borderId="536" xfId="0" applyNumberFormat="1" applyFont="1" applyBorder="1" applyAlignment="1">
      <alignment horizontal="center" vertical="center"/>
    </xf>
    <xf numFmtId="1" fontId="7" fillId="0" borderId="547" xfId="0" applyNumberFormat="1" applyFont="1" applyBorder="1" applyAlignment="1">
      <alignment horizontal="center" vertical="center" wrapText="1"/>
    </xf>
    <xf numFmtId="1" fontId="7" fillId="0" borderId="552" xfId="0" applyNumberFormat="1" applyFont="1" applyBorder="1" applyAlignment="1">
      <alignment horizontal="center" vertical="center" wrapText="1"/>
    </xf>
    <xf numFmtId="41" fontId="7" fillId="0" borderId="527" xfId="2" applyNumberFormat="1" applyFont="1" applyBorder="1" applyAlignment="1" applyProtection="1">
      <alignment horizontal="center" vertical="center" wrapText="1"/>
    </xf>
    <xf numFmtId="41" fontId="7" fillId="0" borderId="543" xfId="3" applyNumberFormat="1" applyFont="1" applyBorder="1" applyAlignment="1">
      <alignment horizontal="center" vertical="center"/>
    </xf>
    <xf numFmtId="41" fontId="7" fillId="0" borderId="527" xfId="3" applyNumberFormat="1" applyFont="1" applyBorder="1" applyAlignment="1">
      <alignment horizontal="center" vertical="center"/>
    </xf>
    <xf numFmtId="1" fontId="7" fillId="0" borderId="527" xfId="0" applyNumberFormat="1" applyFont="1" applyBorder="1" applyAlignment="1">
      <alignment horizontal="center" vertical="center" wrapText="1"/>
    </xf>
    <xf numFmtId="1" fontId="9" fillId="0" borderId="535" xfId="0" applyNumberFormat="1" applyFont="1" applyBorder="1" applyAlignment="1">
      <alignment horizontal="center" vertical="center" wrapText="1"/>
    </xf>
    <xf numFmtId="41" fontId="7" fillId="0" borderId="517" xfId="2" applyNumberFormat="1" applyFont="1" applyBorder="1" applyAlignment="1" applyProtection="1">
      <alignment horizontal="center" vertical="center"/>
    </xf>
    <xf numFmtId="41" fontId="7" fillId="0" borderId="526" xfId="2" applyNumberFormat="1" applyFont="1" applyBorder="1" applyAlignment="1" applyProtection="1">
      <alignment horizontal="center" vertical="center"/>
    </xf>
    <xf numFmtId="41" fontId="7" fillId="0" borderId="544" xfId="2" applyNumberFormat="1" applyFont="1" applyBorder="1" applyAlignment="1" applyProtection="1">
      <alignment horizontal="center" vertical="center"/>
    </xf>
    <xf numFmtId="41" fontId="7" fillId="0" borderId="543" xfId="2" applyNumberFormat="1" applyFont="1" applyBorder="1" applyAlignment="1" applyProtection="1">
      <alignment horizontal="center" vertical="center"/>
    </xf>
    <xf numFmtId="41" fontId="7" fillId="0" borderId="535" xfId="2" applyNumberFormat="1" applyFont="1" applyBorder="1" applyAlignment="1" applyProtection="1">
      <alignment horizontal="center" vertical="center"/>
    </xf>
    <xf numFmtId="41" fontId="7" fillId="0" borderId="536" xfId="2" applyNumberFormat="1" applyFont="1" applyBorder="1" applyAlignment="1" applyProtection="1">
      <alignment horizontal="center" vertical="center"/>
    </xf>
    <xf numFmtId="1" fontId="7" fillId="0" borderId="527" xfId="1" applyNumberFormat="1" applyFont="1" applyBorder="1" applyAlignment="1">
      <alignment horizontal="center" vertical="center" wrapText="1"/>
    </xf>
    <xf numFmtId="1" fontId="7" fillId="0" borderId="527" xfId="1" applyNumberFormat="1" applyFont="1" applyBorder="1" applyAlignment="1">
      <alignment horizontal="center" vertical="center"/>
    </xf>
    <xf numFmtId="1" fontId="7" fillId="0" borderId="545" xfId="1" applyNumberFormat="1" applyFont="1" applyBorder="1" applyAlignment="1">
      <alignment horizontal="center" vertical="center"/>
    </xf>
    <xf numFmtId="41" fontId="7" fillId="0" borderId="526" xfId="2" applyNumberFormat="1" applyFont="1" applyBorder="1" applyAlignment="1" applyProtection="1">
      <alignment horizontal="center" vertical="center" wrapText="1"/>
    </xf>
    <xf numFmtId="41" fontId="7" fillId="0" borderId="544" xfId="2" applyNumberFormat="1" applyFont="1" applyBorder="1" applyAlignment="1" applyProtection="1">
      <alignment horizontal="center" vertical="center" wrapText="1"/>
    </xf>
    <xf numFmtId="41" fontId="7" fillId="0" borderId="543" xfId="2" applyNumberFormat="1" applyFont="1" applyBorder="1" applyAlignment="1" applyProtection="1">
      <alignment horizontal="center" vertical="center" wrapText="1"/>
    </xf>
    <xf numFmtId="1" fontId="7" fillId="0" borderId="526" xfId="1" applyNumberFormat="1" applyFont="1" applyBorder="1" applyAlignment="1">
      <alignment horizontal="center" vertical="center" wrapText="1"/>
    </xf>
    <xf numFmtId="1" fontId="7" fillId="0" borderId="544" xfId="1" applyNumberFormat="1" applyFont="1" applyBorder="1" applyAlignment="1">
      <alignment horizontal="center" vertical="center" wrapText="1"/>
    </xf>
    <xf numFmtId="1" fontId="7" fillId="0" borderId="537" xfId="1" applyNumberFormat="1" applyFont="1" applyBorder="1" applyAlignment="1">
      <alignment horizontal="center" vertical="center" wrapText="1"/>
    </xf>
    <xf numFmtId="1" fontId="7" fillId="0" borderId="543" xfId="1" applyNumberFormat="1" applyFont="1" applyBorder="1" applyAlignment="1">
      <alignment horizontal="center" vertical="center" wrapText="1"/>
    </xf>
    <xf numFmtId="41" fontId="7" fillId="0" borderId="527" xfId="2" applyNumberFormat="1" applyFont="1" applyBorder="1" applyAlignment="1" applyProtection="1">
      <alignment horizontal="center" vertical="center"/>
    </xf>
    <xf numFmtId="41" fontId="7" fillId="0" borderId="535" xfId="2" applyNumberFormat="1" applyFont="1" applyBorder="1" applyAlignment="1" applyProtection="1">
      <alignment horizontal="center" vertical="center" wrapText="1"/>
    </xf>
    <xf numFmtId="41" fontId="7" fillId="0" borderId="536" xfId="2" applyNumberFormat="1" applyFont="1" applyBorder="1" applyAlignment="1" applyProtection="1">
      <alignment horizontal="center" vertical="center" wrapText="1"/>
    </xf>
    <xf numFmtId="41" fontId="7" fillId="0" borderId="526" xfId="3" applyNumberFormat="1" applyFont="1" applyBorder="1" applyAlignment="1">
      <alignment horizontal="center" vertical="center"/>
    </xf>
    <xf numFmtId="41" fontId="7" fillId="0" borderId="537" xfId="3" applyNumberFormat="1" applyFont="1" applyBorder="1" applyAlignment="1">
      <alignment horizontal="center" vertical="center"/>
    </xf>
    <xf numFmtId="1" fontId="7" fillId="0" borderId="579" xfId="0" applyNumberFormat="1" applyFont="1" applyBorder="1" applyAlignment="1" applyProtection="1">
      <alignment horizontal="center" vertical="center" wrapText="1"/>
      <protection hidden="1"/>
    </xf>
    <xf numFmtId="1" fontId="7" fillId="0" borderId="580" xfId="0" applyNumberFormat="1" applyFont="1" applyBorder="1" applyAlignment="1">
      <alignment horizontal="center" vertical="center"/>
    </xf>
    <xf numFmtId="1" fontId="7" fillId="0" borderId="581" xfId="0" applyNumberFormat="1" applyFont="1" applyBorder="1" applyAlignment="1">
      <alignment horizontal="center" vertical="center"/>
    </xf>
    <xf numFmtId="1" fontId="7" fillId="0" borderId="583" xfId="0" applyNumberFormat="1" applyFont="1" applyBorder="1" applyAlignment="1">
      <alignment horizontal="center" vertical="center"/>
    </xf>
    <xf numFmtId="1" fontId="7" fillId="0" borderId="579" xfId="0" applyNumberFormat="1" applyFont="1" applyBorder="1" applyAlignment="1">
      <alignment horizontal="center" vertical="center"/>
    </xf>
    <xf numFmtId="1" fontId="7" fillId="0" borderId="580" xfId="0" applyNumberFormat="1" applyFont="1" applyBorder="1" applyAlignment="1">
      <alignment horizontal="center" vertical="center" wrapText="1"/>
    </xf>
    <xf numFmtId="1" fontId="7" fillId="0" borderId="583" xfId="0" applyNumberFormat="1" applyFont="1" applyBorder="1" applyAlignment="1">
      <alignment horizontal="center" vertical="center" wrapText="1"/>
    </xf>
    <xf numFmtId="0" fontId="7" fillId="3" borderId="579" xfId="0" applyFont="1" applyFill="1" applyBorder="1" applyAlignment="1">
      <alignment horizontal="center" vertical="center" wrapText="1"/>
    </xf>
    <xf numFmtId="0" fontId="7" fillId="0" borderId="584" xfId="0" applyFont="1" applyBorder="1" applyAlignment="1">
      <alignment horizontal="center" vertical="center" wrapText="1"/>
    </xf>
    <xf numFmtId="0" fontId="7" fillId="0" borderId="580" xfId="0" applyFont="1" applyBorder="1" applyAlignment="1">
      <alignment horizontal="center" vertical="center" wrapText="1"/>
    </xf>
    <xf numFmtId="0" fontId="7" fillId="0" borderId="583" xfId="0" applyFont="1" applyBorder="1" applyAlignment="1">
      <alignment horizontal="center" vertical="center" wrapText="1"/>
    </xf>
    <xf numFmtId="0" fontId="7" fillId="0" borderId="580" xfId="0" applyFont="1" applyBorder="1" applyAlignment="1">
      <alignment horizontal="center" wrapText="1"/>
    </xf>
    <xf numFmtId="0" fontId="7" fillId="0" borderId="581" xfId="0" applyFont="1" applyBorder="1" applyAlignment="1">
      <alignment horizontal="center" wrapText="1"/>
    </xf>
    <xf numFmtId="0" fontId="7" fillId="0" borderId="582" xfId="0" applyFont="1" applyBorder="1" applyAlignment="1">
      <alignment horizontal="center" vertical="center" wrapText="1"/>
    </xf>
    <xf numFmtId="0" fontId="7" fillId="0" borderId="579" xfId="0" applyFont="1" applyBorder="1" applyAlignment="1">
      <alignment horizontal="center" vertical="center" wrapText="1"/>
    </xf>
    <xf numFmtId="0" fontId="7" fillId="3" borderId="584" xfId="0" applyFont="1" applyFill="1" applyBorder="1" applyAlignment="1">
      <alignment horizontal="center" vertical="center" wrapText="1"/>
    </xf>
    <xf numFmtId="0" fontId="7" fillId="3" borderId="580" xfId="0" applyFont="1" applyFill="1" applyBorder="1" applyAlignment="1">
      <alignment horizontal="center" vertical="center" wrapText="1"/>
    </xf>
    <xf numFmtId="0" fontId="7" fillId="3" borderId="583" xfId="0" applyFont="1" applyFill="1" applyBorder="1" applyAlignment="1">
      <alignment horizontal="center" vertical="center" wrapText="1"/>
    </xf>
    <xf numFmtId="0" fontId="7" fillId="3" borderId="581" xfId="0" applyFont="1" applyFill="1" applyBorder="1" applyAlignment="1">
      <alignment horizontal="center" vertical="center" wrapText="1"/>
    </xf>
    <xf numFmtId="0" fontId="7" fillId="3" borderId="582" xfId="0" applyFont="1" applyFill="1" applyBorder="1" applyAlignment="1">
      <alignment horizontal="center" vertical="center" wrapText="1"/>
    </xf>
    <xf numFmtId="1" fontId="7" fillId="0" borderId="579" xfId="0" applyNumberFormat="1" applyFont="1" applyBorder="1" applyAlignment="1">
      <alignment horizontal="left" vertical="center" wrapText="1"/>
    </xf>
    <xf numFmtId="0" fontId="7" fillId="0" borderId="581" xfId="0" applyFont="1" applyBorder="1" applyAlignment="1">
      <alignment horizontal="center" vertical="center" wrapText="1"/>
    </xf>
    <xf numFmtId="1" fontId="7" fillId="3" borderId="57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80" xfId="0" applyFont="1" applyBorder="1" applyAlignment="1">
      <alignment horizontal="center" vertical="center"/>
    </xf>
    <xf numFmtId="0" fontId="7" fillId="0" borderId="581" xfId="0" applyFont="1" applyBorder="1" applyAlignment="1">
      <alignment horizontal="center" vertical="center"/>
    </xf>
    <xf numFmtId="0" fontId="7" fillId="0" borderId="583" xfId="0" applyFont="1" applyBorder="1" applyAlignment="1">
      <alignment horizontal="center" vertical="center"/>
    </xf>
    <xf numFmtId="0" fontId="4" fillId="3" borderId="581" xfId="0" applyFont="1" applyFill="1" applyBorder="1" applyAlignment="1">
      <alignment horizontal="left"/>
    </xf>
    <xf numFmtId="1" fontId="7" fillId="0" borderId="579" xfId="0" applyNumberFormat="1" applyFont="1" applyBorder="1" applyAlignment="1">
      <alignment horizontal="center" vertical="center" wrapText="1"/>
    </xf>
    <xf numFmtId="1" fontId="9" fillId="3" borderId="580" xfId="0" applyNumberFormat="1" applyFont="1" applyFill="1" applyBorder="1" applyAlignment="1">
      <alignment horizontal="center" vertical="center" wrapText="1"/>
    </xf>
    <xf numFmtId="1" fontId="9" fillId="3" borderId="581" xfId="0" applyNumberFormat="1" applyFont="1" applyFill="1" applyBorder="1" applyAlignment="1">
      <alignment horizontal="center" vertical="center" wrapText="1"/>
    </xf>
    <xf numFmtId="1" fontId="9" fillId="3" borderId="583" xfId="0" applyNumberFormat="1" applyFont="1" applyFill="1" applyBorder="1" applyAlignment="1">
      <alignment horizontal="center" vertical="center" wrapText="1"/>
    </xf>
    <xf numFmtId="1" fontId="7" fillId="0" borderId="581" xfId="0" applyNumberFormat="1" applyFont="1" applyBorder="1" applyAlignment="1">
      <alignment horizontal="center" vertical="center" wrapText="1"/>
    </xf>
    <xf numFmtId="1" fontId="7" fillId="0" borderId="582" xfId="0" applyNumberFormat="1" applyFont="1" applyBorder="1" applyAlignment="1">
      <alignment horizontal="center" vertical="center" wrapText="1"/>
    </xf>
    <xf numFmtId="1" fontId="7" fillId="0" borderId="568" xfId="0" applyNumberFormat="1" applyFont="1" applyBorder="1" applyAlignment="1">
      <alignment horizontal="center" vertical="center" wrapText="1"/>
    </xf>
    <xf numFmtId="1" fontId="7" fillId="0" borderId="569" xfId="0" applyNumberFormat="1" applyFont="1" applyBorder="1" applyAlignment="1">
      <alignment horizontal="center" vertical="center" wrapText="1"/>
    </xf>
    <xf numFmtId="1" fontId="7" fillId="0" borderId="568" xfId="0" applyNumberFormat="1" applyFont="1" applyBorder="1" applyAlignment="1">
      <alignment horizontal="center" vertical="center"/>
    </xf>
    <xf numFmtId="1" fontId="7" fillId="0" borderId="569" xfId="0" applyNumberFormat="1" applyFont="1" applyBorder="1" applyAlignment="1">
      <alignment horizontal="center" vertical="center"/>
    </xf>
    <xf numFmtId="1" fontId="7" fillId="0" borderId="567" xfId="0" applyNumberFormat="1" applyFont="1" applyBorder="1" applyAlignment="1" applyProtection="1">
      <alignment horizontal="center" vertical="center" wrapText="1"/>
      <protection hidden="1"/>
    </xf>
    <xf numFmtId="41" fontId="7" fillId="0" borderId="573" xfId="3" applyNumberFormat="1" applyFont="1" applyBorder="1" applyAlignment="1">
      <alignment horizontal="center" vertical="center"/>
    </xf>
    <xf numFmtId="41" fontId="7" fillId="0" borderId="572" xfId="3" applyNumberFormat="1" applyFont="1" applyBorder="1" applyAlignment="1">
      <alignment horizontal="center" vertical="center"/>
    </xf>
    <xf numFmtId="41" fontId="7" fillId="0" borderId="567" xfId="2" applyNumberFormat="1" applyFont="1" applyBorder="1" applyAlignment="1" applyProtection="1">
      <alignment horizontal="center" vertical="center" wrapText="1"/>
    </xf>
    <xf numFmtId="41" fontId="7" fillId="0" borderId="567" xfId="3" applyNumberFormat="1" applyFont="1" applyBorder="1" applyAlignment="1">
      <alignment horizontal="center" vertical="center"/>
    </xf>
    <xf numFmtId="1" fontId="7" fillId="0" borderId="567" xfId="0" applyNumberFormat="1" applyFont="1" applyBorder="1" applyAlignment="1">
      <alignment horizontal="center" vertical="center" wrapText="1"/>
    </xf>
    <xf numFmtId="41" fontId="7" fillId="0" borderId="568" xfId="2" applyNumberFormat="1" applyFont="1" applyBorder="1" applyAlignment="1" applyProtection="1">
      <alignment horizontal="center" vertical="center"/>
    </xf>
    <xf numFmtId="1" fontId="7" fillId="0" borderId="567" xfId="1" applyNumberFormat="1" applyFont="1" applyBorder="1" applyAlignment="1">
      <alignment horizontal="center" vertical="center" wrapText="1"/>
    </xf>
    <xf numFmtId="1" fontId="7" fillId="0" borderId="567" xfId="1" applyNumberFormat="1" applyFont="1" applyBorder="1" applyAlignment="1">
      <alignment horizontal="center" vertical="center"/>
    </xf>
    <xf numFmtId="1" fontId="7" fillId="0" borderId="572" xfId="1" applyNumberFormat="1" applyFont="1" applyBorder="1" applyAlignment="1">
      <alignment horizontal="center" vertical="center"/>
    </xf>
    <xf numFmtId="41" fontId="7" fillId="0" borderId="568" xfId="2" applyNumberFormat="1" applyFont="1" applyBorder="1" applyAlignment="1" applyProtection="1">
      <alignment horizontal="center" vertical="center" wrapText="1"/>
    </xf>
    <xf numFmtId="1" fontId="7" fillId="0" borderId="568" xfId="1" applyNumberFormat="1" applyFont="1" applyBorder="1" applyAlignment="1">
      <alignment horizontal="center" vertical="center" wrapText="1"/>
    </xf>
    <xf numFmtId="1" fontId="7" fillId="0" borderId="569" xfId="1" applyNumberFormat="1" applyFont="1" applyBorder="1" applyAlignment="1">
      <alignment horizontal="center" vertical="center" wrapText="1"/>
    </xf>
    <xf numFmtId="41" fontId="7" fillId="0" borderId="567" xfId="2" applyNumberFormat="1" applyFont="1" applyBorder="1" applyAlignment="1" applyProtection="1">
      <alignment horizontal="center" vertical="center"/>
    </xf>
    <xf numFmtId="41" fontId="7" fillId="0" borderId="568" xfId="3" applyNumberFormat="1" applyFont="1" applyBorder="1" applyAlignment="1">
      <alignment horizontal="center" vertical="center"/>
    </xf>
    <xf numFmtId="41" fontId="7" fillId="0" borderId="569" xfId="3" applyNumberFormat="1" applyFont="1" applyBorder="1" applyAlignment="1">
      <alignment horizontal="center" vertical="center"/>
    </xf>
    <xf numFmtId="0" fontId="7" fillId="0" borderId="629" xfId="0" applyFont="1" applyBorder="1" applyAlignment="1">
      <alignment horizontal="center" vertical="center" wrapText="1"/>
    </xf>
    <xf numFmtId="0" fontId="7" fillId="0" borderId="506" xfId="0" applyFont="1" applyBorder="1" applyAlignment="1">
      <alignment horizontal="center" vertical="center" wrapText="1"/>
    </xf>
    <xf numFmtId="0" fontId="7" fillId="0" borderId="506" xfId="0" applyFont="1" applyBorder="1" applyAlignment="1">
      <alignment horizontal="center" wrapText="1"/>
    </xf>
    <xf numFmtId="0" fontId="7" fillId="3" borderId="629" xfId="0" applyFont="1" applyFill="1" applyBorder="1" applyAlignment="1">
      <alignment horizontal="center" vertical="center" wrapText="1"/>
    </xf>
    <xf numFmtId="0" fontId="7" fillId="3" borderId="506" xfId="0" applyFont="1" applyFill="1" applyBorder="1" applyAlignment="1">
      <alignment horizontal="center" vertical="center" wrapText="1"/>
    </xf>
    <xf numFmtId="0" fontId="7" fillId="0" borderId="506" xfId="0" applyFont="1" applyBorder="1" applyAlignment="1">
      <alignment horizontal="center" vertical="center"/>
    </xf>
    <xf numFmtId="1" fontId="9" fillId="3" borderId="506" xfId="0" applyNumberFormat="1" applyFont="1" applyFill="1" applyBorder="1" applyAlignment="1">
      <alignment horizontal="center" vertical="center" wrapText="1"/>
    </xf>
    <xf numFmtId="1" fontId="7" fillId="0" borderId="621" xfId="0" applyNumberFormat="1" applyFont="1" applyBorder="1" applyAlignment="1">
      <alignment horizontal="left" vertical="center" wrapText="1"/>
    </xf>
    <xf numFmtId="1" fontId="7" fillId="0" borderId="621" xfId="0" applyNumberFormat="1" applyFont="1" applyBorder="1" applyAlignment="1">
      <alignment horizontal="center" vertical="center"/>
    </xf>
    <xf numFmtId="1" fontId="7" fillId="0" borderId="598" xfId="0" applyNumberFormat="1" applyFont="1" applyBorder="1" applyAlignment="1">
      <alignment horizontal="center" vertical="center" wrapText="1"/>
    </xf>
    <xf numFmtId="1" fontId="7" fillId="0" borderId="598" xfId="0" applyNumberFormat="1" applyFont="1" applyBorder="1" applyAlignment="1">
      <alignment horizontal="center" vertical="center"/>
    </xf>
    <xf numFmtId="1" fontId="7" fillId="0" borderId="612" xfId="0" applyNumberFormat="1" applyFont="1" applyBorder="1" applyAlignment="1">
      <alignment horizontal="center" vertical="center" wrapText="1"/>
    </xf>
    <xf numFmtId="1" fontId="7" fillId="0" borderId="584" xfId="0" applyNumberFormat="1" applyFont="1" applyBorder="1" applyAlignment="1" applyProtection="1">
      <alignment horizontal="center" vertical="center" wrapText="1"/>
      <protection hidden="1"/>
    </xf>
    <xf numFmtId="41" fontId="7" fillId="0" borderId="603" xfId="3" applyNumberFormat="1" applyFont="1" applyBorder="1" applyAlignment="1">
      <alignment horizontal="center" vertical="center"/>
    </xf>
    <xf numFmtId="41" fontId="7" fillId="0" borderId="601" xfId="3" applyNumberFormat="1" applyFont="1" applyBorder="1" applyAlignment="1">
      <alignment horizontal="center" vertical="center"/>
    </xf>
    <xf numFmtId="0" fontId="4" fillId="0" borderId="581" xfId="1" applyFont="1" applyBorder="1" applyAlignment="1">
      <alignment horizontal="left" wrapText="1"/>
    </xf>
    <xf numFmtId="1" fontId="7" fillId="0" borderId="602" xfId="0" applyNumberFormat="1" applyFont="1" applyBorder="1" applyAlignment="1">
      <alignment horizontal="center" vertical="center" wrapText="1"/>
    </xf>
    <xf numFmtId="41" fontId="7" fillId="0" borderId="584" xfId="2" applyNumberFormat="1" applyFont="1" applyBorder="1" applyAlignment="1" applyProtection="1">
      <alignment horizontal="center" vertical="center" wrapText="1"/>
    </xf>
    <xf numFmtId="41" fontId="7" fillId="0" borderId="583" xfId="3" applyNumberFormat="1" applyFont="1" applyBorder="1" applyAlignment="1">
      <alignment horizontal="center" vertical="center"/>
    </xf>
    <xf numFmtId="41" fontId="7" fillId="0" borderId="584" xfId="3" applyNumberFormat="1" applyFont="1" applyBorder="1" applyAlignment="1">
      <alignment horizontal="center" vertical="center"/>
    </xf>
    <xf numFmtId="1" fontId="7" fillId="0" borderId="584" xfId="0" applyNumberFormat="1" applyFont="1" applyBorder="1" applyAlignment="1">
      <alignment horizontal="center" vertical="center" wrapText="1"/>
    </xf>
    <xf numFmtId="41" fontId="7" fillId="0" borderId="579" xfId="2" applyNumberFormat="1" applyFont="1" applyBorder="1" applyAlignment="1" applyProtection="1">
      <alignment horizontal="center" vertical="center"/>
    </xf>
    <xf numFmtId="41" fontId="7" fillId="0" borderId="580" xfId="2" applyNumberFormat="1" applyFont="1" applyBorder="1" applyAlignment="1" applyProtection="1">
      <alignment horizontal="center" vertical="center"/>
    </xf>
    <xf numFmtId="41" fontId="7" fillId="0" borderId="581" xfId="2" applyNumberFormat="1" applyFont="1" applyBorder="1" applyAlignment="1" applyProtection="1">
      <alignment horizontal="center" vertical="center"/>
    </xf>
    <xf numFmtId="41" fontId="7" fillId="0" borderId="583" xfId="2" applyNumberFormat="1" applyFont="1" applyBorder="1" applyAlignment="1" applyProtection="1">
      <alignment horizontal="center" vertical="center"/>
    </xf>
    <xf numFmtId="1" fontId="7" fillId="0" borderId="584" xfId="1" applyNumberFormat="1" applyFont="1" applyBorder="1" applyAlignment="1">
      <alignment horizontal="center" vertical="center" wrapText="1"/>
    </xf>
    <xf numFmtId="1" fontId="7" fillId="0" borderId="584" xfId="1" applyNumberFormat="1" applyFont="1" applyBorder="1" applyAlignment="1">
      <alignment horizontal="center" vertical="center"/>
    </xf>
    <xf numFmtId="1" fontId="7" fillId="0" borderId="601" xfId="1" applyNumberFormat="1" applyFont="1" applyBorder="1" applyAlignment="1">
      <alignment horizontal="center" vertical="center"/>
    </xf>
    <xf numFmtId="41" fontId="7" fillId="0" borderId="580" xfId="2" applyNumberFormat="1" applyFont="1" applyBorder="1" applyAlignment="1" applyProtection="1">
      <alignment horizontal="center" vertical="center" wrapText="1"/>
    </xf>
    <xf numFmtId="41" fontId="7" fillId="0" borderId="581" xfId="2" applyNumberFormat="1" applyFont="1" applyBorder="1" applyAlignment="1" applyProtection="1">
      <alignment horizontal="center" vertical="center" wrapText="1"/>
    </xf>
    <xf numFmtId="41" fontId="7" fillId="0" borderId="583" xfId="2" applyNumberFormat="1" applyFont="1" applyBorder="1" applyAlignment="1" applyProtection="1">
      <alignment horizontal="center" vertical="center" wrapText="1"/>
    </xf>
    <xf numFmtId="1" fontId="7" fillId="0" borderId="580" xfId="1" applyNumberFormat="1" applyFont="1" applyBorder="1" applyAlignment="1">
      <alignment horizontal="center" vertical="center" wrapText="1"/>
    </xf>
    <xf numFmtId="1" fontId="7" fillId="0" borderId="581" xfId="1" applyNumberFormat="1" applyFont="1" applyBorder="1" applyAlignment="1">
      <alignment horizontal="center" vertical="center" wrapText="1"/>
    </xf>
    <xf numFmtId="1" fontId="7" fillId="0" borderId="598" xfId="1" applyNumberFormat="1" applyFont="1" applyBorder="1" applyAlignment="1">
      <alignment horizontal="center" vertical="center" wrapText="1"/>
    </xf>
    <xf numFmtId="1" fontId="7" fillId="0" borderId="583" xfId="1" applyNumberFormat="1" applyFont="1" applyBorder="1" applyAlignment="1">
      <alignment horizontal="center" vertical="center" wrapText="1"/>
    </xf>
    <xf numFmtId="41" fontId="7" fillId="0" borderId="584" xfId="2" applyNumberFormat="1" applyFont="1" applyBorder="1" applyAlignment="1" applyProtection="1">
      <alignment horizontal="center" vertical="center"/>
    </xf>
    <xf numFmtId="41" fontId="7" fillId="0" borderId="580" xfId="3" applyNumberFormat="1" applyFont="1" applyBorder="1" applyAlignment="1">
      <alignment horizontal="center" vertical="center"/>
    </xf>
    <xf numFmtId="41" fontId="7" fillId="0" borderId="598" xfId="3" applyNumberFormat="1" applyFont="1" applyBorder="1" applyAlignment="1">
      <alignment horizontal="center" vertical="center"/>
    </xf>
    <xf numFmtId="41" fontId="7" fillId="0" borderId="629" xfId="2" applyNumberFormat="1" applyFont="1" applyBorder="1" applyAlignment="1" applyProtection="1">
      <alignment horizontal="center" vertical="center"/>
    </xf>
    <xf numFmtId="41" fontId="7" fillId="0" borderId="636" xfId="2" applyNumberFormat="1" applyFont="1" applyBorder="1" applyAlignment="1" applyProtection="1">
      <alignment horizontal="center" vertical="center"/>
    </xf>
    <xf numFmtId="41" fontId="7" fillId="0" borderId="637" xfId="2" applyNumberFormat="1" applyFont="1" applyBorder="1" applyAlignment="1" applyProtection="1">
      <alignment horizontal="center" vertical="center" wrapText="1"/>
    </xf>
    <xf numFmtId="41" fontId="7" fillId="0" borderId="638" xfId="2" applyNumberFormat="1" applyFont="1" applyBorder="1" applyAlignment="1" applyProtection="1">
      <alignment horizontal="center" vertical="center" wrapText="1"/>
    </xf>
    <xf numFmtId="41" fontId="7" fillId="0" borderId="639" xfId="3" applyNumberFormat="1" applyFont="1" applyBorder="1" applyAlignment="1">
      <alignment horizontal="center" vertical="center"/>
    </xf>
    <xf numFmtId="41" fontId="7" fillId="0" borderId="640" xfId="3" applyNumberFormat="1" applyFont="1" applyBorder="1" applyAlignment="1">
      <alignment horizontal="center" vertical="center"/>
    </xf>
    <xf numFmtId="1" fontId="7" fillId="0" borderId="638" xfId="0" applyNumberFormat="1" applyFont="1" applyBorder="1" applyAlignment="1">
      <alignment horizontal="center" vertical="center" wrapText="1"/>
    </xf>
    <xf numFmtId="1" fontId="7" fillId="0" borderId="636" xfId="0" applyNumberFormat="1" applyFont="1" applyBorder="1" applyAlignment="1">
      <alignment horizontal="center" vertical="center" wrapText="1"/>
    </xf>
    <xf numFmtId="1" fontId="7" fillId="0" borderId="641" xfId="0" applyNumberFormat="1" applyFont="1" applyBorder="1" applyAlignment="1">
      <alignment horizontal="center" vertical="center" wrapText="1"/>
    </xf>
    <xf numFmtId="1" fontId="7" fillId="0" borderId="634" xfId="0" applyNumberFormat="1" applyFont="1" applyBorder="1" applyAlignment="1">
      <alignment horizontal="center" vertical="center"/>
    </xf>
    <xf numFmtId="1" fontId="7" fillId="0" borderId="633" xfId="0" applyNumberFormat="1" applyFont="1" applyBorder="1" applyAlignment="1">
      <alignment horizontal="center" vertical="center"/>
    </xf>
    <xf numFmtId="41" fontId="7" fillId="0" borderId="629" xfId="2" applyNumberFormat="1" applyFont="1" applyBorder="1" applyAlignment="1" applyProtection="1">
      <alignment horizontal="center" vertical="center" wrapText="1"/>
    </xf>
    <xf numFmtId="41" fontId="7" fillId="0" borderId="640" xfId="2" applyNumberFormat="1" applyFont="1" applyBorder="1" applyAlignment="1" applyProtection="1">
      <alignment horizontal="center" vertical="center"/>
    </xf>
    <xf numFmtId="1" fontId="7" fillId="4" borderId="642" xfId="0" applyNumberFormat="1" applyFont="1" applyFill="1" applyBorder="1" applyProtection="1">
      <protection locked="0"/>
    </xf>
    <xf numFmtId="1" fontId="7" fillId="4" borderId="643" xfId="0" applyNumberFormat="1" applyFont="1" applyFill="1" applyBorder="1" applyProtection="1">
      <protection locked="0"/>
    </xf>
    <xf numFmtId="1" fontId="7" fillId="4" borderId="644" xfId="0" applyNumberFormat="1" applyFont="1" applyFill="1" applyBorder="1" applyProtection="1">
      <protection locked="0"/>
    </xf>
    <xf numFmtId="1" fontId="7" fillId="4" borderId="645" xfId="0" applyNumberFormat="1" applyFont="1" applyFill="1" applyBorder="1" applyProtection="1">
      <protection locked="0"/>
    </xf>
    <xf numFmtId="41" fontId="7" fillId="0" borderId="639" xfId="2" applyNumberFormat="1" applyFont="1" applyBorder="1" applyAlignment="1" applyProtection="1">
      <alignment horizontal="center"/>
    </xf>
    <xf numFmtId="164" fontId="7" fillId="0" borderId="629" xfId="2" applyNumberFormat="1" applyFont="1" applyBorder="1" applyAlignment="1" applyProtection="1">
      <alignment horizontal="right"/>
    </xf>
    <xf numFmtId="164" fontId="7" fillId="0" borderId="630" xfId="2" applyNumberFormat="1" applyFont="1" applyBorder="1" applyAlignment="1" applyProtection="1">
      <alignment horizontal="right"/>
    </xf>
    <xf numFmtId="164" fontId="7" fillId="0" borderId="641" xfId="2" applyNumberFormat="1" applyFont="1" applyBorder="1" applyAlignment="1" applyProtection="1">
      <alignment horizontal="right"/>
    </xf>
    <xf numFmtId="164" fontId="7" fillId="0" borderId="634" xfId="2" applyNumberFormat="1" applyFont="1" applyBorder="1" applyAlignment="1" applyProtection="1">
      <alignment horizontal="right"/>
    </xf>
    <xf numFmtId="164" fontId="7" fillId="0" borderId="633" xfId="2" applyNumberFormat="1" applyFont="1" applyBorder="1" applyAlignment="1" applyProtection="1">
      <alignment horizontal="right"/>
    </xf>
    <xf numFmtId="164" fontId="7" fillId="0" borderId="640" xfId="2" applyNumberFormat="1" applyFont="1" applyBorder="1" applyAlignment="1" applyProtection="1">
      <alignment horizontal="right"/>
    </xf>
    <xf numFmtId="164" fontId="7" fillId="0" borderId="646" xfId="2" applyNumberFormat="1" applyFont="1" applyBorder="1" applyAlignment="1" applyProtection="1">
      <alignment horizontal="right"/>
    </xf>
    <xf numFmtId="1" fontId="7" fillId="0" borderId="629" xfId="1" applyNumberFormat="1" applyFont="1" applyBorder="1" applyAlignment="1">
      <alignment horizontal="center" vertical="center"/>
    </xf>
    <xf numFmtId="1" fontId="7" fillId="0" borderId="629" xfId="1" applyNumberFormat="1" applyFont="1" applyBorder="1" applyAlignment="1">
      <alignment horizontal="center" vertical="center" wrapText="1"/>
    </xf>
    <xf numFmtId="1" fontId="7" fillId="0" borderId="639" xfId="1" applyNumberFormat="1" applyFont="1" applyBorder="1" applyAlignment="1">
      <alignment horizontal="center" vertical="center" wrapText="1"/>
    </xf>
    <xf numFmtId="1" fontId="7" fillId="0" borderId="647" xfId="1" applyNumberFormat="1" applyFont="1" applyBorder="1" applyAlignment="1">
      <alignment horizontal="center" vertical="center" wrapText="1"/>
    </xf>
    <xf numFmtId="1" fontId="7" fillId="0" borderId="640" xfId="1" applyNumberFormat="1" applyFont="1" applyBorder="1" applyAlignment="1">
      <alignment horizontal="center" vertical="center" wrapText="1"/>
    </xf>
    <xf numFmtId="1" fontId="7" fillId="0" borderId="646" xfId="1" applyNumberFormat="1" applyFont="1" applyBorder="1" applyAlignment="1">
      <alignment horizontal="center" vertical="center" wrapText="1"/>
    </xf>
    <xf numFmtId="1" fontId="7" fillId="0" borderId="648" xfId="1" applyNumberFormat="1" applyFont="1" applyBorder="1" applyAlignment="1">
      <alignment horizontal="center" vertical="center"/>
    </xf>
    <xf numFmtId="1" fontId="7" fillId="0" borderId="629" xfId="1" applyNumberFormat="1" applyFont="1" applyBorder="1" applyAlignment="1">
      <alignment horizontal="center" vertical="center"/>
    </xf>
    <xf numFmtId="1" fontId="7" fillId="0" borderId="629" xfId="1" applyNumberFormat="1" applyFont="1" applyBorder="1" applyAlignment="1">
      <alignment horizontal="center" vertical="center" wrapText="1"/>
    </xf>
    <xf numFmtId="1" fontId="7" fillId="0" borderId="630" xfId="1" applyNumberFormat="1" applyFont="1" applyBorder="1" applyAlignment="1">
      <alignment horizontal="center" vertical="center" wrapText="1"/>
    </xf>
    <xf numFmtId="1" fontId="7" fillId="0" borderId="646" xfId="1" applyNumberFormat="1" applyFont="1" applyBorder="1" applyAlignment="1">
      <alignment horizontal="center" vertical="center" wrapText="1"/>
    </xf>
    <xf numFmtId="1" fontId="7" fillId="0" borderId="640" xfId="1" applyNumberFormat="1" applyFont="1" applyBorder="1" applyAlignment="1">
      <alignment horizontal="center" vertical="center" wrapText="1"/>
    </xf>
    <xf numFmtId="0" fontId="7" fillId="0" borderId="643" xfId="1" applyFont="1" applyBorder="1" applyAlignment="1">
      <alignment horizontal="left" vertical="center" wrapText="1"/>
    </xf>
    <xf numFmtId="1" fontId="7" fillId="0" borderId="643" xfId="1" applyNumberFormat="1" applyFont="1" applyBorder="1" applyAlignment="1">
      <alignment horizontal="right" vertical="center" wrapText="1"/>
    </xf>
    <xf numFmtId="1" fontId="7" fillId="4" borderId="649" xfId="1" applyNumberFormat="1" applyFont="1" applyFill="1" applyBorder="1" applyProtection="1">
      <protection locked="0"/>
    </xf>
    <xf numFmtId="1" fontId="7" fillId="4" borderId="645" xfId="1" applyNumberFormat="1" applyFont="1" applyFill="1" applyBorder="1" applyProtection="1">
      <protection locked="0"/>
    </xf>
    <xf numFmtId="1" fontId="7" fillId="4" borderId="644" xfId="1" applyNumberFormat="1" applyFont="1" applyFill="1" applyBorder="1" applyProtection="1">
      <protection locked="0"/>
    </xf>
    <xf numFmtId="1" fontId="7" fillId="8" borderId="645" xfId="1" applyNumberFormat="1" applyFont="1" applyFill="1" applyBorder="1" applyProtection="1">
      <protection locked="0"/>
    </xf>
    <xf numFmtId="1" fontId="7" fillId="8" borderId="643" xfId="1" applyNumberFormat="1" applyFont="1" applyFill="1" applyBorder="1" applyProtection="1">
      <protection locked="0"/>
    </xf>
    <xf numFmtId="1" fontId="7" fillId="4" borderId="643" xfId="1" applyNumberFormat="1" applyFont="1" applyFill="1" applyBorder="1" applyProtection="1">
      <protection locked="0"/>
    </xf>
    <xf numFmtId="1" fontId="7" fillId="0" borderId="629" xfId="1" applyNumberFormat="1" applyFont="1" applyBorder="1" applyAlignment="1">
      <alignment horizontal="right" vertical="center" wrapText="1"/>
    </xf>
    <xf numFmtId="1" fontId="7" fillId="0" borderId="630" xfId="1" applyNumberFormat="1" applyFont="1" applyBorder="1" applyAlignment="1">
      <alignment horizontal="right" vertical="center" wrapText="1"/>
    </xf>
    <xf numFmtId="1" fontId="7" fillId="0" borderId="646" xfId="1" applyNumberFormat="1" applyFont="1" applyBorder="1" applyAlignment="1">
      <alignment horizontal="right" vertical="center" wrapText="1"/>
    </xf>
    <xf numFmtId="1" fontId="7" fillId="0" borderId="640" xfId="1" applyNumberFormat="1" applyFont="1" applyBorder="1" applyAlignment="1">
      <alignment horizontal="right" vertical="center" wrapText="1"/>
    </xf>
    <xf numFmtId="41" fontId="7" fillId="0" borderId="639" xfId="2" applyNumberFormat="1" applyFont="1" applyBorder="1" applyAlignment="1" applyProtection="1">
      <alignment horizontal="center" vertical="center" wrapText="1"/>
    </xf>
    <xf numFmtId="41" fontId="7" fillId="0" borderId="647" xfId="2" applyNumberFormat="1" applyFont="1" applyBorder="1" applyAlignment="1" applyProtection="1">
      <alignment horizontal="center" vertical="center" wrapText="1"/>
    </xf>
    <xf numFmtId="41" fontId="7" fillId="0" borderId="646" xfId="2" applyNumberFormat="1" applyFont="1" applyBorder="1" applyAlignment="1" applyProtection="1">
      <alignment horizontal="center" vertical="center" wrapText="1"/>
    </xf>
    <xf numFmtId="41" fontId="7" fillId="0" borderId="629" xfId="3" applyNumberFormat="1" applyFont="1" applyBorder="1" applyAlignment="1">
      <alignment horizontal="center" vertical="center"/>
    </xf>
    <xf numFmtId="41" fontId="7" fillId="0" borderId="648" xfId="3" applyNumberFormat="1" applyFont="1" applyBorder="1" applyAlignment="1">
      <alignment horizontal="center" vertical="center"/>
    </xf>
    <xf numFmtId="1" fontId="7" fillId="0" borderId="646" xfId="0" applyNumberFormat="1" applyFont="1" applyBorder="1" applyAlignment="1">
      <alignment horizontal="center" vertical="center" wrapText="1"/>
    </xf>
    <xf numFmtId="1" fontId="7" fillId="0" borderId="629" xfId="0" applyNumberFormat="1" applyFont="1" applyBorder="1" applyAlignment="1">
      <alignment horizontal="center" vertical="center" wrapText="1"/>
    </xf>
    <xf numFmtId="0" fontId="7" fillId="0" borderId="629" xfId="1" applyFont="1" applyBorder="1" applyAlignment="1">
      <alignment horizontal="left" vertical="center" wrapText="1"/>
    </xf>
    <xf numFmtId="164" fontId="7" fillId="3" borderId="629" xfId="2" applyNumberFormat="1" applyFont="1" applyFill="1" applyBorder="1" applyAlignment="1" applyProtection="1">
      <alignment horizontal="right" vertical="center"/>
    </xf>
    <xf numFmtId="1" fontId="7" fillId="4" borderId="630" xfId="0" applyNumberFormat="1" applyFont="1" applyFill="1" applyBorder="1" applyProtection="1">
      <protection locked="0"/>
    </xf>
    <xf numFmtId="1" fontId="7" fillId="4" borderId="634" xfId="0" applyNumberFormat="1" applyFont="1" applyFill="1" applyBorder="1" applyProtection="1">
      <protection locked="0"/>
    </xf>
    <xf numFmtId="1" fontId="7" fillId="4" borderId="648" xfId="0" applyNumberFormat="1" applyFont="1" applyFill="1" applyBorder="1" applyProtection="1">
      <protection locked="0"/>
    </xf>
    <xf numFmtId="1" fontId="7" fillId="4" borderId="646" xfId="0" applyNumberFormat="1" applyFont="1" applyFill="1" applyBorder="1" applyProtection="1">
      <protection locked="0"/>
    </xf>
    <xf numFmtId="1" fontId="9" fillId="0" borderId="637" xfId="0" applyNumberFormat="1" applyFont="1" applyBorder="1" applyAlignment="1">
      <alignment horizontal="center" vertical="center" wrapText="1"/>
    </xf>
    <xf numFmtId="41" fontId="7" fillId="0" borderId="639" xfId="2" applyNumberFormat="1" applyFont="1" applyBorder="1" applyAlignment="1" applyProtection="1">
      <alignment horizontal="center" vertical="center"/>
    </xf>
    <xf numFmtId="41" fontId="7" fillId="0" borderId="647" xfId="2" applyNumberFormat="1" applyFont="1" applyBorder="1" applyAlignment="1" applyProtection="1">
      <alignment horizontal="center" vertical="center"/>
    </xf>
    <xf numFmtId="41" fontId="7" fillId="0" borderId="646" xfId="2" applyNumberFormat="1" applyFont="1" applyBorder="1" applyAlignment="1" applyProtection="1">
      <alignment horizontal="center" vertical="center"/>
    </xf>
    <xf numFmtId="41" fontId="7" fillId="0" borderId="637" xfId="2" applyNumberFormat="1" applyFont="1" applyBorder="1" applyAlignment="1" applyProtection="1">
      <alignment horizontal="center" vertical="center"/>
    </xf>
    <xf numFmtId="41" fontId="7" fillId="0" borderId="638" xfId="2" applyNumberFormat="1" applyFont="1" applyBorder="1" applyAlignment="1" applyProtection="1">
      <alignment horizontal="center" vertical="center"/>
    </xf>
    <xf numFmtId="1" fontId="7" fillId="0" borderId="637" xfId="0" applyNumberFormat="1" applyFont="1" applyBorder="1" applyAlignment="1">
      <alignment horizontal="center" vertical="center" wrapText="1"/>
    </xf>
    <xf numFmtId="1" fontId="7" fillId="0" borderId="639" xfId="0" applyNumberFormat="1" applyFont="1" applyBorder="1" applyAlignment="1">
      <alignment horizontal="center" vertical="center" wrapText="1"/>
    </xf>
    <xf numFmtId="1" fontId="7" fillId="0" borderId="647" xfId="0" applyNumberFormat="1" applyFont="1" applyBorder="1" applyAlignment="1">
      <alignment horizontal="center" vertical="center" wrapText="1"/>
    </xf>
    <xf numFmtId="1" fontId="7" fillId="0" borderId="650" xfId="0" applyNumberFormat="1" applyFont="1" applyBorder="1" applyAlignment="1">
      <alignment horizontal="center" vertical="center" wrapText="1"/>
    </xf>
    <xf numFmtId="41" fontId="7" fillId="0" borderId="629" xfId="2" applyNumberFormat="1" applyFont="1" applyBorder="1" applyAlignment="1" applyProtection="1">
      <alignment horizontal="center" vertical="center" wrapText="1"/>
    </xf>
    <xf numFmtId="41" fontId="7" fillId="0" borderId="646" xfId="3" applyNumberFormat="1" applyFont="1" applyBorder="1" applyAlignment="1">
      <alignment horizontal="center" vertical="center"/>
    </xf>
    <xf numFmtId="1" fontId="7" fillId="0" borderId="639" xfId="0" applyNumberFormat="1" applyFont="1" applyBorder="1" applyAlignment="1">
      <alignment horizontal="center" vertical="center"/>
    </xf>
    <xf numFmtId="1" fontId="7" fillId="0" borderId="647" xfId="0" applyNumberFormat="1" applyFont="1" applyBorder="1" applyAlignment="1">
      <alignment horizontal="center" vertical="center"/>
    </xf>
    <xf numFmtId="1" fontId="7" fillId="0" borderId="646" xfId="0" applyNumberFormat="1" applyFont="1" applyBorder="1" applyAlignment="1">
      <alignment horizontal="center" vertical="center"/>
    </xf>
    <xf numFmtId="41" fontId="7" fillId="0" borderId="630" xfId="2" applyNumberFormat="1" applyFont="1" applyBorder="1" applyAlignment="1" applyProtection="1">
      <alignment horizontal="center" vertical="center" wrapText="1"/>
    </xf>
    <xf numFmtId="41" fontId="7" fillId="0" borderId="646" xfId="2" applyNumberFormat="1" applyFont="1" applyBorder="1" applyAlignment="1" applyProtection="1">
      <alignment horizontal="center" vertical="center"/>
    </xf>
    <xf numFmtId="1" fontId="7" fillId="0" borderId="646" xfId="0" applyNumberFormat="1" applyFont="1" applyBorder="1" applyAlignment="1">
      <alignment horizontal="center" vertical="center" wrapText="1"/>
    </xf>
    <xf numFmtId="1" fontId="7" fillId="0" borderId="639" xfId="0" applyNumberFormat="1" applyFont="1" applyBorder="1" applyAlignment="1">
      <alignment horizontal="center" vertical="center"/>
    </xf>
    <xf numFmtId="1" fontId="7" fillId="0" borderId="630" xfId="0" applyNumberFormat="1" applyFont="1" applyBorder="1" applyAlignment="1">
      <alignment horizontal="center" vertical="center"/>
    </xf>
    <xf numFmtId="1" fontId="7" fillId="0" borderId="651" xfId="0" applyNumberFormat="1" applyFont="1" applyBorder="1" applyAlignment="1">
      <alignment horizontal="center" vertical="center" wrapText="1"/>
    </xf>
    <xf numFmtId="1" fontId="7" fillId="4" borderId="649" xfId="0" applyNumberFormat="1" applyFont="1" applyFill="1" applyBorder="1" applyProtection="1">
      <protection locked="0"/>
    </xf>
    <xf numFmtId="1" fontId="7" fillId="9" borderId="652" xfId="4" applyNumberFormat="1" applyFont="1" applyBorder="1" applyProtection="1">
      <protection locked="0"/>
    </xf>
    <xf numFmtId="1" fontId="7" fillId="9" borderId="653" xfId="4" applyNumberFormat="1" applyFont="1" applyBorder="1" applyProtection="1">
      <protection locked="0"/>
    </xf>
    <xf numFmtId="1" fontId="7" fillId="4" borderId="653" xfId="0" applyNumberFormat="1" applyFont="1" applyFill="1" applyBorder="1" applyProtection="1">
      <protection locked="0"/>
    </xf>
    <xf numFmtId="1" fontId="7" fillId="4" borderId="652" xfId="0" applyNumberFormat="1" applyFont="1" applyFill="1" applyBorder="1" applyProtection="1">
      <protection locked="0"/>
    </xf>
    <xf numFmtId="1" fontId="7" fillId="4" borderId="654" xfId="0" applyNumberFormat="1" applyFont="1" applyFill="1" applyBorder="1" applyProtection="1">
      <protection locked="0"/>
    </xf>
    <xf numFmtId="41" fontId="7" fillId="0" borderId="639" xfId="2" applyNumberFormat="1" applyFont="1" applyBorder="1" applyAlignment="1" applyProtection="1">
      <alignment horizontal="center" vertical="center" wrapText="1"/>
    </xf>
    <xf numFmtId="164" fontId="7" fillId="0" borderId="629" xfId="5" applyNumberFormat="1" applyFont="1" applyFill="1" applyBorder="1" applyAlignment="1" applyProtection="1">
      <alignment horizontal="right"/>
    </xf>
    <xf numFmtId="164" fontId="7" fillId="0" borderId="630" xfId="5" applyNumberFormat="1" applyFont="1" applyFill="1" applyBorder="1" applyAlignment="1" applyProtection="1">
      <alignment horizontal="right"/>
    </xf>
    <xf numFmtId="164" fontId="7" fillId="0" borderId="634" xfId="5" applyNumberFormat="1" applyFont="1" applyFill="1" applyBorder="1" applyAlignment="1" applyProtection="1">
      <alignment horizontal="right"/>
    </xf>
    <xf numFmtId="164" fontId="7" fillId="0" borderId="641" xfId="5" applyNumberFormat="1" applyFont="1" applyFill="1" applyBorder="1" applyAlignment="1" applyProtection="1">
      <alignment horizontal="right"/>
    </xf>
    <xf numFmtId="164" fontId="7" fillId="0" borderId="646" xfId="5" applyNumberFormat="1" applyFont="1" applyFill="1" applyBorder="1" applyAlignment="1" applyProtection="1">
      <alignment horizontal="right"/>
    </xf>
    <xf numFmtId="164" fontId="7" fillId="0" borderId="640" xfId="5" applyNumberFormat="1" applyFont="1" applyFill="1" applyBorder="1" applyAlignment="1" applyProtection="1">
      <alignment horizontal="right"/>
    </xf>
    <xf numFmtId="0" fontId="4" fillId="0" borderId="647" xfId="1" applyFont="1" applyBorder="1" applyAlignment="1">
      <alignment horizontal="left" wrapText="1"/>
    </xf>
    <xf numFmtId="1" fontId="7" fillId="0" borderId="637" xfId="0" applyNumberFormat="1" applyFont="1" applyBorder="1" applyAlignment="1">
      <alignment horizontal="center" vertical="center"/>
    </xf>
    <xf numFmtId="1" fontId="7" fillId="0" borderId="638" xfId="0" applyNumberFormat="1" applyFont="1" applyBorder="1" applyAlignment="1">
      <alignment horizontal="center" vertical="center"/>
    </xf>
    <xf numFmtId="1" fontId="7" fillId="0" borderId="640" xfId="0" applyNumberFormat="1" applyFont="1" applyBorder="1" applyAlignment="1">
      <alignment horizontal="center" vertical="center"/>
    </xf>
    <xf numFmtId="1" fontId="7" fillId="0" borderId="655" xfId="0" applyNumberFormat="1" applyFont="1" applyBorder="1" applyAlignment="1">
      <alignment horizontal="center" vertical="center" wrapText="1"/>
    </xf>
    <xf numFmtId="1" fontId="7" fillId="0" borderId="646" xfId="0" applyNumberFormat="1" applyFont="1" applyBorder="1" applyAlignment="1">
      <alignment horizontal="center" vertical="center"/>
    </xf>
    <xf numFmtId="1" fontId="7" fillId="0" borderId="656" xfId="0" applyNumberFormat="1" applyFont="1" applyBorder="1" applyAlignment="1">
      <alignment horizontal="center" vertical="center" wrapText="1"/>
    </xf>
    <xf numFmtId="1" fontId="7" fillId="0" borderId="638" xfId="0" applyNumberFormat="1" applyFont="1" applyBorder="1" applyAlignment="1">
      <alignment horizontal="center" vertical="center" wrapText="1"/>
    </xf>
    <xf numFmtId="1" fontId="7" fillId="0" borderId="655" xfId="0" applyNumberFormat="1" applyFont="1" applyBorder="1" applyAlignment="1">
      <alignment horizontal="center" vertical="center" wrapText="1"/>
    </xf>
    <xf numFmtId="41" fontId="7" fillId="0" borderId="651" xfId="2" applyNumberFormat="1" applyFont="1" applyBorder="1" applyAlignment="1" applyProtection="1">
      <alignment horizontal="center" vertical="center" wrapText="1"/>
    </xf>
    <xf numFmtId="41" fontId="7" fillId="0" borderId="657" xfId="2" applyNumberFormat="1" applyFont="1" applyBorder="1" applyAlignment="1" applyProtection="1">
      <alignment horizontal="center" vertical="center" wrapText="1"/>
    </xf>
    <xf numFmtId="1" fontId="7" fillId="0" borderId="637" xfId="0" applyNumberFormat="1" applyFont="1" applyBorder="1" applyAlignment="1">
      <alignment vertical="center"/>
    </xf>
    <xf numFmtId="1" fontId="7" fillId="0" borderId="638" xfId="0" applyNumberFormat="1" applyFont="1" applyBorder="1" applyAlignment="1">
      <alignment vertical="center"/>
    </xf>
    <xf numFmtId="1" fontId="7" fillId="0" borderId="630" xfId="0" applyNumberFormat="1" applyFont="1" applyBorder="1" applyAlignment="1">
      <alignment horizontal="right"/>
    </xf>
    <xf numFmtId="1" fontId="7" fillId="0" borderId="658" xfId="0" applyNumberFormat="1" applyFont="1" applyBorder="1" applyAlignment="1">
      <alignment horizontal="right"/>
    </xf>
    <xf numFmtId="1" fontId="7" fillId="0" borderId="638" xfId="0" applyNumberFormat="1" applyFont="1" applyBorder="1" applyAlignment="1">
      <alignment horizontal="right"/>
    </xf>
    <xf numFmtId="1" fontId="7" fillId="4" borderId="656" xfId="0" applyNumberFormat="1" applyFont="1" applyFill="1" applyBorder="1" applyProtection="1">
      <protection locked="0"/>
    </xf>
    <xf numFmtId="1" fontId="7" fillId="4" borderId="638" xfId="0" applyNumberFormat="1" applyFont="1" applyFill="1" applyBorder="1" applyProtection="1">
      <protection locked="0"/>
    </xf>
    <xf numFmtId="1" fontId="7" fillId="4" borderId="655" xfId="0" applyNumberFormat="1" applyFont="1" applyFill="1" applyBorder="1" applyProtection="1">
      <protection locked="0"/>
    </xf>
    <xf numFmtId="1" fontId="7" fillId="4" borderId="659" xfId="0" applyNumberFormat="1" applyFont="1" applyFill="1" applyBorder="1" applyProtection="1">
      <protection locked="0"/>
    </xf>
    <xf numFmtId="1" fontId="7" fillId="4" borderId="660" xfId="0" applyNumberFormat="1" applyFont="1" applyFill="1" applyBorder="1" applyProtection="1">
      <protection locked="0"/>
    </xf>
    <xf numFmtId="1" fontId="7" fillId="4" borderId="647" xfId="0" applyNumberFormat="1" applyFont="1" applyFill="1" applyBorder="1" applyProtection="1">
      <protection locked="0"/>
    </xf>
    <xf numFmtId="1" fontId="7" fillId="0" borderId="636" xfId="0" applyNumberFormat="1" applyFont="1" applyBorder="1" applyAlignment="1">
      <alignment vertical="center" wrapText="1"/>
    </xf>
    <xf numFmtId="1" fontId="7" fillId="0" borderId="643" xfId="0" applyNumberFormat="1" applyFont="1" applyBorder="1"/>
    <xf numFmtId="1" fontId="7" fillId="10" borderId="649" xfId="0" applyNumberFormat="1" applyFont="1" applyFill="1" applyBorder="1"/>
    <xf numFmtId="1" fontId="7" fillId="10" borderId="645" xfId="0" applyNumberFormat="1" applyFont="1" applyFill="1" applyBorder="1"/>
    <xf numFmtId="1" fontId="7" fillId="4" borderId="661" xfId="0" applyNumberFormat="1" applyFont="1" applyFill="1" applyBorder="1" applyProtection="1">
      <protection locked="0"/>
    </xf>
    <xf numFmtId="1" fontId="7" fillId="0" borderId="630" xfId="0" applyNumberFormat="1" applyFont="1" applyBorder="1"/>
    <xf numFmtId="1" fontId="7" fillId="0" borderId="633" xfId="0" applyNumberFormat="1" applyFont="1" applyBorder="1"/>
    <xf numFmtId="1" fontId="7" fillId="0" borderId="639" xfId="0" applyNumberFormat="1" applyFont="1" applyBorder="1"/>
    <xf numFmtId="1" fontId="7" fillId="0" borderId="660" xfId="0" applyNumberFormat="1" applyFont="1" applyBorder="1"/>
    <xf numFmtId="1" fontId="7" fillId="0" borderId="659" xfId="0" applyNumberFormat="1" applyFont="1" applyBorder="1"/>
    <xf numFmtId="1" fontId="7" fillId="0" borderId="647" xfId="0" applyNumberFormat="1" applyFont="1" applyBorder="1"/>
    <xf numFmtId="1" fontId="7" fillId="0" borderId="640" xfId="0" applyNumberFormat="1" applyFont="1" applyBorder="1" applyAlignment="1">
      <alignment horizontal="center" vertical="center" wrapText="1"/>
    </xf>
    <xf numFmtId="1" fontId="7" fillId="0" borderId="662" xfId="0" applyNumberFormat="1" applyFont="1" applyBorder="1" applyAlignment="1">
      <alignment horizontal="center" vertical="center" wrapText="1"/>
    </xf>
    <xf numFmtId="1" fontId="9" fillId="0" borderId="629" xfId="0" applyNumberFormat="1" applyFont="1" applyBorder="1" applyAlignment="1">
      <alignment horizontal="center" vertical="center" wrapText="1"/>
    </xf>
    <xf numFmtId="1" fontId="7" fillId="0" borderId="647" xfId="0" applyNumberFormat="1" applyFont="1" applyBorder="1" applyAlignment="1">
      <alignment horizontal="center" vertical="center" wrapText="1"/>
    </xf>
    <xf numFmtId="1" fontId="7" fillId="0" borderId="660" xfId="0" applyNumberFormat="1" applyFont="1" applyBorder="1" applyAlignment="1">
      <alignment horizontal="center" vertical="center" wrapText="1"/>
    </xf>
    <xf numFmtId="1" fontId="7" fillId="0" borderId="649" xfId="0" applyNumberFormat="1" applyFont="1" applyBorder="1" applyAlignment="1">
      <alignment horizontal="right"/>
    </xf>
    <xf numFmtId="1" fontId="7" fillId="0" borderId="639" xfId="0" applyNumberFormat="1" applyFont="1" applyBorder="1" applyAlignment="1">
      <alignment horizontal="center" vertical="center" wrapText="1"/>
    </xf>
    <xf numFmtId="1" fontId="7" fillId="0" borderId="629" xfId="0" applyNumberFormat="1" applyFont="1" applyBorder="1" applyAlignment="1">
      <alignment horizontal="right" wrapText="1"/>
    </xf>
    <xf numFmtId="1" fontId="7" fillId="0" borderId="647" xfId="0" applyNumberFormat="1" applyFont="1" applyBorder="1" applyAlignment="1">
      <alignment horizontal="right" wrapText="1"/>
    </xf>
    <xf numFmtId="1" fontId="7" fillId="0" borderId="633" xfId="0" applyNumberFormat="1" applyFont="1" applyBorder="1" applyAlignment="1">
      <alignment horizontal="right"/>
    </xf>
    <xf numFmtId="1" fontId="7" fillId="0" borderId="634" xfId="0" applyNumberFormat="1" applyFont="1" applyBorder="1" applyAlignment="1">
      <alignment horizontal="right"/>
    </xf>
    <xf numFmtId="1" fontId="7" fillId="0" borderId="660" xfId="0" applyNumberFormat="1" applyFont="1" applyBorder="1" applyAlignment="1">
      <alignment horizontal="right"/>
    </xf>
    <xf numFmtId="1" fontId="7" fillId="0" borderId="651" xfId="0" applyNumberFormat="1" applyFont="1" applyBorder="1" applyAlignment="1">
      <alignment horizontal="right"/>
    </xf>
    <xf numFmtId="1" fontId="7" fillId="0" borderId="646" xfId="0" applyNumberFormat="1" applyFont="1" applyBorder="1" applyAlignment="1">
      <alignment horizontal="right"/>
    </xf>
    <xf numFmtId="1" fontId="7" fillId="0" borderId="639" xfId="0" applyNumberFormat="1" applyFont="1" applyBorder="1" applyAlignment="1">
      <alignment horizontal="right" wrapText="1"/>
    </xf>
    <xf numFmtId="1" fontId="7" fillId="0" borderId="629" xfId="0" applyNumberFormat="1" applyFont="1" applyBorder="1" applyAlignment="1" applyProtection="1">
      <alignment horizontal="center" vertical="center" wrapText="1"/>
      <protection hidden="1"/>
    </xf>
    <xf numFmtId="41" fontId="7" fillId="0" borderId="651" xfId="3" applyNumberFormat="1" applyFont="1" applyBorder="1" applyAlignment="1">
      <alignment horizontal="center" vertical="center"/>
    </xf>
    <xf numFmtId="1" fontId="7" fillId="0" borderId="663" xfId="0" applyNumberFormat="1" applyFont="1" applyBorder="1" applyAlignment="1">
      <alignment horizontal="center" vertical="center" wrapText="1"/>
    </xf>
    <xf numFmtId="1" fontId="7" fillId="0" borderId="635" xfId="0" applyNumberFormat="1" applyFont="1" applyBorder="1" applyAlignment="1">
      <alignment horizontal="center" vertical="center"/>
    </xf>
    <xf numFmtId="41" fontId="7" fillId="0" borderId="659" xfId="2" applyNumberFormat="1" applyFont="1" applyBorder="1" applyAlignment="1" applyProtection="1">
      <alignment horizontal="center" vertical="center" wrapText="1"/>
    </xf>
    <xf numFmtId="1" fontId="7" fillId="0" borderId="664" xfId="0" applyNumberFormat="1" applyFont="1" applyBorder="1" applyAlignment="1">
      <alignment vertical="center" wrapText="1"/>
    </xf>
    <xf numFmtId="1" fontId="7" fillId="2" borderId="643" xfId="0" applyNumberFormat="1" applyFont="1" applyFill="1" applyBorder="1" applyAlignment="1">
      <alignment horizontal="center" vertical="center"/>
    </xf>
    <xf numFmtId="1" fontId="7" fillId="0" borderId="636" xfId="0" applyNumberFormat="1" applyFont="1" applyBorder="1" applyAlignment="1">
      <alignment horizontal="center" vertical="center"/>
    </xf>
    <xf numFmtId="1" fontId="7" fillId="0" borderId="635" xfId="0" applyNumberFormat="1" applyFont="1" applyBorder="1" applyAlignment="1">
      <alignment horizontal="center" vertical="center" wrapText="1"/>
    </xf>
    <xf numFmtId="1" fontId="7" fillId="0" borderId="636" xfId="0" applyNumberFormat="1" applyFont="1" applyBorder="1" applyAlignment="1">
      <alignment horizontal="left" vertical="center" wrapText="1"/>
    </xf>
    <xf numFmtId="1" fontId="7" fillId="0" borderId="665" xfId="0" applyNumberFormat="1" applyFont="1" applyBorder="1" applyAlignment="1">
      <alignment vertical="center" wrapText="1"/>
    </xf>
    <xf numFmtId="1" fontId="7" fillId="2" borderId="666" xfId="7" applyNumberFormat="1" applyFont="1" applyFill="1" applyBorder="1" applyAlignment="1">
      <alignment horizontal="right"/>
    </xf>
    <xf numFmtId="1" fontId="7" fillId="2" borderId="667" xfId="7" applyNumberFormat="1" applyFont="1" applyFill="1" applyBorder="1" applyAlignment="1">
      <alignment horizontal="right"/>
    </xf>
    <xf numFmtId="1" fontId="7" fillId="8" borderId="649" xfId="0" applyNumberFormat="1" applyFont="1" applyFill="1" applyBorder="1" applyProtection="1">
      <protection locked="0"/>
    </xf>
    <xf numFmtId="1" fontId="7" fillId="8" borderId="667" xfId="0" applyNumberFormat="1" applyFont="1" applyFill="1" applyBorder="1" applyProtection="1">
      <protection locked="0"/>
    </xf>
    <xf numFmtId="1" fontId="7" fillId="8" borderId="668" xfId="0" applyNumberFormat="1" applyFont="1" applyFill="1" applyBorder="1" applyProtection="1">
      <protection locked="0"/>
    </xf>
    <xf numFmtId="1" fontId="7" fillId="8" borderId="631" xfId="0" applyNumberFormat="1" applyFont="1" applyFill="1" applyBorder="1" applyProtection="1">
      <protection locked="0"/>
    </xf>
    <xf numFmtId="1" fontId="7" fillId="8" borderId="653" xfId="0" applyNumberFormat="1" applyFont="1" applyFill="1" applyBorder="1" applyProtection="1">
      <protection locked="0"/>
    </xf>
    <xf numFmtId="1" fontId="7" fillId="8" borderId="632" xfId="0" applyNumberFormat="1" applyFont="1" applyFill="1" applyBorder="1" applyProtection="1">
      <protection locked="0"/>
    </xf>
    <xf numFmtId="1" fontId="7" fillId="0" borderId="640" xfId="0" applyNumberFormat="1" applyFont="1" applyBorder="1" applyAlignment="1">
      <alignment horizontal="center" vertical="center" wrapText="1"/>
    </xf>
    <xf numFmtId="1" fontId="7" fillId="2" borderId="669" xfId="7" applyNumberFormat="1" applyFont="1" applyFill="1" applyBorder="1" applyAlignment="1">
      <alignment horizontal="right"/>
    </xf>
    <xf numFmtId="1" fontId="7" fillId="2" borderId="645" xfId="7" applyNumberFormat="1" applyFont="1" applyFill="1" applyBorder="1" applyAlignment="1">
      <alignment horizontal="right"/>
    </xf>
    <xf numFmtId="1" fontId="7" fillId="2" borderId="670" xfId="7" applyNumberFormat="1" applyFont="1" applyFill="1" applyBorder="1" applyAlignment="1">
      <alignment horizontal="right"/>
    </xf>
    <xf numFmtId="1" fontId="7" fillId="2" borderId="671" xfId="7" applyNumberFormat="1" applyFont="1" applyFill="1" applyBorder="1" applyAlignment="1">
      <alignment horizontal="right"/>
    </xf>
    <xf numFmtId="1" fontId="7" fillId="0" borderId="672" xfId="0" applyNumberFormat="1" applyFont="1" applyBorder="1" applyAlignment="1">
      <alignment horizontal="left" vertical="center" wrapText="1"/>
    </xf>
    <xf numFmtId="1" fontId="7" fillId="0" borderId="673" xfId="0" applyNumberFormat="1" applyFont="1" applyBorder="1"/>
    <xf numFmtId="1" fontId="7" fillId="2" borderId="674" xfId="7" applyNumberFormat="1" applyFont="1" applyFill="1" applyBorder="1" applyAlignment="1">
      <alignment horizontal="right"/>
    </xf>
    <xf numFmtId="1" fontId="7" fillId="2" borderId="675" xfId="7" applyNumberFormat="1" applyFont="1" applyFill="1" applyBorder="1" applyAlignment="1">
      <alignment horizontal="right"/>
    </xf>
    <xf numFmtId="1" fontId="7" fillId="4" borderId="676" xfId="0" applyNumberFormat="1" applyFont="1" applyFill="1" applyBorder="1" applyProtection="1">
      <protection locked="0"/>
    </xf>
    <xf numFmtId="1" fontId="7" fillId="4" borderId="677" xfId="0" applyNumberFormat="1" applyFont="1" applyFill="1" applyBorder="1" applyProtection="1">
      <protection locked="0"/>
    </xf>
    <xf numFmtId="1" fontId="7" fillId="4" borderId="678" xfId="0" applyNumberFormat="1" applyFont="1" applyFill="1" applyBorder="1" applyProtection="1">
      <protection locked="0"/>
    </xf>
    <xf numFmtId="1" fontId="7" fillId="4" borderId="675" xfId="0" applyNumberFormat="1" applyFont="1" applyFill="1" applyBorder="1" applyProtection="1">
      <protection locked="0"/>
    </xf>
    <xf numFmtId="1" fontId="7" fillId="0" borderId="672" xfId="0" applyNumberFormat="1" applyFont="1" applyBorder="1" applyAlignment="1">
      <alignment horizontal="center" vertical="center"/>
    </xf>
    <xf numFmtId="1" fontId="7" fillId="0" borderId="679" xfId="0" applyNumberFormat="1" applyFont="1" applyBorder="1" applyAlignment="1">
      <alignment horizontal="center" vertical="center" wrapText="1"/>
    </xf>
    <xf numFmtId="1" fontId="7" fillId="0" borderId="680" xfId="0" applyNumberFormat="1" applyFont="1" applyBorder="1" applyAlignment="1">
      <alignment horizontal="center" vertical="center" wrapText="1"/>
    </xf>
    <xf numFmtId="1" fontId="7" fillId="0" borderId="681" xfId="0" applyNumberFormat="1" applyFont="1" applyBorder="1" applyAlignment="1">
      <alignment horizontal="center" vertical="center" wrapText="1"/>
    </xf>
    <xf numFmtId="1" fontId="7" fillId="0" borderId="682" xfId="0" applyNumberFormat="1" applyFont="1" applyBorder="1" applyAlignment="1">
      <alignment horizontal="center" vertical="center" wrapText="1"/>
    </xf>
    <xf numFmtId="1" fontId="7" fillId="0" borderId="679" xfId="0" applyNumberFormat="1" applyFont="1" applyBorder="1" applyAlignment="1">
      <alignment horizontal="center" vertical="center"/>
    </xf>
    <xf numFmtId="1" fontId="7" fillId="0" borderId="682" xfId="0" applyNumberFormat="1" applyFont="1" applyBorder="1" applyAlignment="1">
      <alignment horizontal="center" vertical="center"/>
    </xf>
    <xf numFmtId="1" fontId="7" fillId="0" borderId="680" xfId="0" applyNumberFormat="1" applyFont="1" applyBorder="1" applyAlignment="1">
      <alignment horizontal="center" vertical="center"/>
    </xf>
    <xf numFmtId="1" fontId="7" fillId="0" borderId="683" xfId="0" applyNumberFormat="1" applyFont="1" applyBorder="1" applyAlignment="1">
      <alignment horizontal="center" vertical="center"/>
    </xf>
    <xf numFmtId="1" fontId="7" fillId="0" borderId="683" xfId="0" applyNumberFormat="1" applyFont="1" applyBorder="1" applyAlignment="1">
      <alignment horizontal="center" vertical="center" wrapText="1"/>
    </xf>
    <xf numFmtId="1" fontId="7" fillId="0" borderId="682" xfId="0" applyNumberFormat="1" applyFont="1" applyBorder="1" applyAlignment="1">
      <alignment horizontal="center" vertical="center" wrapText="1"/>
    </xf>
    <xf numFmtId="1" fontId="7" fillId="0" borderId="684" xfId="0" applyNumberFormat="1" applyFont="1" applyBorder="1" applyAlignment="1">
      <alignment horizontal="center" vertical="center" wrapText="1"/>
    </xf>
    <xf numFmtId="1" fontId="7" fillId="0" borderId="680" xfId="0" applyNumberFormat="1" applyFont="1" applyBorder="1" applyAlignment="1">
      <alignment horizontal="center" vertical="center" wrapText="1"/>
    </xf>
    <xf numFmtId="1" fontId="7" fillId="2" borderId="673" xfId="7" applyNumberFormat="1" applyFont="1" applyFill="1" applyBorder="1" applyAlignment="1">
      <alignment horizontal="right"/>
    </xf>
    <xf numFmtId="1" fontId="7" fillId="4" borderId="685" xfId="0" applyNumberFormat="1" applyFont="1" applyFill="1" applyBorder="1" applyProtection="1">
      <protection locked="0"/>
    </xf>
    <xf numFmtId="1" fontId="7" fillId="4" borderId="686" xfId="0" applyNumberFormat="1" applyFont="1" applyFill="1" applyBorder="1" applyProtection="1">
      <protection locked="0"/>
    </xf>
    <xf numFmtId="1" fontId="7" fillId="4" borderId="673" xfId="0" applyNumberFormat="1" applyFont="1" applyFill="1" applyBorder="1" applyProtection="1">
      <protection locked="0"/>
    </xf>
    <xf numFmtId="0" fontId="7" fillId="0" borderId="672" xfId="0" applyFont="1" applyBorder="1" applyAlignment="1">
      <alignment horizontal="center" vertical="center" wrapText="1"/>
    </xf>
    <xf numFmtId="0" fontId="7" fillId="0" borderId="679" xfId="0" applyFont="1" applyBorder="1" applyAlignment="1">
      <alignment horizontal="center" vertical="center"/>
    </xf>
    <xf numFmtId="0" fontId="7" fillId="0" borderId="680" xfId="0" applyFont="1" applyBorder="1" applyAlignment="1">
      <alignment horizontal="center" vertical="center"/>
    </xf>
    <xf numFmtId="0" fontId="7" fillId="0" borderId="682" xfId="0" applyFont="1" applyBorder="1" applyAlignment="1">
      <alignment horizontal="center" vertical="center"/>
    </xf>
    <xf numFmtId="0" fontId="7" fillId="0" borderId="683" xfId="0" applyFont="1" applyBorder="1" applyAlignment="1">
      <alignment horizontal="center" vertical="center" wrapText="1"/>
    </xf>
    <xf numFmtId="0" fontId="7" fillId="12" borderId="673" xfId="0" applyFont="1" applyFill="1" applyBorder="1"/>
    <xf numFmtId="0" fontId="7" fillId="0" borderId="679" xfId="0" applyFont="1" applyBorder="1" applyAlignment="1">
      <alignment horizontal="center" vertical="center" wrapText="1"/>
    </xf>
    <xf numFmtId="0" fontId="7" fillId="0" borderId="680" xfId="0" applyFont="1" applyBorder="1" applyAlignment="1">
      <alignment horizontal="center" vertical="center" wrapText="1"/>
    </xf>
    <xf numFmtId="0" fontId="7" fillId="0" borderId="682" xfId="0" applyFont="1" applyBorder="1" applyAlignment="1">
      <alignment horizontal="center" vertical="center" wrapText="1"/>
    </xf>
    <xf numFmtId="0" fontId="7" fillId="0" borderId="683" xfId="0" applyFont="1" applyBorder="1" applyAlignment="1">
      <alignment horizontal="center" vertical="center"/>
    </xf>
    <xf numFmtId="0" fontId="7" fillId="0" borderId="684" xfId="0" applyFont="1" applyBorder="1" applyAlignment="1">
      <alignment horizontal="center" vertical="center" wrapText="1"/>
    </xf>
    <xf numFmtId="0" fontId="7" fillId="0" borderId="682" xfId="0" applyFont="1" applyBorder="1" applyAlignment="1">
      <alignment horizontal="center" vertical="center" wrapText="1"/>
    </xf>
    <xf numFmtId="0" fontId="7" fillId="0" borderId="673" xfId="0" applyFont="1" applyBorder="1" applyAlignment="1">
      <alignment horizontal="right" vertical="center"/>
    </xf>
    <xf numFmtId="0" fontId="7" fillId="8" borderId="676" xfId="0" applyFont="1" applyFill="1" applyBorder="1" applyAlignment="1" applyProtection="1">
      <alignment horizontal="justify" vertical="center"/>
      <protection locked="0"/>
    </xf>
    <xf numFmtId="0" fontId="7" fillId="8" borderId="675" xfId="0" applyFont="1" applyFill="1" applyBorder="1" applyAlignment="1" applyProtection="1">
      <alignment horizontal="justify" vertical="center"/>
      <protection locked="0"/>
    </xf>
    <xf numFmtId="0" fontId="7" fillId="0" borderId="638" xfId="0" applyFont="1" applyBorder="1" applyAlignment="1">
      <alignment horizontal="center" vertical="center"/>
    </xf>
    <xf numFmtId="1" fontId="7" fillId="3" borderId="672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637" xfId="0" applyNumberFormat="1" applyFont="1" applyFill="1" applyBorder="1" applyAlignment="1">
      <alignment horizontal="center" vertical="center" wrapText="1"/>
    </xf>
    <xf numFmtId="1" fontId="7" fillId="3" borderId="638" xfId="0" applyNumberFormat="1" applyFont="1" applyFill="1" applyBorder="1" applyAlignment="1">
      <alignment horizontal="center" vertical="center" wrapText="1"/>
    </xf>
    <xf numFmtId="0" fontId="7" fillId="0" borderId="637" xfId="0" applyFont="1" applyBorder="1" applyAlignment="1">
      <alignment horizontal="center" vertical="center"/>
    </xf>
    <xf numFmtId="1" fontId="7" fillId="3" borderId="679" xfId="0" applyNumberFormat="1" applyFont="1" applyFill="1" applyBorder="1" applyAlignment="1">
      <alignment horizontal="center" vertical="center" wrapText="1"/>
    </xf>
    <xf numFmtId="1" fontId="7" fillId="3" borderId="687" xfId="0" applyNumberFormat="1" applyFont="1" applyFill="1" applyBorder="1" applyAlignment="1">
      <alignment horizontal="center" vertical="top" wrapText="1"/>
    </xf>
    <xf numFmtId="0" fontId="7" fillId="3" borderId="688" xfId="0" applyFont="1" applyFill="1" applyBorder="1" applyAlignment="1">
      <alignment horizontal="center" vertical="center" wrapText="1"/>
    </xf>
    <xf numFmtId="1" fontId="7" fillId="3" borderId="68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80" xfId="0" applyFont="1" applyFill="1" applyBorder="1" applyAlignment="1">
      <alignment horizontal="left"/>
    </xf>
    <xf numFmtId="1" fontId="7" fillId="0" borderId="672" xfId="0" applyNumberFormat="1" applyFont="1" applyBorder="1" applyAlignment="1">
      <alignment horizontal="center" vertical="center" wrapText="1"/>
    </xf>
    <xf numFmtId="1" fontId="9" fillId="3" borderId="679" xfId="0" applyNumberFormat="1" applyFont="1" applyFill="1" applyBorder="1" applyAlignment="1">
      <alignment horizontal="center" vertical="center" wrapText="1"/>
    </xf>
    <xf numFmtId="1" fontId="9" fillId="3" borderId="680" xfId="0" applyNumberFormat="1" applyFont="1" applyFill="1" applyBorder="1" applyAlignment="1">
      <alignment horizontal="center" vertical="center" wrapText="1"/>
    </xf>
    <xf numFmtId="1" fontId="9" fillId="3" borderId="682" xfId="0" applyNumberFormat="1" applyFont="1" applyFill="1" applyBorder="1" applyAlignment="1">
      <alignment horizontal="center" vertical="center" wrapText="1"/>
    </xf>
    <xf numFmtId="1" fontId="7" fillId="3" borderId="684" xfId="0" applyNumberFormat="1" applyFont="1" applyFill="1" applyBorder="1" applyAlignment="1">
      <alignment horizontal="center" vertical="center" wrapText="1"/>
    </xf>
    <xf numFmtId="1" fontId="7" fillId="3" borderId="690" xfId="0" applyNumberFormat="1" applyFont="1" applyFill="1" applyBorder="1" applyAlignment="1">
      <alignment horizontal="center" vertical="center" wrapText="1"/>
    </xf>
    <xf numFmtId="1" fontId="7" fillId="3" borderId="682" xfId="0" applyNumberFormat="1" applyFont="1" applyFill="1" applyBorder="1" applyAlignment="1">
      <alignment horizontal="center" vertical="center" wrapText="1"/>
    </xf>
    <xf numFmtId="1" fontId="7" fillId="0" borderId="673" xfId="0" applyNumberFormat="1" applyFont="1" applyBorder="1" applyAlignment="1">
      <alignment horizontal="left" vertical="center"/>
    </xf>
    <xf numFmtId="0" fontId="7" fillId="13" borderId="673" xfId="0" applyFont="1" applyFill="1" applyBorder="1"/>
    <xf numFmtId="0" fontId="7" fillId="3" borderId="683" xfId="0" applyFont="1" applyFill="1" applyBorder="1" applyAlignment="1">
      <alignment horizontal="center" vertical="center" wrapText="1"/>
    </xf>
    <xf numFmtId="0" fontId="7" fillId="3" borderId="672" xfId="0" applyFont="1" applyFill="1" applyBorder="1" applyAlignment="1">
      <alignment horizontal="center" vertical="center" wrapText="1"/>
    </xf>
    <xf numFmtId="0" fontId="7" fillId="3" borderId="679" xfId="0" applyFont="1" applyFill="1" applyBorder="1" applyAlignment="1">
      <alignment horizontal="center" vertical="center" wrapText="1"/>
    </xf>
    <xf numFmtId="0" fontId="7" fillId="3" borderId="682" xfId="0" applyFont="1" applyFill="1" applyBorder="1" applyAlignment="1">
      <alignment horizontal="center" vertical="center" wrapText="1"/>
    </xf>
    <xf numFmtId="0" fontId="7" fillId="3" borderId="680" xfId="0" applyFont="1" applyFill="1" applyBorder="1" applyAlignment="1">
      <alignment horizontal="center" vertical="center" wrapText="1"/>
    </xf>
    <xf numFmtId="0" fontId="7" fillId="3" borderId="681" xfId="0" applyFont="1" applyFill="1" applyBorder="1" applyAlignment="1">
      <alignment horizontal="center" vertical="center" wrapText="1"/>
    </xf>
    <xf numFmtId="0" fontId="7" fillId="3" borderId="684" xfId="0" applyFont="1" applyFill="1" applyBorder="1" applyAlignment="1">
      <alignment horizontal="center" wrapText="1"/>
    </xf>
    <xf numFmtId="0" fontId="7" fillId="3" borderId="682" xfId="0" applyFont="1" applyFill="1" applyBorder="1" applyAlignment="1">
      <alignment horizontal="center" wrapText="1"/>
    </xf>
    <xf numFmtId="0" fontId="7" fillId="3" borderId="690" xfId="0" applyFont="1" applyFill="1" applyBorder="1" applyAlignment="1">
      <alignment horizontal="center" vertical="center" wrapText="1"/>
    </xf>
    <xf numFmtId="0" fontId="7" fillId="3" borderId="691" xfId="0" applyFont="1" applyFill="1" applyBorder="1" applyAlignment="1">
      <alignment horizontal="center" vertical="center" wrapText="1"/>
    </xf>
    <xf numFmtId="1" fontId="7" fillId="3" borderId="673" xfId="0" applyNumberFormat="1" applyFont="1" applyFill="1" applyBorder="1" applyAlignment="1">
      <alignment horizontal="right" wrapText="1"/>
    </xf>
    <xf numFmtId="0" fontId="7" fillId="0" borderId="683" xfId="0" applyFont="1" applyBorder="1" applyAlignment="1">
      <alignment horizontal="center" vertical="center" wrapText="1"/>
    </xf>
    <xf numFmtId="0" fontId="7" fillId="0" borderId="679" xfId="0" applyFont="1" applyBorder="1" applyAlignment="1">
      <alignment horizontal="center" wrapText="1"/>
    </xf>
    <xf numFmtId="0" fontId="7" fillId="0" borderId="680" xfId="0" applyFont="1" applyBorder="1" applyAlignment="1">
      <alignment horizontal="center" wrapText="1"/>
    </xf>
    <xf numFmtId="0" fontId="7" fillId="0" borderId="681" xfId="0" applyFont="1" applyBorder="1" applyAlignment="1">
      <alignment horizontal="center" vertical="center" wrapText="1"/>
    </xf>
    <xf numFmtId="0" fontId="7" fillId="0" borderId="690" xfId="0" applyFont="1" applyBorder="1" applyAlignment="1">
      <alignment horizontal="center" vertical="center" wrapText="1"/>
    </xf>
    <xf numFmtId="0" fontId="7" fillId="0" borderId="680" xfId="0" applyFont="1" applyBorder="1" applyAlignment="1">
      <alignment horizontal="center" vertical="center" wrapText="1"/>
    </xf>
    <xf numFmtId="1" fontId="7" fillId="0" borderId="673" xfId="0" applyNumberFormat="1" applyFont="1" applyBorder="1" applyAlignment="1">
      <alignment horizontal="right" vertical="center" wrapText="1"/>
    </xf>
    <xf numFmtId="1" fontId="7" fillId="0" borderId="672" xfId="0" applyNumberFormat="1" applyFont="1" applyBorder="1" applyAlignment="1" applyProtection="1">
      <alignment horizontal="center" vertical="center" wrapText="1"/>
      <protection hidden="1"/>
    </xf>
    <xf numFmtId="1" fontId="7" fillId="0" borderId="692" xfId="0" applyNumberFormat="1" applyFont="1" applyBorder="1" applyAlignment="1">
      <alignment horizontal="center" vertical="center" wrapText="1"/>
    </xf>
    <xf numFmtId="1" fontId="7" fillId="0" borderId="690" xfId="0" applyNumberFormat="1" applyFont="1" applyBorder="1" applyAlignment="1">
      <alignment horizontal="center" vertical="center" wrapText="1"/>
    </xf>
    <xf numFmtId="1" fontId="7" fillId="0" borderId="689" xfId="0" applyNumberFormat="1" applyFont="1" applyBorder="1" applyAlignment="1">
      <alignment horizontal="center" vertical="center" wrapText="1"/>
    </xf>
    <xf numFmtId="1" fontId="7" fillId="3" borderId="680" xfId="0" applyNumberFormat="1" applyFont="1" applyFill="1" applyBorder="1" applyAlignment="1">
      <alignment wrapText="1"/>
    </xf>
    <xf numFmtId="1" fontId="7" fillId="3" borderId="683" xfId="0" applyNumberFormat="1" applyFont="1" applyFill="1" applyBorder="1"/>
    <xf numFmtId="1" fontId="10" fillId="4" borderId="684" xfId="0" applyNumberFormat="1" applyFont="1" applyFill="1" applyBorder="1" applyProtection="1">
      <protection locked="0"/>
    </xf>
    <xf numFmtId="1" fontId="10" fillId="4" borderId="690" xfId="0" applyNumberFormat="1" applyFont="1" applyFill="1" applyBorder="1" applyProtection="1">
      <protection locked="0"/>
    </xf>
    <xf numFmtId="1" fontId="10" fillId="4" borderId="692" xfId="0" applyNumberFormat="1" applyFont="1" applyFill="1" applyBorder="1" applyProtection="1">
      <protection locked="0"/>
    </xf>
    <xf numFmtId="1" fontId="10" fillId="4" borderId="689" xfId="0" applyNumberFormat="1" applyFont="1" applyFill="1" applyBorder="1" applyProtection="1">
      <protection locked="0"/>
    </xf>
    <xf numFmtId="1" fontId="7" fillId="0" borderId="679" xfId="0" applyNumberFormat="1" applyFont="1" applyBorder="1" applyAlignment="1">
      <alignment horizontal="center" vertical="center" wrapText="1"/>
    </xf>
    <xf numFmtId="1" fontId="7" fillId="0" borderId="683" xfId="0" applyNumberFormat="1" applyFont="1" applyBorder="1" applyAlignment="1">
      <alignment vertical="center" wrapText="1"/>
    </xf>
    <xf numFmtId="1" fontId="7" fillId="4" borderId="683" xfId="0" applyNumberFormat="1" applyFont="1" applyFill="1" applyBorder="1" applyProtection="1">
      <protection locked="0"/>
    </xf>
    <xf numFmtId="1" fontId="7" fillId="4" borderId="692" xfId="0" applyNumberFormat="1" applyFont="1" applyFill="1" applyBorder="1" applyProtection="1">
      <protection locked="0"/>
    </xf>
    <xf numFmtId="1" fontId="7" fillId="4" borderId="689" xfId="0" applyNumberFormat="1" applyFont="1" applyFill="1" applyBorder="1" applyProtection="1">
      <protection locked="0"/>
    </xf>
  </cellXfs>
  <cellStyles count="8">
    <cellStyle name="Millares 2 2" xfId="5"/>
    <cellStyle name="Normal" xfId="0" builtinId="0"/>
    <cellStyle name="Normal 2 2" xfId="3"/>
    <cellStyle name="Normal 3" xfId="1"/>
    <cellStyle name="Normal_REM 09-2002" xfId="6"/>
    <cellStyle name="Normal_RMC-MUNI" xfId="2"/>
    <cellStyle name="Notas 2 3" xfId="4"/>
    <cellStyle name="Notas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B3" sqref="B3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",[1]NOMBRE!B2," - ","( ",[1]NOMBRE!C2,[1]NOMBRE!D2,[1]NOMBRE!E2,[1]NOMBRE!F2,[1]NOMBRE!G2," )")</f>
        <v>COMUNA:  - (  )</v>
      </c>
    </row>
    <row r="3" spans="1:94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4" x14ac:dyDescent="0.25">
      <c r="A4" s="1" t="str">
        <f>CONCATENATE("MES: ",[1]NOMBRE!B6," - ","( ",[1]NOMBRE!C6,[1]NOMBRE!D6," )")</f>
        <v>MES:  - (  )</v>
      </c>
    </row>
    <row r="5" spans="1:94" x14ac:dyDescent="0.25">
      <c r="A5" s="1" t="str">
        <f>CONCATENATE("AÑO: ",[1]NOMBRE!B7)</f>
        <v>AÑO: 2024</v>
      </c>
    </row>
    <row r="6" spans="1:94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x14ac:dyDescent="0.15">
      <c r="A8" s="2214" t="s">
        <v>2</v>
      </c>
      <c r="B8" s="2181"/>
      <c r="C8" s="2181"/>
    </row>
    <row r="9" spans="1:94" s="3" customFormat="1" ht="10.5" x14ac:dyDescent="0.15">
      <c r="A9" s="2223" t="s">
        <v>3</v>
      </c>
      <c r="B9" s="2201" t="s">
        <v>4</v>
      </c>
      <c r="C9" s="2224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226"/>
      <c r="T9" s="2227" t="s">
        <v>6</v>
      </c>
      <c r="U9" s="2228"/>
      <c r="V9" s="2139" t="s">
        <v>7</v>
      </c>
      <c r="W9" s="2139" t="s">
        <v>8</v>
      </c>
      <c r="X9" s="2170" t="s">
        <v>9</v>
      </c>
      <c r="Y9" s="2170" t="s">
        <v>10</v>
      </c>
      <c r="Z9" s="2170" t="s">
        <v>11</v>
      </c>
    </row>
    <row r="10" spans="1:94" s="3" customFormat="1" ht="10.5" x14ac:dyDescent="0.15">
      <c r="A10" s="2223"/>
      <c r="B10" s="2203"/>
      <c r="C10" s="4" t="s">
        <v>12</v>
      </c>
      <c r="D10" s="5" t="s">
        <v>13</v>
      </c>
      <c r="E10" s="6" t="s">
        <v>14</v>
      </c>
      <c r="F10" s="5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 t="s">
        <v>20</v>
      </c>
      <c r="L10" s="7" t="s">
        <v>21</v>
      </c>
      <c r="M10" s="7" t="s">
        <v>22</v>
      </c>
      <c r="N10" s="7" t="s">
        <v>23</v>
      </c>
      <c r="O10" s="7" t="s">
        <v>24</v>
      </c>
      <c r="P10" s="7" t="s">
        <v>25</v>
      </c>
      <c r="Q10" s="7" t="s">
        <v>26</v>
      </c>
      <c r="R10" s="7" t="s">
        <v>27</v>
      </c>
      <c r="S10" s="8" t="s">
        <v>28</v>
      </c>
      <c r="T10" s="9" t="s">
        <v>29</v>
      </c>
      <c r="U10" s="10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8"/>
      <c r="U11" s="19"/>
      <c r="V11" s="20"/>
      <c r="W11" s="20"/>
      <c r="X11" s="20"/>
      <c r="Y11" s="20"/>
      <c r="Z11" s="20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30" t="s">
        <v>36</v>
      </c>
      <c r="B16" s="31">
        <f t="shared" si="0"/>
        <v>0</v>
      </c>
      <c r="C16" s="32">
        <f t="shared" ref="C16:S16" si="14">SUM(C11:C15)</f>
        <v>0</v>
      </c>
      <c r="D16" s="33">
        <f t="shared" si="14"/>
        <v>0</v>
      </c>
      <c r="E16" s="33">
        <f t="shared" si="14"/>
        <v>0</v>
      </c>
      <c r="F16" s="34">
        <f t="shared" si="14"/>
        <v>0</v>
      </c>
      <c r="G16" s="34">
        <f t="shared" si="14"/>
        <v>0</v>
      </c>
      <c r="H16" s="34">
        <f t="shared" si="14"/>
        <v>0</v>
      </c>
      <c r="I16" s="34">
        <f t="shared" si="14"/>
        <v>0</v>
      </c>
      <c r="J16" s="34">
        <f t="shared" si="14"/>
        <v>0</v>
      </c>
      <c r="K16" s="34">
        <f t="shared" si="14"/>
        <v>0</v>
      </c>
      <c r="L16" s="34">
        <f t="shared" si="14"/>
        <v>0</v>
      </c>
      <c r="M16" s="34">
        <f t="shared" si="14"/>
        <v>0</v>
      </c>
      <c r="N16" s="34">
        <f t="shared" si="14"/>
        <v>0</v>
      </c>
      <c r="O16" s="34">
        <f t="shared" si="14"/>
        <v>0</v>
      </c>
      <c r="P16" s="34">
        <f t="shared" si="14"/>
        <v>0</v>
      </c>
      <c r="Q16" s="34">
        <f t="shared" si="14"/>
        <v>0</v>
      </c>
      <c r="R16" s="34">
        <f t="shared" si="14"/>
        <v>0</v>
      </c>
      <c r="S16" s="35">
        <f t="shared" si="14"/>
        <v>0</v>
      </c>
      <c r="T16" s="31">
        <f>SUM(T11:T15)</f>
        <v>0</v>
      </c>
      <c r="U16" s="36">
        <f t="shared" ref="U16:Y16" si="15">SUM(U11:U15)</f>
        <v>0</v>
      </c>
      <c r="V16" s="37">
        <f t="shared" si="15"/>
        <v>0</v>
      </c>
      <c r="W16" s="37">
        <f t="shared" si="15"/>
        <v>0</v>
      </c>
      <c r="X16" s="37">
        <f t="shared" si="15"/>
        <v>0</v>
      </c>
      <c r="Y16" s="37">
        <f t="shared" si="15"/>
        <v>0</v>
      </c>
      <c r="Z16" s="37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x14ac:dyDescent="0.15">
      <c r="A18" s="2212" t="s">
        <v>38</v>
      </c>
      <c r="B18" s="2211" t="s">
        <v>4</v>
      </c>
      <c r="C18" s="2211"/>
      <c r="D18" s="2211"/>
      <c r="E18" s="2218" t="s">
        <v>39</v>
      </c>
      <c r="F18" s="2219"/>
      <c r="G18" s="2219"/>
      <c r="H18" s="2220"/>
      <c r="I18" s="2221" t="s">
        <v>31</v>
      </c>
      <c r="J18" s="2211" t="s">
        <v>40</v>
      </c>
      <c r="K18" s="2211" t="s">
        <v>9</v>
      </c>
      <c r="L18" s="2211" t="s">
        <v>10</v>
      </c>
    </row>
    <row r="19" spans="1:93" s="3" customFormat="1" ht="10.5" x14ac:dyDescent="0.15">
      <c r="A19" s="2212"/>
      <c r="B19" s="2211"/>
      <c r="C19" s="2211"/>
      <c r="D19" s="2211"/>
      <c r="E19" s="2212" t="s">
        <v>41</v>
      </c>
      <c r="F19" s="2212"/>
      <c r="G19" s="2212" t="s">
        <v>42</v>
      </c>
      <c r="H19" s="2213"/>
      <c r="I19" s="2221"/>
      <c r="J19" s="2211"/>
      <c r="K19" s="2211"/>
      <c r="L19" s="2211"/>
    </row>
    <row r="20" spans="1:93" s="3" customFormat="1" ht="10.5" x14ac:dyDescent="0.15">
      <c r="A20" s="2212"/>
      <c r="B20" s="38" t="s">
        <v>43</v>
      </c>
      <c r="C20" s="39" t="s">
        <v>29</v>
      </c>
      <c r="D20" s="39" t="s">
        <v>30</v>
      </c>
      <c r="E20" s="40" t="s">
        <v>29</v>
      </c>
      <c r="F20" s="41" t="s">
        <v>30</v>
      </c>
      <c r="G20" s="40" t="s">
        <v>29</v>
      </c>
      <c r="H20" s="42" t="s">
        <v>30</v>
      </c>
      <c r="I20" s="2221"/>
      <c r="J20" s="2211"/>
      <c r="K20" s="2211"/>
      <c r="L20" s="2211"/>
    </row>
    <row r="21" spans="1:93" s="3" customFormat="1" ht="10.5" x14ac:dyDescent="0.15">
      <c r="A21" s="43" t="s">
        <v>44</v>
      </c>
      <c r="B21" s="44">
        <f>SUM(C21:D21)</f>
        <v>0</v>
      </c>
      <c r="C21" s="44">
        <f t="shared" ref="C21:D23" si="16">+E21+G21</f>
        <v>0</v>
      </c>
      <c r="D21" s="44">
        <f t="shared" si="16"/>
        <v>0</v>
      </c>
      <c r="E21" s="13">
        <f>SUM(ENERO:DICIEMBRE!E21)</f>
        <v>0</v>
      </c>
      <c r="F21" s="13">
        <f>SUM(ENERO:DICIEMBRE!F21)</f>
        <v>0</v>
      </c>
      <c r="G21" s="13">
        <f>SUM(ENERO:DICIEMBRE!G21)</f>
        <v>0</v>
      </c>
      <c r="H21" s="13">
        <f>SUM(ENERO:DICIEMBRE!H21)</f>
        <v>0</v>
      </c>
      <c r="I21" s="13">
        <f>SUM(ENERO:DICIEMBRE!I21)</f>
        <v>0</v>
      </c>
      <c r="J21" s="13">
        <f>SUM(ENERO:DICIEMBRE!J21)</f>
        <v>0</v>
      </c>
      <c r="K21" s="13">
        <f>SUM(ENERO:DICIEMBRE!K21)</f>
        <v>0</v>
      </c>
      <c r="L21" s="13">
        <f>SUM(ENERO:DICIEMBRE!L21)</f>
        <v>0</v>
      </c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13">
        <f>SUM(ENERO:DICIEMBRE!E22)</f>
        <v>0</v>
      </c>
      <c r="F22" s="13">
        <f>SUM(ENERO:DICIEMBRE!F22)</f>
        <v>0</v>
      </c>
      <c r="G22" s="13">
        <f>SUM(ENERO:DICIEMBRE!G22)</f>
        <v>0</v>
      </c>
      <c r="H22" s="13">
        <f>SUM(ENERO:DICIEMBRE!H22)</f>
        <v>0</v>
      </c>
      <c r="I22" s="13">
        <f>SUM(ENERO:DICIEMBRE!I22)</f>
        <v>0</v>
      </c>
      <c r="J22" s="13">
        <f>SUM(ENERO:DICIEMBRE!J22)</f>
        <v>0</v>
      </c>
      <c r="K22" s="13">
        <f>SUM(ENERO:DICIEMBRE!K22)</f>
        <v>0</v>
      </c>
      <c r="L22" s="13">
        <f>SUM(ENERO:DICIEMBRE!L22)</f>
        <v>0</v>
      </c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13">
        <f>SUM(ENERO:DICIEMBRE!E23)</f>
        <v>0</v>
      </c>
      <c r="F23" s="13">
        <f>SUM(ENERO:DICIEMBRE!F23)</f>
        <v>0</v>
      </c>
      <c r="G23" s="13">
        <f>SUM(ENERO:DICIEMBRE!G23)</f>
        <v>0</v>
      </c>
      <c r="H23" s="13">
        <f>SUM(ENERO:DICIEMBRE!H23)</f>
        <v>0</v>
      </c>
      <c r="I23" s="13">
        <f>SUM(ENERO:DICIEMBRE!I23)</f>
        <v>0</v>
      </c>
      <c r="J23" s="13">
        <f>SUM(ENERO:DICIEMBRE!J23)</f>
        <v>0</v>
      </c>
      <c r="K23" s="13">
        <f>SUM(ENERO:DICIEMBRE!K23)</f>
        <v>0</v>
      </c>
      <c r="L23" s="13">
        <f>SUM(ENERO:DICIEMBRE!L23)</f>
        <v>0</v>
      </c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30" t="s">
        <v>4</v>
      </c>
      <c r="B24" s="61">
        <f>SUM(B21:B23)</f>
        <v>0</v>
      </c>
      <c r="C24" s="61">
        <f>SUM(C21:C23)</f>
        <v>0</v>
      </c>
      <c r="D24" s="61">
        <f>SUM(D21:D23)</f>
        <v>0</v>
      </c>
      <c r="E24" s="62">
        <f>SUM(E21:E23)</f>
        <v>0</v>
      </c>
      <c r="F24" s="63">
        <f t="shared" ref="F24:L24" si="21">SUM(F21:F23)</f>
        <v>0</v>
      </c>
      <c r="G24" s="62">
        <f t="shared" si="21"/>
        <v>0</v>
      </c>
      <c r="H24" s="64">
        <f t="shared" si="21"/>
        <v>0</v>
      </c>
      <c r="I24" s="63">
        <f t="shared" si="21"/>
        <v>0</v>
      </c>
      <c r="J24" s="61">
        <f t="shared" si="21"/>
        <v>0</v>
      </c>
      <c r="K24" s="61">
        <f t="shared" si="21"/>
        <v>0</v>
      </c>
      <c r="L24" s="61">
        <f t="shared" si="21"/>
        <v>0</v>
      </c>
    </row>
    <row r="25" spans="1:93" s="2" customFormat="1" ht="11.25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x14ac:dyDescent="0.15">
      <c r="A26" s="2201"/>
      <c r="B26" s="2201" t="s">
        <v>4</v>
      </c>
      <c r="C26" s="2215" t="s">
        <v>5</v>
      </c>
      <c r="D26" s="2216"/>
      <c r="E26" s="2216"/>
      <c r="F26" s="2216"/>
      <c r="G26" s="2216"/>
      <c r="H26" s="2216"/>
      <c r="I26" s="2216"/>
      <c r="J26" s="2216"/>
      <c r="K26" s="2216"/>
      <c r="L26" s="2216"/>
      <c r="M26" s="2216"/>
      <c r="N26" s="2216"/>
      <c r="O26" s="2216"/>
      <c r="P26" s="2216"/>
      <c r="Q26" s="2216"/>
      <c r="R26" s="2216"/>
      <c r="S26" s="2217"/>
      <c r="T26" s="2195" t="s">
        <v>48</v>
      </c>
      <c r="U26" s="2179"/>
      <c r="V26" s="2166" t="s">
        <v>9</v>
      </c>
      <c r="W26" s="2197" t="s">
        <v>10</v>
      </c>
    </row>
    <row r="27" spans="1:93" s="3" customFormat="1" ht="10.5" x14ac:dyDescent="0.15">
      <c r="A27" s="2203"/>
      <c r="B27" s="2203"/>
      <c r="C27" s="4" t="s">
        <v>12</v>
      </c>
      <c r="D27" s="5" t="s">
        <v>13</v>
      </c>
      <c r="E27" s="6" t="s">
        <v>14</v>
      </c>
      <c r="F27" s="5" t="s">
        <v>15</v>
      </c>
      <c r="G27" s="7" t="s">
        <v>16</v>
      </c>
      <c r="H27" s="7" t="s">
        <v>17</v>
      </c>
      <c r="I27" s="7" t="s">
        <v>18</v>
      </c>
      <c r="J27" s="7" t="s">
        <v>19</v>
      </c>
      <c r="K27" s="7" t="s">
        <v>20</v>
      </c>
      <c r="L27" s="7" t="s">
        <v>21</v>
      </c>
      <c r="M27" s="7" t="s">
        <v>22</v>
      </c>
      <c r="N27" s="7" t="s">
        <v>23</v>
      </c>
      <c r="O27" s="7" t="s">
        <v>24</v>
      </c>
      <c r="P27" s="7" t="s">
        <v>25</v>
      </c>
      <c r="Q27" s="7" t="s">
        <v>26</v>
      </c>
      <c r="R27" s="7" t="s">
        <v>27</v>
      </c>
      <c r="S27" s="8" t="s">
        <v>28</v>
      </c>
      <c r="T27" s="9" t="s">
        <v>29</v>
      </c>
      <c r="U27" s="10" t="s">
        <v>30</v>
      </c>
      <c r="V27" s="2166"/>
      <c r="W27" s="2197"/>
    </row>
    <row r="28" spans="1:93" s="3" customFormat="1" ht="10.5" x14ac:dyDescent="0.15">
      <c r="A28" s="65" t="s">
        <v>49</v>
      </c>
      <c r="B28" s="66">
        <f>SUM(C28:S28)</f>
        <v>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x14ac:dyDescent="0.15">
      <c r="A31" s="2198" t="s">
        <v>52</v>
      </c>
      <c r="B31" s="2201" t="s">
        <v>4</v>
      </c>
      <c r="C31" s="2204" t="s">
        <v>53</v>
      </c>
      <c r="D31" s="2205"/>
      <c r="E31" s="2205"/>
      <c r="F31" s="2205"/>
      <c r="G31" s="2205"/>
      <c r="H31" s="2205"/>
      <c r="I31" s="2205"/>
      <c r="J31" s="2205"/>
      <c r="K31" s="2205"/>
      <c r="L31" s="2205"/>
      <c r="M31" s="2205"/>
      <c r="N31" s="2205"/>
      <c r="O31" s="2205"/>
      <c r="P31" s="2205"/>
      <c r="Q31" s="2205"/>
      <c r="R31" s="2205"/>
      <c r="S31" s="2205"/>
      <c r="T31" s="2205"/>
      <c r="U31" s="2206"/>
      <c r="V31" s="2207" t="s">
        <v>54</v>
      </c>
      <c r="W31" s="2208"/>
      <c r="X31" s="2155" t="s">
        <v>55</v>
      </c>
      <c r="Y31" s="2139"/>
      <c r="Z31" s="2163" t="s">
        <v>56</v>
      </c>
      <c r="AA31" s="2164"/>
      <c r="AB31" s="2164"/>
      <c r="AC31" s="2164"/>
      <c r="AD31" s="2164"/>
      <c r="AE31" s="2164"/>
      <c r="AF31" s="2164"/>
      <c r="AG31" s="2164"/>
      <c r="AH31" s="2164"/>
      <c r="AI31" s="2166"/>
      <c r="AJ31" s="2188" t="s">
        <v>57</v>
      </c>
      <c r="AK31" s="2156"/>
      <c r="AL31" s="2139"/>
      <c r="AM31" s="2170" t="s">
        <v>58</v>
      </c>
      <c r="AN31" s="2139" t="s">
        <v>59</v>
      </c>
      <c r="AO31" s="2170" t="s">
        <v>9</v>
      </c>
      <c r="AP31" s="2139" t="s">
        <v>10</v>
      </c>
      <c r="AQ31" s="2139" t="s">
        <v>60</v>
      </c>
    </row>
    <row r="32" spans="1:93" s="3" customFormat="1" ht="10.5" x14ac:dyDescent="0.15">
      <c r="A32" s="2199"/>
      <c r="B32" s="2202"/>
      <c r="C32" s="2193" t="s">
        <v>5</v>
      </c>
      <c r="D32" s="2193"/>
      <c r="E32" s="2193"/>
      <c r="F32" s="2193"/>
      <c r="G32" s="2193"/>
      <c r="H32" s="2193"/>
      <c r="I32" s="2193"/>
      <c r="J32" s="2193"/>
      <c r="K32" s="2193"/>
      <c r="L32" s="2193"/>
      <c r="M32" s="2193"/>
      <c r="N32" s="2193"/>
      <c r="O32" s="2193"/>
      <c r="P32" s="2193"/>
      <c r="Q32" s="2193"/>
      <c r="R32" s="2193"/>
      <c r="S32" s="2193"/>
      <c r="T32" s="2194" t="s">
        <v>48</v>
      </c>
      <c r="U32" s="2195"/>
      <c r="V32" s="2209"/>
      <c r="W32" s="2210"/>
      <c r="X32" s="2157"/>
      <c r="Y32" s="2141"/>
      <c r="Z32" s="2167" t="s">
        <v>61</v>
      </c>
      <c r="AA32" s="2172"/>
      <c r="AB32" s="2172"/>
      <c r="AC32" s="2172"/>
      <c r="AD32" s="2169"/>
      <c r="AE32" s="2167" t="s">
        <v>62</v>
      </c>
      <c r="AF32" s="2172"/>
      <c r="AG32" s="2172"/>
      <c r="AH32" s="2172"/>
      <c r="AI32" s="2169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4" t="s">
        <v>12</v>
      </c>
      <c r="D33" s="5" t="s">
        <v>13</v>
      </c>
      <c r="E33" s="6" t="s">
        <v>14</v>
      </c>
      <c r="F33" s="5" t="s">
        <v>15</v>
      </c>
      <c r="G33" s="7" t="s">
        <v>16</v>
      </c>
      <c r="H33" s="7" t="s">
        <v>17</v>
      </c>
      <c r="I33" s="7" t="s">
        <v>18</v>
      </c>
      <c r="J33" s="7" t="s">
        <v>19</v>
      </c>
      <c r="K33" s="7" t="s">
        <v>20</v>
      </c>
      <c r="L33" s="7" t="s">
        <v>21</v>
      </c>
      <c r="M33" s="7" t="s">
        <v>22</v>
      </c>
      <c r="N33" s="7" t="s">
        <v>23</v>
      </c>
      <c r="O33" s="7" t="s">
        <v>24</v>
      </c>
      <c r="P33" s="7" t="s">
        <v>25</v>
      </c>
      <c r="Q33" s="7" t="s">
        <v>26</v>
      </c>
      <c r="R33" s="7" t="s">
        <v>27</v>
      </c>
      <c r="S33" s="8" t="s">
        <v>28</v>
      </c>
      <c r="T33" s="67" t="s">
        <v>29</v>
      </c>
      <c r="U33" s="68" t="s">
        <v>30</v>
      </c>
      <c r="V33" s="4" t="s">
        <v>63</v>
      </c>
      <c r="W33" s="69" t="s">
        <v>64</v>
      </c>
      <c r="X33" s="4" t="s">
        <v>65</v>
      </c>
      <c r="Y33" s="70" t="s">
        <v>66</v>
      </c>
      <c r="Z33" s="71" t="s">
        <v>4</v>
      </c>
      <c r="AA33" s="72" t="s">
        <v>67</v>
      </c>
      <c r="AB33" s="5" t="s">
        <v>68</v>
      </c>
      <c r="AC33" s="5" t="s">
        <v>69</v>
      </c>
      <c r="AD33" s="69" t="s">
        <v>70</v>
      </c>
      <c r="AE33" s="73" t="s">
        <v>71</v>
      </c>
      <c r="AF33" s="72" t="s">
        <v>67</v>
      </c>
      <c r="AG33" s="5" t="s">
        <v>68</v>
      </c>
      <c r="AH33" s="5" t="s">
        <v>69</v>
      </c>
      <c r="AI33" s="69" t="s">
        <v>70</v>
      </c>
      <c r="AJ33" s="74" t="s">
        <v>72</v>
      </c>
      <c r="AK33" s="75" t="s">
        <v>73</v>
      </c>
      <c r="AL33" s="75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44</v>
      </c>
      <c r="C34" s="13">
        <f>SUM(ENERO:DICIEMBRE!C34)</f>
        <v>39</v>
      </c>
      <c r="D34" s="13">
        <f>SUM(ENERO:DICIEMBRE!D34)</f>
        <v>3</v>
      </c>
      <c r="E34" s="13">
        <f>SUM(ENERO:DICIEMBRE!E34)</f>
        <v>2</v>
      </c>
      <c r="F34" s="13">
        <f>SUM(ENERO:DICIEMBRE!F34)</f>
        <v>0</v>
      </c>
      <c r="G34" s="13">
        <f>SUM(ENERO:DICIEMBRE!G34)</f>
        <v>0</v>
      </c>
      <c r="H34" s="13">
        <f>SUM(ENERO:DICIEMBRE!H34)</f>
        <v>0</v>
      </c>
      <c r="I34" s="13">
        <f>SUM(ENERO:DICIEMBRE!I34)</f>
        <v>0</v>
      </c>
      <c r="J34" s="13">
        <f>SUM(ENERO:DICIEMBRE!J34)</f>
        <v>0</v>
      </c>
      <c r="K34" s="13">
        <f>SUM(ENERO:DICIEMBRE!K34)</f>
        <v>0</v>
      </c>
      <c r="L34" s="13">
        <f>SUM(ENERO:DICIEMBRE!L34)</f>
        <v>0</v>
      </c>
      <c r="M34" s="13">
        <f>SUM(ENERO:DICIEMBRE!M34)</f>
        <v>0</v>
      </c>
      <c r="N34" s="13">
        <f>SUM(ENERO:DICIEMBRE!N34)</f>
        <v>0</v>
      </c>
      <c r="O34" s="13">
        <f>SUM(ENERO:DICIEMBRE!O34)</f>
        <v>0</v>
      </c>
      <c r="P34" s="13">
        <f>SUM(ENERO:DICIEMBRE!P34)</f>
        <v>0</v>
      </c>
      <c r="Q34" s="13">
        <f>SUM(ENERO:DICIEMBRE!Q34)</f>
        <v>0</v>
      </c>
      <c r="R34" s="13">
        <f>SUM(ENERO:DICIEMBRE!R34)</f>
        <v>0</v>
      </c>
      <c r="S34" s="13">
        <f>SUM(ENERO:DICIEMBRE!S34)</f>
        <v>0</v>
      </c>
      <c r="T34" s="13">
        <f>SUM(ENERO:DICIEMBRE!T34)</f>
        <v>26</v>
      </c>
      <c r="U34" s="13">
        <f>SUM(ENERO:DICIEMBRE!U34)</f>
        <v>18</v>
      </c>
      <c r="V34" s="13">
        <f>SUM(ENERO:DICIEMBRE!V34)</f>
        <v>0</v>
      </c>
      <c r="W34" s="13">
        <f>SUM(ENERO:DICIEMBRE!W34)</f>
        <v>2</v>
      </c>
      <c r="X34" s="13">
        <f>SUM(ENERO:DICIEMBRE!X34)</f>
        <v>0</v>
      </c>
      <c r="Y34" s="13">
        <f>SUM(ENERO:DICIEMBRE!Y34)</f>
        <v>0</v>
      </c>
      <c r="Z34" s="77">
        <f>SUM(AA34+AB34+AC34+AD34)</f>
        <v>5</v>
      </c>
      <c r="AA34" s="13">
        <f>SUM(ENERO:DICIEMBRE!AA34)</f>
        <v>0</v>
      </c>
      <c r="AB34" s="13">
        <f>SUM(ENERO:DICIEMBRE!AB34)</f>
        <v>5</v>
      </c>
      <c r="AC34" s="13">
        <f>SUM(ENERO:DICIEMBRE!AC34)</f>
        <v>0</v>
      </c>
      <c r="AD34" s="13">
        <f>SUM(ENERO:DICIEMBRE!AD34)</f>
        <v>0</v>
      </c>
      <c r="AE34" s="77">
        <f>SUM(AF34+AG34+AH34+AI34)</f>
        <v>0</v>
      </c>
      <c r="AF34" s="13">
        <f>SUM(ENERO:DICIEMBRE!AF34)</f>
        <v>0</v>
      </c>
      <c r="AG34" s="13">
        <f>SUM(ENERO:DICIEMBRE!AG34)</f>
        <v>0</v>
      </c>
      <c r="AH34" s="13">
        <f>SUM(ENERO:DICIEMBRE!AH34)</f>
        <v>0</v>
      </c>
      <c r="AI34" s="13">
        <f>SUM(ENERO:DICIEMBRE!AI34)</f>
        <v>0</v>
      </c>
      <c r="AJ34" s="13">
        <f>SUM(ENERO:DICIEMBRE!AJ34)</f>
        <v>5</v>
      </c>
      <c r="AK34" s="13">
        <f>SUM(ENERO:DICIEMBRE!AK34)</f>
        <v>0</v>
      </c>
      <c r="AL34" s="13">
        <f>SUM(ENERO:DICIEMBRE!AL34)</f>
        <v>37</v>
      </c>
      <c r="AM34" s="13">
        <f>SUM(ENERO:DICIEMBRE!AM34)</f>
        <v>4</v>
      </c>
      <c r="AN34" s="13">
        <f>SUM(ENERO:DICIEMBRE!AN34)</f>
        <v>0</v>
      </c>
      <c r="AO34" s="13">
        <f>SUM(ENERO:DICIEMBRE!AO34)</f>
        <v>0</v>
      </c>
      <c r="AP34" s="13">
        <f>SUM(ENERO:DICIEMBRE!AP34)</f>
        <v>0</v>
      </c>
      <c r="AQ34" s="13">
        <f>SUM(ENERO:DICIEMBRE!AQ34)</f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80</v>
      </c>
      <c r="C35" s="13">
        <f>SUM(ENERO:DICIEMBRE!C35)</f>
        <v>0</v>
      </c>
      <c r="D35" s="13">
        <f>SUM(ENERO:DICIEMBRE!D35)</f>
        <v>0</v>
      </c>
      <c r="E35" s="13">
        <f>SUM(ENERO:DICIEMBRE!E35)</f>
        <v>0</v>
      </c>
      <c r="F35" s="13">
        <f>SUM(ENERO:DICIEMBRE!F35)</f>
        <v>0</v>
      </c>
      <c r="G35" s="13">
        <f>SUM(ENERO:DICIEMBRE!G35)</f>
        <v>0</v>
      </c>
      <c r="H35" s="13">
        <f>SUM(ENERO:DICIEMBRE!H35)</f>
        <v>0</v>
      </c>
      <c r="I35" s="13">
        <f>SUM(ENERO:DICIEMBRE!I35)</f>
        <v>2</v>
      </c>
      <c r="J35" s="13">
        <f>SUM(ENERO:DICIEMBRE!J35)</f>
        <v>0</v>
      </c>
      <c r="K35" s="13">
        <f>SUM(ENERO:DICIEMBRE!K35)</f>
        <v>1</v>
      </c>
      <c r="L35" s="13">
        <f>SUM(ENERO:DICIEMBRE!L35)</f>
        <v>4</v>
      </c>
      <c r="M35" s="13">
        <f>SUM(ENERO:DICIEMBRE!M35)</f>
        <v>3</v>
      </c>
      <c r="N35" s="13">
        <f>SUM(ENERO:DICIEMBRE!N35)</f>
        <v>3</v>
      </c>
      <c r="O35" s="13">
        <f>SUM(ENERO:DICIEMBRE!O35)</f>
        <v>12</v>
      </c>
      <c r="P35" s="13">
        <f>SUM(ENERO:DICIEMBRE!P35)</f>
        <v>6</v>
      </c>
      <c r="Q35" s="13">
        <f>SUM(ENERO:DICIEMBRE!Q35)</f>
        <v>15</v>
      </c>
      <c r="R35" s="13">
        <f>SUM(ENERO:DICIEMBRE!R35)</f>
        <v>13</v>
      </c>
      <c r="S35" s="13">
        <f>SUM(ENERO:DICIEMBRE!S35)</f>
        <v>21</v>
      </c>
      <c r="T35" s="13">
        <f>SUM(ENERO:DICIEMBRE!T35)</f>
        <v>33</v>
      </c>
      <c r="U35" s="13">
        <f>SUM(ENERO:DICIEMBRE!U35)</f>
        <v>47</v>
      </c>
      <c r="V35" s="13">
        <f>SUM(ENERO:DICIEMBRE!V35)</f>
        <v>0</v>
      </c>
      <c r="W35" s="13">
        <f>SUM(ENERO:DICIEMBRE!W35)</f>
        <v>6</v>
      </c>
      <c r="X35" s="13">
        <f>SUM(ENERO:DICIEMBRE!X35)</f>
        <v>0</v>
      </c>
      <c r="Y35" s="13">
        <f>SUM(ENERO:DICIEMBRE!Y35)</f>
        <v>0</v>
      </c>
      <c r="Z35" s="77">
        <f t="shared" ref="Z35:Z93" si="23">SUM(AA35+AB35+AC35+AD35)</f>
        <v>0</v>
      </c>
      <c r="AA35" s="13">
        <f>SUM(ENERO:DICIEMBRE!AA35)</f>
        <v>0</v>
      </c>
      <c r="AB35" s="13">
        <f>SUM(ENERO:DICIEMBRE!AB35)</f>
        <v>0</v>
      </c>
      <c r="AC35" s="13">
        <f>SUM(ENERO:DICIEMBRE!AC35)</f>
        <v>0</v>
      </c>
      <c r="AD35" s="13">
        <f>SUM(ENERO:DICIEMBRE!AD35)</f>
        <v>0</v>
      </c>
      <c r="AE35" s="77">
        <f t="shared" ref="AE35:AE93" si="24">SUM(AF35+AG35+AH35+AI35)</f>
        <v>0</v>
      </c>
      <c r="AF35" s="13">
        <f>SUM(ENERO:DICIEMBRE!AF35)</f>
        <v>0</v>
      </c>
      <c r="AG35" s="13">
        <f>SUM(ENERO:DICIEMBRE!AG35)</f>
        <v>0</v>
      </c>
      <c r="AH35" s="13">
        <f>SUM(ENERO:DICIEMBRE!AH35)</f>
        <v>0</v>
      </c>
      <c r="AI35" s="13">
        <f>SUM(ENERO:DICIEMBRE!AI35)</f>
        <v>0</v>
      </c>
      <c r="AJ35" s="13">
        <f>SUM(ENERO:DICIEMBRE!AJ35)</f>
        <v>0</v>
      </c>
      <c r="AK35" s="13">
        <f>SUM(ENERO:DICIEMBRE!AK35)</f>
        <v>0</v>
      </c>
      <c r="AL35" s="13">
        <f>SUM(ENERO:DICIEMBRE!AL35)</f>
        <v>64</v>
      </c>
      <c r="AM35" s="13">
        <f>SUM(ENERO:DICIEMBRE!AM35)</f>
        <v>16</v>
      </c>
      <c r="AN35" s="13">
        <f>SUM(ENERO:DICIEMBRE!AN35)</f>
        <v>0</v>
      </c>
      <c r="AO35" s="13">
        <f>SUM(ENERO:DICIEMBRE!AO35)</f>
        <v>0</v>
      </c>
      <c r="AP35" s="13">
        <f>SUM(ENERO:DICIEMBRE!AP35)</f>
        <v>0</v>
      </c>
      <c r="AQ35" s="13">
        <f>SUM(ENERO:DICIEMBRE!AQ35)</f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>
        <f>SUM(ENERO:DICIEMBRE!C36)</f>
        <v>0</v>
      </c>
      <c r="D36" s="13">
        <f>SUM(ENERO:DICIEMBRE!D36)</f>
        <v>0</v>
      </c>
      <c r="E36" s="13">
        <f>SUM(ENERO:DICIEMBRE!E36)</f>
        <v>0</v>
      </c>
      <c r="F36" s="13">
        <f>SUM(ENERO:DICIEMBRE!F36)</f>
        <v>0</v>
      </c>
      <c r="G36" s="13">
        <f>SUM(ENERO:DICIEMBRE!G36)</f>
        <v>0</v>
      </c>
      <c r="H36" s="13">
        <f>SUM(ENERO:DICIEMBRE!H36)</f>
        <v>0</v>
      </c>
      <c r="I36" s="13">
        <f>SUM(ENERO:DICIEMBRE!I36)</f>
        <v>0</v>
      </c>
      <c r="J36" s="13">
        <f>SUM(ENERO:DICIEMBRE!J36)</f>
        <v>0</v>
      </c>
      <c r="K36" s="13">
        <f>SUM(ENERO:DICIEMBRE!K36)</f>
        <v>0</v>
      </c>
      <c r="L36" s="13">
        <f>SUM(ENERO:DICIEMBRE!L36)</f>
        <v>0</v>
      </c>
      <c r="M36" s="13">
        <f>SUM(ENERO:DICIEMBRE!M36)</f>
        <v>0</v>
      </c>
      <c r="N36" s="13">
        <f>SUM(ENERO:DICIEMBRE!N36)</f>
        <v>0</v>
      </c>
      <c r="O36" s="13">
        <f>SUM(ENERO:DICIEMBRE!O36)</f>
        <v>0</v>
      </c>
      <c r="P36" s="13">
        <f>SUM(ENERO:DICIEMBRE!P36)</f>
        <v>0</v>
      </c>
      <c r="Q36" s="13">
        <f>SUM(ENERO:DICIEMBRE!Q36)</f>
        <v>0</v>
      </c>
      <c r="R36" s="13">
        <f>SUM(ENERO:DICIEMBRE!R36)</f>
        <v>0</v>
      </c>
      <c r="S36" s="13">
        <f>SUM(ENERO:DICIEMBRE!S36)</f>
        <v>0</v>
      </c>
      <c r="T36" s="13">
        <f>SUM(ENERO:DICIEMBRE!T36)</f>
        <v>0</v>
      </c>
      <c r="U36" s="13">
        <f>SUM(ENERO:DICIEMBRE!U36)</f>
        <v>0</v>
      </c>
      <c r="V36" s="13">
        <f>SUM(ENERO:DICIEMBRE!V36)</f>
        <v>0</v>
      </c>
      <c r="W36" s="13">
        <f>SUM(ENERO:DICIEMBRE!W36)</f>
        <v>0</v>
      </c>
      <c r="X36" s="13">
        <f>SUM(ENERO:DICIEMBRE!X36)</f>
        <v>0</v>
      </c>
      <c r="Y36" s="13">
        <f>SUM(ENERO:DICIEMBRE!Y36)</f>
        <v>0</v>
      </c>
      <c r="Z36" s="77">
        <f t="shared" si="23"/>
        <v>0</v>
      </c>
      <c r="AA36" s="13">
        <f>SUM(ENERO:DICIEMBRE!AA36)</f>
        <v>0</v>
      </c>
      <c r="AB36" s="13">
        <f>SUM(ENERO:DICIEMBRE!AB36)</f>
        <v>0</v>
      </c>
      <c r="AC36" s="13">
        <f>SUM(ENERO:DICIEMBRE!AC36)</f>
        <v>0</v>
      </c>
      <c r="AD36" s="13">
        <f>SUM(ENERO:DICIEMBRE!AD36)</f>
        <v>0</v>
      </c>
      <c r="AE36" s="77">
        <f t="shared" si="24"/>
        <v>0</v>
      </c>
      <c r="AF36" s="13">
        <f>SUM(ENERO:DICIEMBRE!AF36)</f>
        <v>0</v>
      </c>
      <c r="AG36" s="13">
        <f>SUM(ENERO:DICIEMBRE!AG36)</f>
        <v>0</v>
      </c>
      <c r="AH36" s="13">
        <f>SUM(ENERO:DICIEMBRE!AH36)</f>
        <v>0</v>
      </c>
      <c r="AI36" s="13">
        <f>SUM(ENERO:DICIEMBRE!AI36)</f>
        <v>0</v>
      </c>
      <c r="AJ36" s="13">
        <f>SUM(ENERO:DICIEMBRE!AJ36)</f>
        <v>0</v>
      </c>
      <c r="AK36" s="13">
        <f>SUM(ENERO:DICIEMBRE!AK36)</f>
        <v>0</v>
      </c>
      <c r="AL36" s="13">
        <f>SUM(ENERO:DICIEMBRE!AL36)</f>
        <v>0</v>
      </c>
      <c r="AM36" s="13">
        <f>SUM(ENERO:DICIEMBRE!AM36)</f>
        <v>0</v>
      </c>
      <c r="AN36" s="13">
        <f>SUM(ENERO:DICIEMBRE!AN36)</f>
        <v>0</v>
      </c>
      <c r="AO36" s="13">
        <f>SUM(ENERO:DICIEMBRE!AO36)</f>
        <v>0</v>
      </c>
      <c r="AP36" s="13">
        <f>SUM(ENERO:DICIEMBRE!AP36)</f>
        <v>0</v>
      </c>
      <c r="AQ36" s="13">
        <f>SUM(ENERO:DICIEMBRE!AQ36)</f>
        <v>0</v>
      </c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>
        <f>SUM(ENERO:DICIEMBRE!C37)</f>
        <v>0</v>
      </c>
      <c r="D37" s="13">
        <f>SUM(ENERO:DICIEMBRE!D37)</f>
        <v>0</v>
      </c>
      <c r="E37" s="13">
        <f>SUM(ENERO:DICIEMBRE!E37)</f>
        <v>0</v>
      </c>
      <c r="F37" s="13">
        <f>SUM(ENERO:DICIEMBRE!F37)</f>
        <v>0</v>
      </c>
      <c r="G37" s="13">
        <f>SUM(ENERO:DICIEMBRE!G37)</f>
        <v>0</v>
      </c>
      <c r="H37" s="13">
        <f>SUM(ENERO:DICIEMBRE!H37)</f>
        <v>0</v>
      </c>
      <c r="I37" s="13">
        <f>SUM(ENERO:DICIEMBRE!I37)</f>
        <v>0</v>
      </c>
      <c r="J37" s="13">
        <f>SUM(ENERO:DICIEMBRE!J37)</f>
        <v>0</v>
      </c>
      <c r="K37" s="13">
        <f>SUM(ENERO:DICIEMBRE!K37)</f>
        <v>0</v>
      </c>
      <c r="L37" s="13">
        <f>SUM(ENERO:DICIEMBRE!L37)</f>
        <v>0</v>
      </c>
      <c r="M37" s="13">
        <f>SUM(ENERO:DICIEMBRE!M37)</f>
        <v>0</v>
      </c>
      <c r="N37" s="13">
        <f>SUM(ENERO:DICIEMBRE!N37)</f>
        <v>0</v>
      </c>
      <c r="O37" s="13">
        <f>SUM(ENERO:DICIEMBRE!O37)</f>
        <v>0</v>
      </c>
      <c r="P37" s="13">
        <f>SUM(ENERO:DICIEMBRE!P37)</f>
        <v>0</v>
      </c>
      <c r="Q37" s="13">
        <f>SUM(ENERO:DICIEMBRE!Q37)</f>
        <v>0</v>
      </c>
      <c r="R37" s="13">
        <f>SUM(ENERO:DICIEMBRE!R37)</f>
        <v>0</v>
      </c>
      <c r="S37" s="13">
        <f>SUM(ENERO:DICIEMBRE!S37)</f>
        <v>0</v>
      </c>
      <c r="T37" s="13">
        <f>SUM(ENERO:DICIEMBRE!T37)</f>
        <v>0</v>
      </c>
      <c r="U37" s="13">
        <f>SUM(ENERO:DICIEMBRE!U37)</f>
        <v>0</v>
      </c>
      <c r="V37" s="13">
        <f>SUM(ENERO:DICIEMBRE!V37)</f>
        <v>0</v>
      </c>
      <c r="W37" s="13">
        <f>SUM(ENERO:DICIEMBRE!W37)</f>
        <v>0</v>
      </c>
      <c r="X37" s="13">
        <f>SUM(ENERO:DICIEMBRE!X37)</f>
        <v>0</v>
      </c>
      <c r="Y37" s="13">
        <f>SUM(ENERO:DICIEMBRE!Y37)</f>
        <v>0</v>
      </c>
      <c r="Z37" s="77">
        <f t="shared" si="23"/>
        <v>0</v>
      </c>
      <c r="AA37" s="13">
        <f>SUM(ENERO:DICIEMBRE!AA37)</f>
        <v>0</v>
      </c>
      <c r="AB37" s="13">
        <f>SUM(ENERO:DICIEMBRE!AB37)</f>
        <v>0</v>
      </c>
      <c r="AC37" s="13">
        <f>SUM(ENERO:DICIEMBRE!AC37)</f>
        <v>0</v>
      </c>
      <c r="AD37" s="13">
        <f>SUM(ENERO:DICIEMBRE!AD37)</f>
        <v>0</v>
      </c>
      <c r="AE37" s="77">
        <f t="shared" si="24"/>
        <v>0</v>
      </c>
      <c r="AF37" s="13">
        <f>SUM(ENERO:DICIEMBRE!AF37)</f>
        <v>0</v>
      </c>
      <c r="AG37" s="13">
        <f>SUM(ENERO:DICIEMBRE!AG37)</f>
        <v>0</v>
      </c>
      <c r="AH37" s="13">
        <f>SUM(ENERO:DICIEMBRE!AH37)</f>
        <v>0</v>
      </c>
      <c r="AI37" s="13">
        <f>SUM(ENERO:DICIEMBRE!AI37)</f>
        <v>0</v>
      </c>
      <c r="AJ37" s="13">
        <f>SUM(ENERO:DICIEMBRE!AJ37)</f>
        <v>0</v>
      </c>
      <c r="AK37" s="13">
        <f>SUM(ENERO:DICIEMBRE!AK37)</f>
        <v>0</v>
      </c>
      <c r="AL37" s="13">
        <f>SUM(ENERO:DICIEMBRE!AL37)</f>
        <v>0</v>
      </c>
      <c r="AM37" s="13">
        <f>SUM(ENERO:DICIEMBRE!AM37)</f>
        <v>0</v>
      </c>
      <c r="AN37" s="13">
        <f>SUM(ENERO:DICIEMBRE!AN37)</f>
        <v>0</v>
      </c>
      <c r="AO37" s="13">
        <f>SUM(ENERO:DICIEMBRE!AO37)</f>
        <v>0</v>
      </c>
      <c r="AP37" s="13">
        <f>SUM(ENERO:DICIEMBRE!AP37)</f>
        <v>0</v>
      </c>
      <c r="AQ37" s="13">
        <f>SUM(ENERO:DICIEMBRE!AQ37)</f>
        <v>0</v>
      </c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>
        <f>SUM(ENERO:DICIEMBRE!C38)</f>
        <v>0</v>
      </c>
      <c r="D38" s="13">
        <f>SUM(ENERO:DICIEMBRE!D38)</f>
        <v>0</v>
      </c>
      <c r="E38" s="13">
        <f>SUM(ENERO:DICIEMBRE!E38)</f>
        <v>0</v>
      </c>
      <c r="F38" s="13">
        <f>SUM(ENERO:DICIEMBRE!F38)</f>
        <v>0</v>
      </c>
      <c r="G38" s="13">
        <f>SUM(ENERO:DICIEMBRE!G38)</f>
        <v>0</v>
      </c>
      <c r="H38" s="13">
        <f>SUM(ENERO:DICIEMBRE!H38)</f>
        <v>0</v>
      </c>
      <c r="I38" s="13">
        <f>SUM(ENERO:DICIEMBRE!I38)</f>
        <v>0</v>
      </c>
      <c r="J38" s="13">
        <f>SUM(ENERO:DICIEMBRE!J38)</f>
        <v>0</v>
      </c>
      <c r="K38" s="13">
        <f>SUM(ENERO:DICIEMBRE!K38)</f>
        <v>0</v>
      </c>
      <c r="L38" s="13">
        <f>SUM(ENERO:DICIEMBRE!L38)</f>
        <v>0</v>
      </c>
      <c r="M38" s="13">
        <f>SUM(ENERO:DICIEMBRE!M38)</f>
        <v>0</v>
      </c>
      <c r="N38" s="13">
        <f>SUM(ENERO:DICIEMBRE!N38)</f>
        <v>0</v>
      </c>
      <c r="O38" s="13">
        <f>SUM(ENERO:DICIEMBRE!O38)</f>
        <v>0</v>
      </c>
      <c r="P38" s="13">
        <f>SUM(ENERO:DICIEMBRE!P38)</f>
        <v>0</v>
      </c>
      <c r="Q38" s="13">
        <f>SUM(ENERO:DICIEMBRE!Q38)</f>
        <v>0</v>
      </c>
      <c r="R38" s="13">
        <f>SUM(ENERO:DICIEMBRE!R38)</f>
        <v>0</v>
      </c>
      <c r="S38" s="13">
        <f>SUM(ENERO:DICIEMBRE!S38)</f>
        <v>0</v>
      </c>
      <c r="T38" s="13">
        <f>SUM(ENERO:DICIEMBRE!T38)</f>
        <v>0</v>
      </c>
      <c r="U38" s="13">
        <f>SUM(ENERO:DICIEMBRE!U38)</f>
        <v>0</v>
      </c>
      <c r="V38" s="13">
        <f>SUM(ENERO:DICIEMBRE!V38)</f>
        <v>0</v>
      </c>
      <c r="W38" s="13">
        <f>SUM(ENERO:DICIEMBRE!W38)</f>
        <v>0</v>
      </c>
      <c r="X38" s="13">
        <f>SUM(ENERO:DICIEMBRE!X38)</f>
        <v>0</v>
      </c>
      <c r="Y38" s="13">
        <f>SUM(ENERO:DICIEMBRE!Y38)</f>
        <v>0</v>
      </c>
      <c r="Z38" s="77">
        <f t="shared" si="23"/>
        <v>0</v>
      </c>
      <c r="AA38" s="13">
        <f>SUM(ENERO:DICIEMBRE!AA38)</f>
        <v>0</v>
      </c>
      <c r="AB38" s="13">
        <f>SUM(ENERO:DICIEMBRE!AB38)</f>
        <v>0</v>
      </c>
      <c r="AC38" s="13">
        <f>SUM(ENERO:DICIEMBRE!AC38)</f>
        <v>0</v>
      </c>
      <c r="AD38" s="13">
        <f>SUM(ENERO:DICIEMBRE!AD38)</f>
        <v>0</v>
      </c>
      <c r="AE38" s="77">
        <f t="shared" si="24"/>
        <v>0</v>
      </c>
      <c r="AF38" s="13">
        <f>SUM(ENERO:DICIEMBRE!AF38)</f>
        <v>0</v>
      </c>
      <c r="AG38" s="13">
        <f>SUM(ENERO:DICIEMBRE!AG38)</f>
        <v>0</v>
      </c>
      <c r="AH38" s="13">
        <f>SUM(ENERO:DICIEMBRE!AH38)</f>
        <v>0</v>
      </c>
      <c r="AI38" s="13">
        <f>SUM(ENERO:DICIEMBRE!AI38)</f>
        <v>0</v>
      </c>
      <c r="AJ38" s="13">
        <f>SUM(ENERO:DICIEMBRE!AJ38)</f>
        <v>0</v>
      </c>
      <c r="AK38" s="13">
        <f>SUM(ENERO:DICIEMBRE!AK38)</f>
        <v>0</v>
      </c>
      <c r="AL38" s="13">
        <f>SUM(ENERO:DICIEMBRE!AL38)</f>
        <v>0</v>
      </c>
      <c r="AM38" s="13">
        <f>SUM(ENERO:DICIEMBRE!AM38)</f>
        <v>0</v>
      </c>
      <c r="AN38" s="13">
        <f>SUM(ENERO:DICIEMBRE!AN38)</f>
        <v>0</v>
      </c>
      <c r="AO38" s="13">
        <f>SUM(ENERO:DICIEMBRE!AO38)</f>
        <v>0</v>
      </c>
      <c r="AP38" s="13">
        <f>SUM(ENERO:DICIEMBRE!AP38)</f>
        <v>0</v>
      </c>
      <c r="AQ38" s="13">
        <f>SUM(ENERO:DICIEMBRE!AQ38)</f>
        <v>0</v>
      </c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>
        <f>SUM(ENERO:DICIEMBRE!C39)</f>
        <v>0</v>
      </c>
      <c r="D39" s="13">
        <f>SUM(ENERO:DICIEMBRE!D39)</f>
        <v>0</v>
      </c>
      <c r="E39" s="13">
        <f>SUM(ENERO:DICIEMBRE!E39)</f>
        <v>0</v>
      </c>
      <c r="F39" s="13">
        <f>SUM(ENERO:DICIEMBRE!F39)</f>
        <v>0</v>
      </c>
      <c r="G39" s="13">
        <f>SUM(ENERO:DICIEMBRE!G39)</f>
        <v>0</v>
      </c>
      <c r="H39" s="13">
        <f>SUM(ENERO:DICIEMBRE!H39)</f>
        <v>0</v>
      </c>
      <c r="I39" s="13">
        <f>SUM(ENERO:DICIEMBRE!I39)</f>
        <v>0</v>
      </c>
      <c r="J39" s="13">
        <f>SUM(ENERO:DICIEMBRE!J39)</f>
        <v>0</v>
      </c>
      <c r="K39" s="13">
        <f>SUM(ENERO:DICIEMBRE!K39)</f>
        <v>0</v>
      </c>
      <c r="L39" s="13">
        <f>SUM(ENERO:DICIEMBRE!L39)</f>
        <v>0</v>
      </c>
      <c r="M39" s="13">
        <f>SUM(ENERO:DICIEMBRE!M39)</f>
        <v>0</v>
      </c>
      <c r="N39" s="13">
        <f>SUM(ENERO:DICIEMBRE!N39)</f>
        <v>0</v>
      </c>
      <c r="O39" s="13">
        <f>SUM(ENERO:DICIEMBRE!O39)</f>
        <v>0</v>
      </c>
      <c r="P39" s="13">
        <f>SUM(ENERO:DICIEMBRE!P39)</f>
        <v>0</v>
      </c>
      <c r="Q39" s="13">
        <f>SUM(ENERO:DICIEMBRE!Q39)</f>
        <v>0</v>
      </c>
      <c r="R39" s="13">
        <f>SUM(ENERO:DICIEMBRE!R39)</f>
        <v>0</v>
      </c>
      <c r="S39" s="13">
        <f>SUM(ENERO:DICIEMBRE!S39)</f>
        <v>0</v>
      </c>
      <c r="T39" s="13">
        <f>SUM(ENERO:DICIEMBRE!T39)</f>
        <v>0</v>
      </c>
      <c r="U39" s="13">
        <f>SUM(ENERO:DICIEMBRE!U39)</f>
        <v>0</v>
      </c>
      <c r="V39" s="13">
        <f>SUM(ENERO:DICIEMBRE!V39)</f>
        <v>0</v>
      </c>
      <c r="W39" s="13">
        <f>SUM(ENERO:DICIEMBRE!W39)</f>
        <v>0</v>
      </c>
      <c r="X39" s="13">
        <f>SUM(ENERO:DICIEMBRE!X39)</f>
        <v>0</v>
      </c>
      <c r="Y39" s="13">
        <f>SUM(ENERO:DICIEMBRE!Y39)</f>
        <v>0</v>
      </c>
      <c r="Z39" s="77">
        <f t="shared" si="23"/>
        <v>0</v>
      </c>
      <c r="AA39" s="13">
        <f>SUM(ENERO:DICIEMBRE!AA39)</f>
        <v>0</v>
      </c>
      <c r="AB39" s="13">
        <f>SUM(ENERO:DICIEMBRE!AB39)</f>
        <v>0</v>
      </c>
      <c r="AC39" s="13">
        <f>SUM(ENERO:DICIEMBRE!AC39)</f>
        <v>0</v>
      </c>
      <c r="AD39" s="13">
        <f>SUM(ENERO:DICIEMBRE!AD39)</f>
        <v>0</v>
      </c>
      <c r="AE39" s="77">
        <f t="shared" si="24"/>
        <v>0</v>
      </c>
      <c r="AF39" s="13">
        <f>SUM(ENERO:DICIEMBRE!AF39)</f>
        <v>0</v>
      </c>
      <c r="AG39" s="13">
        <f>SUM(ENERO:DICIEMBRE!AG39)</f>
        <v>0</v>
      </c>
      <c r="AH39" s="13">
        <f>SUM(ENERO:DICIEMBRE!AH39)</f>
        <v>0</v>
      </c>
      <c r="AI39" s="13">
        <f>SUM(ENERO:DICIEMBRE!AI39)</f>
        <v>0</v>
      </c>
      <c r="AJ39" s="13">
        <f>SUM(ENERO:DICIEMBRE!AJ39)</f>
        <v>0</v>
      </c>
      <c r="AK39" s="13">
        <f>SUM(ENERO:DICIEMBRE!AK39)</f>
        <v>0</v>
      </c>
      <c r="AL39" s="13">
        <f>SUM(ENERO:DICIEMBRE!AL39)</f>
        <v>0</v>
      </c>
      <c r="AM39" s="13">
        <f>SUM(ENERO:DICIEMBRE!AM39)</f>
        <v>0</v>
      </c>
      <c r="AN39" s="13">
        <f>SUM(ENERO:DICIEMBRE!AN39)</f>
        <v>0</v>
      </c>
      <c r="AO39" s="13">
        <f>SUM(ENERO:DICIEMBRE!AO39)</f>
        <v>0</v>
      </c>
      <c r="AP39" s="13">
        <f>SUM(ENERO:DICIEMBRE!AP39)</f>
        <v>0</v>
      </c>
      <c r="AQ39" s="13">
        <f>SUM(ENERO:DICIEMBRE!AQ39)</f>
        <v>0</v>
      </c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>
        <f>SUM(ENERO:DICIEMBRE!C40)</f>
        <v>0</v>
      </c>
      <c r="D40" s="13">
        <f>SUM(ENERO:DICIEMBRE!D40)</f>
        <v>0</v>
      </c>
      <c r="E40" s="13">
        <f>SUM(ENERO:DICIEMBRE!E40)</f>
        <v>0</v>
      </c>
      <c r="F40" s="13">
        <f>SUM(ENERO:DICIEMBRE!F40)</f>
        <v>0</v>
      </c>
      <c r="G40" s="13">
        <f>SUM(ENERO:DICIEMBRE!G40)</f>
        <v>0</v>
      </c>
      <c r="H40" s="13">
        <f>SUM(ENERO:DICIEMBRE!H40)</f>
        <v>0</v>
      </c>
      <c r="I40" s="13">
        <f>SUM(ENERO:DICIEMBRE!I40)</f>
        <v>0</v>
      </c>
      <c r="J40" s="13">
        <f>SUM(ENERO:DICIEMBRE!J40)</f>
        <v>0</v>
      </c>
      <c r="K40" s="13">
        <f>SUM(ENERO:DICIEMBRE!K40)</f>
        <v>0</v>
      </c>
      <c r="L40" s="13">
        <f>SUM(ENERO:DICIEMBRE!L40)</f>
        <v>0</v>
      </c>
      <c r="M40" s="13">
        <f>SUM(ENERO:DICIEMBRE!M40)</f>
        <v>0</v>
      </c>
      <c r="N40" s="13">
        <f>SUM(ENERO:DICIEMBRE!N40)</f>
        <v>0</v>
      </c>
      <c r="O40" s="13">
        <f>SUM(ENERO:DICIEMBRE!O40)</f>
        <v>0</v>
      </c>
      <c r="P40" s="13">
        <f>SUM(ENERO:DICIEMBRE!P40)</f>
        <v>0</v>
      </c>
      <c r="Q40" s="13">
        <f>SUM(ENERO:DICIEMBRE!Q40)</f>
        <v>0</v>
      </c>
      <c r="R40" s="13">
        <f>SUM(ENERO:DICIEMBRE!R40)</f>
        <v>0</v>
      </c>
      <c r="S40" s="13">
        <f>SUM(ENERO:DICIEMBRE!S40)</f>
        <v>0</v>
      </c>
      <c r="T40" s="13">
        <f>SUM(ENERO:DICIEMBRE!T40)</f>
        <v>0</v>
      </c>
      <c r="U40" s="13">
        <f>SUM(ENERO:DICIEMBRE!U40)</f>
        <v>0</v>
      </c>
      <c r="V40" s="13">
        <f>SUM(ENERO:DICIEMBRE!V40)</f>
        <v>0</v>
      </c>
      <c r="W40" s="13">
        <f>SUM(ENERO:DICIEMBRE!W40)</f>
        <v>0</v>
      </c>
      <c r="X40" s="13">
        <f>SUM(ENERO:DICIEMBRE!X40)</f>
        <v>0</v>
      </c>
      <c r="Y40" s="13">
        <f>SUM(ENERO:DICIEMBRE!Y40)</f>
        <v>0</v>
      </c>
      <c r="Z40" s="77">
        <f t="shared" si="23"/>
        <v>0</v>
      </c>
      <c r="AA40" s="13">
        <f>SUM(ENERO:DICIEMBRE!AA40)</f>
        <v>0</v>
      </c>
      <c r="AB40" s="13">
        <f>SUM(ENERO:DICIEMBRE!AB40)</f>
        <v>0</v>
      </c>
      <c r="AC40" s="13">
        <f>SUM(ENERO:DICIEMBRE!AC40)</f>
        <v>0</v>
      </c>
      <c r="AD40" s="13">
        <f>SUM(ENERO:DICIEMBRE!AD40)</f>
        <v>0</v>
      </c>
      <c r="AE40" s="77">
        <f t="shared" si="24"/>
        <v>0</v>
      </c>
      <c r="AF40" s="13">
        <f>SUM(ENERO:DICIEMBRE!AF40)</f>
        <v>0</v>
      </c>
      <c r="AG40" s="13">
        <f>SUM(ENERO:DICIEMBRE!AG40)</f>
        <v>0</v>
      </c>
      <c r="AH40" s="13">
        <f>SUM(ENERO:DICIEMBRE!AH40)</f>
        <v>0</v>
      </c>
      <c r="AI40" s="13">
        <f>SUM(ENERO:DICIEMBRE!AI40)</f>
        <v>0</v>
      </c>
      <c r="AJ40" s="13">
        <f>SUM(ENERO:DICIEMBRE!AJ40)</f>
        <v>0</v>
      </c>
      <c r="AK40" s="13">
        <f>SUM(ENERO:DICIEMBRE!AK40)</f>
        <v>0</v>
      </c>
      <c r="AL40" s="13">
        <f>SUM(ENERO:DICIEMBRE!AL40)</f>
        <v>0</v>
      </c>
      <c r="AM40" s="13">
        <f>SUM(ENERO:DICIEMBRE!AM40)</f>
        <v>0</v>
      </c>
      <c r="AN40" s="13">
        <f>SUM(ENERO:DICIEMBRE!AN40)</f>
        <v>0</v>
      </c>
      <c r="AO40" s="13">
        <f>SUM(ENERO:DICIEMBRE!AO40)</f>
        <v>0</v>
      </c>
      <c r="AP40" s="13">
        <f>SUM(ENERO:DICIEMBRE!AP40)</f>
        <v>0</v>
      </c>
      <c r="AQ40" s="13">
        <f>SUM(ENERO:DICIEMBRE!AQ40)</f>
        <v>0</v>
      </c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>
        <f>SUM(ENERO:DICIEMBRE!C41)</f>
        <v>0</v>
      </c>
      <c r="D41" s="13">
        <f>SUM(ENERO:DICIEMBRE!D41)</f>
        <v>0</v>
      </c>
      <c r="E41" s="13">
        <f>SUM(ENERO:DICIEMBRE!E41)</f>
        <v>0</v>
      </c>
      <c r="F41" s="13">
        <f>SUM(ENERO:DICIEMBRE!F41)</f>
        <v>0</v>
      </c>
      <c r="G41" s="13">
        <f>SUM(ENERO:DICIEMBRE!G41)</f>
        <v>0</v>
      </c>
      <c r="H41" s="13">
        <f>SUM(ENERO:DICIEMBRE!H41)</f>
        <v>0</v>
      </c>
      <c r="I41" s="13">
        <f>SUM(ENERO:DICIEMBRE!I41)</f>
        <v>0</v>
      </c>
      <c r="J41" s="13">
        <f>SUM(ENERO:DICIEMBRE!J41)</f>
        <v>0</v>
      </c>
      <c r="K41" s="13">
        <f>SUM(ENERO:DICIEMBRE!K41)</f>
        <v>0</v>
      </c>
      <c r="L41" s="13">
        <f>SUM(ENERO:DICIEMBRE!L41)</f>
        <v>0</v>
      </c>
      <c r="M41" s="13">
        <f>SUM(ENERO:DICIEMBRE!M41)</f>
        <v>0</v>
      </c>
      <c r="N41" s="13">
        <f>SUM(ENERO:DICIEMBRE!N41)</f>
        <v>0</v>
      </c>
      <c r="O41" s="13">
        <f>SUM(ENERO:DICIEMBRE!O41)</f>
        <v>0</v>
      </c>
      <c r="P41" s="13">
        <f>SUM(ENERO:DICIEMBRE!P41)</f>
        <v>0</v>
      </c>
      <c r="Q41" s="13">
        <f>SUM(ENERO:DICIEMBRE!Q41)</f>
        <v>0</v>
      </c>
      <c r="R41" s="13">
        <f>SUM(ENERO:DICIEMBRE!R41)</f>
        <v>0</v>
      </c>
      <c r="S41" s="13">
        <f>SUM(ENERO:DICIEMBRE!S41)</f>
        <v>0</v>
      </c>
      <c r="T41" s="13">
        <f>SUM(ENERO:DICIEMBRE!T41)</f>
        <v>0</v>
      </c>
      <c r="U41" s="13">
        <f>SUM(ENERO:DICIEMBRE!U41)</f>
        <v>0</v>
      </c>
      <c r="V41" s="13">
        <f>SUM(ENERO:DICIEMBRE!V41)</f>
        <v>0</v>
      </c>
      <c r="W41" s="13">
        <f>SUM(ENERO:DICIEMBRE!W41)</f>
        <v>0</v>
      </c>
      <c r="X41" s="13">
        <f>SUM(ENERO:DICIEMBRE!X41)</f>
        <v>0</v>
      </c>
      <c r="Y41" s="13">
        <f>SUM(ENERO:DICIEMBRE!Y41)</f>
        <v>0</v>
      </c>
      <c r="Z41" s="77">
        <f t="shared" si="23"/>
        <v>0</v>
      </c>
      <c r="AA41" s="13">
        <f>SUM(ENERO:DICIEMBRE!AA41)</f>
        <v>0</v>
      </c>
      <c r="AB41" s="13">
        <f>SUM(ENERO:DICIEMBRE!AB41)</f>
        <v>0</v>
      </c>
      <c r="AC41" s="13">
        <f>SUM(ENERO:DICIEMBRE!AC41)</f>
        <v>0</v>
      </c>
      <c r="AD41" s="13">
        <f>SUM(ENERO:DICIEMBRE!AD41)</f>
        <v>0</v>
      </c>
      <c r="AE41" s="77">
        <f t="shared" si="24"/>
        <v>0</v>
      </c>
      <c r="AF41" s="13">
        <f>SUM(ENERO:DICIEMBRE!AF41)</f>
        <v>0</v>
      </c>
      <c r="AG41" s="13">
        <f>SUM(ENERO:DICIEMBRE!AG41)</f>
        <v>0</v>
      </c>
      <c r="AH41" s="13">
        <f>SUM(ENERO:DICIEMBRE!AH41)</f>
        <v>0</v>
      </c>
      <c r="AI41" s="13">
        <f>SUM(ENERO:DICIEMBRE!AI41)</f>
        <v>0</v>
      </c>
      <c r="AJ41" s="13">
        <f>SUM(ENERO:DICIEMBRE!AJ41)</f>
        <v>0</v>
      </c>
      <c r="AK41" s="13">
        <f>SUM(ENERO:DICIEMBRE!AK41)</f>
        <v>0</v>
      </c>
      <c r="AL41" s="13">
        <f>SUM(ENERO:DICIEMBRE!AL41)</f>
        <v>0</v>
      </c>
      <c r="AM41" s="13">
        <f>SUM(ENERO:DICIEMBRE!AM41)</f>
        <v>0</v>
      </c>
      <c r="AN41" s="13">
        <f>SUM(ENERO:DICIEMBRE!AN41)</f>
        <v>0</v>
      </c>
      <c r="AO41" s="13">
        <f>SUM(ENERO:DICIEMBRE!AO41)</f>
        <v>0</v>
      </c>
      <c r="AP41" s="13">
        <f>SUM(ENERO:DICIEMBRE!AP41)</f>
        <v>0</v>
      </c>
      <c r="AQ41" s="13">
        <f>SUM(ENERO:DICIEMBRE!AQ41)</f>
        <v>0</v>
      </c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>
        <f>SUM(ENERO:DICIEMBRE!C42)</f>
        <v>0</v>
      </c>
      <c r="D42" s="13">
        <f>SUM(ENERO:DICIEMBRE!D42)</f>
        <v>0</v>
      </c>
      <c r="E42" s="13">
        <f>SUM(ENERO:DICIEMBRE!E42)</f>
        <v>0</v>
      </c>
      <c r="F42" s="13">
        <f>SUM(ENERO:DICIEMBRE!F42)</f>
        <v>0</v>
      </c>
      <c r="G42" s="13">
        <f>SUM(ENERO:DICIEMBRE!G42)</f>
        <v>0</v>
      </c>
      <c r="H42" s="13">
        <f>SUM(ENERO:DICIEMBRE!H42)</f>
        <v>0</v>
      </c>
      <c r="I42" s="13">
        <f>SUM(ENERO:DICIEMBRE!I42)</f>
        <v>0</v>
      </c>
      <c r="J42" s="13">
        <f>SUM(ENERO:DICIEMBRE!J42)</f>
        <v>0</v>
      </c>
      <c r="K42" s="13">
        <f>SUM(ENERO:DICIEMBRE!K42)</f>
        <v>0</v>
      </c>
      <c r="L42" s="13">
        <f>SUM(ENERO:DICIEMBRE!L42)</f>
        <v>0</v>
      </c>
      <c r="M42" s="13">
        <f>SUM(ENERO:DICIEMBRE!M42)</f>
        <v>0</v>
      </c>
      <c r="N42" s="13">
        <f>SUM(ENERO:DICIEMBRE!N42)</f>
        <v>0</v>
      </c>
      <c r="O42" s="13">
        <f>SUM(ENERO:DICIEMBRE!O42)</f>
        <v>0</v>
      </c>
      <c r="P42" s="13">
        <f>SUM(ENERO:DICIEMBRE!P42)</f>
        <v>0</v>
      </c>
      <c r="Q42" s="13">
        <f>SUM(ENERO:DICIEMBRE!Q42)</f>
        <v>0</v>
      </c>
      <c r="R42" s="13">
        <f>SUM(ENERO:DICIEMBRE!R42)</f>
        <v>0</v>
      </c>
      <c r="S42" s="13">
        <f>SUM(ENERO:DICIEMBRE!S42)</f>
        <v>0</v>
      </c>
      <c r="T42" s="13">
        <f>SUM(ENERO:DICIEMBRE!T42)</f>
        <v>0</v>
      </c>
      <c r="U42" s="13">
        <f>SUM(ENERO:DICIEMBRE!U42)</f>
        <v>0</v>
      </c>
      <c r="V42" s="13">
        <f>SUM(ENERO:DICIEMBRE!V42)</f>
        <v>0</v>
      </c>
      <c r="W42" s="13">
        <f>SUM(ENERO:DICIEMBRE!W42)</f>
        <v>0</v>
      </c>
      <c r="X42" s="13">
        <f>SUM(ENERO:DICIEMBRE!X42)</f>
        <v>0</v>
      </c>
      <c r="Y42" s="13">
        <f>SUM(ENERO:DICIEMBRE!Y42)</f>
        <v>0</v>
      </c>
      <c r="Z42" s="77">
        <f t="shared" si="23"/>
        <v>0</v>
      </c>
      <c r="AA42" s="13">
        <f>SUM(ENERO:DICIEMBRE!AA42)</f>
        <v>0</v>
      </c>
      <c r="AB42" s="13">
        <f>SUM(ENERO:DICIEMBRE!AB42)</f>
        <v>0</v>
      </c>
      <c r="AC42" s="13">
        <f>SUM(ENERO:DICIEMBRE!AC42)</f>
        <v>0</v>
      </c>
      <c r="AD42" s="13">
        <f>SUM(ENERO:DICIEMBRE!AD42)</f>
        <v>0</v>
      </c>
      <c r="AE42" s="77">
        <f t="shared" si="24"/>
        <v>0</v>
      </c>
      <c r="AF42" s="13">
        <f>SUM(ENERO:DICIEMBRE!AF42)</f>
        <v>0</v>
      </c>
      <c r="AG42" s="13">
        <f>SUM(ENERO:DICIEMBRE!AG42)</f>
        <v>0</v>
      </c>
      <c r="AH42" s="13">
        <f>SUM(ENERO:DICIEMBRE!AH42)</f>
        <v>0</v>
      </c>
      <c r="AI42" s="13">
        <f>SUM(ENERO:DICIEMBRE!AI42)</f>
        <v>0</v>
      </c>
      <c r="AJ42" s="13">
        <f>SUM(ENERO:DICIEMBRE!AJ42)</f>
        <v>0</v>
      </c>
      <c r="AK42" s="13">
        <f>SUM(ENERO:DICIEMBRE!AK42)</f>
        <v>0</v>
      </c>
      <c r="AL42" s="13">
        <f>SUM(ENERO:DICIEMBRE!AL42)</f>
        <v>0</v>
      </c>
      <c r="AM42" s="13">
        <f>SUM(ENERO:DICIEMBRE!AM42)</f>
        <v>0</v>
      </c>
      <c r="AN42" s="13">
        <f>SUM(ENERO:DICIEMBRE!AN42)</f>
        <v>0</v>
      </c>
      <c r="AO42" s="13">
        <f>SUM(ENERO:DICIEMBRE!AO42)</f>
        <v>0</v>
      </c>
      <c r="AP42" s="13">
        <f>SUM(ENERO:DICIEMBRE!AP42)</f>
        <v>0</v>
      </c>
      <c r="AQ42" s="13">
        <f>SUM(ENERO:DICIEMBRE!AQ42)</f>
        <v>0</v>
      </c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>
        <f>SUM(ENERO:DICIEMBRE!C43)</f>
        <v>0</v>
      </c>
      <c r="D43" s="13">
        <f>SUM(ENERO:DICIEMBRE!D43)</f>
        <v>0</v>
      </c>
      <c r="E43" s="13">
        <f>SUM(ENERO:DICIEMBRE!E43)</f>
        <v>0</v>
      </c>
      <c r="F43" s="13">
        <f>SUM(ENERO:DICIEMBRE!F43)</f>
        <v>0</v>
      </c>
      <c r="G43" s="13">
        <f>SUM(ENERO:DICIEMBRE!G43)</f>
        <v>0</v>
      </c>
      <c r="H43" s="13">
        <f>SUM(ENERO:DICIEMBRE!H43)</f>
        <v>0</v>
      </c>
      <c r="I43" s="13">
        <f>SUM(ENERO:DICIEMBRE!I43)</f>
        <v>0</v>
      </c>
      <c r="J43" s="13">
        <f>SUM(ENERO:DICIEMBRE!J43)</f>
        <v>0</v>
      </c>
      <c r="K43" s="13">
        <f>SUM(ENERO:DICIEMBRE!K43)</f>
        <v>0</v>
      </c>
      <c r="L43" s="13">
        <f>SUM(ENERO:DICIEMBRE!L43)</f>
        <v>0</v>
      </c>
      <c r="M43" s="13">
        <f>SUM(ENERO:DICIEMBRE!M43)</f>
        <v>0</v>
      </c>
      <c r="N43" s="13">
        <f>SUM(ENERO:DICIEMBRE!N43)</f>
        <v>0</v>
      </c>
      <c r="O43" s="13">
        <f>SUM(ENERO:DICIEMBRE!O43)</f>
        <v>0</v>
      </c>
      <c r="P43" s="13">
        <f>SUM(ENERO:DICIEMBRE!P43)</f>
        <v>0</v>
      </c>
      <c r="Q43" s="13">
        <f>SUM(ENERO:DICIEMBRE!Q43)</f>
        <v>0</v>
      </c>
      <c r="R43" s="13">
        <f>SUM(ENERO:DICIEMBRE!R43)</f>
        <v>0</v>
      </c>
      <c r="S43" s="13">
        <f>SUM(ENERO:DICIEMBRE!S43)</f>
        <v>0</v>
      </c>
      <c r="T43" s="13">
        <f>SUM(ENERO:DICIEMBRE!T43)</f>
        <v>0</v>
      </c>
      <c r="U43" s="13">
        <f>SUM(ENERO:DICIEMBRE!U43)</f>
        <v>0</v>
      </c>
      <c r="V43" s="13">
        <f>SUM(ENERO:DICIEMBRE!V43)</f>
        <v>0</v>
      </c>
      <c r="W43" s="13">
        <f>SUM(ENERO:DICIEMBRE!W43)</f>
        <v>0</v>
      </c>
      <c r="X43" s="13">
        <f>SUM(ENERO:DICIEMBRE!X43)</f>
        <v>0</v>
      </c>
      <c r="Y43" s="13">
        <f>SUM(ENERO:DICIEMBRE!Y43)</f>
        <v>0</v>
      </c>
      <c r="Z43" s="77">
        <f t="shared" si="23"/>
        <v>0</v>
      </c>
      <c r="AA43" s="13">
        <f>SUM(ENERO:DICIEMBRE!AA43)</f>
        <v>0</v>
      </c>
      <c r="AB43" s="13">
        <f>SUM(ENERO:DICIEMBRE!AB43)</f>
        <v>0</v>
      </c>
      <c r="AC43" s="13">
        <f>SUM(ENERO:DICIEMBRE!AC43)</f>
        <v>0</v>
      </c>
      <c r="AD43" s="13">
        <f>SUM(ENERO:DICIEMBRE!AD43)</f>
        <v>0</v>
      </c>
      <c r="AE43" s="77">
        <f t="shared" si="24"/>
        <v>0</v>
      </c>
      <c r="AF43" s="13">
        <f>SUM(ENERO:DICIEMBRE!AF43)</f>
        <v>0</v>
      </c>
      <c r="AG43" s="13">
        <f>SUM(ENERO:DICIEMBRE!AG43)</f>
        <v>0</v>
      </c>
      <c r="AH43" s="13">
        <f>SUM(ENERO:DICIEMBRE!AH43)</f>
        <v>0</v>
      </c>
      <c r="AI43" s="13">
        <f>SUM(ENERO:DICIEMBRE!AI43)</f>
        <v>0</v>
      </c>
      <c r="AJ43" s="13">
        <f>SUM(ENERO:DICIEMBRE!AJ43)</f>
        <v>0</v>
      </c>
      <c r="AK43" s="13">
        <f>SUM(ENERO:DICIEMBRE!AK43)</f>
        <v>0</v>
      </c>
      <c r="AL43" s="13">
        <f>SUM(ENERO:DICIEMBRE!AL43)</f>
        <v>0</v>
      </c>
      <c r="AM43" s="13">
        <f>SUM(ENERO:DICIEMBRE!AM43)</f>
        <v>0</v>
      </c>
      <c r="AN43" s="13">
        <f>SUM(ENERO:DICIEMBRE!AN43)</f>
        <v>0</v>
      </c>
      <c r="AO43" s="13">
        <f>SUM(ENERO:DICIEMBRE!AO43)</f>
        <v>0</v>
      </c>
      <c r="AP43" s="13">
        <f>SUM(ENERO:DICIEMBRE!AP43)</f>
        <v>0</v>
      </c>
      <c r="AQ43" s="13">
        <f>SUM(ENERO:DICIEMBRE!AQ43)</f>
        <v>0</v>
      </c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>
        <f>SUM(ENERO:DICIEMBRE!C44)</f>
        <v>0</v>
      </c>
      <c r="D44" s="13">
        <f>SUM(ENERO:DICIEMBRE!D44)</f>
        <v>0</v>
      </c>
      <c r="E44" s="13">
        <f>SUM(ENERO:DICIEMBRE!E44)</f>
        <v>0</v>
      </c>
      <c r="F44" s="13">
        <f>SUM(ENERO:DICIEMBRE!F44)</f>
        <v>0</v>
      </c>
      <c r="G44" s="13">
        <f>SUM(ENERO:DICIEMBRE!G44)</f>
        <v>0</v>
      </c>
      <c r="H44" s="13">
        <f>SUM(ENERO:DICIEMBRE!H44)</f>
        <v>0</v>
      </c>
      <c r="I44" s="13">
        <f>SUM(ENERO:DICIEMBRE!I44)</f>
        <v>0</v>
      </c>
      <c r="J44" s="13">
        <f>SUM(ENERO:DICIEMBRE!J44)</f>
        <v>0</v>
      </c>
      <c r="K44" s="13">
        <f>SUM(ENERO:DICIEMBRE!K44)</f>
        <v>0</v>
      </c>
      <c r="L44" s="13">
        <f>SUM(ENERO:DICIEMBRE!L44)</f>
        <v>0</v>
      </c>
      <c r="M44" s="13">
        <f>SUM(ENERO:DICIEMBRE!M44)</f>
        <v>0</v>
      </c>
      <c r="N44" s="13">
        <f>SUM(ENERO:DICIEMBRE!N44)</f>
        <v>0</v>
      </c>
      <c r="O44" s="13">
        <f>SUM(ENERO:DICIEMBRE!O44)</f>
        <v>0</v>
      </c>
      <c r="P44" s="13">
        <f>SUM(ENERO:DICIEMBRE!P44)</f>
        <v>0</v>
      </c>
      <c r="Q44" s="13">
        <f>SUM(ENERO:DICIEMBRE!Q44)</f>
        <v>0</v>
      </c>
      <c r="R44" s="13">
        <f>SUM(ENERO:DICIEMBRE!R44)</f>
        <v>0</v>
      </c>
      <c r="S44" s="13">
        <f>SUM(ENERO:DICIEMBRE!S44)</f>
        <v>0</v>
      </c>
      <c r="T44" s="13">
        <f>SUM(ENERO:DICIEMBRE!T44)</f>
        <v>0</v>
      </c>
      <c r="U44" s="13">
        <f>SUM(ENERO:DICIEMBRE!U44)</f>
        <v>0</v>
      </c>
      <c r="V44" s="13">
        <f>SUM(ENERO:DICIEMBRE!V44)</f>
        <v>0</v>
      </c>
      <c r="W44" s="13">
        <f>SUM(ENERO:DICIEMBRE!W44)</f>
        <v>0</v>
      </c>
      <c r="X44" s="13">
        <f>SUM(ENERO:DICIEMBRE!X44)</f>
        <v>0</v>
      </c>
      <c r="Y44" s="13">
        <f>SUM(ENERO:DICIEMBRE!Y44)</f>
        <v>0</v>
      </c>
      <c r="Z44" s="77">
        <f t="shared" si="23"/>
        <v>0</v>
      </c>
      <c r="AA44" s="13">
        <f>SUM(ENERO:DICIEMBRE!AA44)</f>
        <v>0</v>
      </c>
      <c r="AB44" s="13">
        <f>SUM(ENERO:DICIEMBRE!AB44)</f>
        <v>0</v>
      </c>
      <c r="AC44" s="13">
        <f>SUM(ENERO:DICIEMBRE!AC44)</f>
        <v>0</v>
      </c>
      <c r="AD44" s="13">
        <f>SUM(ENERO:DICIEMBRE!AD44)</f>
        <v>0</v>
      </c>
      <c r="AE44" s="77">
        <f t="shared" si="24"/>
        <v>0</v>
      </c>
      <c r="AF44" s="13">
        <f>SUM(ENERO:DICIEMBRE!AF44)</f>
        <v>0</v>
      </c>
      <c r="AG44" s="13">
        <f>SUM(ENERO:DICIEMBRE!AG44)</f>
        <v>0</v>
      </c>
      <c r="AH44" s="13">
        <f>SUM(ENERO:DICIEMBRE!AH44)</f>
        <v>0</v>
      </c>
      <c r="AI44" s="13">
        <f>SUM(ENERO:DICIEMBRE!AI44)</f>
        <v>0</v>
      </c>
      <c r="AJ44" s="13">
        <f>SUM(ENERO:DICIEMBRE!AJ44)</f>
        <v>0</v>
      </c>
      <c r="AK44" s="13">
        <f>SUM(ENERO:DICIEMBRE!AK44)</f>
        <v>0</v>
      </c>
      <c r="AL44" s="13">
        <f>SUM(ENERO:DICIEMBRE!AL44)</f>
        <v>0</v>
      </c>
      <c r="AM44" s="13">
        <f>SUM(ENERO:DICIEMBRE!AM44)</f>
        <v>0</v>
      </c>
      <c r="AN44" s="13">
        <f>SUM(ENERO:DICIEMBRE!AN44)</f>
        <v>0</v>
      </c>
      <c r="AO44" s="13">
        <f>SUM(ENERO:DICIEMBRE!AO44)</f>
        <v>0</v>
      </c>
      <c r="AP44" s="13">
        <f>SUM(ENERO:DICIEMBRE!AP44)</f>
        <v>0</v>
      </c>
      <c r="AQ44" s="13">
        <f>SUM(ENERO:DICIEMBRE!AQ44)</f>
        <v>0</v>
      </c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>
        <f>SUM(ENERO:DICIEMBRE!C45)</f>
        <v>0</v>
      </c>
      <c r="D45" s="13">
        <f>SUM(ENERO:DICIEMBRE!D45)</f>
        <v>0</v>
      </c>
      <c r="E45" s="13">
        <f>SUM(ENERO:DICIEMBRE!E45)</f>
        <v>0</v>
      </c>
      <c r="F45" s="13">
        <f>SUM(ENERO:DICIEMBRE!F45)</f>
        <v>0</v>
      </c>
      <c r="G45" s="13">
        <f>SUM(ENERO:DICIEMBRE!G45)</f>
        <v>0</v>
      </c>
      <c r="H45" s="13">
        <f>SUM(ENERO:DICIEMBRE!H45)</f>
        <v>0</v>
      </c>
      <c r="I45" s="13">
        <f>SUM(ENERO:DICIEMBRE!I45)</f>
        <v>0</v>
      </c>
      <c r="J45" s="13">
        <f>SUM(ENERO:DICIEMBRE!J45)</f>
        <v>0</v>
      </c>
      <c r="K45" s="13">
        <f>SUM(ENERO:DICIEMBRE!K45)</f>
        <v>0</v>
      </c>
      <c r="L45" s="13">
        <f>SUM(ENERO:DICIEMBRE!L45)</f>
        <v>0</v>
      </c>
      <c r="M45" s="13">
        <f>SUM(ENERO:DICIEMBRE!M45)</f>
        <v>0</v>
      </c>
      <c r="N45" s="13">
        <f>SUM(ENERO:DICIEMBRE!N45)</f>
        <v>0</v>
      </c>
      <c r="O45" s="13">
        <f>SUM(ENERO:DICIEMBRE!O45)</f>
        <v>0</v>
      </c>
      <c r="P45" s="13">
        <f>SUM(ENERO:DICIEMBRE!P45)</f>
        <v>0</v>
      </c>
      <c r="Q45" s="13">
        <f>SUM(ENERO:DICIEMBRE!Q45)</f>
        <v>0</v>
      </c>
      <c r="R45" s="13">
        <f>SUM(ENERO:DICIEMBRE!R45)</f>
        <v>0</v>
      </c>
      <c r="S45" s="13">
        <f>SUM(ENERO:DICIEMBRE!S45)</f>
        <v>0</v>
      </c>
      <c r="T45" s="13">
        <f>SUM(ENERO:DICIEMBRE!T45)</f>
        <v>0</v>
      </c>
      <c r="U45" s="13">
        <f>SUM(ENERO:DICIEMBRE!U45)</f>
        <v>0</v>
      </c>
      <c r="V45" s="13">
        <f>SUM(ENERO:DICIEMBRE!V45)</f>
        <v>0</v>
      </c>
      <c r="W45" s="13">
        <f>SUM(ENERO:DICIEMBRE!W45)</f>
        <v>0</v>
      </c>
      <c r="X45" s="13">
        <f>SUM(ENERO:DICIEMBRE!X45)</f>
        <v>0</v>
      </c>
      <c r="Y45" s="13">
        <f>SUM(ENERO:DICIEMBRE!Y45)</f>
        <v>0</v>
      </c>
      <c r="Z45" s="77">
        <f t="shared" si="23"/>
        <v>0</v>
      </c>
      <c r="AA45" s="13">
        <f>SUM(ENERO:DICIEMBRE!AA45)</f>
        <v>0</v>
      </c>
      <c r="AB45" s="13">
        <f>SUM(ENERO:DICIEMBRE!AB45)</f>
        <v>0</v>
      </c>
      <c r="AC45" s="13">
        <f>SUM(ENERO:DICIEMBRE!AC45)</f>
        <v>0</v>
      </c>
      <c r="AD45" s="13">
        <f>SUM(ENERO:DICIEMBRE!AD45)</f>
        <v>0</v>
      </c>
      <c r="AE45" s="77">
        <f t="shared" si="24"/>
        <v>0</v>
      </c>
      <c r="AF45" s="13">
        <f>SUM(ENERO:DICIEMBRE!AF45)</f>
        <v>0</v>
      </c>
      <c r="AG45" s="13">
        <f>SUM(ENERO:DICIEMBRE!AG45)</f>
        <v>0</v>
      </c>
      <c r="AH45" s="13">
        <f>SUM(ENERO:DICIEMBRE!AH45)</f>
        <v>0</v>
      </c>
      <c r="AI45" s="13">
        <f>SUM(ENERO:DICIEMBRE!AI45)</f>
        <v>0</v>
      </c>
      <c r="AJ45" s="13">
        <f>SUM(ENERO:DICIEMBRE!AJ45)</f>
        <v>0</v>
      </c>
      <c r="AK45" s="13">
        <f>SUM(ENERO:DICIEMBRE!AK45)</f>
        <v>0</v>
      </c>
      <c r="AL45" s="13">
        <f>SUM(ENERO:DICIEMBRE!AL45)</f>
        <v>0</v>
      </c>
      <c r="AM45" s="13">
        <f>SUM(ENERO:DICIEMBRE!AM45)</f>
        <v>0</v>
      </c>
      <c r="AN45" s="13">
        <f>SUM(ENERO:DICIEMBRE!AN45)</f>
        <v>0</v>
      </c>
      <c r="AO45" s="13">
        <f>SUM(ENERO:DICIEMBRE!AO45)</f>
        <v>0</v>
      </c>
      <c r="AP45" s="13">
        <f>SUM(ENERO:DICIEMBRE!AP45)</f>
        <v>0</v>
      </c>
      <c r="AQ45" s="13">
        <f>SUM(ENERO:DICIEMBRE!AQ45)</f>
        <v>0</v>
      </c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>
        <f>SUM(ENERO:DICIEMBRE!C46)</f>
        <v>0</v>
      </c>
      <c r="D46" s="13">
        <f>SUM(ENERO:DICIEMBRE!D46)</f>
        <v>0</v>
      </c>
      <c r="E46" s="13">
        <f>SUM(ENERO:DICIEMBRE!E46)</f>
        <v>0</v>
      </c>
      <c r="F46" s="13">
        <f>SUM(ENERO:DICIEMBRE!F46)</f>
        <v>0</v>
      </c>
      <c r="G46" s="13">
        <f>SUM(ENERO:DICIEMBRE!G46)</f>
        <v>0</v>
      </c>
      <c r="H46" s="13">
        <f>SUM(ENERO:DICIEMBRE!H46)</f>
        <v>0</v>
      </c>
      <c r="I46" s="13">
        <f>SUM(ENERO:DICIEMBRE!I46)</f>
        <v>0</v>
      </c>
      <c r="J46" s="13">
        <f>SUM(ENERO:DICIEMBRE!J46)</f>
        <v>0</v>
      </c>
      <c r="K46" s="13">
        <f>SUM(ENERO:DICIEMBRE!K46)</f>
        <v>0</v>
      </c>
      <c r="L46" s="13">
        <f>SUM(ENERO:DICIEMBRE!L46)</f>
        <v>0</v>
      </c>
      <c r="M46" s="13">
        <f>SUM(ENERO:DICIEMBRE!M46)</f>
        <v>0</v>
      </c>
      <c r="N46" s="13">
        <f>SUM(ENERO:DICIEMBRE!N46)</f>
        <v>0</v>
      </c>
      <c r="O46" s="13">
        <f>SUM(ENERO:DICIEMBRE!O46)</f>
        <v>0</v>
      </c>
      <c r="P46" s="13">
        <f>SUM(ENERO:DICIEMBRE!P46)</f>
        <v>0</v>
      </c>
      <c r="Q46" s="13">
        <f>SUM(ENERO:DICIEMBRE!Q46)</f>
        <v>0</v>
      </c>
      <c r="R46" s="13">
        <f>SUM(ENERO:DICIEMBRE!R46)</f>
        <v>0</v>
      </c>
      <c r="S46" s="13">
        <f>SUM(ENERO:DICIEMBRE!S46)</f>
        <v>0</v>
      </c>
      <c r="T46" s="13">
        <f>SUM(ENERO:DICIEMBRE!T46)</f>
        <v>0</v>
      </c>
      <c r="U46" s="13">
        <f>SUM(ENERO:DICIEMBRE!U46)</f>
        <v>0</v>
      </c>
      <c r="V46" s="13">
        <f>SUM(ENERO:DICIEMBRE!V46)</f>
        <v>0</v>
      </c>
      <c r="W46" s="13">
        <f>SUM(ENERO:DICIEMBRE!W46)</f>
        <v>0</v>
      </c>
      <c r="X46" s="13">
        <f>SUM(ENERO:DICIEMBRE!X46)</f>
        <v>0</v>
      </c>
      <c r="Y46" s="13">
        <f>SUM(ENERO:DICIEMBRE!Y46)</f>
        <v>0</v>
      </c>
      <c r="Z46" s="77">
        <f t="shared" si="23"/>
        <v>0</v>
      </c>
      <c r="AA46" s="13">
        <f>SUM(ENERO:DICIEMBRE!AA46)</f>
        <v>0</v>
      </c>
      <c r="AB46" s="13">
        <f>SUM(ENERO:DICIEMBRE!AB46)</f>
        <v>0</v>
      </c>
      <c r="AC46" s="13">
        <f>SUM(ENERO:DICIEMBRE!AC46)</f>
        <v>0</v>
      </c>
      <c r="AD46" s="13">
        <f>SUM(ENERO:DICIEMBRE!AD46)</f>
        <v>0</v>
      </c>
      <c r="AE46" s="77">
        <f t="shared" si="24"/>
        <v>0</v>
      </c>
      <c r="AF46" s="13">
        <f>SUM(ENERO:DICIEMBRE!AF46)</f>
        <v>0</v>
      </c>
      <c r="AG46" s="13">
        <f>SUM(ENERO:DICIEMBRE!AG46)</f>
        <v>0</v>
      </c>
      <c r="AH46" s="13">
        <f>SUM(ENERO:DICIEMBRE!AH46)</f>
        <v>0</v>
      </c>
      <c r="AI46" s="13">
        <f>SUM(ENERO:DICIEMBRE!AI46)</f>
        <v>0</v>
      </c>
      <c r="AJ46" s="13">
        <f>SUM(ENERO:DICIEMBRE!AJ46)</f>
        <v>0</v>
      </c>
      <c r="AK46" s="13">
        <f>SUM(ENERO:DICIEMBRE!AK46)</f>
        <v>0</v>
      </c>
      <c r="AL46" s="13">
        <f>SUM(ENERO:DICIEMBRE!AL46)</f>
        <v>0</v>
      </c>
      <c r="AM46" s="13">
        <f>SUM(ENERO:DICIEMBRE!AM46)</f>
        <v>0</v>
      </c>
      <c r="AN46" s="13">
        <f>SUM(ENERO:DICIEMBRE!AN46)</f>
        <v>0</v>
      </c>
      <c r="AO46" s="13">
        <f>SUM(ENERO:DICIEMBRE!AO46)</f>
        <v>0</v>
      </c>
      <c r="AP46" s="13">
        <f>SUM(ENERO:DICIEMBRE!AP46)</f>
        <v>0</v>
      </c>
      <c r="AQ46" s="13">
        <f>SUM(ENERO:DICIEMBRE!AQ46)</f>
        <v>0</v>
      </c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>
        <f>SUM(ENERO:DICIEMBRE!C47)</f>
        <v>0</v>
      </c>
      <c r="D47" s="13">
        <f>SUM(ENERO:DICIEMBRE!D47)</f>
        <v>0</v>
      </c>
      <c r="E47" s="13">
        <f>SUM(ENERO:DICIEMBRE!E47)</f>
        <v>0</v>
      </c>
      <c r="F47" s="13">
        <f>SUM(ENERO:DICIEMBRE!F47)</f>
        <v>0</v>
      </c>
      <c r="G47" s="13">
        <f>SUM(ENERO:DICIEMBRE!G47)</f>
        <v>0</v>
      </c>
      <c r="H47" s="13">
        <f>SUM(ENERO:DICIEMBRE!H47)</f>
        <v>0</v>
      </c>
      <c r="I47" s="13">
        <f>SUM(ENERO:DICIEMBRE!I47)</f>
        <v>0</v>
      </c>
      <c r="J47" s="13">
        <f>SUM(ENERO:DICIEMBRE!J47)</f>
        <v>0</v>
      </c>
      <c r="K47" s="13">
        <f>SUM(ENERO:DICIEMBRE!K47)</f>
        <v>0</v>
      </c>
      <c r="L47" s="13">
        <f>SUM(ENERO:DICIEMBRE!L47)</f>
        <v>0</v>
      </c>
      <c r="M47" s="13">
        <f>SUM(ENERO:DICIEMBRE!M47)</f>
        <v>0</v>
      </c>
      <c r="N47" s="13">
        <f>SUM(ENERO:DICIEMBRE!N47)</f>
        <v>0</v>
      </c>
      <c r="O47" s="13">
        <f>SUM(ENERO:DICIEMBRE!O47)</f>
        <v>0</v>
      </c>
      <c r="P47" s="13">
        <f>SUM(ENERO:DICIEMBRE!P47)</f>
        <v>0</v>
      </c>
      <c r="Q47" s="13">
        <f>SUM(ENERO:DICIEMBRE!Q47)</f>
        <v>0</v>
      </c>
      <c r="R47" s="13">
        <f>SUM(ENERO:DICIEMBRE!R47)</f>
        <v>0</v>
      </c>
      <c r="S47" s="13">
        <f>SUM(ENERO:DICIEMBRE!S47)</f>
        <v>0</v>
      </c>
      <c r="T47" s="13">
        <f>SUM(ENERO:DICIEMBRE!T47)</f>
        <v>0</v>
      </c>
      <c r="U47" s="13">
        <f>SUM(ENERO:DICIEMBRE!U47)</f>
        <v>0</v>
      </c>
      <c r="V47" s="13">
        <f>SUM(ENERO:DICIEMBRE!V47)</f>
        <v>0</v>
      </c>
      <c r="W47" s="13">
        <f>SUM(ENERO:DICIEMBRE!W47)</f>
        <v>0</v>
      </c>
      <c r="X47" s="13">
        <f>SUM(ENERO:DICIEMBRE!X47)</f>
        <v>0</v>
      </c>
      <c r="Y47" s="13">
        <f>SUM(ENERO:DICIEMBRE!Y47)</f>
        <v>0</v>
      </c>
      <c r="Z47" s="77">
        <f t="shared" si="23"/>
        <v>0</v>
      </c>
      <c r="AA47" s="13">
        <f>SUM(ENERO:DICIEMBRE!AA47)</f>
        <v>0</v>
      </c>
      <c r="AB47" s="13">
        <f>SUM(ENERO:DICIEMBRE!AB47)</f>
        <v>0</v>
      </c>
      <c r="AC47" s="13">
        <f>SUM(ENERO:DICIEMBRE!AC47)</f>
        <v>0</v>
      </c>
      <c r="AD47" s="13">
        <f>SUM(ENERO:DICIEMBRE!AD47)</f>
        <v>0</v>
      </c>
      <c r="AE47" s="77">
        <f t="shared" si="24"/>
        <v>0</v>
      </c>
      <c r="AF47" s="13">
        <f>SUM(ENERO:DICIEMBRE!AF47)</f>
        <v>0</v>
      </c>
      <c r="AG47" s="13">
        <f>SUM(ENERO:DICIEMBRE!AG47)</f>
        <v>0</v>
      </c>
      <c r="AH47" s="13">
        <f>SUM(ENERO:DICIEMBRE!AH47)</f>
        <v>0</v>
      </c>
      <c r="AI47" s="13">
        <f>SUM(ENERO:DICIEMBRE!AI47)</f>
        <v>0</v>
      </c>
      <c r="AJ47" s="13">
        <f>SUM(ENERO:DICIEMBRE!AJ47)</f>
        <v>0</v>
      </c>
      <c r="AK47" s="13">
        <f>SUM(ENERO:DICIEMBRE!AK47)</f>
        <v>0</v>
      </c>
      <c r="AL47" s="13">
        <f>SUM(ENERO:DICIEMBRE!AL47)</f>
        <v>0</v>
      </c>
      <c r="AM47" s="13">
        <f>SUM(ENERO:DICIEMBRE!AM47)</f>
        <v>0</v>
      </c>
      <c r="AN47" s="13">
        <f>SUM(ENERO:DICIEMBRE!AN47)</f>
        <v>0</v>
      </c>
      <c r="AO47" s="13">
        <f>SUM(ENERO:DICIEMBRE!AO47)</f>
        <v>0</v>
      </c>
      <c r="AP47" s="13">
        <f>SUM(ENERO:DICIEMBRE!AP47)</f>
        <v>0</v>
      </c>
      <c r="AQ47" s="13">
        <f>SUM(ENERO:DICIEMBRE!AQ47)</f>
        <v>0</v>
      </c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>
        <f>SUM(ENERO:DICIEMBRE!C48)</f>
        <v>0</v>
      </c>
      <c r="D48" s="13">
        <f>SUM(ENERO:DICIEMBRE!D48)</f>
        <v>0</v>
      </c>
      <c r="E48" s="13">
        <f>SUM(ENERO:DICIEMBRE!E48)</f>
        <v>0</v>
      </c>
      <c r="F48" s="13">
        <f>SUM(ENERO:DICIEMBRE!F48)</f>
        <v>0</v>
      </c>
      <c r="G48" s="13">
        <f>SUM(ENERO:DICIEMBRE!G48)</f>
        <v>0</v>
      </c>
      <c r="H48" s="13">
        <f>SUM(ENERO:DICIEMBRE!H48)</f>
        <v>0</v>
      </c>
      <c r="I48" s="13">
        <f>SUM(ENERO:DICIEMBRE!I48)</f>
        <v>0</v>
      </c>
      <c r="J48" s="13">
        <f>SUM(ENERO:DICIEMBRE!J48)</f>
        <v>0</v>
      </c>
      <c r="K48" s="13">
        <f>SUM(ENERO:DICIEMBRE!K48)</f>
        <v>0</v>
      </c>
      <c r="L48" s="13">
        <f>SUM(ENERO:DICIEMBRE!L48)</f>
        <v>0</v>
      </c>
      <c r="M48" s="13">
        <f>SUM(ENERO:DICIEMBRE!M48)</f>
        <v>0</v>
      </c>
      <c r="N48" s="13">
        <f>SUM(ENERO:DICIEMBRE!N48)</f>
        <v>0</v>
      </c>
      <c r="O48" s="13">
        <f>SUM(ENERO:DICIEMBRE!O48)</f>
        <v>0</v>
      </c>
      <c r="P48" s="13">
        <f>SUM(ENERO:DICIEMBRE!P48)</f>
        <v>0</v>
      </c>
      <c r="Q48" s="13">
        <f>SUM(ENERO:DICIEMBRE!Q48)</f>
        <v>0</v>
      </c>
      <c r="R48" s="13">
        <f>SUM(ENERO:DICIEMBRE!R48)</f>
        <v>0</v>
      </c>
      <c r="S48" s="13">
        <f>SUM(ENERO:DICIEMBRE!S48)</f>
        <v>0</v>
      </c>
      <c r="T48" s="13">
        <f>SUM(ENERO:DICIEMBRE!T48)</f>
        <v>0</v>
      </c>
      <c r="U48" s="13">
        <f>SUM(ENERO:DICIEMBRE!U48)</f>
        <v>0</v>
      </c>
      <c r="V48" s="13">
        <f>SUM(ENERO:DICIEMBRE!V48)</f>
        <v>0</v>
      </c>
      <c r="W48" s="13">
        <f>SUM(ENERO:DICIEMBRE!W48)</f>
        <v>0</v>
      </c>
      <c r="X48" s="13">
        <f>SUM(ENERO:DICIEMBRE!X48)</f>
        <v>0</v>
      </c>
      <c r="Y48" s="13">
        <f>SUM(ENERO:DICIEMBRE!Y48)</f>
        <v>0</v>
      </c>
      <c r="Z48" s="77">
        <f t="shared" si="23"/>
        <v>0</v>
      </c>
      <c r="AA48" s="13">
        <f>SUM(ENERO:DICIEMBRE!AA48)</f>
        <v>0</v>
      </c>
      <c r="AB48" s="13">
        <f>SUM(ENERO:DICIEMBRE!AB48)</f>
        <v>0</v>
      </c>
      <c r="AC48" s="13">
        <f>SUM(ENERO:DICIEMBRE!AC48)</f>
        <v>0</v>
      </c>
      <c r="AD48" s="13">
        <f>SUM(ENERO:DICIEMBRE!AD48)</f>
        <v>0</v>
      </c>
      <c r="AE48" s="77">
        <f t="shared" si="24"/>
        <v>0</v>
      </c>
      <c r="AF48" s="13">
        <f>SUM(ENERO:DICIEMBRE!AF48)</f>
        <v>0</v>
      </c>
      <c r="AG48" s="13">
        <f>SUM(ENERO:DICIEMBRE!AG48)</f>
        <v>0</v>
      </c>
      <c r="AH48" s="13">
        <f>SUM(ENERO:DICIEMBRE!AH48)</f>
        <v>0</v>
      </c>
      <c r="AI48" s="13">
        <f>SUM(ENERO:DICIEMBRE!AI48)</f>
        <v>0</v>
      </c>
      <c r="AJ48" s="13">
        <f>SUM(ENERO:DICIEMBRE!AJ48)</f>
        <v>0</v>
      </c>
      <c r="AK48" s="13">
        <f>SUM(ENERO:DICIEMBRE!AK48)</f>
        <v>0</v>
      </c>
      <c r="AL48" s="13">
        <f>SUM(ENERO:DICIEMBRE!AL48)</f>
        <v>0</v>
      </c>
      <c r="AM48" s="13">
        <f>SUM(ENERO:DICIEMBRE!AM48)</f>
        <v>0</v>
      </c>
      <c r="AN48" s="13">
        <f>SUM(ENERO:DICIEMBRE!AN48)</f>
        <v>0</v>
      </c>
      <c r="AO48" s="13">
        <f>SUM(ENERO:DICIEMBRE!AO48)</f>
        <v>0</v>
      </c>
      <c r="AP48" s="13">
        <f>SUM(ENERO:DICIEMBRE!AP48)</f>
        <v>0</v>
      </c>
      <c r="AQ48" s="13">
        <f>SUM(ENERO:DICIEMBRE!AQ48)</f>
        <v>0</v>
      </c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>
        <f>SUM(ENERO:DICIEMBRE!C49)</f>
        <v>0</v>
      </c>
      <c r="D49" s="13">
        <f>SUM(ENERO:DICIEMBRE!D49)</f>
        <v>0</v>
      </c>
      <c r="E49" s="13">
        <f>SUM(ENERO:DICIEMBRE!E49)</f>
        <v>0</v>
      </c>
      <c r="F49" s="13">
        <f>SUM(ENERO:DICIEMBRE!F49)</f>
        <v>0</v>
      </c>
      <c r="G49" s="13">
        <f>SUM(ENERO:DICIEMBRE!G49)</f>
        <v>0</v>
      </c>
      <c r="H49" s="13">
        <f>SUM(ENERO:DICIEMBRE!H49)</f>
        <v>0</v>
      </c>
      <c r="I49" s="13">
        <f>SUM(ENERO:DICIEMBRE!I49)</f>
        <v>0</v>
      </c>
      <c r="J49" s="13">
        <f>SUM(ENERO:DICIEMBRE!J49)</f>
        <v>0</v>
      </c>
      <c r="K49" s="13">
        <f>SUM(ENERO:DICIEMBRE!K49)</f>
        <v>0</v>
      </c>
      <c r="L49" s="13">
        <f>SUM(ENERO:DICIEMBRE!L49)</f>
        <v>0</v>
      </c>
      <c r="M49" s="13">
        <f>SUM(ENERO:DICIEMBRE!M49)</f>
        <v>0</v>
      </c>
      <c r="N49" s="13">
        <f>SUM(ENERO:DICIEMBRE!N49)</f>
        <v>0</v>
      </c>
      <c r="O49" s="13">
        <f>SUM(ENERO:DICIEMBRE!O49)</f>
        <v>0</v>
      </c>
      <c r="P49" s="13">
        <f>SUM(ENERO:DICIEMBRE!P49)</f>
        <v>0</v>
      </c>
      <c r="Q49" s="13">
        <f>SUM(ENERO:DICIEMBRE!Q49)</f>
        <v>0</v>
      </c>
      <c r="R49" s="13">
        <f>SUM(ENERO:DICIEMBRE!R49)</f>
        <v>0</v>
      </c>
      <c r="S49" s="13">
        <f>SUM(ENERO:DICIEMBRE!S49)</f>
        <v>0</v>
      </c>
      <c r="T49" s="13">
        <f>SUM(ENERO:DICIEMBRE!T49)</f>
        <v>0</v>
      </c>
      <c r="U49" s="13">
        <f>SUM(ENERO:DICIEMBRE!U49)</f>
        <v>0</v>
      </c>
      <c r="V49" s="13">
        <f>SUM(ENERO:DICIEMBRE!V49)</f>
        <v>0</v>
      </c>
      <c r="W49" s="13">
        <f>SUM(ENERO:DICIEMBRE!W49)</f>
        <v>0</v>
      </c>
      <c r="X49" s="13">
        <f>SUM(ENERO:DICIEMBRE!X49)</f>
        <v>0</v>
      </c>
      <c r="Y49" s="13">
        <f>SUM(ENERO:DICIEMBRE!Y49)</f>
        <v>0</v>
      </c>
      <c r="Z49" s="77">
        <f t="shared" si="23"/>
        <v>0</v>
      </c>
      <c r="AA49" s="13">
        <f>SUM(ENERO:DICIEMBRE!AA49)</f>
        <v>0</v>
      </c>
      <c r="AB49" s="13">
        <f>SUM(ENERO:DICIEMBRE!AB49)</f>
        <v>0</v>
      </c>
      <c r="AC49" s="13">
        <f>SUM(ENERO:DICIEMBRE!AC49)</f>
        <v>0</v>
      </c>
      <c r="AD49" s="13">
        <f>SUM(ENERO:DICIEMBRE!AD49)</f>
        <v>0</v>
      </c>
      <c r="AE49" s="77">
        <f t="shared" si="24"/>
        <v>0</v>
      </c>
      <c r="AF49" s="13">
        <f>SUM(ENERO:DICIEMBRE!AF49)</f>
        <v>0</v>
      </c>
      <c r="AG49" s="13">
        <f>SUM(ENERO:DICIEMBRE!AG49)</f>
        <v>0</v>
      </c>
      <c r="AH49" s="13">
        <f>SUM(ENERO:DICIEMBRE!AH49)</f>
        <v>0</v>
      </c>
      <c r="AI49" s="13">
        <f>SUM(ENERO:DICIEMBRE!AI49)</f>
        <v>0</v>
      </c>
      <c r="AJ49" s="13">
        <f>SUM(ENERO:DICIEMBRE!AJ49)</f>
        <v>0</v>
      </c>
      <c r="AK49" s="13">
        <f>SUM(ENERO:DICIEMBRE!AK49)</f>
        <v>0</v>
      </c>
      <c r="AL49" s="13">
        <f>SUM(ENERO:DICIEMBRE!AL49)</f>
        <v>0</v>
      </c>
      <c r="AM49" s="13">
        <f>SUM(ENERO:DICIEMBRE!AM49)</f>
        <v>0</v>
      </c>
      <c r="AN49" s="13">
        <f>SUM(ENERO:DICIEMBRE!AN49)</f>
        <v>0</v>
      </c>
      <c r="AO49" s="13">
        <f>SUM(ENERO:DICIEMBRE!AO49)</f>
        <v>0</v>
      </c>
      <c r="AP49" s="13">
        <f>SUM(ENERO:DICIEMBRE!AP49)</f>
        <v>0</v>
      </c>
      <c r="AQ49" s="13">
        <f>SUM(ENERO:DICIEMBRE!AQ49)</f>
        <v>0</v>
      </c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>
        <f>SUM(ENERO:DICIEMBRE!C50)</f>
        <v>0</v>
      </c>
      <c r="D50" s="13">
        <f>SUM(ENERO:DICIEMBRE!D50)</f>
        <v>0</v>
      </c>
      <c r="E50" s="13">
        <f>SUM(ENERO:DICIEMBRE!E50)</f>
        <v>0</v>
      </c>
      <c r="F50" s="13">
        <f>SUM(ENERO:DICIEMBRE!F50)</f>
        <v>0</v>
      </c>
      <c r="G50" s="13">
        <f>SUM(ENERO:DICIEMBRE!G50)</f>
        <v>0</v>
      </c>
      <c r="H50" s="13">
        <f>SUM(ENERO:DICIEMBRE!H50)</f>
        <v>0</v>
      </c>
      <c r="I50" s="13">
        <f>SUM(ENERO:DICIEMBRE!I50)</f>
        <v>0</v>
      </c>
      <c r="J50" s="13">
        <f>SUM(ENERO:DICIEMBRE!J50)</f>
        <v>0</v>
      </c>
      <c r="K50" s="13">
        <f>SUM(ENERO:DICIEMBRE!K50)</f>
        <v>0</v>
      </c>
      <c r="L50" s="13">
        <f>SUM(ENERO:DICIEMBRE!L50)</f>
        <v>0</v>
      </c>
      <c r="M50" s="13">
        <f>SUM(ENERO:DICIEMBRE!M50)</f>
        <v>0</v>
      </c>
      <c r="N50" s="13">
        <f>SUM(ENERO:DICIEMBRE!N50)</f>
        <v>0</v>
      </c>
      <c r="O50" s="13">
        <f>SUM(ENERO:DICIEMBRE!O50)</f>
        <v>0</v>
      </c>
      <c r="P50" s="13">
        <f>SUM(ENERO:DICIEMBRE!P50)</f>
        <v>0</v>
      </c>
      <c r="Q50" s="13">
        <f>SUM(ENERO:DICIEMBRE!Q50)</f>
        <v>0</v>
      </c>
      <c r="R50" s="13">
        <f>SUM(ENERO:DICIEMBRE!R50)</f>
        <v>0</v>
      </c>
      <c r="S50" s="13">
        <f>SUM(ENERO:DICIEMBRE!S50)</f>
        <v>0</v>
      </c>
      <c r="T50" s="13">
        <f>SUM(ENERO:DICIEMBRE!T50)</f>
        <v>0</v>
      </c>
      <c r="U50" s="13">
        <f>SUM(ENERO:DICIEMBRE!U50)</f>
        <v>0</v>
      </c>
      <c r="V50" s="13">
        <f>SUM(ENERO:DICIEMBRE!V50)</f>
        <v>0</v>
      </c>
      <c r="W50" s="13">
        <f>SUM(ENERO:DICIEMBRE!W50)</f>
        <v>0</v>
      </c>
      <c r="X50" s="13">
        <f>SUM(ENERO:DICIEMBRE!X50)</f>
        <v>0</v>
      </c>
      <c r="Y50" s="13">
        <f>SUM(ENERO:DICIEMBRE!Y50)</f>
        <v>0</v>
      </c>
      <c r="Z50" s="77">
        <f t="shared" si="23"/>
        <v>0</v>
      </c>
      <c r="AA50" s="13">
        <f>SUM(ENERO:DICIEMBRE!AA50)</f>
        <v>0</v>
      </c>
      <c r="AB50" s="13">
        <f>SUM(ENERO:DICIEMBRE!AB50)</f>
        <v>0</v>
      </c>
      <c r="AC50" s="13">
        <f>SUM(ENERO:DICIEMBRE!AC50)</f>
        <v>0</v>
      </c>
      <c r="AD50" s="13">
        <f>SUM(ENERO:DICIEMBRE!AD50)</f>
        <v>0</v>
      </c>
      <c r="AE50" s="77">
        <f t="shared" si="24"/>
        <v>0</v>
      </c>
      <c r="AF50" s="13">
        <f>SUM(ENERO:DICIEMBRE!AF50)</f>
        <v>0</v>
      </c>
      <c r="AG50" s="13">
        <f>SUM(ENERO:DICIEMBRE!AG50)</f>
        <v>0</v>
      </c>
      <c r="AH50" s="13">
        <f>SUM(ENERO:DICIEMBRE!AH50)</f>
        <v>0</v>
      </c>
      <c r="AI50" s="13">
        <f>SUM(ENERO:DICIEMBRE!AI50)</f>
        <v>0</v>
      </c>
      <c r="AJ50" s="13">
        <f>SUM(ENERO:DICIEMBRE!AJ50)</f>
        <v>0</v>
      </c>
      <c r="AK50" s="13">
        <f>SUM(ENERO:DICIEMBRE!AK50)</f>
        <v>0</v>
      </c>
      <c r="AL50" s="13">
        <f>SUM(ENERO:DICIEMBRE!AL50)</f>
        <v>0</v>
      </c>
      <c r="AM50" s="13">
        <f>SUM(ENERO:DICIEMBRE!AM50)</f>
        <v>0</v>
      </c>
      <c r="AN50" s="13">
        <f>SUM(ENERO:DICIEMBRE!AN50)</f>
        <v>0</v>
      </c>
      <c r="AO50" s="13">
        <f>SUM(ENERO:DICIEMBRE!AO50)</f>
        <v>0</v>
      </c>
      <c r="AP50" s="13">
        <f>SUM(ENERO:DICIEMBRE!AP50)</f>
        <v>0</v>
      </c>
      <c r="AQ50" s="13">
        <f>SUM(ENERO:DICIEMBRE!AQ50)</f>
        <v>0</v>
      </c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>
        <f>SUM(ENERO:DICIEMBRE!C51)</f>
        <v>0</v>
      </c>
      <c r="D51" s="13">
        <f>SUM(ENERO:DICIEMBRE!D51)</f>
        <v>0</v>
      </c>
      <c r="E51" s="13">
        <f>SUM(ENERO:DICIEMBRE!E51)</f>
        <v>0</v>
      </c>
      <c r="F51" s="13">
        <f>SUM(ENERO:DICIEMBRE!F51)</f>
        <v>0</v>
      </c>
      <c r="G51" s="13">
        <f>SUM(ENERO:DICIEMBRE!G51)</f>
        <v>0</v>
      </c>
      <c r="H51" s="13">
        <f>SUM(ENERO:DICIEMBRE!H51)</f>
        <v>0</v>
      </c>
      <c r="I51" s="13">
        <f>SUM(ENERO:DICIEMBRE!I51)</f>
        <v>0</v>
      </c>
      <c r="J51" s="13">
        <f>SUM(ENERO:DICIEMBRE!J51)</f>
        <v>0</v>
      </c>
      <c r="K51" s="13">
        <f>SUM(ENERO:DICIEMBRE!K51)</f>
        <v>0</v>
      </c>
      <c r="L51" s="13">
        <f>SUM(ENERO:DICIEMBRE!L51)</f>
        <v>0</v>
      </c>
      <c r="M51" s="13">
        <f>SUM(ENERO:DICIEMBRE!M51)</f>
        <v>0</v>
      </c>
      <c r="N51" s="13">
        <f>SUM(ENERO:DICIEMBRE!N51)</f>
        <v>0</v>
      </c>
      <c r="O51" s="13">
        <f>SUM(ENERO:DICIEMBRE!O51)</f>
        <v>0</v>
      </c>
      <c r="P51" s="13">
        <f>SUM(ENERO:DICIEMBRE!P51)</f>
        <v>0</v>
      </c>
      <c r="Q51" s="13">
        <f>SUM(ENERO:DICIEMBRE!Q51)</f>
        <v>0</v>
      </c>
      <c r="R51" s="13">
        <f>SUM(ENERO:DICIEMBRE!R51)</f>
        <v>0</v>
      </c>
      <c r="S51" s="13">
        <f>SUM(ENERO:DICIEMBRE!S51)</f>
        <v>0</v>
      </c>
      <c r="T51" s="13">
        <f>SUM(ENERO:DICIEMBRE!T51)</f>
        <v>0</v>
      </c>
      <c r="U51" s="13">
        <f>SUM(ENERO:DICIEMBRE!U51)</f>
        <v>0</v>
      </c>
      <c r="V51" s="13">
        <f>SUM(ENERO:DICIEMBRE!V51)</f>
        <v>0</v>
      </c>
      <c r="W51" s="13">
        <f>SUM(ENERO:DICIEMBRE!W51)</f>
        <v>0</v>
      </c>
      <c r="X51" s="13">
        <f>SUM(ENERO:DICIEMBRE!X51)</f>
        <v>0</v>
      </c>
      <c r="Y51" s="13">
        <f>SUM(ENERO:DICIEMBRE!Y51)</f>
        <v>0</v>
      </c>
      <c r="Z51" s="77">
        <f t="shared" si="23"/>
        <v>0</v>
      </c>
      <c r="AA51" s="13">
        <f>SUM(ENERO:DICIEMBRE!AA51)</f>
        <v>0</v>
      </c>
      <c r="AB51" s="13">
        <f>SUM(ENERO:DICIEMBRE!AB51)</f>
        <v>0</v>
      </c>
      <c r="AC51" s="13">
        <f>SUM(ENERO:DICIEMBRE!AC51)</f>
        <v>0</v>
      </c>
      <c r="AD51" s="13">
        <f>SUM(ENERO:DICIEMBRE!AD51)</f>
        <v>0</v>
      </c>
      <c r="AE51" s="77">
        <f t="shared" si="24"/>
        <v>0</v>
      </c>
      <c r="AF51" s="13">
        <f>SUM(ENERO:DICIEMBRE!AF51)</f>
        <v>0</v>
      </c>
      <c r="AG51" s="13">
        <f>SUM(ENERO:DICIEMBRE!AG51)</f>
        <v>0</v>
      </c>
      <c r="AH51" s="13">
        <f>SUM(ENERO:DICIEMBRE!AH51)</f>
        <v>0</v>
      </c>
      <c r="AI51" s="13">
        <f>SUM(ENERO:DICIEMBRE!AI51)</f>
        <v>0</v>
      </c>
      <c r="AJ51" s="13">
        <f>SUM(ENERO:DICIEMBRE!AJ51)</f>
        <v>0</v>
      </c>
      <c r="AK51" s="13">
        <f>SUM(ENERO:DICIEMBRE!AK51)</f>
        <v>0</v>
      </c>
      <c r="AL51" s="13">
        <f>SUM(ENERO:DICIEMBRE!AL51)</f>
        <v>0</v>
      </c>
      <c r="AM51" s="13">
        <f>SUM(ENERO:DICIEMBRE!AM51)</f>
        <v>0</v>
      </c>
      <c r="AN51" s="13">
        <f>SUM(ENERO:DICIEMBRE!AN51)</f>
        <v>0</v>
      </c>
      <c r="AO51" s="13">
        <f>SUM(ENERO:DICIEMBRE!AO51)</f>
        <v>0</v>
      </c>
      <c r="AP51" s="13">
        <f>SUM(ENERO:DICIEMBRE!AP51)</f>
        <v>0</v>
      </c>
      <c r="AQ51" s="13">
        <f>SUM(ENERO:DICIEMBRE!AQ51)</f>
        <v>0</v>
      </c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>
        <f>SUM(ENERO:DICIEMBRE!C52)</f>
        <v>0</v>
      </c>
      <c r="D52" s="13">
        <f>SUM(ENERO:DICIEMBRE!D52)</f>
        <v>0</v>
      </c>
      <c r="E52" s="13">
        <f>SUM(ENERO:DICIEMBRE!E52)</f>
        <v>0</v>
      </c>
      <c r="F52" s="13">
        <f>SUM(ENERO:DICIEMBRE!F52)</f>
        <v>0</v>
      </c>
      <c r="G52" s="13">
        <f>SUM(ENERO:DICIEMBRE!G52)</f>
        <v>0</v>
      </c>
      <c r="H52" s="13">
        <f>SUM(ENERO:DICIEMBRE!H52)</f>
        <v>0</v>
      </c>
      <c r="I52" s="13">
        <f>SUM(ENERO:DICIEMBRE!I52)</f>
        <v>0</v>
      </c>
      <c r="J52" s="13">
        <f>SUM(ENERO:DICIEMBRE!J52)</f>
        <v>0</v>
      </c>
      <c r="K52" s="13">
        <f>SUM(ENERO:DICIEMBRE!K52)</f>
        <v>0</v>
      </c>
      <c r="L52" s="13">
        <f>SUM(ENERO:DICIEMBRE!L52)</f>
        <v>0</v>
      </c>
      <c r="M52" s="13">
        <f>SUM(ENERO:DICIEMBRE!M52)</f>
        <v>0</v>
      </c>
      <c r="N52" s="13">
        <f>SUM(ENERO:DICIEMBRE!N52)</f>
        <v>0</v>
      </c>
      <c r="O52" s="13">
        <f>SUM(ENERO:DICIEMBRE!O52)</f>
        <v>0</v>
      </c>
      <c r="P52" s="13">
        <f>SUM(ENERO:DICIEMBRE!P52)</f>
        <v>0</v>
      </c>
      <c r="Q52" s="13">
        <f>SUM(ENERO:DICIEMBRE!Q52)</f>
        <v>0</v>
      </c>
      <c r="R52" s="13">
        <f>SUM(ENERO:DICIEMBRE!R52)</f>
        <v>0</v>
      </c>
      <c r="S52" s="13">
        <f>SUM(ENERO:DICIEMBRE!S52)</f>
        <v>0</v>
      </c>
      <c r="T52" s="13">
        <f>SUM(ENERO:DICIEMBRE!T52)</f>
        <v>0</v>
      </c>
      <c r="U52" s="13">
        <f>SUM(ENERO:DICIEMBRE!U52)</f>
        <v>0</v>
      </c>
      <c r="V52" s="13">
        <f>SUM(ENERO:DICIEMBRE!V52)</f>
        <v>0</v>
      </c>
      <c r="W52" s="13">
        <f>SUM(ENERO:DICIEMBRE!W52)</f>
        <v>0</v>
      </c>
      <c r="X52" s="13">
        <f>SUM(ENERO:DICIEMBRE!X52)</f>
        <v>0</v>
      </c>
      <c r="Y52" s="13">
        <f>SUM(ENERO:DICIEMBRE!Y52)</f>
        <v>0</v>
      </c>
      <c r="Z52" s="77">
        <f t="shared" si="23"/>
        <v>0</v>
      </c>
      <c r="AA52" s="13">
        <f>SUM(ENERO:DICIEMBRE!AA52)</f>
        <v>0</v>
      </c>
      <c r="AB52" s="13">
        <f>SUM(ENERO:DICIEMBRE!AB52)</f>
        <v>0</v>
      </c>
      <c r="AC52" s="13">
        <f>SUM(ENERO:DICIEMBRE!AC52)</f>
        <v>0</v>
      </c>
      <c r="AD52" s="13">
        <f>SUM(ENERO:DICIEMBRE!AD52)</f>
        <v>0</v>
      </c>
      <c r="AE52" s="77">
        <f t="shared" si="24"/>
        <v>0</v>
      </c>
      <c r="AF52" s="13">
        <f>SUM(ENERO:DICIEMBRE!AF52)</f>
        <v>0</v>
      </c>
      <c r="AG52" s="13">
        <f>SUM(ENERO:DICIEMBRE!AG52)</f>
        <v>0</v>
      </c>
      <c r="AH52" s="13">
        <f>SUM(ENERO:DICIEMBRE!AH52)</f>
        <v>0</v>
      </c>
      <c r="AI52" s="13">
        <f>SUM(ENERO:DICIEMBRE!AI52)</f>
        <v>0</v>
      </c>
      <c r="AJ52" s="13">
        <f>SUM(ENERO:DICIEMBRE!AJ52)</f>
        <v>0</v>
      </c>
      <c r="AK52" s="13">
        <f>SUM(ENERO:DICIEMBRE!AK52)</f>
        <v>0</v>
      </c>
      <c r="AL52" s="13">
        <f>SUM(ENERO:DICIEMBRE!AL52)</f>
        <v>0</v>
      </c>
      <c r="AM52" s="13">
        <f>SUM(ENERO:DICIEMBRE!AM52)</f>
        <v>0</v>
      </c>
      <c r="AN52" s="13">
        <f>SUM(ENERO:DICIEMBRE!AN52)</f>
        <v>0</v>
      </c>
      <c r="AO52" s="13">
        <f>SUM(ENERO:DICIEMBRE!AO52)</f>
        <v>0</v>
      </c>
      <c r="AP52" s="13">
        <f>SUM(ENERO:DICIEMBRE!AP52)</f>
        <v>0</v>
      </c>
      <c r="AQ52" s="13">
        <f>SUM(ENERO:DICIEMBRE!AQ52)</f>
        <v>0</v>
      </c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>
        <f>SUM(ENERO:DICIEMBRE!C53)</f>
        <v>0</v>
      </c>
      <c r="D53" s="13">
        <f>SUM(ENERO:DICIEMBRE!D53)</f>
        <v>0</v>
      </c>
      <c r="E53" s="13">
        <f>SUM(ENERO:DICIEMBRE!E53)</f>
        <v>0</v>
      </c>
      <c r="F53" s="13">
        <f>SUM(ENERO:DICIEMBRE!F53)</f>
        <v>0</v>
      </c>
      <c r="G53" s="13">
        <f>SUM(ENERO:DICIEMBRE!G53)</f>
        <v>0</v>
      </c>
      <c r="H53" s="13">
        <f>SUM(ENERO:DICIEMBRE!H53)</f>
        <v>0</v>
      </c>
      <c r="I53" s="13">
        <f>SUM(ENERO:DICIEMBRE!I53)</f>
        <v>0</v>
      </c>
      <c r="J53" s="13">
        <f>SUM(ENERO:DICIEMBRE!J53)</f>
        <v>0</v>
      </c>
      <c r="K53" s="13">
        <f>SUM(ENERO:DICIEMBRE!K53)</f>
        <v>0</v>
      </c>
      <c r="L53" s="13">
        <f>SUM(ENERO:DICIEMBRE!L53)</f>
        <v>0</v>
      </c>
      <c r="M53" s="13">
        <f>SUM(ENERO:DICIEMBRE!M53)</f>
        <v>0</v>
      </c>
      <c r="N53" s="13">
        <f>SUM(ENERO:DICIEMBRE!N53)</f>
        <v>0</v>
      </c>
      <c r="O53" s="13">
        <f>SUM(ENERO:DICIEMBRE!O53)</f>
        <v>0</v>
      </c>
      <c r="P53" s="13">
        <f>SUM(ENERO:DICIEMBRE!P53)</f>
        <v>0</v>
      </c>
      <c r="Q53" s="13">
        <f>SUM(ENERO:DICIEMBRE!Q53)</f>
        <v>0</v>
      </c>
      <c r="R53" s="13">
        <f>SUM(ENERO:DICIEMBRE!R53)</f>
        <v>0</v>
      </c>
      <c r="S53" s="13">
        <f>SUM(ENERO:DICIEMBRE!S53)</f>
        <v>0</v>
      </c>
      <c r="T53" s="13">
        <f>SUM(ENERO:DICIEMBRE!T53)</f>
        <v>0</v>
      </c>
      <c r="U53" s="13">
        <f>SUM(ENERO:DICIEMBRE!U53)</f>
        <v>0</v>
      </c>
      <c r="V53" s="13">
        <f>SUM(ENERO:DICIEMBRE!V53)</f>
        <v>0</v>
      </c>
      <c r="W53" s="13">
        <f>SUM(ENERO:DICIEMBRE!W53)</f>
        <v>0</v>
      </c>
      <c r="X53" s="13">
        <f>SUM(ENERO:DICIEMBRE!X53)</f>
        <v>0</v>
      </c>
      <c r="Y53" s="13">
        <f>SUM(ENERO:DICIEMBRE!Y53)</f>
        <v>0</v>
      </c>
      <c r="Z53" s="77">
        <f t="shared" si="23"/>
        <v>0</v>
      </c>
      <c r="AA53" s="13">
        <f>SUM(ENERO:DICIEMBRE!AA53)</f>
        <v>0</v>
      </c>
      <c r="AB53" s="13">
        <f>SUM(ENERO:DICIEMBRE!AB53)</f>
        <v>0</v>
      </c>
      <c r="AC53" s="13">
        <f>SUM(ENERO:DICIEMBRE!AC53)</f>
        <v>0</v>
      </c>
      <c r="AD53" s="13">
        <f>SUM(ENERO:DICIEMBRE!AD53)</f>
        <v>0</v>
      </c>
      <c r="AE53" s="77">
        <f t="shared" si="24"/>
        <v>0</v>
      </c>
      <c r="AF53" s="13">
        <f>SUM(ENERO:DICIEMBRE!AF53)</f>
        <v>0</v>
      </c>
      <c r="AG53" s="13">
        <f>SUM(ENERO:DICIEMBRE!AG53)</f>
        <v>0</v>
      </c>
      <c r="AH53" s="13">
        <f>SUM(ENERO:DICIEMBRE!AH53)</f>
        <v>0</v>
      </c>
      <c r="AI53" s="13">
        <f>SUM(ENERO:DICIEMBRE!AI53)</f>
        <v>0</v>
      </c>
      <c r="AJ53" s="13">
        <f>SUM(ENERO:DICIEMBRE!AJ53)</f>
        <v>0</v>
      </c>
      <c r="AK53" s="13">
        <f>SUM(ENERO:DICIEMBRE!AK53)</f>
        <v>0</v>
      </c>
      <c r="AL53" s="13">
        <f>SUM(ENERO:DICIEMBRE!AL53)</f>
        <v>0</v>
      </c>
      <c r="AM53" s="13">
        <f>SUM(ENERO:DICIEMBRE!AM53)</f>
        <v>0</v>
      </c>
      <c r="AN53" s="13">
        <f>SUM(ENERO:DICIEMBRE!AN53)</f>
        <v>0</v>
      </c>
      <c r="AO53" s="13">
        <f>SUM(ENERO:DICIEMBRE!AO53)</f>
        <v>0</v>
      </c>
      <c r="AP53" s="13">
        <f>SUM(ENERO:DICIEMBRE!AP53)</f>
        <v>0</v>
      </c>
      <c r="AQ53" s="13">
        <f>SUM(ENERO:DICIEMBRE!AQ53)</f>
        <v>0</v>
      </c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>
        <f>SUM(ENERO:DICIEMBRE!C54)</f>
        <v>0</v>
      </c>
      <c r="D54" s="13">
        <f>SUM(ENERO:DICIEMBRE!D54)</f>
        <v>0</v>
      </c>
      <c r="E54" s="13">
        <f>SUM(ENERO:DICIEMBRE!E54)</f>
        <v>0</v>
      </c>
      <c r="F54" s="13">
        <f>SUM(ENERO:DICIEMBRE!F54)</f>
        <v>0</v>
      </c>
      <c r="G54" s="13">
        <f>SUM(ENERO:DICIEMBRE!G54)</f>
        <v>0</v>
      </c>
      <c r="H54" s="13">
        <f>SUM(ENERO:DICIEMBRE!H54)</f>
        <v>0</v>
      </c>
      <c r="I54" s="13">
        <f>SUM(ENERO:DICIEMBRE!I54)</f>
        <v>0</v>
      </c>
      <c r="J54" s="13">
        <f>SUM(ENERO:DICIEMBRE!J54)</f>
        <v>0</v>
      </c>
      <c r="K54" s="13">
        <f>SUM(ENERO:DICIEMBRE!K54)</f>
        <v>0</v>
      </c>
      <c r="L54" s="13">
        <f>SUM(ENERO:DICIEMBRE!L54)</f>
        <v>0</v>
      </c>
      <c r="M54" s="13">
        <f>SUM(ENERO:DICIEMBRE!M54)</f>
        <v>0</v>
      </c>
      <c r="N54" s="13">
        <f>SUM(ENERO:DICIEMBRE!N54)</f>
        <v>0</v>
      </c>
      <c r="O54" s="13">
        <f>SUM(ENERO:DICIEMBRE!O54)</f>
        <v>0</v>
      </c>
      <c r="P54" s="13">
        <f>SUM(ENERO:DICIEMBRE!P54)</f>
        <v>0</v>
      </c>
      <c r="Q54" s="13">
        <f>SUM(ENERO:DICIEMBRE!Q54)</f>
        <v>0</v>
      </c>
      <c r="R54" s="13">
        <f>SUM(ENERO:DICIEMBRE!R54)</f>
        <v>0</v>
      </c>
      <c r="S54" s="13">
        <f>SUM(ENERO:DICIEMBRE!S54)</f>
        <v>0</v>
      </c>
      <c r="T54" s="13">
        <f>SUM(ENERO:DICIEMBRE!T54)</f>
        <v>0</v>
      </c>
      <c r="U54" s="13">
        <f>SUM(ENERO:DICIEMBRE!U54)</f>
        <v>0</v>
      </c>
      <c r="V54" s="13">
        <f>SUM(ENERO:DICIEMBRE!V54)</f>
        <v>0</v>
      </c>
      <c r="W54" s="13">
        <f>SUM(ENERO:DICIEMBRE!W54)</f>
        <v>0</v>
      </c>
      <c r="X54" s="13">
        <f>SUM(ENERO:DICIEMBRE!X54)</f>
        <v>0</v>
      </c>
      <c r="Y54" s="13">
        <f>SUM(ENERO:DICIEMBRE!Y54)</f>
        <v>0</v>
      </c>
      <c r="Z54" s="77">
        <f t="shared" si="23"/>
        <v>0</v>
      </c>
      <c r="AA54" s="13">
        <f>SUM(ENERO:DICIEMBRE!AA54)</f>
        <v>0</v>
      </c>
      <c r="AB54" s="13">
        <f>SUM(ENERO:DICIEMBRE!AB54)</f>
        <v>0</v>
      </c>
      <c r="AC54" s="13">
        <f>SUM(ENERO:DICIEMBRE!AC54)</f>
        <v>0</v>
      </c>
      <c r="AD54" s="13">
        <f>SUM(ENERO:DICIEMBRE!AD54)</f>
        <v>0</v>
      </c>
      <c r="AE54" s="77">
        <f t="shared" si="24"/>
        <v>0</v>
      </c>
      <c r="AF54" s="13">
        <f>SUM(ENERO:DICIEMBRE!AF54)</f>
        <v>0</v>
      </c>
      <c r="AG54" s="13">
        <f>SUM(ENERO:DICIEMBRE!AG54)</f>
        <v>0</v>
      </c>
      <c r="AH54" s="13">
        <f>SUM(ENERO:DICIEMBRE!AH54)</f>
        <v>0</v>
      </c>
      <c r="AI54" s="13">
        <f>SUM(ENERO:DICIEMBRE!AI54)</f>
        <v>0</v>
      </c>
      <c r="AJ54" s="13">
        <f>SUM(ENERO:DICIEMBRE!AJ54)</f>
        <v>0</v>
      </c>
      <c r="AK54" s="13">
        <f>SUM(ENERO:DICIEMBRE!AK54)</f>
        <v>0</v>
      </c>
      <c r="AL54" s="13">
        <f>SUM(ENERO:DICIEMBRE!AL54)</f>
        <v>0</v>
      </c>
      <c r="AM54" s="13">
        <f>SUM(ENERO:DICIEMBRE!AM54)</f>
        <v>0</v>
      </c>
      <c r="AN54" s="13">
        <f>SUM(ENERO:DICIEMBRE!AN54)</f>
        <v>0</v>
      </c>
      <c r="AO54" s="13">
        <f>SUM(ENERO:DICIEMBRE!AO54)</f>
        <v>0</v>
      </c>
      <c r="AP54" s="13">
        <f>SUM(ENERO:DICIEMBRE!AP54)</f>
        <v>0</v>
      </c>
      <c r="AQ54" s="13">
        <f>SUM(ENERO:DICIEMBRE!AQ54)</f>
        <v>0</v>
      </c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>
        <f>SUM(ENERO:DICIEMBRE!C55)</f>
        <v>0</v>
      </c>
      <c r="D55" s="13">
        <f>SUM(ENERO:DICIEMBRE!D55)</f>
        <v>0</v>
      </c>
      <c r="E55" s="13">
        <f>SUM(ENERO:DICIEMBRE!E55)</f>
        <v>0</v>
      </c>
      <c r="F55" s="13">
        <f>SUM(ENERO:DICIEMBRE!F55)</f>
        <v>0</v>
      </c>
      <c r="G55" s="13">
        <f>SUM(ENERO:DICIEMBRE!G55)</f>
        <v>0</v>
      </c>
      <c r="H55" s="13">
        <f>SUM(ENERO:DICIEMBRE!H55)</f>
        <v>0</v>
      </c>
      <c r="I55" s="13">
        <f>SUM(ENERO:DICIEMBRE!I55)</f>
        <v>0</v>
      </c>
      <c r="J55" s="13">
        <f>SUM(ENERO:DICIEMBRE!J55)</f>
        <v>0</v>
      </c>
      <c r="K55" s="13">
        <f>SUM(ENERO:DICIEMBRE!K55)</f>
        <v>0</v>
      </c>
      <c r="L55" s="13">
        <f>SUM(ENERO:DICIEMBRE!L55)</f>
        <v>0</v>
      </c>
      <c r="M55" s="13">
        <f>SUM(ENERO:DICIEMBRE!M55)</f>
        <v>0</v>
      </c>
      <c r="N55" s="13">
        <f>SUM(ENERO:DICIEMBRE!N55)</f>
        <v>0</v>
      </c>
      <c r="O55" s="13">
        <f>SUM(ENERO:DICIEMBRE!O55)</f>
        <v>0</v>
      </c>
      <c r="P55" s="13">
        <f>SUM(ENERO:DICIEMBRE!P55)</f>
        <v>0</v>
      </c>
      <c r="Q55" s="13">
        <f>SUM(ENERO:DICIEMBRE!Q55)</f>
        <v>0</v>
      </c>
      <c r="R55" s="13">
        <f>SUM(ENERO:DICIEMBRE!R55)</f>
        <v>0</v>
      </c>
      <c r="S55" s="13">
        <f>SUM(ENERO:DICIEMBRE!S55)</f>
        <v>0</v>
      </c>
      <c r="T55" s="13">
        <f>SUM(ENERO:DICIEMBRE!T55)</f>
        <v>0</v>
      </c>
      <c r="U55" s="13">
        <f>SUM(ENERO:DICIEMBRE!U55)</f>
        <v>0</v>
      </c>
      <c r="V55" s="13">
        <f>SUM(ENERO:DICIEMBRE!V55)</f>
        <v>0</v>
      </c>
      <c r="W55" s="13">
        <f>SUM(ENERO:DICIEMBRE!W55)</f>
        <v>0</v>
      </c>
      <c r="X55" s="13">
        <f>SUM(ENERO:DICIEMBRE!X55)</f>
        <v>0</v>
      </c>
      <c r="Y55" s="13">
        <f>SUM(ENERO:DICIEMBRE!Y55)</f>
        <v>0</v>
      </c>
      <c r="Z55" s="77">
        <f t="shared" si="23"/>
        <v>0</v>
      </c>
      <c r="AA55" s="13">
        <f>SUM(ENERO:DICIEMBRE!AA55)</f>
        <v>0</v>
      </c>
      <c r="AB55" s="13">
        <f>SUM(ENERO:DICIEMBRE!AB55)</f>
        <v>0</v>
      </c>
      <c r="AC55" s="13">
        <f>SUM(ENERO:DICIEMBRE!AC55)</f>
        <v>0</v>
      </c>
      <c r="AD55" s="13">
        <f>SUM(ENERO:DICIEMBRE!AD55)</f>
        <v>0</v>
      </c>
      <c r="AE55" s="77">
        <f t="shared" si="24"/>
        <v>0</v>
      </c>
      <c r="AF55" s="13">
        <f>SUM(ENERO:DICIEMBRE!AF55)</f>
        <v>0</v>
      </c>
      <c r="AG55" s="13">
        <f>SUM(ENERO:DICIEMBRE!AG55)</f>
        <v>0</v>
      </c>
      <c r="AH55" s="13">
        <f>SUM(ENERO:DICIEMBRE!AH55)</f>
        <v>0</v>
      </c>
      <c r="AI55" s="13">
        <f>SUM(ENERO:DICIEMBRE!AI55)</f>
        <v>0</v>
      </c>
      <c r="AJ55" s="13">
        <f>SUM(ENERO:DICIEMBRE!AJ55)</f>
        <v>0</v>
      </c>
      <c r="AK55" s="13">
        <f>SUM(ENERO:DICIEMBRE!AK55)</f>
        <v>0</v>
      </c>
      <c r="AL55" s="13">
        <f>SUM(ENERO:DICIEMBRE!AL55)</f>
        <v>0</v>
      </c>
      <c r="AM55" s="13">
        <f>SUM(ENERO:DICIEMBRE!AM55)</f>
        <v>0</v>
      </c>
      <c r="AN55" s="13">
        <f>SUM(ENERO:DICIEMBRE!AN55)</f>
        <v>0</v>
      </c>
      <c r="AO55" s="13">
        <f>SUM(ENERO:DICIEMBRE!AO55)</f>
        <v>0</v>
      </c>
      <c r="AP55" s="13">
        <f>SUM(ENERO:DICIEMBRE!AP55)</f>
        <v>0</v>
      </c>
      <c r="AQ55" s="13">
        <f>SUM(ENERO:DICIEMBRE!AQ55)</f>
        <v>0</v>
      </c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>
        <f>SUM(ENERO:DICIEMBRE!C56)</f>
        <v>0</v>
      </c>
      <c r="D56" s="13">
        <f>SUM(ENERO:DICIEMBRE!D56)</f>
        <v>0</v>
      </c>
      <c r="E56" s="13">
        <f>SUM(ENERO:DICIEMBRE!E56)</f>
        <v>0</v>
      </c>
      <c r="F56" s="13">
        <f>SUM(ENERO:DICIEMBRE!F56)</f>
        <v>0</v>
      </c>
      <c r="G56" s="13">
        <f>SUM(ENERO:DICIEMBRE!G56)</f>
        <v>0</v>
      </c>
      <c r="H56" s="13">
        <f>SUM(ENERO:DICIEMBRE!H56)</f>
        <v>0</v>
      </c>
      <c r="I56" s="13">
        <f>SUM(ENERO:DICIEMBRE!I56)</f>
        <v>0</v>
      </c>
      <c r="J56" s="13">
        <f>SUM(ENERO:DICIEMBRE!J56)</f>
        <v>0</v>
      </c>
      <c r="K56" s="13">
        <f>SUM(ENERO:DICIEMBRE!K56)</f>
        <v>0</v>
      </c>
      <c r="L56" s="13">
        <f>SUM(ENERO:DICIEMBRE!L56)</f>
        <v>0</v>
      </c>
      <c r="M56" s="13">
        <f>SUM(ENERO:DICIEMBRE!M56)</f>
        <v>0</v>
      </c>
      <c r="N56" s="13">
        <f>SUM(ENERO:DICIEMBRE!N56)</f>
        <v>0</v>
      </c>
      <c r="O56" s="13">
        <f>SUM(ENERO:DICIEMBRE!O56)</f>
        <v>0</v>
      </c>
      <c r="P56" s="13">
        <f>SUM(ENERO:DICIEMBRE!P56)</f>
        <v>0</v>
      </c>
      <c r="Q56" s="13">
        <f>SUM(ENERO:DICIEMBRE!Q56)</f>
        <v>0</v>
      </c>
      <c r="R56" s="13">
        <f>SUM(ENERO:DICIEMBRE!R56)</f>
        <v>0</v>
      </c>
      <c r="S56" s="13">
        <f>SUM(ENERO:DICIEMBRE!S56)</f>
        <v>0</v>
      </c>
      <c r="T56" s="13">
        <f>SUM(ENERO:DICIEMBRE!T56)</f>
        <v>0</v>
      </c>
      <c r="U56" s="13">
        <f>SUM(ENERO:DICIEMBRE!U56)</f>
        <v>0</v>
      </c>
      <c r="V56" s="13">
        <f>SUM(ENERO:DICIEMBRE!V56)</f>
        <v>0</v>
      </c>
      <c r="W56" s="13">
        <f>SUM(ENERO:DICIEMBRE!W56)</f>
        <v>0</v>
      </c>
      <c r="X56" s="13">
        <f>SUM(ENERO:DICIEMBRE!X56)</f>
        <v>0</v>
      </c>
      <c r="Y56" s="13">
        <f>SUM(ENERO:DICIEMBRE!Y56)</f>
        <v>0</v>
      </c>
      <c r="Z56" s="77">
        <f t="shared" si="23"/>
        <v>0</v>
      </c>
      <c r="AA56" s="13">
        <f>SUM(ENERO:DICIEMBRE!AA56)</f>
        <v>0</v>
      </c>
      <c r="AB56" s="13">
        <f>SUM(ENERO:DICIEMBRE!AB56)</f>
        <v>0</v>
      </c>
      <c r="AC56" s="13">
        <f>SUM(ENERO:DICIEMBRE!AC56)</f>
        <v>0</v>
      </c>
      <c r="AD56" s="13">
        <f>SUM(ENERO:DICIEMBRE!AD56)</f>
        <v>0</v>
      </c>
      <c r="AE56" s="77">
        <f t="shared" si="24"/>
        <v>0</v>
      </c>
      <c r="AF56" s="13">
        <f>SUM(ENERO:DICIEMBRE!AF56)</f>
        <v>0</v>
      </c>
      <c r="AG56" s="13">
        <f>SUM(ENERO:DICIEMBRE!AG56)</f>
        <v>0</v>
      </c>
      <c r="AH56" s="13">
        <f>SUM(ENERO:DICIEMBRE!AH56)</f>
        <v>0</v>
      </c>
      <c r="AI56" s="13">
        <f>SUM(ENERO:DICIEMBRE!AI56)</f>
        <v>0</v>
      </c>
      <c r="AJ56" s="13">
        <f>SUM(ENERO:DICIEMBRE!AJ56)</f>
        <v>0</v>
      </c>
      <c r="AK56" s="13">
        <f>SUM(ENERO:DICIEMBRE!AK56)</f>
        <v>0</v>
      </c>
      <c r="AL56" s="13">
        <f>SUM(ENERO:DICIEMBRE!AL56)</f>
        <v>0</v>
      </c>
      <c r="AM56" s="13">
        <f>SUM(ENERO:DICIEMBRE!AM56)</f>
        <v>0</v>
      </c>
      <c r="AN56" s="13">
        <f>SUM(ENERO:DICIEMBRE!AN56)</f>
        <v>0</v>
      </c>
      <c r="AO56" s="13">
        <f>SUM(ENERO:DICIEMBRE!AO56)</f>
        <v>0</v>
      </c>
      <c r="AP56" s="13">
        <f>SUM(ENERO:DICIEMBRE!AP56)</f>
        <v>0</v>
      </c>
      <c r="AQ56" s="13">
        <f>SUM(ENERO:DICIEMBRE!AQ56)</f>
        <v>0</v>
      </c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>
        <f>SUM(ENERO:DICIEMBRE!C57)</f>
        <v>0</v>
      </c>
      <c r="D57" s="13">
        <f>SUM(ENERO:DICIEMBRE!D57)</f>
        <v>0</v>
      </c>
      <c r="E57" s="13">
        <f>SUM(ENERO:DICIEMBRE!E57)</f>
        <v>0</v>
      </c>
      <c r="F57" s="13">
        <f>SUM(ENERO:DICIEMBRE!F57)</f>
        <v>0</v>
      </c>
      <c r="G57" s="13">
        <f>SUM(ENERO:DICIEMBRE!G57)</f>
        <v>0</v>
      </c>
      <c r="H57" s="13">
        <f>SUM(ENERO:DICIEMBRE!H57)</f>
        <v>0</v>
      </c>
      <c r="I57" s="13">
        <f>SUM(ENERO:DICIEMBRE!I57)</f>
        <v>0</v>
      </c>
      <c r="J57" s="13">
        <f>SUM(ENERO:DICIEMBRE!J57)</f>
        <v>0</v>
      </c>
      <c r="K57" s="13">
        <f>SUM(ENERO:DICIEMBRE!K57)</f>
        <v>0</v>
      </c>
      <c r="L57" s="13">
        <f>SUM(ENERO:DICIEMBRE!L57)</f>
        <v>0</v>
      </c>
      <c r="M57" s="13">
        <f>SUM(ENERO:DICIEMBRE!M57)</f>
        <v>0</v>
      </c>
      <c r="N57" s="13">
        <f>SUM(ENERO:DICIEMBRE!N57)</f>
        <v>0</v>
      </c>
      <c r="O57" s="13">
        <f>SUM(ENERO:DICIEMBRE!O57)</f>
        <v>0</v>
      </c>
      <c r="P57" s="13">
        <f>SUM(ENERO:DICIEMBRE!P57)</f>
        <v>0</v>
      </c>
      <c r="Q57" s="13">
        <f>SUM(ENERO:DICIEMBRE!Q57)</f>
        <v>0</v>
      </c>
      <c r="R57" s="13">
        <f>SUM(ENERO:DICIEMBRE!R57)</f>
        <v>0</v>
      </c>
      <c r="S57" s="13">
        <f>SUM(ENERO:DICIEMBRE!S57)</f>
        <v>0</v>
      </c>
      <c r="T57" s="13">
        <f>SUM(ENERO:DICIEMBRE!T57)</f>
        <v>0</v>
      </c>
      <c r="U57" s="13">
        <f>SUM(ENERO:DICIEMBRE!U57)</f>
        <v>0</v>
      </c>
      <c r="V57" s="13">
        <f>SUM(ENERO:DICIEMBRE!V57)</f>
        <v>0</v>
      </c>
      <c r="W57" s="13">
        <f>SUM(ENERO:DICIEMBRE!W57)</f>
        <v>0</v>
      </c>
      <c r="X57" s="13">
        <f>SUM(ENERO:DICIEMBRE!X57)</f>
        <v>0</v>
      </c>
      <c r="Y57" s="13">
        <f>SUM(ENERO:DICIEMBRE!Y57)</f>
        <v>0</v>
      </c>
      <c r="Z57" s="77">
        <f t="shared" si="23"/>
        <v>0</v>
      </c>
      <c r="AA57" s="13">
        <f>SUM(ENERO:DICIEMBRE!AA57)</f>
        <v>0</v>
      </c>
      <c r="AB57" s="13">
        <f>SUM(ENERO:DICIEMBRE!AB57)</f>
        <v>0</v>
      </c>
      <c r="AC57" s="13">
        <f>SUM(ENERO:DICIEMBRE!AC57)</f>
        <v>0</v>
      </c>
      <c r="AD57" s="13">
        <f>SUM(ENERO:DICIEMBRE!AD57)</f>
        <v>0</v>
      </c>
      <c r="AE57" s="77">
        <f t="shared" si="24"/>
        <v>0</v>
      </c>
      <c r="AF57" s="13">
        <f>SUM(ENERO:DICIEMBRE!AF57)</f>
        <v>0</v>
      </c>
      <c r="AG57" s="13">
        <f>SUM(ENERO:DICIEMBRE!AG57)</f>
        <v>0</v>
      </c>
      <c r="AH57" s="13">
        <f>SUM(ENERO:DICIEMBRE!AH57)</f>
        <v>0</v>
      </c>
      <c r="AI57" s="13">
        <f>SUM(ENERO:DICIEMBRE!AI57)</f>
        <v>0</v>
      </c>
      <c r="AJ57" s="13">
        <f>SUM(ENERO:DICIEMBRE!AJ57)</f>
        <v>0</v>
      </c>
      <c r="AK57" s="13">
        <f>SUM(ENERO:DICIEMBRE!AK57)</f>
        <v>0</v>
      </c>
      <c r="AL57" s="13">
        <f>SUM(ENERO:DICIEMBRE!AL57)</f>
        <v>0</v>
      </c>
      <c r="AM57" s="13">
        <f>SUM(ENERO:DICIEMBRE!AM57)</f>
        <v>0</v>
      </c>
      <c r="AN57" s="13">
        <f>SUM(ENERO:DICIEMBRE!AN57)</f>
        <v>0</v>
      </c>
      <c r="AO57" s="13">
        <f>SUM(ENERO:DICIEMBRE!AO57)</f>
        <v>0</v>
      </c>
      <c r="AP57" s="13">
        <f>SUM(ENERO:DICIEMBRE!AP57)</f>
        <v>0</v>
      </c>
      <c r="AQ57" s="13">
        <f>SUM(ENERO:DICIEMBRE!AQ57)</f>
        <v>0</v>
      </c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13">
        <f>SUM(ENERO:DICIEMBRE!C58)</f>
        <v>0</v>
      </c>
      <c r="D58" s="13">
        <f>SUM(ENERO:DICIEMBRE!D58)</f>
        <v>0</v>
      </c>
      <c r="E58" s="13">
        <f>SUM(ENERO:DICIEMBRE!E58)</f>
        <v>0</v>
      </c>
      <c r="F58" s="13">
        <f>SUM(ENERO:DICIEMBRE!F58)</f>
        <v>0</v>
      </c>
      <c r="G58" s="13">
        <f>SUM(ENERO:DICIEMBRE!G58)</f>
        <v>0</v>
      </c>
      <c r="H58" s="13">
        <f>SUM(ENERO:DICIEMBRE!H58)</f>
        <v>0</v>
      </c>
      <c r="I58" s="13">
        <f>SUM(ENERO:DICIEMBRE!I58)</f>
        <v>0</v>
      </c>
      <c r="J58" s="13">
        <f>SUM(ENERO:DICIEMBRE!J58)</f>
        <v>0</v>
      </c>
      <c r="K58" s="13">
        <f>SUM(ENERO:DICIEMBRE!K58)</f>
        <v>0</v>
      </c>
      <c r="L58" s="13">
        <f>SUM(ENERO:DICIEMBRE!L58)</f>
        <v>0</v>
      </c>
      <c r="M58" s="13">
        <f>SUM(ENERO:DICIEMBRE!M58)</f>
        <v>0</v>
      </c>
      <c r="N58" s="13">
        <f>SUM(ENERO:DICIEMBRE!N58)</f>
        <v>0</v>
      </c>
      <c r="O58" s="13">
        <f>SUM(ENERO:DICIEMBRE!O58)</f>
        <v>0</v>
      </c>
      <c r="P58" s="13">
        <f>SUM(ENERO:DICIEMBRE!P58)</f>
        <v>0</v>
      </c>
      <c r="Q58" s="13">
        <f>SUM(ENERO:DICIEMBRE!Q58)</f>
        <v>0</v>
      </c>
      <c r="R58" s="13">
        <f>SUM(ENERO:DICIEMBRE!R58)</f>
        <v>0</v>
      </c>
      <c r="S58" s="13">
        <f>SUM(ENERO:DICIEMBRE!S58)</f>
        <v>0</v>
      </c>
      <c r="T58" s="13">
        <f>SUM(ENERO:DICIEMBRE!T58)</f>
        <v>0</v>
      </c>
      <c r="U58" s="13">
        <f>SUM(ENERO:DICIEMBRE!U58)</f>
        <v>0</v>
      </c>
      <c r="V58" s="13">
        <f>SUM(ENERO:DICIEMBRE!V58)</f>
        <v>0</v>
      </c>
      <c r="W58" s="13">
        <f>SUM(ENERO:DICIEMBRE!W58)</f>
        <v>0</v>
      </c>
      <c r="X58" s="13">
        <f>SUM(ENERO:DICIEMBRE!X58)</f>
        <v>0</v>
      </c>
      <c r="Y58" s="13">
        <f>SUM(ENERO:DICIEMBRE!Y58)</f>
        <v>0</v>
      </c>
      <c r="Z58" s="77">
        <f t="shared" si="23"/>
        <v>0</v>
      </c>
      <c r="AA58" s="13">
        <f>SUM(ENERO:DICIEMBRE!AA58)</f>
        <v>0</v>
      </c>
      <c r="AB58" s="13">
        <f>SUM(ENERO:DICIEMBRE!AB58)</f>
        <v>0</v>
      </c>
      <c r="AC58" s="13">
        <f>SUM(ENERO:DICIEMBRE!AC58)</f>
        <v>0</v>
      </c>
      <c r="AD58" s="13">
        <f>SUM(ENERO:DICIEMBRE!AD58)</f>
        <v>0</v>
      </c>
      <c r="AE58" s="77">
        <f t="shared" si="24"/>
        <v>0</v>
      </c>
      <c r="AF58" s="13">
        <f>SUM(ENERO:DICIEMBRE!AF58)</f>
        <v>0</v>
      </c>
      <c r="AG58" s="13">
        <f>SUM(ENERO:DICIEMBRE!AG58)</f>
        <v>0</v>
      </c>
      <c r="AH58" s="13">
        <f>SUM(ENERO:DICIEMBRE!AH58)</f>
        <v>0</v>
      </c>
      <c r="AI58" s="13">
        <f>SUM(ENERO:DICIEMBRE!AI58)</f>
        <v>0</v>
      </c>
      <c r="AJ58" s="13">
        <f>SUM(ENERO:DICIEMBRE!AJ58)</f>
        <v>0</v>
      </c>
      <c r="AK58" s="13">
        <f>SUM(ENERO:DICIEMBRE!AK58)</f>
        <v>0</v>
      </c>
      <c r="AL58" s="13">
        <f>SUM(ENERO:DICIEMBRE!AL58)</f>
        <v>0</v>
      </c>
      <c r="AM58" s="13">
        <f>SUM(ENERO:DICIEMBRE!AM58)</f>
        <v>0</v>
      </c>
      <c r="AN58" s="13">
        <f>SUM(ENERO:DICIEMBRE!AN58)</f>
        <v>0</v>
      </c>
      <c r="AO58" s="13">
        <f>SUM(ENERO:DICIEMBRE!AO58)</f>
        <v>0</v>
      </c>
      <c r="AP58" s="13">
        <f>SUM(ENERO:DICIEMBRE!AP58)</f>
        <v>0</v>
      </c>
      <c r="AQ58" s="13">
        <f>SUM(ENERO:DICIEMBRE!AQ58)</f>
        <v>0</v>
      </c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>
        <f>SUM(ENERO:DICIEMBRE!C59)</f>
        <v>0</v>
      </c>
      <c r="D59" s="13">
        <f>SUM(ENERO:DICIEMBRE!D59)</f>
        <v>0</v>
      </c>
      <c r="E59" s="13">
        <f>SUM(ENERO:DICIEMBRE!E59)</f>
        <v>0</v>
      </c>
      <c r="F59" s="13">
        <f>SUM(ENERO:DICIEMBRE!F59)</f>
        <v>0</v>
      </c>
      <c r="G59" s="13">
        <f>SUM(ENERO:DICIEMBRE!G59)</f>
        <v>0</v>
      </c>
      <c r="H59" s="13">
        <f>SUM(ENERO:DICIEMBRE!H59)</f>
        <v>0</v>
      </c>
      <c r="I59" s="13">
        <f>SUM(ENERO:DICIEMBRE!I59)</f>
        <v>0</v>
      </c>
      <c r="J59" s="13">
        <f>SUM(ENERO:DICIEMBRE!J59)</f>
        <v>0</v>
      </c>
      <c r="K59" s="13">
        <f>SUM(ENERO:DICIEMBRE!K59)</f>
        <v>0</v>
      </c>
      <c r="L59" s="13">
        <f>SUM(ENERO:DICIEMBRE!L59)</f>
        <v>0</v>
      </c>
      <c r="M59" s="13">
        <f>SUM(ENERO:DICIEMBRE!M59)</f>
        <v>0</v>
      </c>
      <c r="N59" s="13">
        <f>SUM(ENERO:DICIEMBRE!N59)</f>
        <v>0</v>
      </c>
      <c r="O59" s="13">
        <f>SUM(ENERO:DICIEMBRE!O59)</f>
        <v>0</v>
      </c>
      <c r="P59" s="13">
        <f>SUM(ENERO:DICIEMBRE!P59)</f>
        <v>0</v>
      </c>
      <c r="Q59" s="13">
        <f>SUM(ENERO:DICIEMBRE!Q59)</f>
        <v>0</v>
      </c>
      <c r="R59" s="13">
        <f>SUM(ENERO:DICIEMBRE!R59)</f>
        <v>0</v>
      </c>
      <c r="S59" s="13">
        <f>SUM(ENERO:DICIEMBRE!S59)</f>
        <v>0</v>
      </c>
      <c r="T59" s="13">
        <f>SUM(ENERO:DICIEMBRE!T59)</f>
        <v>0</v>
      </c>
      <c r="U59" s="13">
        <f>SUM(ENERO:DICIEMBRE!U59)</f>
        <v>0</v>
      </c>
      <c r="V59" s="13">
        <f>SUM(ENERO:DICIEMBRE!V59)</f>
        <v>0</v>
      </c>
      <c r="W59" s="13">
        <f>SUM(ENERO:DICIEMBRE!W59)</f>
        <v>0</v>
      </c>
      <c r="X59" s="13">
        <f>SUM(ENERO:DICIEMBRE!X59)</f>
        <v>0</v>
      </c>
      <c r="Y59" s="13">
        <f>SUM(ENERO:DICIEMBRE!Y59)</f>
        <v>0</v>
      </c>
      <c r="Z59" s="77">
        <f t="shared" si="23"/>
        <v>0</v>
      </c>
      <c r="AA59" s="13">
        <f>SUM(ENERO:DICIEMBRE!AA59)</f>
        <v>0</v>
      </c>
      <c r="AB59" s="13">
        <f>SUM(ENERO:DICIEMBRE!AB59)</f>
        <v>0</v>
      </c>
      <c r="AC59" s="13">
        <f>SUM(ENERO:DICIEMBRE!AC59)</f>
        <v>0</v>
      </c>
      <c r="AD59" s="13">
        <f>SUM(ENERO:DICIEMBRE!AD59)</f>
        <v>0</v>
      </c>
      <c r="AE59" s="77">
        <f t="shared" si="24"/>
        <v>0</v>
      </c>
      <c r="AF59" s="13">
        <f>SUM(ENERO:DICIEMBRE!AF59)</f>
        <v>0</v>
      </c>
      <c r="AG59" s="13">
        <f>SUM(ENERO:DICIEMBRE!AG59)</f>
        <v>0</v>
      </c>
      <c r="AH59" s="13">
        <f>SUM(ENERO:DICIEMBRE!AH59)</f>
        <v>0</v>
      </c>
      <c r="AI59" s="13">
        <f>SUM(ENERO:DICIEMBRE!AI59)</f>
        <v>0</v>
      </c>
      <c r="AJ59" s="13">
        <f>SUM(ENERO:DICIEMBRE!AJ59)</f>
        <v>0</v>
      </c>
      <c r="AK59" s="13">
        <f>SUM(ENERO:DICIEMBRE!AK59)</f>
        <v>0</v>
      </c>
      <c r="AL59" s="13">
        <f>SUM(ENERO:DICIEMBRE!AL59)</f>
        <v>0</v>
      </c>
      <c r="AM59" s="13">
        <f>SUM(ENERO:DICIEMBRE!AM59)</f>
        <v>0</v>
      </c>
      <c r="AN59" s="13">
        <f>SUM(ENERO:DICIEMBRE!AN59)</f>
        <v>0</v>
      </c>
      <c r="AO59" s="13">
        <f>SUM(ENERO:DICIEMBRE!AO59)</f>
        <v>0</v>
      </c>
      <c r="AP59" s="13">
        <f>SUM(ENERO:DICIEMBRE!AP59)</f>
        <v>0</v>
      </c>
      <c r="AQ59" s="13">
        <f>SUM(ENERO:DICIEMBRE!AQ59)</f>
        <v>0</v>
      </c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13">
        <f>SUM(ENERO:DICIEMBRE!C60)</f>
        <v>0</v>
      </c>
      <c r="D60" s="13">
        <f>SUM(ENERO:DICIEMBRE!D60)</f>
        <v>0</v>
      </c>
      <c r="E60" s="13">
        <f>SUM(ENERO:DICIEMBRE!E60)</f>
        <v>0</v>
      </c>
      <c r="F60" s="13">
        <f>SUM(ENERO:DICIEMBRE!F60)</f>
        <v>0</v>
      </c>
      <c r="G60" s="13">
        <f>SUM(ENERO:DICIEMBRE!G60)</f>
        <v>0</v>
      </c>
      <c r="H60" s="13">
        <f>SUM(ENERO:DICIEMBRE!H60)</f>
        <v>0</v>
      </c>
      <c r="I60" s="13">
        <f>SUM(ENERO:DICIEMBRE!I60)</f>
        <v>0</v>
      </c>
      <c r="J60" s="13">
        <f>SUM(ENERO:DICIEMBRE!J60)</f>
        <v>0</v>
      </c>
      <c r="K60" s="13">
        <f>SUM(ENERO:DICIEMBRE!K60)</f>
        <v>0</v>
      </c>
      <c r="L60" s="13">
        <f>SUM(ENERO:DICIEMBRE!L60)</f>
        <v>0</v>
      </c>
      <c r="M60" s="13">
        <f>SUM(ENERO:DICIEMBRE!M60)</f>
        <v>0</v>
      </c>
      <c r="N60" s="13">
        <f>SUM(ENERO:DICIEMBRE!N60)</f>
        <v>0</v>
      </c>
      <c r="O60" s="13">
        <f>SUM(ENERO:DICIEMBRE!O60)</f>
        <v>0</v>
      </c>
      <c r="P60" s="13">
        <f>SUM(ENERO:DICIEMBRE!P60)</f>
        <v>0</v>
      </c>
      <c r="Q60" s="13">
        <f>SUM(ENERO:DICIEMBRE!Q60)</f>
        <v>0</v>
      </c>
      <c r="R60" s="13">
        <f>SUM(ENERO:DICIEMBRE!R60)</f>
        <v>0</v>
      </c>
      <c r="S60" s="13">
        <f>SUM(ENERO:DICIEMBRE!S60)</f>
        <v>0</v>
      </c>
      <c r="T60" s="13">
        <f>SUM(ENERO:DICIEMBRE!T60)</f>
        <v>0</v>
      </c>
      <c r="U60" s="13">
        <f>SUM(ENERO:DICIEMBRE!U60)</f>
        <v>0</v>
      </c>
      <c r="V60" s="13">
        <f>SUM(ENERO:DICIEMBRE!V60)</f>
        <v>0</v>
      </c>
      <c r="W60" s="13">
        <f>SUM(ENERO:DICIEMBRE!W60)</f>
        <v>0</v>
      </c>
      <c r="X60" s="13">
        <f>SUM(ENERO:DICIEMBRE!X60)</f>
        <v>0</v>
      </c>
      <c r="Y60" s="13">
        <f>SUM(ENERO:DICIEMBRE!Y60)</f>
        <v>0</v>
      </c>
      <c r="Z60" s="77">
        <f t="shared" si="23"/>
        <v>0</v>
      </c>
      <c r="AA60" s="13">
        <f>SUM(ENERO:DICIEMBRE!AA60)</f>
        <v>0</v>
      </c>
      <c r="AB60" s="13">
        <f>SUM(ENERO:DICIEMBRE!AB60)</f>
        <v>0</v>
      </c>
      <c r="AC60" s="13">
        <f>SUM(ENERO:DICIEMBRE!AC60)</f>
        <v>0</v>
      </c>
      <c r="AD60" s="13">
        <f>SUM(ENERO:DICIEMBRE!AD60)</f>
        <v>0</v>
      </c>
      <c r="AE60" s="77">
        <f t="shared" si="24"/>
        <v>0</v>
      </c>
      <c r="AF60" s="13">
        <f>SUM(ENERO:DICIEMBRE!AF60)</f>
        <v>0</v>
      </c>
      <c r="AG60" s="13">
        <f>SUM(ENERO:DICIEMBRE!AG60)</f>
        <v>0</v>
      </c>
      <c r="AH60" s="13">
        <f>SUM(ENERO:DICIEMBRE!AH60)</f>
        <v>0</v>
      </c>
      <c r="AI60" s="13">
        <f>SUM(ENERO:DICIEMBRE!AI60)</f>
        <v>0</v>
      </c>
      <c r="AJ60" s="13">
        <f>SUM(ENERO:DICIEMBRE!AJ60)</f>
        <v>0</v>
      </c>
      <c r="AK60" s="13">
        <f>SUM(ENERO:DICIEMBRE!AK60)</f>
        <v>0</v>
      </c>
      <c r="AL60" s="13">
        <f>SUM(ENERO:DICIEMBRE!AL60)</f>
        <v>0</v>
      </c>
      <c r="AM60" s="13">
        <f>SUM(ENERO:DICIEMBRE!AM60)</f>
        <v>0</v>
      </c>
      <c r="AN60" s="13">
        <f>SUM(ENERO:DICIEMBRE!AN60)</f>
        <v>0</v>
      </c>
      <c r="AO60" s="13">
        <f>SUM(ENERO:DICIEMBRE!AO60)</f>
        <v>0</v>
      </c>
      <c r="AP60" s="13">
        <f>SUM(ENERO:DICIEMBRE!AP60)</f>
        <v>0</v>
      </c>
      <c r="AQ60" s="13">
        <f>SUM(ENERO:DICIEMBRE!AQ60)</f>
        <v>0</v>
      </c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13">
        <f>SUM(ENERO:DICIEMBRE!C61)</f>
        <v>0</v>
      </c>
      <c r="D61" s="13">
        <f>SUM(ENERO:DICIEMBRE!D61)</f>
        <v>0</v>
      </c>
      <c r="E61" s="13">
        <f>SUM(ENERO:DICIEMBRE!E61)</f>
        <v>0</v>
      </c>
      <c r="F61" s="13">
        <f>SUM(ENERO:DICIEMBRE!F61)</f>
        <v>0</v>
      </c>
      <c r="G61" s="13">
        <f>SUM(ENERO:DICIEMBRE!G61)</f>
        <v>0</v>
      </c>
      <c r="H61" s="13">
        <f>SUM(ENERO:DICIEMBRE!H61)</f>
        <v>0</v>
      </c>
      <c r="I61" s="13">
        <f>SUM(ENERO:DICIEMBRE!I61)</f>
        <v>0</v>
      </c>
      <c r="J61" s="13">
        <f>SUM(ENERO:DICIEMBRE!J61)</f>
        <v>0</v>
      </c>
      <c r="K61" s="13">
        <f>SUM(ENERO:DICIEMBRE!K61)</f>
        <v>0</v>
      </c>
      <c r="L61" s="13">
        <f>SUM(ENERO:DICIEMBRE!L61)</f>
        <v>0</v>
      </c>
      <c r="M61" s="13">
        <f>SUM(ENERO:DICIEMBRE!M61)</f>
        <v>0</v>
      </c>
      <c r="N61" s="13">
        <f>SUM(ENERO:DICIEMBRE!N61)</f>
        <v>0</v>
      </c>
      <c r="O61" s="13">
        <f>SUM(ENERO:DICIEMBRE!O61)</f>
        <v>0</v>
      </c>
      <c r="P61" s="13">
        <f>SUM(ENERO:DICIEMBRE!P61)</f>
        <v>0</v>
      </c>
      <c r="Q61" s="13">
        <f>SUM(ENERO:DICIEMBRE!Q61)</f>
        <v>0</v>
      </c>
      <c r="R61" s="13">
        <f>SUM(ENERO:DICIEMBRE!R61)</f>
        <v>0</v>
      </c>
      <c r="S61" s="13">
        <f>SUM(ENERO:DICIEMBRE!S61)</f>
        <v>0</v>
      </c>
      <c r="T61" s="13">
        <f>SUM(ENERO:DICIEMBRE!T61)</f>
        <v>0</v>
      </c>
      <c r="U61" s="13">
        <f>SUM(ENERO:DICIEMBRE!U61)</f>
        <v>0</v>
      </c>
      <c r="V61" s="13">
        <f>SUM(ENERO:DICIEMBRE!V61)</f>
        <v>0</v>
      </c>
      <c r="W61" s="13">
        <f>SUM(ENERO:DICIEMBRE!W61)</f>
        <v>0</v>
      </c>
      <c r="X61" s="13">
        <f>SUM(ENERO:DICIEMBRE!X61)</f>
        <v>0</v>
      </c>
      <c r="Y61" s="13">
        <f>SUM(ENERO:DICIEMBRE!Y61)</f>
        <v>0</v>
      </c>
      <c r="Z61" s="77">
        <f t="shared" si="23"/>
        <v>0</v>
      </c>
      <c r="AA61" s="13">
        <f>SUM(ENERO:DICIEMBRE!AA61)</f>
        <v>0</v>
      </c>
      <c r="AB61" s="13">
        <f>SUM(ENERO:DICIEMBRE!AB61)</f>
        <v>0</v>
      </c>
      <c r="AC61" s="13">
        <f>SUM(ENERO:DICIEMBRE!AC61)</f>
        <v>0</v>
      </c>
      <c r="AD61" s="13">
        <f>SUM(ENERO:DICIEMBRE!AD61)</f>
        <v>0</v>
      </c>
      <c r="AE61" s="77">
        <f t="shared" si="24"/>
        <v>0</v>
      </c>
      <c r="AF61" s="13">
        <f>SUM(ENERO:DICIEMBRE!AF61)</f>
        <v>0</v>
      </c>
      <c r="AG61" s="13">
        <f>SUM(ENERO:DICIEMBRE!AG61)</f>
        <v>0</v>
      </c>
      <c r="AH61" s="13">
        <f>SUM(ENERO:DICIEMBRE!AH61)</f>
        <v>0</v>
      </c>
      <c r="AI61" s="13">
        <f>SUM(ENERO:DICIEMBRE!AI61)</f>
        <v>0</v>
      </c>
      <c r="AJ61" s="13">
        <f>SUM(ENERO:DICIEMBRE!AJ61)</f>
        <v>0</v>
      </c>
      <c r="AK61" s="13">
        <f>SUM(ENERO:DICIEMBRE!AK61)</f>
        <v>0</v>
      </c>
      <c r="AL61" s="13">
        <f>SUM(ENERO:DICIEMBRE!AL61)</f>
        <v>0</v>
      </c>
      <c r="AM61" s="13">
        <f>SUM(ENERO:DICIEMBRE!AM61)</f>
        <v>0</v>
      </c>
      <c r="AN61" s="13">
        <f>SUM(ENERO:DICIEMBRE!AN61)</f>
        <v>0</v>
      </c>
      <c r="AO61" s="13">
        <f>SUM(ENERO:DICIEMBRE!AO61)</f>
        <v>0</v>
      </c>
      <c r="AP61" s="13">
        <f>SUM(ENERO:DICIEMBRE!AP61)</f>
        <v>0</v>
      </c>
      <c r="AQ61" s="13">
        <f>SUM(ENERO:DICIEMBRE!AQ61)</f>
        <v>0</v>
      </c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13">
        <f>SUM(ENERO:DICIEMBRE!C62)</f>
        <v>0</v>
      </c>
      <c r="D62" s="13">
        <f>SUM(ENERO:DICIEMBRE!D62)</f>
        <v>0</v>
      </c>
      <c r="E62" s="13">
        <f>SUM(ENERO:DICIEMBRE!E62)</f>
        <v>0</v>
      </c>
      <c r="F62" s="13">
        <f>SUM(ENERO:DICIEMBRE!F62)</f>
        <v>0</v>
      </c>
      <c r="G62" s="13">
        <f>SUM(ENERO:DICIEMBRE!G62)</f>
        <v>0</v>
      </c>
      <c r="H62" s="13">
        <f>SUM(ENERO:DICIEMBRE!H62)</f>
        <v>0</v>
      </c>
      <c r="I62" s="13">
        <f>SUM(ENERO:DICIEMBRE!I62)</f>
        <v>0</v>
      </c>
      <c r="J62" s="13">
        <f>SUM(ENERO:DICIEMBRE!J62)</f>
        <v>0</v>
      </c>
      <c r="K62" s="13">
        <f>SUM(ENERO:DICIEMBRE!K62)</f>
        <v>0</v>
      </c>
      <c r="L62" s="13">
        <f>SUM(ENERO:DICIEMBRE!L62)</f>
        <v>0</v>
      </c>
      <c r="M62" s="13">
        <f>SUM(ENERO:DICIEMBRE!M62)</f>
        <v>0</v>
      </c>
      <c r="N62" s="13">
        <f>SUM(ENERO:DICIEMBRE!N62)</f>
        <v>0</v>
      </c>
      <c r="O62" s="13">
        <f>SUM(ENERO:DICIEMBRE!O62)</f>
        <v>0</v>
      </c>
      <c r="P62" s="13">
        <f>SUM(ENERO:DICIEMBRE!P62)</f>
        <v>0</v>
      </c>
      <c r="Q62" s="13">
        <f>SUM(ENERO:DICIEMBRE!Q62)</f>
        <v>0</v>
      </c>
      <c r="R62" s="13">
        <f>SUM(ENERO:DICIEMBRE!R62)</f>
        <v>0</v>
      </c>
      <c r="S62" s="13">
        <f>SUM(ENERO:DICIEMBRE!S62)</f>
        <v>0</v>
      </c>
      <c r="T62" s="13">
        <f>SUM(ENERO:DICIEMBRE!T62)</f>
        <v>0</v>
      </c>
      <c r="U62" s="13">
        <f>SUM(ENERO:DICIEMBRE!U62)</f>
        <v>0</v>
      </c>
      <c r="V62" s="13">
        <f>SUM(ENERO:DICIEMBRE!V62)</f>
        <v>0</v>
      </c>
      <c r="W62" s="13">
        <f>SUM(ENERO:DICIEMBRE!W62)</f>
        <v>0</v>
      </c>
      <c r="X62" s="13">
        <f>SUM(ENERO:DICIEMBRE!X62)</f>
        <v>0</v>
      </c>
      <c r="Y62" s="13">
        <f>SUM(ENERO:DICIEMBRE!Y62)</f>
        <v>0</v>
      </c>
      <c r="Z62" s="77">
        <f t="shared" si="23"/>
        <v>0</v>
      </c>
      <c r="AA62" s="13">
        <f>SUM(ENERO:DICIEMBRE!AA62)</f>
        <v>0</v>
      </c>
      <c r="AB62" s="13">
        <f>SUM(ENERO:DICIEMBRE!AB62)</f>
        <v>0</v>
      </c>
      <c r="AC62" s="13">
        <f>SUM(ENERO:DICIEMBRE!AC62)</f>
        <v>0</v>
      </c>
      <c r="AD62" s="13">
        <f>SUM(ENERO:DICIEMBRE!AD62)</f>
        <v>0</v>
      </c>
      <c r="AE62" s="77">
        <f t="shared" si="24"/>
        <v>0</v>
      </c>
      <c r="AF62" s="13">
        <f>SUM(ENERO:DICIEMBRE!AF62)</f>
        <v>0</v>
      </c>
      <c r="AG62" s="13">
        <f>SUM(ENERO:DICIEMBRE!AG62)</f>
        <v>0</v>
      </c>
      <c r="AH62" s="13">
        <f>SUM(ENERO:DICIEMBRE!AH62)</f>
        <v>0</v>
      </c>
      <c r="AI62" s="13">
        <f>SUM(ENERO:DICIEMBRE!AI62)</f>
        <v>0</v>
      </c>
      <c r="AJ62" s="13">
        <f>SUM(ENERO:DICIEMBRE!AJ62)</f>
        <v>0</v>
      </c>
      <c r="AK62" s="13">
        <f>SUM(ENERO:DICIEMBRE!AK62)</f>
        <v>0</v>
      </c>
      <c r="AL62" s="13">
        <f>SUM(ENERO:DICIEMBRE!AL62)</f>
        <v>0</v>
      </c>
      <c r="AM62" s="13">
        <f>SUM(ENERO:DICIEMBRE!AM62)</f>
        <v>0</v>
      </c>
      <c r="AN62" s="13">
        <f>SUM(ENERO:DICIEMBRE!AN62)</f>
        <v>0</v>
      </c>
      <c r="AO62" s="13">
        <f>SUM(ENERO:DICIEMBRE!AO62)</f>
        <v>0</v>
      </c>
      <c r="AP62" s="13">
        <f>SUM(ENERO:DICIEMBRE!AP62)</f>
        <v>0</v>
      </c>
      <c r="AQ62" s="13">
        <f>SUM(ENERO:DICIEMBRE!AQ62)</f>
        <v>0</v>
      </c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13">
        <f>SUM(ENERO:DICIEMBRE!C63)</f>
        <v>0</v>
      </c>
      <c r="D63" s="13">
        <f>SUM(ENERO:DICIEMBRE!D63)</f>
        <v>0</v>
      </c>
      <c r="E63" s="13">
        <f>SUM(ENERO:DICIEMBRE!E63)</f>
        <v>0</v>
      </c>
      <c r="F63" s="13">
        <f>SUM(ENERO:DICIEMBRE!F63)</f>
        <v>0</v>
      </c>
      <c r="G63" s="13">
        <f>SUM(ENERO:DICIEMBRE!G63)</f>
        <v>0</v>
      </c>
      <c r="H63" s="13">
        <f>SUM(ENERO:DICIEMBRE!H63)</f>
        <v>0</v>
      </c>
      <c r="I63" s="13">
        <f>SUM(ENERO:DICIEMBRE!I63)</f>
        <v>0</v>
      </c>
      <c r="J63" s="13">
        <f>SUM(ENERO:DICIEMBRE!J63)</f>
        <v>0</v>
      </c>
      <c r="K63" s="13">
        <f>SUM(ENERO:DICIEMBRE!K63)</f>
        <v>0</v>
      </c>
      <c r="L63" s="13">
        <f>SUM(ENERO:DICIEMBRE!L63)</f>
        <v>0</v>
      </c>
      <c r="M63" s="13">
        <f>SUM(ENERO:DICIEMBRE!M63)</f>
        <v>0</v>
      </c>
      <c r="N63" s="13">
        <f>SUM(ENERO:DICIEMBRE!N63)</f>
        <v>0</v>
      </c>
      <c r="O63" s="13">
        <f>SUM(ENERO:DICIEMBRE!O63)</f>
        <v>0</v>
      </c>
      <c r="P63" s="13">
        <f>SUM(ENERO:DICIEMBRE!P63)</f>
        <v>0</v>
      </c>
      <c r="Q63" s="13">
        <f>SUM(ENERO:DICIEMBRE!Q63)</f>
        <v>0</v>
      </c>
      <c r="R63" s="13">
        <f>SUM(ENERO:DICIEMBRE!R63)</f>
        <v>0</v>
      </c>
      <c r="S63" s="13">
        <f>SUM(ENERO:DICIEMBRE!S63)</f>
        <v>0</v>
      </c>
      <c r="T63" s="13">
        <f>SUM(ENERO:DICIEMBRE!T63)</f>
        <v>0</v>
      </c>
      <c r="U63" s="13">
        <f>SUM(ENERO:DICIEMBRE!U63)</f>
        <v>0</v>
      </c>
      <c r="V63" s="13">
        <f>SUM(ENERO:DICIEMBRE!V63)</f>
        <v>0</v>
      </c>
      <c r="W63" s="13">
        <f>SUM(ENERO:DICIEMBRE!W63)</f>
        <v>0</v>
      </c>
      <c r="X63" s="13">
        <f>SUM(ENERO:DICIEMBRE!X63)</f>
        <v>0</v>
      </c>
      <c r="Y63" s="13">
        <f>SUM(ENERO:DICIEMBRE!Y63)</f>
        <v>0</v>
      </c>
      <c r="Z63" s="77">
        <f t="shared" si="23"/>
        <v>0</v>
      </c>
      <c r="AA63" s="13">
        <f>SUM(ENERO:DICIEMBRE!AA63)</f>
        <v>0</v>
      </c>
      <c r="AB63" s="13">
        <f>SUM(ENERO:DICIEMBRE!AB63)</f>
        <v>0</v>
      </c>
      <c r="AC63" s="13">
        <f>SUM(ENERO:DICIEMBRE!AC63)</f>
        <v>0</v>
      </c>
      <c r="AD63" s="13">
        <f>SUM(ENERO:DICIEMBRE!AD63)</f>
        <v>0</v>
      </c>
      <c r="AE63" s="77">
        <f t="shared" si="24"/>
        <v>0</v>
      </c>
      <c r="AF63" s="13">
        <f>SUM(ENERO:DICIEMBRE!AF63)</f>
        <v>0</v>
      </c>
      <c r="AG63" s="13">
        <f>SUM(ENERO:DICIEMBRE!AG63)</f>
        <v>0</v>
      </c>
      <c r="AH63" s="13">
        <f>SUM(ENERO:DICIEMBRE!AH63)</f>
        <v>0</v>
      </c>
      <c r="AI63" s="13">
        <f>SUM(ENERO:DICIEMBRE!AI63)</f>
        <v>0</v>
      </c>
      <c r="AJ63" s="13">
        <f>SUM(ENERO:DICIEMBRE!AJ63)</f>
        <v>0</v>
      </c>
      <c r="AK63" s="13">
        <f>SUM(ENERO:DICIEMBRE!AK63)</f>
        <v>0</v>
      </c>
      <c r="AL63" s="13">
        <f>SUM(ENERO:DICIEMBRE!AL63)</f>
        <v>0</v>
      </c>
      <c r="AM63" s="13">
        <f>SUM(ENERO:DICIEMBRE!AM63)</f>
        <v>0</v>
      </c>
      <c r="AN63" s="13">
        <f>SUM(ENERO:DICIEMBRE!AN63)</f>
        <v>0</v>
      </c>
      <c r="AO63" s="13">
        <f>SUM(ENERO:DICIEMBRE!AO63)</f>
        <v>0</v>
      </c>
      <c r="AP63" s="13">
        <f>SUM(ENERO:DICIEMBRE!AP63)</f>
        <v>0</v>
      </c>
      <c r="AQ63" s="13">
        <f>SUM(ENERO:DICIEMBRE!AQ63)</f>
        <v>0</v>
      </c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13">
        <f>SUM(ENERO:DICIEMBRE!C64)</f>
        <v>0</v>
      </c>
      <c r="D64" s="13">
        <f>SUM(ENERO:DICIEMBRE!D64)</f>
        <v>0</v>
      </c>
      <c r="E64" s="13">
        <f>SUM(ENERO:DICIEMBRE!E64)</f>
        <v>0</v>
      </c>
      <c r="F64" s="13">
        <f>SUM(ENERO:DICIEMBRE!F64)</f>
        <v>0</v>
      </c>
      <c r="G64" s="13">
        <f>SUM(ENERO:DICIEMBRE!G64)</f>
        <v>0</v>
      </c>
      <c r="H64" s="13">
        <f>SUM(ENERO:DICIEMBRE!H64)</f>
        <v>0</v>
      </c>
      <c r="I64" s="13">
        <f>SUM(ENERO:DICIEMBRE!I64)</f>
        <v>0</v>
      </c>
      <c r="J64" s="13">
        <f>SUM(ENERO:DICIEMBRE!J64)</f>
        <v>0</v>
      </c>
      <c r="K64" s="13">
        <f>SUM(ENERO:DICIEMBRE!K64)</f>
        <v>0</v>
      </c>
      <c r="L64" s="13">
        <f>SUM(ENERO:DICIEMBRE!L64)</f>
        <v>0</v>
      </c>
      <c r="M64" s="13">
        <f>SUM(ENERO:DICIEMBRE!M64)</f>
        <v>0</v>
      </c>
      <c r="N64" s="13">
        <f>SUM(ENERO:DICIEMBRE!N64)</f>
        <v>0</v>
      </c>
      <c r="O64" s="13">
        <f>SUM(ENERO:DICIEMBRE!O64)</f>
        <v>0</v>
      </c>
      <c r="P64" s="13">
        <f>SUM(ENERO:DICIEMBRE!P64)</f>
        <v>0</v>
      </c>
      <c r="Q64" s="13">
        <f>SUM(ENERO:DICIEMBRE!Q64)</f>
        <v>0</v>
      </c>
      <c r="R64" s="13">
        <f>SUM(ENERO:DICIEMBRE!R64)</f>
        <v>0</v>
      </c>
      <c r="S64" s="13">
        <f>SUM(ENERO:DICIEMBRE!S64)</f>
        <v>0</v>
      </c>
      <c r="T64" s="13">
        <f>SUM(ENERO:DICIEMBRE!T64)</f>
        <v>0</v>
      </c>
      <c r="U64" s="13">
        <f>SUM(ENERO:DICIEMBRE!U64)</f>
        <v>0</v>
      </c>
      <c r="V64" s="13">
        <f>SUM(ENERO:DICIEMBRE!V64)</f>
        <v>0</v>
      </c>
      <c r="W64" s="13">
        <f>SUM(ENERO:DICIEMBRE!W64)</f>
        <v>0</v>
      </c>
      <c r="X64" s="13">
        <f>SUM(ENERO:DICIEMBRE!X64)</f>
        <v>0</v>
      </c>
      <c r="Y64" s="13">
        <f>SUM(ENERO:DICIEMBRE!Y64)</f>
        <v>0</v>
      </c>
      <c r="Z64" s="77">
        <f t="shared" si="23"/>
        <v>0</v>
      </c>
      <c r="AA64" s="13">
        <f>SUM(ENERO:DICIEMBRE!AA64)</f>
        <v>0</v>
      </c>
      <c r="AB64" s="13">
        <f>SUM(ENERO:DICIEMBRE!AB64)</f>
        <v>0</v>
      </c>
      <c r="AC64" s="13">
        <f>SUM(ENERO:DICIEMBRE!AC64)</f>
        <v>0</v>
      </c>
      <c r="AD64" s="13">
        <f>SUM(ENERO:DICIEMBRE!AD64)</f>
        <v>0</v>
      </c>
      <c r="AE64" s="77">
        <f t="shared" si="24"/>
        <v>0</v>
      </c>
      <c r="AF64" s="13">
        <f>SUM(ENERO:DICIEMBRE!AF64)</f>
        <v>0</v>
      </c>
      <c r="AG64" s="13">
        <f>SUM(ENERO:DICIEMBRE!AG64)</f>
        <v>0</v>
      </c>
      <c r="AH64" s="13">
        <f>SUM(ENERO:DICIEMBRE!AH64)</f>
        <v>0</v>
      </c>
      <c r="AI64" s="13">
        <f>SUM(ENERO:DICIEMBRE!AI64)</f>
        <v>0</v>
      </c>
      <c r="AJ64" s="13">
        <f>SUM(ENERO:DICIEMBRE!AJ64)</f>
        <v>0</v>
      </c>
      <c r="AK64" s="13">
        <f>SUM(ENERO:DICIEMBRE!AK64)</f>
        <v>0</v>
      </c>
      <c r="AL64" s="13">
        <f>SUM(ENERO:DICIEMBRE!AL64)</f>
        <v>0</v>
      </c>
      <c r="AM64" s="13">
        <f>SUM(ENERO:DICIEMBRE!AM64)</f>
        <v>0</v>
      </c>
      <c r="AN64" s="13">
        <f>SUM(ENERO:DICIEMBRE!AN64)</f>
        <v>0</v>
      </c>
      <c r="AO64" s="13">
        <f>SUM(ENERO:DICIEMBRE!AO64)</f>
        <v>0</v>
      </c>
      <c r="AP64" s="13">
        <f>SUM(ENERO:DICIEMBRE!AP64)</f>
        <v>0</v>
      </c>
      <c r="AQ64" s="13">
        <f>SUM(ENERO:DICIEMBRE!AQ64)</f>
        <v>0</v>
      </c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>
        <f>SUM(ENERO:DICIEMBRE!C65)</f>
        <v>0</v>
      </c>
      <c r="D65" s="13">
        <f>SUM(ENERO:DICIEMBRE!D65)</f>
        <v>0</v>
      </c>
      <c r="E65" s="13">
        <f>SUM(ENERO:DICIEMBRE!E65)</f>
        <v>0</v>
      </c>
      <c r="F65" s="13">
        <f>SUM(ENERO:DICIEMBRE!F65)</f>
        <v>0</v>
      </c>
      <c r="G65" s="13">
        <f>SUM(ENERO:DICIEMBRE!G65)</f>
        <v>0</v>
      </c>
      <c r="H65" s="13">
        <f>SUM(ENERO:DICIEMBRE!H65)</f>
        <v>0</v>
      </c>
      <c r="I65" s="13">
        <f>SUM(ENERO:DICIEMBRE!I65)</f>
        <v>0</v>
      </c>
      <c r="J65" s="13">
        <f>SUM(ENERO:DICIEMBRE!J65)</f>
        <v>0</v>
      </c>
      <c r="K65" s="13">
        <f>SUM(ENERO:DICIEMBRE!K65)</f>
        <v>0</v>
      </c>
      <c r="L65" s="13">
        <f>SUM(ENERO:DICIEMBRE!L65)</f>
        <v>0</v>
      </c>
      <c r="M65" s="13">
        <f>SUM(ENERO:DICIEMBRE!M65)</f>
        <v>0</v>
      </c>
      <c r="N65" s="13">
        <f>SUM(ENERO:DICIEMBRE!N65)</f>
        <v>0</v>
      </c>
      <c r="O65" s="13">
        <f>SUM(ENERO:DICIEMBRE!O65)</f>
        <v>0</v>
      </c>
      <c r="P65" s="13">
        <f>SUM(ENERO:DICIEMBRE!P65)</f>
        <v>0</v>
      </c>
      <c r="Q65" s="13">
        <f>SUM(ENERO:DICIEMBRE!Q65)</f>
        <v>0</v>
      </c>
      <c r="R65" s="13">
        <f>SUM(ENERO:DICIEMBRE!R65)</f>
        <v>0</v>
      </c>
      <c r="S65" s="13">
        <f>SUM(ENERO:DICIEMBRE!S65)</f>
        <v>0</v>
      </c>
      <c r="T65" s="13">
        <f>SUM(ENERO:DICIEMBRE!T65)</f>
        <v>0</v>
      </c>
      <c r="U65" s="13">
        <f>SUM(ENERO:DICIEMBRE!U65)</f>
        <v>0</v>
      </c>
      <c r="V65" s="13">
        <f>SUM(ENERO:DICIEMBRE!V65)</f>
        <v>0</v>
      </c>
      <c r="W65" s="13">
        <f>SUM(ENERO:DICIEMBRE!W65)</f>
        <v>0</v>
      </c>
      <c r="X65" s="13">
        <f>SUM(ENERO:DICIEMBRE!X65)</f>
        <v>0</v>
      </c>
      <c r="Y65" s="13">
        <f>SUM(ENERO:DICIEMBRE!Y65)</f>
        <v>0</v>
      </c>
      <c r="Z65" s="77">
        <f t="shared" si="23"/>
        <v>0</v>
      </c>
      <c r="AA65" s="13">
        <f>SUM(ENERO:DICIEMBRE!AA65)</f>
        <v>0</v>
      </c>
      <c r="AB65" s="13">
        <f>SUM(ENERO:DICIEMBRE!AB65)</f>
        <v>0</v>
      </c>
      <c r="AC65" s="13">
        <f>SUM(ENERO:DICIEMBRE!AC65)</f>
        <v>0</v>
      </c>
      <c r="AD65" s="13">
        <f>SUM(ENERO:DICIEMBRE!AD65)</f>
        <v>0</v>
      </c>
      <c r="AE65" s="77">
        <f t="shared" si="24"/>
        <v>0</v>
      </c>
      <c r="AF65" s="13">
        <f>SUM(ENERO:DICIEMBRE!AF65)</f>
        <v>0</v>
      </c>
      <c r="AG65" s="13">
        <f>SUM(ENERO:DICIEMBRE!AG65)</f>
        <v>0</v>
      </c>
      <c r="AH65" s="13">
        <f>SUM(ENERO:DICIEMBRE!AH65)</f>
        <v>0</v>
      </c>
      <c r="AI65" s="13">
        <f>SUM(ENERO:DICIEMBRE!AI65)</f>
        <v>0</v>
      </c>
      <c r="AJ65" s="13">
        <f>SUM(ENERO:DICIEMBRE!AJ65)</f>
        <v>0</v>
      </c>
      <c r="AK65" s="13">
        <f>SUM(ENERO:DICIEMBRE!AK65)</f>
        <v>0</v>
      </c>
      <c r="AL65" s="13">
        <f>SUM(ENERO:DICIEMBRE!AL65)</f>
        <v>0</v>
      </c>
      <c r="AM65" s="13">
        <f>SUM(ENERO:DICIEMBRE!AM65)</f>
        <v>0</v>
      </c>
      <c r="AN65" s="13">
        <f>SUM(ENERO:DICIEMBRE!AN65)</f>
        <v>0</v>
      </c>
      <c r="AO65" s="13">
        <f>SUM(ENERO:DICIEMBRE!AO65)</f>
        <v>0</v>
      </c>
      <c r="AP65" s="13">
        <f>SUM(ENERO:DICIEMBRE!AP65)</f>
        <v>0</v>
      </c>
      <c r="AQ65" s="13">
        <f>SUM(ENERO:DICIEMBRE!AQ65)</f>
        <v>0</v>
      </c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>
        <f>SUM(ENERO:DICIEMBRE!C66)</f>
        <v>0</v>
      </c>
      <c r="D66" s="13">
        <f>SUM(ENERO:DICIEMBRE!D66)</f>
        <v>0</v>
      </c>
      <c r="E66" s="13">
        <f>SUM(ENERO:DICIEMBRE!E66)</f>
        <v>0</v>
      </c>
      <c r="F66" s="13">
        <f>SUM(ENERO:DICIEMBRE!F66)</f>
        <v>0</v>
      </c>
      <c r="G66" s="13">
        <f>SUM(ENERO:DICIEMBRE!G66)</f>
        <v>0</v>
      </c>
      <c r="H66" s="13">
        <f>SUM(ENERO:DICIEMBRE!H66)</f>
        <v>0</v>
      </c>
      <c r="I66" s="13">
        <f>SUM(ENERO:DICIEMBRE!I66)</f>
        <v>0</v>
      </c>
      <c r="J66" s="13">
        <f>SUM(ENERO:DICIEMBRE!J66)</f>
        <v>0</v>
      </c>
      <c r="K66" s="13">
        <f>SUM(ENERO:DICIEMBRE!K66)</f>
        <v>0</v>
      </c>
      <c r="L66" s="13">
        <f>SUM(ENERO:DICIEMBRE!L66)</f>
        <v>0</v>
      </c>
      <c r="M66" s="13">
        <f>SUM(ENERO:DICIEMBRE!M66)</f>
        <v>0</v>
      </c>
      <c r="N66" s="13">
        <f>SUM(ENERO:DICIEMBRE!N66)</f>
        <v>0</v>
      </c>
      <c r="O66" s="13">
        <f>SUM(ENERO:DICIEMBRE!O66)</f>
        <v>0</v>
      </c>
      <c r="P66" s="13">
        <f>SUM(ENERO:DICIEMBRE!P66)</f>
        <v>0</v>
      </c>
      <c r="Q66" s="13">
        <f>SUM(ENERO:DICIEMBRE!Q66)</f>
        <v>0</v>
      </c>
      <c r="R66" s="13">
        <f>SUM(ENERO:DICIEMBRE!R66)</f>
        <v>0</v>
      </c>
      <c r="S66" s="13">
        <f>SUM(ENERO:DICIEMBRE!S66)</f>
        <v>0</v>
      </c>
      <c r="T66" s="13">
        <f>SUM(ENERO:DICIEMBRE!T66)</f>
        <v>0</v>
      </c>
      <c r="U66" s="13">
        <f>SUM(ENERO:DICIEMBRE!U66)</f>
        <v>0</v>
      </c>
      <c r="V66" s="13">
        <f>SUM(ENERO:DICIEMBRE!V66)</f>
        <v>0</v>
      </c>
      <c r="W66" s="13">
        <f>SUM(ENERO:DICIEMBRE!W66)</f>
        <v>0</v>
      </c>
      <c r="X66" s="13">
        <f>SUM(ENERO:DICIEMBRE!X66)</f>
        <v>0</v>
      </c>
      <c r="Y66" s="13">
        <f>SUM(ENERO:DICIEMBRE!Y66)</f>
        <v>0</v>
      </c>
      <c r="Z66" s="77">
        <f t="shared" si="23"/>
        <v>0</v>
      </c>
      <c r="AA66" s="13">
        <f>SUM(ENERO:DICIEMBRE!AA66)</f>
        <v>0</v>
      </c>
      <c r="AB66" s="13">
        <f>SUM(ENERO:DICIEMBRE!AB66)</f>
        <v>0</v>
      </c>
      <c r="AC66" s="13">
        <f>SUM(ENERO:DICIEMBRE!AC66)</f>
        <v>0</v>
      </c>
      <c r="AD66" s="13">
        <f>SUM(ENERO:DICIEMBRE!AD66)</f>
        <v>0</v>
      </c>
      <c r="AE66" s="77">
        <f t="shared" si="24"/>
        <v>0</v>
      </c>
      <c r="AF66" s="13">
        <f>SUM(ENERO:DICIEMBRE!AF66)</f>
        <v>0</v>
      </c>
      <c r="AG66" s="13">
        <f>SUM(ENERO:DICIEMBRE!AG66)</f>
        <v>0</v>
      </c>
      <c r="AH66" s="13">
        <f>SUM(ENERO:DICIEMBRE!AH66)</f>
        <v>0</v>
      </c>
      <c r="AI66" s="13">
        <f>SUM(ENERO:DICIEMBRE!AI66)</f>
        <v>0</v>
      </c>
      <c r="AJ66" s="13">
        <f>SUM(ENERO:DICIEMBRE!AJ66)</f>
        <v>0</v>
      </c>
      <c r="AK66" s="13">
        <f>SUM(ENERO:DICIEMBRE!AK66)</f>
        <v>0</v>
      </c>
      <c r="AL66" s="13">
        <f>SUM(ENERO:DICIEMBRE!AL66)</f>
        <v>0</v>
      </c>
      <c r="AM66" s="13">
        <f>SUM(ENERO:DICIEMBRE!AM66)</f>
        <v>0</v>
      </c>
      <c r="AN66" s="13">
        <f>SUM(ENERO:DICIEMBRE!AN66)</f>
        <v>0</v>
      </c>
      <c r="AO66" s="13">
        <f>SUM(ENERO:DICIEMBRE!AO66)</f>
        <v>0</v>
      </c>
      <c r="AP66" s="13">
        <f>SUM(ENERO:DICIEMBRE!AP66)</f>
        <v>0</v>
      </c>
      <c r="AQ66" s="13">
        <f>SUM(ENERO:DICIEMBRE!AQ66)</f>
        <v>0</v>
      </c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12</v>
      </c>
      <c r="C67" s="13">
        <f>SUM(ENERO:DICIEMBRE!C67)</f>
        <v>0</v>
      </c>
      <c r="D67" s="13">
        <f>SUM(ENERO:DICIEMBRE!D67)</f>
        <v>0</v>
      </c>
      <c r="E67" s="13">
        <f>SUM(ENERO:DICIEMBRE!E67)</f>
        <v>0</v>
      </c>
      <c r="F67" s="13">
        <f>SUM(ENERO:DICIEMBRE!F67)</f>
        <v>0</v>
      </c>
      <c r="G67" s="13">
        <f>SUM(ENERO:DICIEMBRE!G67)</f>
        <v>0</v>
      </c>
      <c r="H67" s="13">
        <f>SUM(ENERO:DICIEMBRE!H67)</f>
        <v>0</v>
      </c>
      <c r="I67" s="13">
        <f>SUM(ENERO:DICIEMBRE!I67)</f>
        <v>0</v>
      </c>
      <c r="J67" s="13">
        <f>SUM(ENERO:DICIEMBRE!J67)</f>
        <v>0</v>
      </c>
      <c r="K67" s="13">
        <f>SUM(ENERO:DICIEMBRE!K67)</f>
        <v>1</v>
      </c>
      <c r="L67" s="13">
        <f>SUM(ENERO:DICIEMBRE!L67)</f>
        <v>0</v>
      </c>
      <c r="M67" s="13">
        <f>SUM(ENERO:DICIEMBRE!M67)</f>
        <v>1</v>
      </c>
      <c r="N67" s="13">
        <f>SUM(ENERO:DICIEMBRE!N67)</f>
        <v>1</v>
      </c>
      <c r="O67" s="13">
        <f>SUM(ENERO:DICIEMBRE!O67)</f>
        <v>0</v>
      </c>
      <c r="P67" s="13">
        <f>SUM(ENERO:DICIEMBRE!P67)</f>
        <v>2</v>
      </c>
      <c r="Q67" s="13">
        <f>SUM(ENERO:DICIEMBRE!Q67)</f>
        <v>2</v>
      </c>
      <c r="R67" s="13">
        <f>SUM(ENERO:DICIEMBRE!R67)</f>
        <v>3</v>
      </c>
      <c r="S67" s="13">
        <f>SUM(ENERO:DICIEMBRE!S67)</f>
        <v>2</v>
      </c>
      <c r="T67" s="13">
        <f>SUM(ENERO:DICIEMBRE!T67)</f>
        <v>0</v>
      </c>
      <c r="U67" s="13">
        <f>SUM(ENERO:DICIEMBRE!U67)</f>
        <v>12</v>
      </c>
      <c r="V67" s="13">
        <f>SUM(ENERO:DICIEMBRE!V67)</f>
        <v>0</v>
      </c>
      <c r="W67" s="13">
        <f>SUM(ENERO:DICIEMBRE!W67)</f>
        <v>0</v>
      </c>
      <c r="X67" s="13">
        <f>SUM(ENERO:DICIEMBRE!X67)</f>
        <v>0</v>
      </c>
      <c r="Y67" s="13">
        <f>SUM(ENERO:DICIEMBRE!Y67)</f>
        <v>0</v>
      </c>
      <c r="Z67" s="77">
        <f t="shared" si="23"/>
        <v>0</v>
      </c>
      <c r="AA67" s="13">
        <f>SUM(ENERO:DICIEMBRE!AA67)</f>
        <v>0</v>
      </c>
      <c r="AB67" s="13">
        <f>SUM(ENERO:DICIEMBRE!AB67)</f>
        <v>0</v>
      </c>
      <c r="AC67" s="13">
        <f>SUM(ENERO:DICIEMBRE!AC67)</f>
        <v>0</v>
      </c>
      <c r="AD67" s="13">
        <f>SUM(ENERO:DICIEMBRE!AD67)</f>
        <v>0</v>
      </c>
      <c r="AE67" s="77">
        <f t="shared" si="24"/>
        <v>0</v>
      </c>
      <c r="AF67" s="13">
        <f>SUM(ENERO:DICIEMBRE!AF67)</f>
        <v>0</v>
      </c>
      <c r="AG67" s="13">
        <f>SUM(ENERO:DICIEMBRE!AG67)</f>
        <v>0</v>
      </c>
      <c r="AH67" s="13">
        <f>SUM(ENERO:DICIEMBRE!AH67)</f>
        <v>0</v>
      </c>
      <c r="AI67" s="13">
        <f>SUM(ENERO:DICIEMBRE!AI67)</f>
        <v>0</v>
      </c>
      <c r="AJ67" s="13">
        <f>SUM(ENERO:DICIEMBRE!AJ67)</f>
        <v>0</v>
      </c>
      <c r="AK67" s="13">
        <f>SUM(ENERO:DICIEMBRE!AK67)</f>
        <v>0</v>
      </c>
      <c r="AL67" s="13">
        <f>SUM(ENERO:DICIEMBRE!AL67)</f>
        <v>12</v>
      </c>
      <c r="AM67" s="13">
        <f>SUM(ENERO:DICIEMBRE!AM67)</f>
        <v>7</v>
      </c>
      <c r="AN67" s="13">
        <f>SUM(ENERO:DICIEMBRE!AN67)</f>
        <v>0</v>
      </c>
      <c r="AO67" s="13">
        <f>SUM(ENERO:DICIEMBRE!AO67)</f>
        <v>0</v>
      </c>
      <c r="AP67" s="13">
        <f>SUM(ENERO:DICIEMBRE!AP67)</f>
        <v>0</v>
      </c>
      <c r="AQ67" s="13">
        <f>SUM(ENERO:DICIEMBRE!AQ67)</f>
        <v>0</v>
      </c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13">
        <f>SUM(ENERO:DICIEMBRE!C68)</f>
        <v>0</v>
      </c>
      <c r="D68" s="13">
        <f>SUM(ENERO:DICIEMBRE!D68)</f>
        <v>0</v>
      </c>
      <c r="E68" s="13">
        <f>SUM(ENERO:DICIEMBRE!E68)</f>
        <v>0</v>
      </c>
      <c r="F68" s="13">
        <f>SUM(ENERO:DICIEMBRE!F68)</f>
        <v>0</v>
      </c>
      <c r="G68" s="13">
        <f>SUM(ENERO:DICIEMBRE!G68)</f>
        <v>0</v>
      </c>
      <c r="H68" s="13">
        <f>SUM(ENERO:DICIEMBRE!H68)</f>
        <v>0</v>
      </c>
      <c r="I68" s="13">
        <f>SUM(ENERO:DICIEMBRE!I68)</f>
        <v>0</v>
      </c>
      <c r="J68" s="13">
        <f>SUM(ENERO:DICIEMBRE!J68)</f>
        <v>0</v>
      </c>
      <c r="K68" s="13">
        <f>SUM(ENERO:DICIEMBRE!K68)</f>
        <v>0</v>
      </c>
      <c r="L68" s="13">
        <f>SUM(ENERO:DICIEMBRE!L68)</f>
        <v>0</v>
      </c>
      <c r="M68" s="13">
        <f>SUM(ENERO:DICIEMBRE!M68)</f>
        <v>0</v>
      </c>
      <c r="N68" s="13">
        <f>SUM(ENERO:DICIEMBRE!N68)</f>
        <v>0</v>
      </c>
      <c r="O68" s="13">
        <f>SUM(ENERO:DICIEMBRE!O68)</f>
        <v>0</v>
      </c>
      <c r="P68" s="13">
        <f>SUM(ENERO:DICIEMBRE!P68)</f>
        <v>0</v>
      </c>
      <c r="Q68" s="13">
        <f>SUM(ENERO:DICIEMBRE!Q68)</f>
        <v>0</v>
      </c>
      <c r="R68" s="13">
        <f>SUM(ENERO:DICIEMBRE!R68)</f>
        <v>0</v>
      </c>
      <c r="S68" s="13">
        <f>SUM(ENERO:DICIEMBRE!S68)</f>
        <v>0</v>
      </c>
      <c r="T68" s="13">
        <f>SUM(ENERO:DICIEMBRE!T68)</f>
        <v>0</v>
      </c>
      <c r="U68" s="13">
        <f>SUM(ENERO:DICIEMBRE!U68)</f>
        <v>0</v>
      </c>
      <c r="V68" s="13">
        <f>SUM(ENERO:DICIEMBRE!V68)</f>
        <v>0</v>
      </c>
      <c r="W68" s="13">
        <f>SUM(ENERO:DICIEMBRE!W68)</f>
        <v>0</v>
      </c>
      <c r="X68" s="13">
        <f>SUM(ENERO:DICIEMBRE!X68)</f>
        <v>0</v>
      </c>
      <c r="Y68" s="13">
        <f>SUM(ENERO:DICIEMBRE!Y68)</f>
        <v>0</v>
      </c>
      <c r="Z68" s="77">
        <f t="shared" si="23"/>
        <v>0</v>
      </c>
      <c r="AA68" s="13">
        <f>SUM(ENERO:DICIEMBRE!AA68)</f>
        <v>0</v>
      </c>
      <c r="AB68" s="13">
        <f>SUM(ENERO:DICIEMBRE!AB68)</f>
        <v>0</v>
      </c>
      <c r="AC68" s="13">
        <f>SUM(ENERO:DICIEMBRE!AC68)</f>
        <v>0</v>
      </c>
      <c r="AD68" s="13">
        <f>SUM(ENERO:DICIEMBRE!AD68)</f>
        <v>0</v>
      </c>
      <c r="AE68" s="77">
        <f t="shared" si="24"/>
        <v>0</v>
      </c>
      <c r="AF68" s="13">
        <f>SUM(ENERO:DICIEMBRE!AF68)</f>
        <v>0</v>
      </c>
      <c r="AG68" s="13">
        <f>SUM(ENERO:DICIEMBRE!AG68)</f>
        <v>0</v>
      </c>
      <c r="AH68" s="13">
        <f>SUM(ENERO:DICIEMBRE!AH68)</f>
        <v>0</v>
      </c>
      <c r="AI68" s="13">
        <f>SUM(ENERO:DICIEMBRE!AI68)</f>
        <v>0</v>
      </c>
      <c r="AJ68" s="13">
        <f>SUM(ENERO:DICIEMBRE!AJ68)</f>
        <v>0</v>
      </c>
      <c r="AK68" s="13">
        <f>SUM(ENERO:DICIEMBRE!AK68)</f>
        <v>0</v>
      </c>
      <c r="AL68" s="13">
        <f>SUM(ENERO:DICIEMBRE!AL68)</f>
        <v>0</v>
      </c>
      <c r="AM68" s="13">
        <f>SUM(ENERO:DICIEMBRE!AM68)</f>
        <v>0</v>
      </c>
      <c r="AN68" s="13">
        <f>SUM(ENERO:DICIEMBRE!AN68)</f>
        <v>0</v>
      </c>
      <c r="AO68" s="13">
        <f>SUM(ENERO:DICIEMBRE!AO68)</f>
        <v>0</v>
      </c>
      <c r="AP68" s="13">
        <f>SUM(ENERO:DICIEMBRE!AP68)</f>
        <v>0</v>
      </c>
      <c r="AQ68" s="13">
        <f>SUM(ENERO:DICIEMBRE!AQ68)</f>
        <v>0</v>
      </c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13">
        <f>SUM(ENERO:DICIEMBRE!C69)</f>
        <v>0</v>
      </c>
      <c r="D69" s="13">
        <f>SUM(ENERO:DICIEMBRE!D69)</f>
        <v>0</v>
      </c>
      <c r="E69" s="13">
        <f>SUM(ENERO:DICIEMBRE!E69)</f>
        <v>0</v>
      </c>
      <c r="F69" s="13">
        <f>SUM(ENERO:DICIEMBRE!F69)</f>
        <v>0</v>
      </c>
      <c r="G69" s="13">
        <f>SUM(ENERO:DICIEMBRE!G69)</f>
        <v>0</v>
      </c>
      <c r="H69" s="13">
        <f>SUM(ENERO:DICIEMBRE!H69)</f>
        <v>0</v>
      </c>
      <c r="I69" s="13">
        <f>SUM(ENERO:DICIEMBRE!I69)</f>
        <v>0</v>
      </c>
      <c r="J69" s="13">
        <f>SUM(ENERO:DICIEMBRE!J69)</f>
        <v>0</v>
      </c>
      <c r="K69" s="13">
        <f>SUM(ENERO:DICIEMBRE!K69)</f>
        <v>0</v>
      </c>
      <c r="L69" s="13">
        <f>SUM(ENERO:DICIEMBRE!L69)</f>
        <v>0</v>
      </c>
      <c r="M69" s="13">
        <f>SUM(ENERO:DICIEMBRE!M69)</f>
        <v>0</v>
      </c>
      <c r="N69" s="13">
        <f>SUM(ENERO:DICIEMBRE!N69)</f>
        <v>0</v>
      </c>
      <c r="O69" s="13">
        <f>SUM(ENERO:DICIEMBRE!O69)</f>
        <v>0</v>
      </c>
      <c r="P69" s="13">
        <f>SUM(ENERO:DICIEMBRE!P69)</f>
        <v>0</v>
      </c>
      <c r="Q69" s="13">
        <f>SUM(ENERO:DICIEMBRE!Q69)</f>
        <v>0</v>
      </c>
      <c r="R69" s="13">
        <f>SUM(ENERO:DICIEMBRE!R69)</f>
        <v>0</v>
      </c>
      <c r="S69" s="13">
        <f>SUM(ENERO:DICIEMBRE!S69)</f>
        <v>0</v>
      </c>
      <c r="T69" s="13">
        <f>SUM(ENERO:DICIEMBRE!T69)</f>
        <v>0</v>
      </c>
      <c r="U69" s="13">
        <f>SUM(ENERO:DICIEMBRE!U69)</f>
        <v>0</v>
      </c>
      <c r="V69" s="13">
        <f>SUM(ENERO:DICIEMBRE!V69)</f>
        <v>0</v>
      </c>
      <c r="W69" s="13">
        <f>SUM(ENERO:DICIEMBRE!W69)</f>
        <v>0</v>
      </c>
      <c r="X69" s="13">
        <f>SUM(ENERO:DICIEMBRE!X69)</f>
        <v>0</v>
      </c>
      <c r="Y69" s="13">
        <f>SUM(ENERO:DICIEMBRE!Y69)</f>
        <v>0</v>
      </c>
      <c r="Z69" s="77">
        <f t="shared" si="23"/>
        <v>0</v>
      </c>
      <c r="AA69" s="13">
        <f>SUM(ENERO:DICIEMBRE!AA69)</f>
        <v>0</v>
      </c>
      <c r="AB69" s="13">
        <f>SUM(ENERO:DICIEMBRE!AB69)</f>
        <v>0</v>
      </c>
      <c r="AC69" s="13">
        <f>SUM(ENERO:DICIEMBRE!AC69)</f>
        <v>0</v>
      </c>
      <c r="AD69" s="13">
        <f>SUM(ENERO:DICIEMBRE!AD69)</f>
        <v>0</v>
      </c>
      <c r="AE69" s="77">
        <f t="shared" si="24"/>
        <v>0</v>
      </c>
      <c r="AF69" s="13">
        <f>SUM(ENERO:DICIEMBRE!AF69)</f>
        <v>0</v>
      </c>
      <c r="AG69" s="13">
        <f>SUM(ENERO:DICIEMBRE!AG69)</f>
        <v>0</v>
      </c>
      <c r="AH69" s="13">
        <f>SUM(ENERO:DICIEMBRE!AH69)</f>
        <v>0</v>
      </c>
      <c r="AI69" s="13">
        <f>SUM(ENERO:DICIEMBRE!AI69)</f>
        <v>0</v>
      </c>
      <c r="AJ69" s="13">
        <f>SUM(ENERO:DICIEMBRE!AJ69)</f>
        <v>0</v>
      </c>
      <c r="AK69" s="13">
        <f>SUM(ENERO:DICIEMBRE!AK69)</f>
        <v>0</v>
      </c>
      <c r="AL69" s="13">
        <f>SUM(ENERO:DICIEMBRE!AL69)</f>
        <v>0</v>
      </c>
      <c r="AM69" s="13">
        <f>SUM(ENERO:DICIEMBRE!AM69)</f>
        <v>0</v>
      </c>
      <c r="AN69" s="13">
        <f>SUM(ENERO:DICIEMBRE!AN69)</f>
        <v>0</v>
      </c>
      <c r="AO69" s="13">
        <f>SUM(ENERO:DICIEMBRE!AO69)</f>
        <v>0</v>
      </c>
      <c r="AP69" s="13">
        <f>SUM(ENERO:DICIEMBRE!AP69)</f>
        <v>0</v>
      </c>
      <c r="AQ69" s="13">
        <f>SUM(ENERO:DICIEMBRE!AQ69)</f>
        <v>0</v>
      </c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13">
        <f>SUM(ENERO:DICIEMBRE!C70)</f>
        <v>0</v>
      </c>
      <c r="D70" s="13">
        <f>SUM(ENERO:DICIEMBRE!D70)</f>
        <v>0</v>
      </c>
      <c r="E70" s="13">
        <f>SUM(ENERO:DICIEMBRE!E70)</f>
        <v>0</v>
      </c>
      <c r="F70" s="13">
        <f>SUM(ENERO:DICIEMBRE!F70)</f>
        <v>0</v>
      </c>
      <c r="G70" s="13">
        <f>SUM(ENERO:DICIEMBRE!G70)</f>
        <v>0</v>
      </c>
      <c r="H70" s="13">
        <f>SUM(ENERO:DICIEMBRE!H70)</f>
        <v>0</v>
      </c>
      <c r="I70" s="13">
        <f>SUM(ENERO:DICIEMBRE!I70)</f>
        <v>0</v>
      </c>
      <c r="J70" s="13">
        <f>SUM(ENERO:DICIEMBRE!J70)</f>
        <v>0</v>
      </c>
      <c r="K70" s="13">
        <f>SUM(ENERO:DICIEMBRE!K70)</f>
        <v>0</v>
      </c>
      <c r="L70" s="13">
        <f>SUM(ENERO:DICIEMBRE!L70)</f>
        <v>0</v>
      </c>
      <c r="M70" s="13">
        <f>SUM(ENERO:DICIEMBRE!M70)</f>
        <v>0</v>
      </c>
      <c r="N70" s="13">
        <f>SUM(ENERO:DICIEMBRE!N70)</f>
        <v>0</v>
      </c>
      <c r="O70" s="13">
        <f>SUM(ENERO:DICIEMBRE!O70)</f>
        <v>0</v>
      </c>
      <c r="P70" s="13">
        <f>SUM(ENERO:DICIEMBRE!P70)</f>
        <v>0</v>
      </c>
      <c r="Q70" s="13">
        <f>SUM(ENERO:DICIEMBRE!Q70)</f>
        <v>0</v>
      </c>
      <c r="R70" s="13">
        <f>SUM(ENERO:DICIEMBRE!R70)</f>
        <v>0</v>
      </c>
      <c r="S70" s="13">
        <f>SUM(ENERO:DICIEMBRE!S70)</f>
        <v>0</v>
      </c>
      <c r="T70" s="13">
        <f>SUM(ENERO:DICIEMBRE!T70)</f>
        <v>0</v>
      </c>
      <c r="U70" s="13">
        <f>SUM(ENERO:DICIEMBRE!U70)</f>
        <v>0</v>
      </c>
      <c r="V70" s="13">
        <f>SUM(ENERO:DICIEMBRE!V70)</f>
        <v>0</v>
      </c>
      <c r="W70" s="13">
        <f>SUM(ENERO:DICIEMBRE!W70)</f>
        <v>0</v>
      </c>
      <c r="X70" s="13">
        <f>SUM(ENERO:DICIEMBRE!X70)</f>
        <v>0</v>
      </c>
      <c r="Y70" s="13">
        <f>SUM(ENERO:DICIEMBRE!Y70)</f>
        <v>0</v>
      </c>
      <c r="Z70" s="77">
        <f t="shared" si="23"/>
        <v>0</v>
      </c>
      <c r="AA70" s="13">
        <f>SUM(ENERO:DICIEMBRE!AA70)</f>
        <v>0</v>
      </c>
      <c r="AB70" s="13">
        <f>SUM(ENERO:DICIEMBRE!AB70)</f>
        <v>0</v>
      </c>
      <c r="AC70" s="13">
        <f>SUM(ENERO:DICIEMBRE!AC70)</f>
        <v>0</v>
      </c>
      <c r="AD70" s="13">
        <f>SUM(ENERO:DICIEMBRE!AD70)</f>
        <v>0</v>
      </c>
      <c r="AE70" s="77">
        <f t="shared" si="24"/>
        <v>0</v>
      </c>
      <c r="AF70" s="13">
        <f>SUM(ENERO:DICIEMBRE!AF70)</f>
        <v>0</v>
      </c>
      <c r="AG70" s="13">
        <f>SUM(ENERO:DICIEMBRE!AG70)</f>
        <v>0</v>
      </c>
      <c r="AH70" s="13">
        <f>SUM(ENERO:DICIEMBRE!AH70)</f>
        <v>0</v>
      </c>
      <c r="AI70" s="13">
        <f>SUM(ENERO:DICIEMBRE!AI70)</f>
        <v>0</v>
      </c>
      <c r="AJ70" s="13">
        <f>SUM(ENERO:DICIEMBRE!AJ70)</f>
        <v>0</v>
      </c>
      <c r="AK70" s="13">
        <f>SUM(ENERO:DICIEMBRE!AK70)</f>
        <v>0</v>
      </c>
      <c r="AL70" s="13">
        <f>SUM(ENERO:DICIEMBRE!AL70)</f>
        <v>0</v>
      </c>
      <c r="AM70" s="13">
        <f>SUM(ENERO:DICIEMBRE!AM70)</f>
        <v>0</v>
      </c>
      <c r="AN70" s="13">
        <f>SUM(ENERO:DICIEMBRE!AN70)</f>
        <v>0</v>
      </c>
      <c r="AO70" s="13">
        <f>SUM(ENERO:DICIEMBRE!AO70)</f>
        <v>0</v>
      </c>
      <c r="AP70" s="13">
        <f>SUM(ENERO:DICIEMBRE!AP70)</f>
        <v>0</v>
      </c>
      <c r="AQ70" s="13">
        <f>SUM(ENERO:DICIEMBRE!AQ70)</f>
        <v>0</v>
      </c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13">
        <f>SUM(ENERO:DICIEMBRE!C71)</f>
        <v>0</v>
      </c>
      <c r="D71" s="13">
        <f>SUM(ENERO:DICIEMBRE!D71)</f>
        <v>0</v>
      </c>
      <c r="E71" s="13">
        <f>SUM(ENERO:DICIEMBRE!E71)</f>
        <v>0</v>
      </c>
      <c r="F71" s="13">
        <f>SUM(ENERO:DICIEMBRE!F71)</f>
        <v>0</v>
      </c>
      <c r="G71" s="13">
        <f>SUM(ENERO:DICIEMBRE!G71)</f>
        <v>0</v>
      </c>
      <c r="H71" s="13">
        <f>SUM(ENERO:DICIEMBRE!H71)</f>
        <v>0</v>
      </c>
      <c r="I71" s="13">
        <f>SUM(ENERO:DICIEMBRE!I71)</f>
        <v>0</v>
      </c>
      <c r="J71" s="13">
        <f>SUM(ENERO:DICIEMBRE!J71)</f>
        <v>0</v>
      </c>
      <c r="K71" s="13">
        <f>SUM(ENERO:DICIEMBRE!K71)</f>
        <v>0</v>
      </c>
      <c r="L71" s="13">
        <f>SUM(ENERO:DICIEMBRE!L71)</f>
        <v>0</v>
      </c>
      <c r="M71" s="13">
        <f>SUM(ENERO:DICIEMBRE!M71)</f>
        <v>0</v>
      </c>
      <c r="N71" s="13">
        <f>SUM(ENERO:DICIEMBRE!N71)</f>
        <v>0</v>
      </c>
      <c r="O71" s="13">
        <f>SUM(ENERO:DICIEMBRE!O71)</f>
        <v>0</v>
      </c>
      <c r="P71" s="13">
        <f>SUM(ENERO:DICIEMBRE!P71)</f>
        <v>0</v>
      </c>
      <c r="Q71" s="13">
        <f>SUM(ENERO:DICIEMBRE!Q71)</f>
        <v>0</v>
      </c>
      <c r="R71" s="13">
        <f>SUM(ENERO:DICIEMBRE!R71)</f>
        <v>0</v>
      </c>
      <c r="S71" s="13">
        <f>SUM(ENERO:DICIEMBRE!S71)</f>
        <v>0</v>
      </c>
      <c r="T71" s="13">
        <f>SUM(ENERO:DICIEMBRE!T71)</f>
        <v>0</v>
      </c>
      <c r="U71" s="13">
        <f>SUM(ENERO:DICIEMBRE!U71)</f>
        <v>0</v>
      </c>
      <c r="V71" s="13">
        <f>SUM(ENERO:DICIEMBRE!V71)</f>
        <v>0</v>
      </c>
      <c r="W71" s="13">
        <f>SUM(ENERO:DICIEMBRE!W71)</f>
        <v>0</v>
      </c>
      <c r="X71" s="13">
        <f>SUM(ENERO:DICIEMBRE!X71)</f>
        <v>0</v>
      </c>
      <c r="Y71" s="13">
        <f>SUM(ENERO:DICIEMBRE!Y71)</f>
        <v>0</v>
      </c>
      <c r="Z71" s="77">
        <f t="shared" si="23"/>
        <v>0</v>
      </c>
      <c r="AA71" s="13">
        <f>SUM(ENERO:DICIEMBRE!AA71)</f>
        <v>0</v>
      </c>
      <c r="AB71" s="13">
        <f>SUM(ENERO:DICIEMBRE!AB71)</f>
        <v>0</v>
      </c>
      <c r="AC71" s="13">
        <f>SUM(ENERO:DICIEMBRE!AC71)</f>
        <v>0</v>
      </c>
      <c r="AD71" s="13">
        <f>SUM(ENERO:DICIEMBRE!AD71)</f>
        <v>0</v>
      </c>
      <c r="AE71" s="77">
        <f t="shared" si="24"/>
        <v>0</v>
      </c>
      <c r="AF71" s="13">
        <f>SUM(ENERO:DICIEMBRE!AF71)</f>
        <v>0</v>
      </c>
      <c r="AG71" s="13">
        <f>SUM(ENERO:DICIEMBRE!AG71)</f>
        <v>0</v>
      </c>
      <c r="AH71" s="13">
        <f>SUM(ENERO:DICIEMBRE!AH71)</f>
        <v>0</v>
      </c>
      <c r="AI71" s="13">
        <f>SUM(ENERO:DICIEMBRE!AI71)</f>
        <v>0</v>
      </c>
      <c r="AJ71" s="13">
        <f>SUM(ENERO:DICIEMBRE!AJ71)</f>
        <v>0</v>
      </c>
      <c r="AK71" s="13">
        <f>SUM(ENERO:DICIEMBRE!AK71)</f>
        <v>0</v>
      </c>
      <c r="AL71" s="13">
        <f>SUM(ENERO:DICIEMBRE!AL71)</f>
        <v>0</v>
      </c>
      <c r="AM71" s="13">
        <f>SUM(ENERO:DICIEMBRE!AM71)</f>
        <v>0</v>
      </c>
      <c r="AN71" s="13">
        <f>SUM(ENERO:DICIEMBRE!AN71)</f>
        <v>0</v>
      </c>
      <c r="AO71" s="13">
        <f>SUM(ENERO:DICIEMBRE!AO71)</f>
        <v>0</v>
      </c>
      <c r="AP71" s="13">
        <f>SUM(ENERO:DICIEMBRE!AP71)</f>
        <v>0</v>
      </c>
      <c r="AQ71" s="13">
        <f>SUM(ENERO:DICIEMBRE!AQ71)</f>
        <v>0</v>
      </c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>
        <f>SUM(ENERO:DICIEMBRE!C72)</f>
        <v>0</v>
      </c>
      <c r="D72" s="13">
        <f>SUM(ENERO:DICIEMBRE!D72)</f>
        <v>0</v>
      </c>
      <c r="E72" s="13">
        <f>SUM(ENERO:DICIEMBRE!E72)</f>
        <v>0</v>
      </c>
      <c r="F72" s="13">
        <f>SUM(ENERO:DICIEMBRE!F72)</f>
        <v>0</v>
      </c>
      <c r="G72" s="13">
        <f>SUM(ENERO:DICIEMBRE!G72)</f>
        <v>0</v>
      </c>
      <c r="H72" s="13">
        <f>SUM(ENERO:DICIEMBRE!H72)</f>
        <v>0</v>
      </c>
      <c r="I72" s="13">
        <f>SUM(ENERO:DICIEMBRE!I72)</f>
        <v>0</v>
      </c>
      <c r="J72" s="13">
        <f>SUM(ENERO:DICIEMBRE!J72)</f>
        <v>0</v>
      </c>
      <c r="K72" s="13">
        <f>SUM(ENERO:DICIEMBRE!K72)</f>
        <v>0</v>
      </c>
      <c r="L72" s="13">
        <f>SUM(ENERO:DICIEMBRE!L72)</f>
        <v>0</v>
      </c>
      <c r="M72" s="13">
        <f>SUM(ENERO:DICIEMBRE!M72)</f>
        <v>0</v>
      </c>
      <c r="N72" s="13">
        <f>SUM(ENERO:DICIEMBRE!N72)</f>
        <v>0</v>
      </c>
      <c r="O72" s="13">
        <f>SUM(ENERO:DICIEMBRE!O72)</f>
        <v>0</v>
      </c>
      <c r="P72" s="13">
        <f>SUM(ENERO:DICIEMBRE!P72)</f>
        <v>0</v>
      </c>
      <c r="Q72" s="13">
        <f>SUM(ENERO:DICIEMBRE!Q72)</f>
        <v>0</v>
      </c>
      <c r="R72" s="13">
        <f>SUM(ENERO:DICIEMBRE!R72)</f>
        <v>0</v>
      </c>
      <c r="S72" s="13">
        <f>SUM(ENERO:DICIEMBRE!S72)</f>
        <v>0</v>
      </c>
      <c r="T72" s="13">
        <f>SUM(ENERO:DICIEMBRE!T72)</f>
        <v>0</v>
      </c>
      <c r="U72" s="13">
        <f>SUM(ENERO:DICIEMBRE!U72)</f>
        <v>0</v>
      </c>
      <c r="V72" s="13">
        <f>SUM(ENERO:DICIEMBRE!V72)</f>
        <v>0</v>
      </c>
      <c r="W72" s="13">
        <f>SUM(ENERO:DICIEMBRE!W72)</f>
        <v>0</v>
      </c>
      <c r="X72" s="13">
        <f>SUM(ENERO:DICIEMBRE!X72)</f>
        <v>0</v>
      </c>
      <c r="Y72" s="13">
        <f>SUM(ENERO:DICIEMBRE!Y72)</f>
        <v>0</v>
      </c>
      <c r="Z72" s="77">
        <f t="shared" si="23"/>
        <v>0</v>
      </c>
      <c r="AA72" s="13">
        <f>SUM(ENERO:DICIEMBRE!AA72)</f>
        <v>0</v>
      </c>
      <c r="AB72" s="13">
        <f>SUM(ENERO:DICIEMBRE!AB72)</f>
        <v>0</v>
      </c>
      <c r="AC72" s="13">
        <f>SUM(ENERO:DICIEMBRE!AC72)</f>
        <v>0</v>
      </c>
      <c r="AD72" s="13">
        <f>SUM(ENERO:DICIEMBRE!AD72)</f>
        <v>0</v>
      </c>
      <c r="AE72" s="77">
        <f t="shared" si="24"/>
        <v>0</v>
      </c>
      <c r="AF72" s="13">
        <f>SUM(ENERO:DICIEMBRE!AF72)</f>
        <v>0</v>
      </c>
      <c r="AG72" s="13">
        <f>SUM(ENERO:DICIEMBRE!AG72)</f>
        <v>0</v>
      </c>
      <c r="AH72" s="13">
        <f>SUM(ENERO:DICIEMBRE!AH72)</f>
        <v>0</v>
      </c>
      <c r="AI72" s="13">
        <f>SUM(ENERO:DICIEMBRE!AI72)</f>
        <v>0</v>
      </c>
      <c r="AJ72" s="13">
        <f>SUM(ENERO:DICIEMBRE!AJ72)</f>
        <v>0</v>
      </c>
      <c r="AK72" s="13">
        <f>SUM(ENERO:DICIEMBRE!AK72)</f>
        <v>0</v>
      </c>
      <c r="AL72" s="13">
        <f>SUM(ENERO:DICIEMBRE!AL72)</f>
        <v>0</v>
      </c>
      <c r="AM72" s="13">
        <f>SUM(ENERO:DICIEMBRE!AM72)</f>
        <v>0</v>
      </c>
      <c r="AN72" s="13">
        <f>SUM(ENERO:DICIEMBRE!AN72)</f>
        <v>0</v>
      </c>
      <c r="AO72" s="13">
        <f>SUM(ENERO:DICIEMBRE!AO72)</f>
        <v>0</v>
      </c>
      <c r="AP72" s="13">
        <f>SUM(ENERO:DICIEMBRE!AP72)</f>
        <v>0</v>
      </c>
      <c r="AQ72" s="13">
        <f>SUM(ENERO:DICIEMBRE!AQ72)</f>
        <v>0</v>
      </c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>
        <f>SUM(ENERO:DICIEMBRE!C73)</f>
        <v>0</v>
      </c>
      <c r="D73" s="13">
        <f>SUM(ENERO:DICIEMBRE!D73)</f>
        <v>0</v>
      </c>
      <c r="E73" s="13">
        <f>SUM(ENERO:DICIEMBRE!E73)</f>
        <v>0</v>
      </c>
      <c r="F73" s="13">
        <f>SUM(ENERO:DICIEMBRE!F73)</f>
        <v>0</v>
      </c>
      <c r="G73" s="13">
        <f>SUM(ENERO:DICIEMBRE!G73)</f>
        <v>0</v>
      </c>
      <c r="H73" s="13">
        <f>SUM(ENERO:DICIEMBRE!H73)</f>
        <v>0</v>
      </c>
      <c r="I73" s="13">
        <f>SUM(ENERO:DICIEMBRE!I73)</f>
        <v>0</v>
      </c>
      <c r="J73" s="13">
        <f>SUM(ENERO:DICIEMBRE!J73)</f>
        <v>0</v>
      </c>
      <c r="K73" s="13">
        <f>SUM(ENERO:DICIEMBRE!K73)</f>
        <v>0</v>
      </c>
      <c r="L73" s="13">
        <f>SUM(ENERO:DICIEMBRE!L73)</f>
        <v>0</v>
      </c>
      <c r="M73" s="13">
        <f>SUM(ENERO:DICIEMBRE!M73)</f>
        <v>0</v>
      </c>
      <c r="N73" s="13">
        <f>SUM(ENERO:DICIEMBRE!N73)</f>
        <v>0</v>
      </c>
      <c r="O73" s="13">
        <f>SUM(ENERO:DICIEMBRE!O73)</f>
        <v>0</v>
      </c>
      <c r="P73" s="13">
        <f>SUM(ENERO:DICIEMBRE!P73)</f>
        <v>0</v>
      </c>
      <c r="Q73" s="13">
        <f>SUM(ENERO:DICIEMBRE!Q73)</f>
        <v>0</v>
      </c>
      <c r="R73" s="13">
        <f>SUM(ENERO:DICIEMBRE!R73)</f>
        <v>0</v>
      </c>
      <c r="S73" s="13">
        <f>SUM(ENERO:DICIEMBRE!S73)</f>
        <v>0</v>
      </c>
      <c r="T73" s="13">
        <f>SUM(ENERO:DICIEMBRE!T73)</f>
        <v>0</v>
      </c>
      <c r="U73" s="13">
        <f>SUM(ENERO:DICIEMBRE!U73)</f>
        <v>0</v>
      </c>
      <c r="V73" s="13">
        <f>SUM(ENERO:DICIEMBRE!V73)</f>
        <v>0</v>
      </c>
      <c r="W73" s="13">
        <f>SUM(ENERO:DICIEMBRE!W73)</f>
        <v>0</v>
      </c>
      <c r="X73" s="13">
        <f>SUM(ENERO:DICIEMBRE!X73)</f>
        <v>0</v>
      </c>
      <c r="Y73" s="13">
        <f>SUM(ENERO:DICIEMBRE!Y73)</f>
        <v>0</v>
      </c>
      <c r="Z73" s="77">
        <f t="shared" si="23"/>
        <v>0</v>
      </c>
      <c r="AA73" s="13">
        <f>SUM(ENERO:DICIEMBRE!AA73)</f>
        <v>0</v>
      </c>
      <c r="AB73" s="13">
        <f>SUM(ENERO:DICIEMBRE!AB73)</f>
        <v>0</v>
      </c>
      <c r="AC73" s="13">
        <f>SUM(ENERO:DICIEMBRE!AC73)</f>
        <v>0</v>
      </c>
      <c r="AD73" s="13">
        <f>SUM(ENERO:DICIEMBRE!AD73)</f>
        <v>0</v>
      </c>
      <c r="AE73" s="77">
        <f t="shared" si="24"/>
        <v>0</v>
      </c>
      <c r="AF73" s="13">
        <f>SUM(ENERO:DICIEMBRE!AF73)</f>
        <v>0</v>
      </c>
      <c r="AG73" s="13">
        <f>SUM(ENERO:DICIEMBRE!AG73)</f>
        <v>0</v>
      </c>
      <c r="AH73" s="13">
        <f>SUM(ENERO:DICIEMBRE!AH73)</f>
        <v>0</v>
      </c>
      <c r="AI73" s="13">
        <f>SUM(ENERO:DICIEMBRE!AI73)</f>
        <v>0</v>
      </c>
      <c r="AJ73" s="13">
        <f>SUM(ENERO:DICIEMBRE!AJ73)</f>
        <v>0</v>
      </c>
      <c r="AK73" s="13">
        <f>SUM(ENERO:DICIEMBRE!AK73)</f>
        <v>0</v>
      </c>
      <c r="AL73" s="13">
        <f>SUM(ENERO:DICIEMBRE!AL73)</f>
        <v>0</v>
      </c>
      <c r="AM73" s="13">
        <f>SUM(ENERO:DICIEMBRE!AM73)</f>
        <v>0</v>
      </c>
      <c r="AN73" s="13">
        <f>SUM(ENERO:DICIEMBRE!AN73)</f>
        <v>0</v>
      </c>
      <c r="AO73" s="13">
        <f>SUM(ENERO:DICIEMBRE!AO73)</f>
        <v>0</v>
      </c>
      <c r="AP73" s="13">
        <f>SUM(ENERO:DICIEMBRE!AP73)</f>
        <v>0</v>
      </c>
      <c r="AQ73" s="13">
        <f>SUM(ENERO:DICIEMBRE!AQ73)</f>
        <v>0</v>
      </c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>
        <f>SUM(ENERO:DICIEMBRE!C74)</f>
        <v>0</v>
      </c>
      <c r="D74" s="13">
        <f>SUM(ENERO:DICIEMBRE!D74)</f>
        <v>0</v>
      </c>
      <c r="E74" s="13">
        <f>SUM(ENERO:DICIEMBRE!E74)</f>
        <v>0</v>
      </c>
      <c r="F74" s="13">
        <f>SUM(ENERO:DICIEMBRE!F74)</f>
        <v>0</v>
      </c>
      <c r="G74" s="13">
        <f>SUM(ENERO:DICIEMBRE!G74)</f>
        <v>0</v>
      </c>
      <c r="H74" s="13">
        <f>SUM(ENERO:DICIEMBRE!H74)</f>
        <v>0</v>
      </c>
      <c r="I74" s="13">
        <f>SUM(ENERO:DICIEMBRE!I74)</f>
        <v>0</v>
      </c>
      <c r="J74" s="13">
        <f>SUM(ENERO:DICIEMBRE!J74)</f>
        <v>0</v>
      </c>
      <c r="K74" s="13">
        <f>SUM(ENERO:DICIEMBRE!K74)</f>
        <v>0</v>
      </c>
      <c r="L74" s="13">
        <f>SUM(ENERO:DICIEMBRE!L74)</f>
        <v>0</v>
      </c>
      <c r="M74" s="13">
        <f>SUM(ENERO:DICIEMBRE!M74)</f>
        <v>0</v>
      </c>
      <c r="N74" s="13">
        <f>SUM(ENERO:DICIEMBRE!N74)</f>
        <v>0</v>
      </c>
      <c r="O74" s="13">
        <f>SUM(ENERO:DICIEMBRE!O74)</f>
        <v>0</v>
      </c>
      <c r="P74" s="13">
        <f>SUM(ENERO:DICIEMBRE!P74)</f>
        <v>0</v>
      </c>
      <c r="Q74" s="13">
        <f>SUM(ENERO:DICIEMBRE!Q74)</f>
        <v>0</v>
      </c>
      <c r="R74" s="13">
        <f>SUM(ENERO:DICIEMBRE!R74)</f>
        <v>0</v>
      </c>
      <c r="S74" s="13">
        <f>SUM(ENERO:DICIEMBRE!S74)</f>
        <v>0</v>
      </c>
      <c r="T74" s="13">
        <f>SUM(ENERO:DICIEMBRE!T74)</f>
        <v>0</v>
      </c>
      <c r="U74" s="13">
        <f>SUM(ENERO:DICIEMBRE!U74)</f>
        <v>0</v>
      </c>
      <c r="V74" s="13">
        <f>SUM(ENERO:DICIEMBRE!V74)</f>
        <v>0</v>
      </c>
      <c r="W74" s="13">
        <f>SUM(ENERO:DICIEMBRE!W74)</f>
        <v>0</v>
      </c>
      <c r="X74" s="13">
        <f>SUM(ENERO:DICIEMBRE!X74)</f>
        <v>0</v>
      </c>
      <c r="Y74" s="13">
        <f>SUM(ENERO:DICIEMBRE!Y74)</f>
        <v>0</v>
      </c>
      <c r="Z74" s="77">
        <f t="shared" si="23"/>
        <v>0</v>
      </c>
      <c r="AA74" s="13">
        <f>SUM(ENERO:DICIEMBRE!AA74)</f>
        <v>0</v>
      </c>
      <c r="AB74" s="13">
        <f>SUM(ENERO:DICIEMBRE!AB74)</f>
        <v>0</v>
      </c>
      <c r="AC74" s="13">
        <f>SUM(ENERO:DICIEMBRE!AC74)</f>
        <v>0</v>
      </c>
      <c r="AD74" s="13">
        <f>SUM(ENERO:DICIEMBRE!AD74)</f>
        <v>0</v>
      </c>
      <c r="AE74" s="77">
        <f t="shared" si="24"/>
        <v>0</v>
      </c>
      <c r="AF74" s="13">
        <f>SUM(ENERO:DICIEMBRE!AF74)</f>
        <v>0</v>
      </c>
      <c r="AG74" s="13">
        <f>SUM(ENERO:DICIEMBRE!AG74)</f>
        <v>0</v>
      </c>
      <c r="AH74" s="13">
        <f>SUM(ENERO:DICIEMBRE!AH74)</f>
        <v>0</v>
      </c>
      <c r="AI74" s="13">
        <f>SUM(ENERO:DICIEMBRE!AI74)</f>
        <v>0</v>
      </c>
      <c r="AJ74" s="13">
        <f>SUM(ENERO:DICIEMBRE!AJ74)</f>
        <v>0</v>
      </c>
      <c r="AK74" s="13">
        <f>SUM(ENERO:DICIEMBRE!AK74)</f>
        <v>0</v>
      </c>
      <c r="AL74" s="13">
        <f>SUM(ENERO:DICIEMBRE!AL74)</f>
        <v>0</v>
      </c>
      <c r="AM74" s="13">
        <f>SUM(ENERO:DICIEMBRE!AM74)</f>
        <v>0</v>
      </c>
      <c r="AN74" s="13">
        <f>SUM(ENERO:DICIEMBRE!AN74)</f>
        <v>0</v>
      </c>
      <c r="AO74" s="13">
        <f>SUM(ENERO:DICIEMBRE!AO74)</f>
        <v>0</v>
      </c>
      <c r="AP74" s="13">
        <f>SUM(ENERO:DICIEMBRE!AP74)</f>
        <v>0</v>
      </c>
      <c r="AQ74" s="13">
        <f>SUM(ENERO:DICIEMBRE!AQ74)</f>
        <v>0</v>
      </c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>
        <f>SUM(ENERO:DICIEMBRE!C75)</f>
        <v>0</v>
      </c>
      <c r="D75" s="13">
        <f>SUM(ENERO:DICIEMBRE!D75)</f>
        <v>0</v>
      </c>
      <c r="E75" s="13">
        <f>SUM(ENERO:DICIEMBRE!E75)</f>
        <v>0</v>
      </c>
      <c r="F75" s="13">
        <f>SUM(ENERO:DICIEMBRE!F75)</f>
        <v>0</v>
      </c>
      <c r="G75" s="13">
        <f>SUM(ENERO:DICIEMBRE!G75)</f>
        <v>0</v>
      </c>
      <c r="H75" s="13">
        <f>SUM(ENERO:DICIEMBRE!H75)</f>
        <v>0</v>
      </c>
      <c r="I75" s="13">
        <f>SUM(ENERO:DICIEMBRE!I75)</f>
        <v>0</v>
      </c>
      <c r="J75" s="13">
        <f>SUM(ENERO:DICIEMBRE!J75)</f>
        <v>0</v>
      </c>
      <c r="K75" s="13">
        <f>SUM(ENERO:DICIEMBRE!K75)</f>
        <v>0</v>
      </c>
      <c r="L75" s="13">
        <f>SUM(ENERO:DICIEMBRE!L75)</f>
        <v>0</v>
      </c>
      <c r="M75" s="13">
        <f>SUM(ENERO:DICIEMBRE!M75)</f>
        <v>0</v>
      </c>
      <c r="N75" s="13">
        <f>SUM(ENERO:DICIEMBRE!N75)</f>
        <v>0</v>
      </c>
      <c r="O75" s="13">
        <f>SUM(ENERO:DICIEMBRE!O75)</f>
        <v>0</v>
      </c>
      <c r="P75" s="13">
        <f>SUM(ENERO:DICIEMBRE!P75)</f>
        <v>0</v>
      </c>
      <c r="Q75" s="13">
        <f>SUM(ENERO:DICIEMBRE!Q75)</f>
        <v>0</v>
      </c>
      <c r="R75" s="13">
        <f>SUM(ENERO:DICIEMBRE!R75)</f>
        <v>0</v>
      </c>
      <c r="S75" s="13">
        <f>SUM(ENERO:DICIEMBRE!S75)</f>
        <v>0</v>
      </c>
      <c r="T75" s="13">
        <f>SUM(ENERO:DICIEMBRE!T75)</f>
        <v>0</v>
      </c>
      <c r="U75" s="13">
        <f>SUM(ENERO:DICIEMBRE!U75)</f>
        <v>0</v>
      </c>
      <c r="V75" s="13">
        <f>SUM(ENERO:DICIEMBRE!V75)</f>
        <v>0</v>
      </c>
      <c r="W75" s="13">
        <f>SUM(ENERO:DICIEMBRE!W75)</f>
        <v>0</v>
      </c>
      <c r="X75" s="13">
        <f>SUM(ENERO:DICIEMBRE!X75)</f>
        <v>0</v>
      </c>
      <c r="Y75" s="13">
        <f>SUM(ENERO:DICIEMBRE!Y75)</f>
        <v>0</v>
      </c>
      <c r="Z75" s="77">
        <f t="shared" si="23"/>
        <v>0</v>
      </c>
      <c r="AA75" s="13">
        <f>SUM(ENERO:DICIEMBRE!AA75)</f>
        <v>0</v>
      </c>
      <c r="AB75" s="13">
        <f>SUM(ENERO:DICIEMBRE!AB75)</f>
        <v>0</v>
      </c>
      <c r="AC75" s="13">
        <f>SUM(ENERO:DICIEMBRE!AC75)</f>
        <v>0</v>
      </c>
      <c r="AD75" s="13">
        <f>SUM(ENERO:DICIEMBRE!AD75)</f>
        <v>0</v>
      </c>
      <c r="AE75" s="77">
        <f t="shared" si="24"/>
        <v>0</v>
      </c>
      <c r="AF75" s="13">
        <f>SUM(ENERO:DICIEMBRE!AF75)</f>
        <v>0</v>
      </c>
      <c r="AG75" s="13">
        <f>SUM(ENERO:DICIEMBRE!AG75)</f>
        <v>0</v>
      </c>
      <c r="AH75" s="13">
        <f>SUM(ENERO:DICIEMBRE!AH75)</f>
        <v>0</v>
      </c>
      <c r="AI75" s="13">
        <f>SUM(ENERO:DICIEMBRE!AI75)</f>
        <v>0</v>
      </c>
      <c r="AJ75" s="13">
        <f>SUM(ENERO:DICIEMBRE!AJ75)</f>
        <v>0</v>
      </c>
      <c r="AK75" s="13">
        <f>SUM(ENERO:DICIEMBRE!AK75)</f>
        <v>0</v>
      </c>
      <c r="AL75" s="13">
        <f>SUM(ENERO:DICIEMBRE!AL75)</f>
        <v>0</v>
      </c>
      <c r="AM75" s="13">
        <f>SUM(ENERO:DICIEMBRE!AM75)</f>
        <v>0</v>
      </c>
      <c r="AN75" s="13">
        <f>SUM(ENERO:DICIEMBRE!AN75)</f>
        <v>0</v>
      </c>
      <c r="AO75" s="13">
        <f>SUM(ENERO:DICIEMBRE!AO75)</f>
        <v>0</v>
      </c>
      <c r="AP75" s="13">
        <f>SUM(ENERO:DICIEMBRE!AP75)</f>
        <v>0</v>
      </c>
      <c r="AQ75" s="13">
        <f>SUM(ENERO:DICIEMBRE!AQ75)</f>
        <v>0</v>
      </c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>
        <f>SUM(ENERO:DICIEMBRE!C76)</f>
        <v>0</v>
      </c>
      <c r="D76" s="13">
        <f>SUM(ENERO:DICIEMBRE!D76)</f>
        <v>0</v>
      </c>
      <c r="E76" s="13">
        <f>SUM(ENERO:DICIEMBRE!E76)</f>
        <v>0</v>
      </c>
      <c r="F76" s="13">
        <f>SUM(ENERO:DICIEMBRE!F76)</f>
        <v>0</v>
      </c>
      <c r="G76" s="13">
        <f>SUM(ENERO:DICIEMBRE!G76)</f>
        <v>0</v>
      </c>
      <c r="H76" s="13">
        <f>SUM(ENERO:DICIEMBRE!H76)</f>
        <v>0</v>
      </c>
      <c r="I76" s="13">
        <f>SUM(ENERO:DICIEMBRE!I76)</f>
        <v>0</v>
      </c>
      <c r="J76" s="13">
        <f>SUM(ENERO:DICIEMBRE!J76)</f>
        <v>0</v>
      </c>
      <c r="K76" s="13">
        <f>SUM(ENERO:DICIEMBRE!K76)</f>
        <v>0</v>
      </c>
      <c r="L76" s="13">
        <f>SUM(ENERO:DICIEMBRE!L76)</f>
        <v>0</v>
      </c>
      <c r="M76" s="13">
        <f>SUM(ENERO:DICIEMBRE!M76)</f>
        <v>0</v>
      </c>
      <c r="N76" s="13">
        <f>SUM(ENERO:DICIEMBRE!N76)</f>
        <v>0</v>
      </c>
      <c r="O76" s="13">
        <f>SUM(ENERO:DICIEMBRE!O76)</f>
        <v>0</v>
      </c>
      <c r="P76" s="13">
        <f>SUM(ENERO:DICIEMBRE!P76)</f>
        <v>0</v>
      </c>
      <c r="Q76" s="13">
        <f>SUM(ENERO:DICIEMBRE!Q76)</f>
        <v>0</v>
      </c>
      <c r="R76" s="13">
        <f>SUM(ENERO:DICIEMBRE!R76)</f>
        <v>0</v>
      </c>
      <c r="S76" s="13">
        <f>SUM(ENERO:DICIEMBRE!S76)</f>
        <v>0</v>
      </c>
      <c r="T76" s="13">
        <f>SUM(ENERO:DICIEMBRE!T76)</f>
        <v>0</v>
      </c>
      <c r="U76" s="13">
        <f>SUM(ENERO:DICIEMBRE!U76)</f>
        <v>0</v>
      </c>
      <c r="V76" s="13">
        <f>SUM(ENERO:DICIEMBRE!V76)</f>
        <v>0</v>
      </c>
      <c r="W76" s="13">
        <f>SUM(ENERO:DICIEMBRE!W76)</f>
        <v>0</v>
      </c>
      <c r="X76" s="13">
        <f>SUM(ENERO:DICIEMBRE!X76)</f>
        <v>0</v>
      </c>
      <c r="Y76" s="13">
        <f>SUM(ENERO:DICIEMBRE!Y76)</f>
        <v>0</v>
      </c>
      <c r="Z76" s="77">
        <f t="shared" si="23"/>
        <v>0</v>
      </c>
      <c r="AA76" s="13">
        <f>SUM(ENERO:DICIEMBRE!AA76)</f>
        <v>0</v>
      </c>
      <c r="AB76" s="13">
        <f>SUM(ENERO:DICIEMBRE!AB76)</f>
        <v>0</v>
      </c>
      <c r="AC76" s="13">
        <f>SUM(ENERO:DICIEMBRE!AC76)</f>
        <v>0</v>
      </c>
      <c r="AD76" s="13">
        <f>SUM(ENERO:DICIEMBRE!AD76)</f>
        <v>0</v>
      </c>
      <c r="AE76" s="77">
        <f t="shared" si="24"/>
        <v>0</v>
      </c>
      <c r="AF76" s="13">
        <f>SUM(ENERO:DICIEMBRE!AF76)</f>
        <v>0</v>
      </c>
      <c r="AG76" s="13">
        <f>SUM(ENERO:DICIEMBRE!AG76)</f>
        <v>0</v>
      </c>
      <c r="AH76" s="13">
        <f>SUM(ENERO:DICIEMBRE!AH76)</f>
        <v>0</v>
      </c>
      <c r="AI76" s="13">
        <f>SUM(ENERO:DICIEMBRE!AI76)</f>
        <v>0</v>
      </c>
      <c r="AJ76" s="13">
        <f>SUM(ENERO:DICIEMBRE!AJ76)</f>
        <v>0</v>
      </c>
      <c r="AK76" s="13">
        <f>SUM(ENERO:DICIEMBRE!AK76)</f>
        <v>0</v>
      </c>
      <c r="AL76" s="13">
        <f>SUM(ENERO:DICIEMBRE!AL76)</f>
        <v>0</v>
      </c>
      <c r="AM76" s="13">
        <f>SUM(ENERO:DICIEMBRE!AM76)</f>
        <v>0</v>
      </c>
      <c r="AN76" s="13">
        <f>SUM(ENERO:DICIEMBRE!AN76)</f>
        <v>0</v>
      </c>
      <c r="AO76" s="13">
        <f>SUM(ENERO:DICIEMBRE!AO76)</f>
        <v>0</v>
      </c>
      <c r="AP76" s="13">
        <f>SUM(ENERO:DICIEMBRE!AP76)</f>
        <v>0</v>
      </c>
      <c r="AQ76" s="13">
        <f>SUM(ENERO:DICIEMBRE!AQ76)</f>
        <v>0</v>
      </c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41</v>
      </c>
      <c r="C77" s="13">
        <f>SUM(ENERO:DICIEMBRE!C77)</f>
        <v>0</v>
      </c>
      <c r="D77" s="13">
        <f>SUM(ENERO:DICIEMBRE!D77)</f>
        <v>0</v>
      </c>
      <c r="E77" s="13">
        <f>SUM(ENERO:DICIEMBRE!E77)</f>
        <v>0</v>
      </c>
      <c r="F77" s="13">
        <f>SUM(ENERO:DICIEMBRE!F77)</f>
        <v>0</v>
      </c>
      <c r="G77" s="13">
        <f>SUM(ENERO:DICIEMBRE!G77)</f>
        <v>0</v>
      </c>
      <c r="H77" s="13">
        <f>SUM(ENERO:DICIEMBRE!H77)</f>
        <v>0</v>
      </c>
      <c r="I77" s="13">
        <f>SUM(ENERO:DICIEMBRE!I77)</f>
        <v>1</v>
      </c>
      <c r="J77" s="13">
        <f>SUM(ENERO:DICIEMBRE!J77)</f>
        <v>1</v>
      </c>
      <c r="K77" s="13">
        <f>SUM(ENERO:DICIEMBRE!K77)</f>
        <v>4</v>
      </c>
      <c r="L77" s="13">
        <f>SUM(ENERO:DICIEMBRE!L77)</f>
        <v>3</v>
      </c>
      <c r="M77" s="13">
        <f>SUM(ENERO:DICIEMBRE!M77)</f>
        <v>2</v>
      </c>
      <c r="N77" s="13">
        <f>SUM(ENERO:DICIEMBRE!N77)</f>
        <v>2</v>
      </c>
      <c r="O77" s="13">
        <f>SUM(ENERO:DICIEMBRE!O77)</f>
        <v>7</v>
      </c>
      <c r="P77" s="13">
        <f>SUM(ENERO:DICIEMBRE!P77)</f>
        <v>2</v>
      </c>
      <c r="Q77" s="13">
        <f>SUM(ENERO:DICIEMBRE!Q77)</f>
        <v>6</v>
      </c>
      <c r="R77" s="13">
        <f>SUM(ENERO:DICIEMBRE!R77)</f>
        <v>5</v>
      </c>
      <c r="S77" s="13">
        <f>SUM(ENERO:DICIEMBRE!S77)</f>
        <v>8</v>
      </c>
      <c r="T77" s="13">
        <f>SUM(ENERO:DICIEMBRE!T77)</f>
        <v>22</v>
      </c>
      <c r="U77" s="13">
        <f>SUM(ENERO:DICIEMBRE!U77)</f>
        <v>19</v>
      </c>
      <c r="V77" s="13">
        <f>SUM(ENERO:DICIEMBRE!V77)</f>
        <v>0</v>
      </c>
      <c r="W77" s="13">
        <f>SUM(ENERO:DICIEMBRE!W77)</f>
        <v>12</v>
      </c>
      <c r="X77" s="13">
        <f>SUM(ENERO:DICIEMBRE!X77)</f>
        <v>0</v>
      </c>
      <c r="Y77" s="13">
        <f>SUM(ENERO:DICIEMBRE!Y77)</f>
        <v>0</v>
      </c>
      <c r="Z77" s="77">
        <f t="shared" si="23"/>
        <v>0</v>
      </c>
      <c r="AA77" s="13">
        <f>SUM(ENERO:DICIEMBRE!AA77)</f>
        <v>0</v>
      </c>
      <c r="AB77" s="13">
        <f>SUM(ENERO:DICIEMBRE!AB77)</f>
        <v>0</v>
      </c>
      <c r="AC77" s="13">
        <f>SUM(ENERO:DICIEMBRE!AC77)</f>
        <v>0</v>
      </c>
      <c r="AD77" s="13">
        <f>SUM(ENERO:DICIEMBRE!AD77)</f>
        <v>0</v>
      </c>
      <c r="AE77" s="77">
        <f t="shared" si="24"/>
        <v>0</v>
      </c>
      <c r="AF77" s="13">
        <f>SUM(ENERO:DICIEMBRE!AF77)</f>
        <v>0</v>
      </c>
      <c r="AG77" s="13">
        <f>SUM(ENERO:DICIEMBRE!AG77)</f>
        <v>0</v>
      </c>
      <c r="AH77" s="13">
        <f>SUM(ENERO:DICIEMBRE!AH77)</f>
        <v>0</v>
      </c>
      <c r="AI77" s="13">
        <f>SUM(ENERO:DICIEMBRE!AI77)</f>
        <v>0</v>
      </c>
      <c r="AJ77" s="13">
        <f>SUM(ENERO:DICIEMBRE!AJ77)</f>
        <v>1</v>
      </c>
      <c r="AK77" s="13">
        <f>SUM(ENERO:DICIEMBRE!AK77)</f>
        <v>0</v>
      </c>
      <c r="AL77" s="13">
        <f>SUM(ENERO:DICIEMBRE!AL77)</f>
        <v>40</v>
      </c>
      <c r="AM77" s="13">
        <f>SUM(ENERO:DICIEMBRE!AM77)</f>
        <v>0</v>
      </c>
      <c r="AN77" s="13">
        <f>SUM(ENERO:DICIEMBRE!AN77)</f>
        <v>0</v>
      </c>
      <c r="AO77" s="13">
        <f>SUM(ENERO:DICIEMBRE!AO77)</f>
        <v>0</v>
      </c>
      <c r="AP77" s="13">
        <f>SUM(ENERO:DICIEMBRE!AP77)</f>
        <v>0</v>
      </c>
      <c r="AQ77" s="13">
        <f>SUM(ENERO:DICIEMBRE!AQ77)</f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1</v>
      </c>
      <c r="C78" s="13">
        <f>SUM(ENERO:DICIEMBRE!C78)</f>
        <v>0</v>
      </c>
      <c r="D78" s="13">
        <f>SUM(ENERO:DICIEMBRE!D78)</f>
        <v>0</v>
      </c>
      <c r="E78" s="13">
        <f>SUM(ENERO:DICIEMBRE!E78)</f>
        <v>0</v>
      </c>
      <c r="F78" s="13">
        <f>SUM(ENERO:DICIEMBRE!F78)</f>
        <v>0</v>
      </c>
      <c r="G78" s="13">
        <f>SUM(ENERO:DICIEMBRE!G78)</f>
        <v>0</v>
      </c>
      <c r="H78" s="13">
        <f>SUM(ENERO:DICIEMBRE!H78)</f>
        <v>0</v>
      </c>
      <c r="I78" s="13">
        <f>SUM(ENERO:DICIEMBRE!I78)</f>
        <v>0</v>
      </c>
      <c r="J78" s="13">
        <f>SUM(ENERO:DICIEMBRE!J78)</f>
        <v>1</v>
      </c>
      <c r="K78" s="13">
        <f>SUM(ENERO:DICIEMBRE!K78)</f>
        <v>0</v>
      </c>
      <c r="L78" s="13">
        <f>SUM(ENERO:DICIEMBRE!L78)</f>
        <v>0</v>
      </c>
      <c r="M78" s="13">
        <f>SUM(ENERO:DICIEMBRE!M78)</f>
        <v>0</v>
      </c>
      <c r="N78" s="13">
        <f>SUM(ENERO:DICIEMBRE!N78)</f>
        <v>0</v>
      </c>
      <c r="O78" s="13">
        <f>SUM(ENERO:DICIEMBRE!O78)</f>
        <v>0</v>
      </c>
      <c r="P78" s="13">
        <f>SUM(ENERO:DICIEMBRE!P78)</f>
        <v>0</v>
      </c>
      <c r="Q78" s="13">
        <f>SUM(ENERO:DICIEMBRE!Q78)</f>
        <v>0</v>
      </c>
      <c r="R78" s="13">
        <f>SUM(ENERO:DICIEMBRE!R78)</f>
        <v>0</v>
      </c>
      <c r="S78" s="13">
        <f>SUM(ENERO:DICIEMBRE!S78)</f>
        <v>0</v>
      </c>
      <c r="T78" s="13">
        <f>SUM(ENERO:DICIEMBRE!T78)</f>
        <v>0</v>
      </c>
      <c r="U78" s="13">
        <f>SUM(ENERO:DICIEMBRE!U78)</f>
        <v>1</v>
      </c>
      <c r="V78" s="13">
        <f>SUM(ENERO:DICIEMBRE!V78)</f>
        <v>0</v>
      </c>
      <c r="W78" s="13">
        <f>SUM(ENERO:DICIEMBRE!W78)</f>
        <v>0</v>
      </c>
      <c r="X78" s="13">
        <f>SUM(ENERO:DICIEMBRE!X78)</f>
        <v>0</v>
      </c>
      <c r="Y78" s="13">
        <f>SUM(ENERO:DICIEMBRE!Y78)</f>
        <v>0</v>
      </c>
      <c r="Z78" s="77">
        <f t="shared" si="23"/>
        <v>0</v>
      </c>
      <c r="AA78" s="13">
        <f>SUM(ENERO:DICIEMBRE!AA78)</f>
        <v>0</v>
      </c>
      <c r="AB78" s="13">
        <f>SUM(ENERO:DICIEMBRE!AB78)</f>
        <v>0</v>
      </c>
      <c r="AC78" s="13">
        <f>SUM(ENERO:DICIEMBRE!AC78)</f>
        <v>0</v>
      </c>
      <c r="AD78" s="13">
        <f>SUM(ENERO:DICIEMBRE!AD78)</f>
        <v>0</v>
      </c>
      <c r="AE78" s="77">
        <f t="shared" si="24"/>
        <v>0</v>
      </c>
      <c r="AF78" s="13">
        <f>SUM(ENERO:DICIEMBRE!AF78)</f>
        <v>0</v>
      </c>
      <c r="AG78" s="13">
        <f>SUM(ENERO:DICIEMBRE!AG78)</f>
        <v>0</v>
      </c>
      <c r="AH78" s="13">
        <f>SUM(ENERO:DICIEMBRE!AH78)</f>
        <v>0</v>
      </c>
      <c r="AI78" s="13">
        <f>SUM(ENERO:DICIEMBRE!AI78)</f>
        <v>0</v>
      </c>
      <c r="AJ78" s="13">
        <f>SUM(ENERO:DICIEMBRE!AJ78)</f>
        <v>0</v>
      </c>
      <c r="AK78" s="13">
        <f>SUM(ENERO:DICIEMBRE!AK78)</f>
        <v>0</v>
      </c>
      <c r="AL78" s="13">
        <f>SUM(ENERO:DICIEMBRE!AL78)</f>
        <v>0</v>
      </c>
      <c r="AM78" s="13">
        <f>SUM(ENERO:DICIEMBRE!AM78)</f>
        <v>1</v>
      </c>
      <c r="AN78" s="13">
        <f>SUM(ENERO:DICIEMBRE!AN78)</f>
        <v>0</v>
      </c>
      <c r="AO78" s="13">
        <f>SUM(ENERO:DICIEMBRE!AO78)</f>
        <v>0</v>
      </c>
      <c r="AP78" s="13">
        <f>SUM(ENERO:DICIEMBRE!AP78)</f>
        <v>0</v>
      </c>
      <c r="AQ78" s="13">
        <f>SUM(ENERO:DICIEMBRE!AQ78)</f>
        <v>0</v>
      </c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>
        <f>SUM(ENERO:DICIEMBRE!C79)</f>
        <v>0</v>
      </c>
      <c r="D79" s="13">
        <f>SUM(ENERO:DICIEMBRE!D79)</f>
        <v>0</v>
      </c>
      <c r="E79" s="13">
        <f>SUM(ENERO:DICIEMBRE!E79)</f>
        <v>0</v>
      </c>
      <c r="F79" s="13">
        <f>SUM(ENERO:DICIEMBRE!F79)</f>
        <v>0</v>
      </c>
      <c r="G79" s="13">
        <f>SUM(ENERO:DICIEMBRE!G79)</f>
        <v>0</v>
      </c>
      <c r="H79" s="13">
        <f>SUM(ENERO:DICIEMBRE!H79)</f>
        <v>0</v>
      </c>
      <c r="I79" s="13">
        <f>SUM(ENERO:DICIEMBRE!I79)</f>
        <v>0</v>
      </c>
      <c r="J79" s="13">
        <f>SUM(ENERO:DICIEMBRE!J79)</f>
        <v>0</v>
      </c>
      <c r="K79" s="13">
        <f>SUM(ENERO:DICIEMBRE!K79)</f>
        <v>0</v>
      </c>
      <c r="L79" s="13">
        <f>SUM(ENERO:DICIEMBRE!L79)</f>
        <v>0</v>
      </c>
      <c r="M79" s="13">
        <f>SUM(ENERO:DICIEMBRE!M79)</f>
        <v>0</v>
      </c>
      <c r="N79" s="13">
        <f>SUM(ENERO:DICIEMBRE!N79)</f>
        <v>0</v>
      </c>
      <c r="O79" s="13">
        <f>SUM(ENERO:DICIEMBRE!O79)</f>
        <v>0</v>
      </c>
      <c r="P79" s="13">
        <f>SUM(ENERO:DICIEMBRE!P79)</f>
        <v>0</v>
      </c>
      <c r="Q79" s="13">
        <f>SUM(ENERO:DICIEMBRE!Q79)</f>
        <v>0</v>
      </c>
      <c r="R79" s="13">
        <f>SUM(ENERO:DICIEMBRE!R79)</f>
        <v>0</v>
      </c>
      <c r="S79" s="13">
        <f>SUM(ENERO:DICIEMBRE!S79)</f>
        <v>0</v>
      </c>
      <c r="T79" s="13">
        <f>SUM(ENERO:DICIEMBRE!T79)</f>
        <v>0</v>
      </c>
      <c r="U79" s="13">
        <f>SUM(ENERO:DICIEMBRE!U79)</f>
        <v>0</v>
      </c>
      <c r="V79" s="13">
        <f>SUM(ENERO:DICIEMBRE!V79)</f>
        <v>0</v>
      </c>
      <c r="W79" s="13">
        <f>SUM(ENERO:DICIEMBRE!W79)</f>
        <v>0</v>
      </c>
      <c r="X79" s="13">
        <f>SUM(ENERO:DICIEMBRE!X79)</f>
        <v>0</v>
      </c>
      <c r="Y79" s="13">
        <f>SUM(ENERO:DICIEMBRE!Y79)</f>
        <v>0</v>
      </c>
      <c r="Z79" s="77">
        <f t="shared" si="23"/>
        <v>0</v>
      </c>
      <c r="AA79" s="13">
        <f>SUM(ENERO:DICIEMBRE!AA79)</f>
        <v>0</v>
      </c>
      <c r="AB79" s="13">
        <f>SUM(ENERO:DICIEMBRE!AB79)</f>
        <v>0</v>
      </c>
      <c r="AC79" s="13">
        <f>SUM(ENERO:DICIEMBRE!AC79)</f>
        <v>0</v>
      </c>
      <c r="AD79" s="13">
        <f>SUM(ENERO:DICIEMBRE!AD79)</f>
        <v>0</v>
      </c>
      <c r="AE79" s="77">
        <f t="shared" si="24"/>
        <v>0</v>
      </c>
      <c r="AF79" s="13">
        <f>SUM(ENERO:DICIEMBRE!AF79)</f>
        <v>0</v>
      </c>
      <c r="AG79" s="13">
        <f>SUM(ENERO:DICIEMBRE!AG79)</f>
        <v>0</v>
      </c>
      <c r="AH79" s="13">
        <f>SUM(ENERO:DICIEMBRE!AH79)</f>
        <v>0</v>
      </c>
      <c r="AI79" s="13">
        <f>SUM(ENERO:DICIEMBRE!AI79)</f>
        <v>0</v>
      </c>
      <c r="AJ79" s="13">
        <f>SUM(ENERO:DICIEMBRE!AJ79)</f>
        <v>0</v>
      </c>
      <c r="AK79" s="13">
        <f>SUM(ENERO:DICIEMBRE!AK79)</f>
        <v>0</v>
      </c>
      <c r="AL79" s="13">
        <f>SUM(ENERO:DICIEMBRE!AL79)</f>
        <v>0</v>
      </c>
      <c r="AM79" s="13">
        <f>SUM(ENERO:DICIEMBRE!AM79)</f>
        <v>0</v>
      </c>
      <c r="AN79" s="13">
        <f>SUM(ENERO:DICIEMBRE!AN79)</f>
        <v>0</v>
      </c>
      <c r="AO79" s="13">
        <f>SUM(ENERO:DICIEMBRE!AO79)</f>
        <v>0</v>
      </c>
      <c r="AP79" s="13">
        <f>SUM(ENERO:DICIEMBRE!AP79)</f>
        <v>0</v>
      </c>
      <c r="AQ79" s="13">
        <f>SUM(ENERO:DICIEMBRE!AQ79)</f>
        <v>0</v>
      </c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>
        <f>SUM(ENERO:DICIEMBRE!C80)</f>
        <v>0</v>
      </c>
      <c r="D80" s="13">
        <f>SUM(ENERO:DICIEMBRE!D80)</f>
        <v>0</v>
      </c>
      <c r="E80" s="13">
        <f>SUM(ENERO:DICIEMBRE!E80)</f>
        <v>0</v>
      </c>
      <c r="F80" s="13">
        <f>SUM(ENERO:DICIEMBRE!F80)</f>
        <v>0</v>
      </c>
      <c r="G80" s="13">
        <f>SUM(ENERO:DICIEMBRE!G80)</f>
        <v>0</v>
      </c>
      <c r="H80" s="13">
        <f>SUM(ENERO:DICIEMBRE!H80)</f>
        <v>0</v>
      </c>
      <c r="I80" s="13">
        <f>SUM(ENERO:DICIEMBRE!I80)</f>
        <v>0</v>
      </c>
      <c r="J80" s="13">
        <f>SUM(ENERO:DICIEMBRE!J80)</f>
        <v>0</v>
      </c>
      <c r="K80" s="13">
        <f>SUM(ENERO:DICIEMBRE!K80)</f>
        <v>0</v>
      </c>
      <c r="L80" s="13">
        <f>SUM(ENERO:DICIEMBRE!L80)</f>
        <v>0</v>
      </c>
      <c r="M80" s="13">
        <f>SUM(ENERO:DICIEMBRE!M80)</f>
        <v>0</v>
      </c>
      <c r="N80" s="13">
        <f>SUM(ENERO:DICIEMBRE!N80)</f>
        <v>0</v>
      </c>
      <c r="O80" s="13">
        <f>SUM(ENERO:DICIEMBRE!O80)</f>
        <v>0</v>
      </c>
      <c r="P80" s="13">
        <f>SUM(ENERO:DICIEMBRE!P80)</f>
        <v>0</v>
      </c>
      <c r="Q80" s="13">
        <f>SUM(ENERO:DICIEMBRE!Q80)</f>
        <v>0</v>
      </c>
      <c r="R80" s="13">
        <f>SUM(ENERO:DICIEMBRE!R80)</f>
        <v>0</v>
      </c>
      <c r="S80" s="13">
        <f>SUM(ENERO:DICIEMBRE!S80)</f>
        <v>0</v>
      </c>
      <c r="T80" s="13">
        <f>SUM(ENERO:DICIEMBRE!T80)</f>
        <v>0</v>
      </c>
      <c r="U80" s="13">
        <f>SUM(ENERO:DICIEMBRE!U80)</f>
        <v>0</v>
      </c>
      <c r="V80" s="13">
        <f>SUM(ENERO:DICIEMBRE!V80)</f>
        <v>0</v>
      </c>
      <c r="W80" s="13">
        <f>SUM(ENERO:DICIEMBRE!W80)</f>
        <v>0</v>
      </c>
      <c r="X80" s="13">
        <f>SUM(ENERO:DICIEMBRE!X80)</f>
        <v>0</v>
      </c>
      <c r="Y80" s="13">
        <f>SUM(ENERO:DICIEMBRE!Y80)</f>
        <v>0</v>
      </c>
      <c r="Z80" s="77">
        <f t="shared" si="23"/>
        <v>0</v>
      </c>
      <c r="AA80" s="13">
        <f>SUM(ENERO:DICIEMBRE!AA80)</f>
        <v>0</v>
      </c>
      <c r="AB80" s="13">
        <f>SUM(ENERO:DICIEMBRE!AB80)</f>
        <v>0</v>
      </c>
      <c r="AC80" s="13">
        <f>SUM(ENERO:DICIEMBRE!AC80)</f>
        <v>0</v>
      </c>
      <c r="AD80" s="13">
        <f>SUM(ENERO:DICIEMBRE!AD80)</f>
        <v>0</v>
      </c>
      <c r="AE80" s="77">
        <f t="shared" si="24"/>
        <v>0</v>
      </c>
      <c r="AF80" s="13">
        <f>SUM(ENERO:DICIEMBRE!AF80)</f>
        <v>0</v>
      </c>
      <c r="AG80" s="13">
        <f>SUM(ENERO:DICIEMBRE!AG80)</f>
        <v>0</v>
      </c>
      <c r="AH80" s="13">
        <f>SUM(ENERO:DICIEMBRE!AH80)</f>
        <v>0</v>
      </c>
      <c r="AI80" s="13">
        <f>SUM(ENERO:DICIEMBRE!AI80)</f>
        <v>0</v>
      </c>
      <c r="AJ80" s="13">
        <f>SUM(ENERO:DICIEMBRE!AJ80)</f>
        <v>0</v>
      </c>
      <c r="AK80" s="13">
        <f>SUM(ENERO:DICIEMBRE!AK80)</f>
        <v>0</v>
      </c>
      <c r="AL80" s="13">
        <f>SUM(ENERO:DICIEMBRE!AL80)</f>
        <v>0</v>
      </c>
      <c r="AM80" s="13">
        <f>SUM(ENERO:DICIEMBRE!AM80)</f>
        <v>0</v>
      </c>
      <c r="AN80" s="13">
        <f>SUM(ENERO:DICIEMBRE!AN80)</f>
        <v>0</v>
      </c>
      <c r="AO80" s="13">
        <f>SUM(ENERO:DICIEMBRE!AO80)</f>
        <v>0</v>
      </c>
      <c r="AP80" s="13">
        <f>SUM(ENERO:DICIEMBRE!AP80)</f>
        <v>0</v>
      </c>
      <c r="AQ80" s="13">
        <f>SUM(ENERO:DICIEMBRE!AQ80)</f>
        <v>0</v>
      </c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>
        <f>SUM(ENERO:DICIEMBRE!C81)</f>
        <v>0</v>
      </c>
      <c r="D81" s="13">
        <f>SUM(ENERO:DICIEMBRE!D81)</f>
        <v>0</v>
      </c>
      <c r="E81" s="13">
        <f>SUM(ENERO:DICIEMBRE!E81)</f>
        <v>0</v>
      </c>
      <c r="F81" s="13">
        <f>SUM(ENERO:DICIEMBRE!F81)</f>
        <v>0</v>
      </c>
      <c r="G81" s="13">
        <f>SUM(ENERO:DICIEMBRE!G81)</f>
        <v>0</v>
      </c>
      <c r="H81" s="13">
        <f>SUM(ENERO:DICIEMBRE!H81)</f>
        <v>0</v>
      </c>
      <c r="I81" s="13">
        <f>SUM(ENERO:DICIEMBRE!I81)</f>
        <v>0</v>
      </c>
      <c r="J81" s="13">
        <f>SUM(ENERO:DICIEMBRE!J81)</f>
        <v>0</v>
      </c>
      <c r="K81" s="13">
        <f>SUM(ENERO:DICIEMBRE!K81)</f>
        <v>0</v>
      </c>
      <c r="L81" s="13">
        <f>SUM(ENERO:DICIEMBRE!L81)</f>
        <v>0</v>
      </c>
      <c r="M81" s="13">
        <f>SUM(ENERO:DICIEMBRE!M81)</f>
        <v>0</v>
      </c>
      <c r="N81" s="13">
        <f>SUM(ENERO:DICIEMBRE!N81)</f>
        <v>0</v>
      </c>
      <c r="O81" s="13">
        <f>SUM(ENERO:DICIEMBRE!O81)</f>
        <v>0</v>
      </c>
      <c r="P81" s="13">
        <f>SUM(ENERO:DICIEMBRE!P81)</f>
        <v>0</v>
      </c>
      <c r="Q81" s="13">
        <f>SUM(ENERO:DICIEMBRE!Q81)</f>
        <v>0</v>
      </c>
      <c r="R81" s="13">
        <f>SUM(ENERO:DICIEMBRE!R81)</f>
        <v>0</v>
      </c>
      <c r="S81" s="13">
        <f>SUM(ENERO:DICIEMBRE!S81)</f>
        <v>0</v>
      </c>
      <c r="T81" s="13">
        <f>SUM(ENERO:DICIEMBRE!T81)</f>
        <v>0</v>
      </c>
      <c r="U81" s="13">
        <f>SUM(ENERO:DICIEMBRE!U81)</f>
        <v>0</v>
      </c>
      <c r="V81" s="13">
        <f>SUM(ENERO:DICIEMBRE!V81)</f>
        <v>0</v>
      </c>
      <c r="W81" s="13">
        <f>SUM(ENERO:DICIEMBRE!W81)</f>
        <v>0</v>
      </c>
      <c r="X81" s="13">
        <f>SUM(ENERO:DICIEMBRE!X81)</f>
        <v>0</v>
      </c>
      <c r="Y81" s="13">
        <f>SUM(ENERO:DICIEMBRE!Y81)</f>
        <v>0</v>
      </c>
      <c r="Z81" s="77">
        <f t="shared" si="23"/>
        <v>0</v>
      </c>
      <c r="AA81" s="13">
        <f>SUM(ENERO:DICIEMBRE!AA81)</f>
        <v>0</v>
      </c>
      <c r="AB81" s="13">
        <f>SUM(ENERO:DICIEMBRE!AB81)</f>
        <v>0</v>
      </c>
      <c r="AC81" s="13">
        <f>SUM(ENERO:DICIEMBRE!AC81)</f>
        <v>0</v>
      </c>
      <c r="AD81" s="13">
        <f>SUM(ENERO:DICIEMBRE!AD81)</f>
        <v>0</v>
      </c>
      <c r="AE81" s="77">
        <f t="shared" si="24"/>
        <v>0</v>
      </c>
      <c r="AF81" s="13">
        <f>SUM(ENERO:DICIEMBRE!AF81)</f>
        <v>0</v>
      </c>
      <c r="AG81" s="13">
        <f>SUM(ENERO:DICIEMBRE!AG81)</f>
        <v>0</v>
      </c>
      <c r="AH81" s="13">
        <f>SUM(ENERO:DICIEMBRE!AH81)</f>
        <v>0</v>
      </c>
      <c r="AI81" s="13">
        <f>SUM(ENERO:DICIEMBRE!AI81)</f>
        <v>0</v>
      </c>
      <c r="AJ81" s="13">
        <f>SUM(ENERO:DICIEMBRE!AJ81)</f>
        <v>0</v>
      </c>
      <c r="AK81" s="13">
        <f>SUM(ENERO:DICIEMBRE!AK81)</f>
        <v>0</v>
      </c>
      <c r="AL81" s="13">
        <f>SUM(ENERO:DICIEMBRE!AL81)</f>
        <v>0</v>
      </c>
      <c r="AM81" s="13">
        <f>SUM(ENERO:DICIEMBRE!AM81)</f>
        <v>0</v>
      </c>
      <c r="AN81" s="13">
        <f>SUM(ENERO:DICIEMBRE!AN81)</f>
        <v>0</v>
      </c>
      <c r="AO81" s="13">
        <f>SUM(ENERO:DICIEMBRE!AO81)</f>
        <v>0</v>
      </c>
      <c r="AP81" s="13">
        <f>SUM(ENERO:DICIEMBRE!AP81)</f>
        <v>0</v>
      </c>
      <c r="AQ81" s="13">
        <f>SUM(ENERO:DICIEMBRE!AQ81)</f>
        <v>0</v>
      </c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>
        <f>SUM(ENERO:DICIEMBRE!C82)</f>
        <v>0</v>
      </c>
      <c r="D82" s="13">
        <f>SUM(ENERO:DICIEMBRE!D82)</f>
        <v>0</v>
      </c>
      <c r="E82" s="13">
        <f>SUM(ENERO:DICIEMBRE!E82)</f>
        <v>0</v>
      </c>
      <c r="F82" s="13">
        <f>SUM(ENERO:DICIEMBRE!F82)</f>
        <v>0</v>
      </c>
      <c r="G82" s="13">
        <f>SUM(ENERO:DICIEMBRE!G82)</f>
        <v>0</v>
      </c>
      <c r="H82" s="13">
        <f>SUM(ENERO:DICIEMBRE!H82)</f>
        <v>0</v>
      </c>
      <c r="I82" s="13">
        <f>SUM(ENERO:DICIEMBRE!I82)</f>
        <v>0</v>
      </c>
      <c r="J82" s="13">
        <f>SUM(ENERO:DICIEMBRE!J82)</f>
        <v>0</v>
      </c>
      <c r="K82" s="13">
        <f>SUM(ENERO:DICIEMBRE!K82)</f>
        <v>0</v>
      </c>
      <c r="L82" s="13">
        <f>SUM(ENERO:DICIEMBRE!L82)</f>
        <v>0</v>
      </c>
      <c r="M82" s="13">
        <f>SUM(ENERO:DICIEMBRE!M82)</f>
        <v>0</v>
      </c>
      <c r="N82" s="13">
        <f>SUM(ENERO:DICIEMBRE!N82)</f>
        <v>0</v>
      </c>
      <c r="O82" s="13">
        <f>SUM(ENERO:DICIEMBRE!O82)</f>
        <v>0</v>
      </c>
      <c r="P82" s="13">
        <f>SUM(ENERO:DICIEMBRE!P82)</f>
        <v>0</v>
      </c>
      <c r="Q82" s="13">
        <f>SUM(ENERO:DICIEMBRE!Q82)</f>
        <v>0</v>
      </c>
      <c r="R82" s="13">
        <f>SUM(ENERO:DICIEMBRE!R82)</f>
        <v>0</v>
      </c>
      <c r="S82" s="13">
        <f>SUM(ENERO:DICIEMBRE!S82)</f>
        <v>0</v>
      </c>
      <c r="T82" s="13">
        <f>SUM(ENERO:DICIEMBRE!T82)</f>
        <v>0</v>
      </c>
      <c r="U82" s="13">
        <f>SUM(ENERO:DICIEMBRE!U82)</f>
        <v>0</v>
      </c>
      <c r="V82" s="13">
        <f>SUM(ENERO:DICIEMBRE!V82)</f>
        <v>0</v>
      </c>
      <c r="W82" s="13">
        <f>SUM(ENERO:DICIEMBRE!W82)</f>
        <v>0</v>
      </c>
      <c r="X82" s="13">
        <f>SUM(ENERO:DICIEMBRE!X82)</f>
        <v>0</v>
      </c>
      <c r="Y82" s="13">
        <f>SUM(ENERO:DICIEMBRE!Y82)</f>
        <v>0</v>
      </c>
      <c r="Z82" s="77">
        <f t="shared" si="23"/>
        <v>0</v>
      </c>
      <c r="AA82" s="13">
        <f>SUM(ENERO:DICIEMBRE!AA82)</f>
        <v>0</v>
      </c>
      <c r="AB82" s="13">
        <f>SUM(ENERO:DICIEMBRE!AB82)</f>
        <v>0</v>
      </c>
      <c r="AC82" s="13">
        <f>SUM(ENERO:DICIEMBRE!AC82)</f>
        <v>0</v>
      </c>
      <c r="AD82" s="13">
        <f>SUM(ENERO:DICIEMBRE!AD82)</f>
        <v>0</v>
      </c>
      <c r="AE82" s="77">
        <f t="shared" si="24"/>
        <v>0</v>
      </c>
      <c r="AF82" s="13">
        <f>SUM(ENERO:DICIEMBRE!AF82)</f>
        <v>0</v>
      </c>
      <c r="AG82" s="13">
        <f>SUM(ENERO:DICIEMBRE!AG82)</f>
        <v>0</v>
      </c>
      <c r="AH82" s="13">
        <f>SUM(ENERO:DICIEMBRE!AH82)</f>
        <v>0</v>
      </c>
      <c r="AI82" s="13">
        <f>SUM(ENERO:DICIEMBRE!AI82)</f>
        <v>0</v>
      </c>
      <c r="AJ82" s="13">
        <f>SUM(ENERO:DICIEMBRE!AJ82)</f>
        <v>0</v>
      </c>
      <c r="AK82" s="13">
        <f>SUM(ENERO:DICIEMBRE!AK82)</f>
        <v>0</v>
      </c>
      <c r="AL82" s="13">
        <f>SUM(ENERO:DICIEMBRE!AL82)</f>
        <v>0</v>
      </c>
      <c r="AM82" s="13">
        <f>SUM(ENERO:DICIEMBRE!AM82)</f>
        <v>0</v>
      </c>
      <c r="AN82" s="13">
        <f>SUM(ENERO:DICIEMBRE!AN82)</f>
        <v>0</v>
      </c>
      <c r="AO82" s="13">
        <f>SUM(ENERO:DICIEMBRE!AO82)</f>
        <v>0</v>
      </c>
      <c r="AP82" s="13">
        <f>SUM(ENERO:DICIEMBRE!AP82)</f>
        <v>0</v>
      </c>
      <c r="AQ82" s="13">
        <f>SUM(ENERO:DICIEMBRE!AQ82)</f>
        <v>0</v>
      </c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>
        <f>SUM(ENERO:DICIEMBRE!C83)</f>
        <v>0</v>
      </c>
      <c r="D83" s="13">
        <f>SUM(ENERO:DICIEMBRE!D83)</f>
        <v>0</v>
      </c>
      <c r="E83" s="13">
        <f>SUM(ENERO:DICIEMBRE!E83)</f>
        <v>0</v>
      </c>
      <c r="F83" s="13">
        <f>SUM(ENERO:DICIEMBRE!F83)</f>
        <v>0</v>
      </c>
      <c r="G83" s="13">
        <f>SUM(ENERO:DICIEMBRE!G83)</f>
        <v>0</v>
      </c>
      <c r="H83" s="13">
        <f>SUM(ENERO:DICIEMBRE!H83)</f>
        <v>0</v>
      </c>
      <c r="I83" s="13">
        <f>SUM(ENERO:DICIEMBRE!I83)</f>
        <v>0</v>
      </c>
      <c r="J83" s="13">
        <f>SUM(ENERO:DICIEMBRE!J83)</f>
        <v>0</v>
      </c>
      <c r="K83" s="13">
        <f>SUM(ENERO:DICIEMBRE!K83)</f>
        <v>0</v>
      </c>
      <c r="L83" s="13">
        <f>SUM(ENERO:DICIEMBRE!L83)</f>
        <v>0</v>
      </c>
      <c r="M83" s="13">
        <f>SUM(ENERO:DICIEMBRE!M83)</f>
        <v>0</v>
      </c>
      <c r="N83" s="13">
        <f>SUM(ENERO:DICIEMBRE!N83)</f>
        <v>0</v>
      </c>
      <c r="O83" s="13">
        <f>SUM(ENERO:DICIEMBRE!O83)</f>
        <v>0</v>
      </c>
      <c r="P83" s="13">
        <f>SUM(ENERO:DICIEMBRE!P83)</f>
        <v>0</v>
      </c>
      <c r="Q83" s="13">
        <f>SUM(ENERO:DICIEMBRE!Q83)</f>
        <v>0</v>
      </c>
      <c r="R83" s="13">
        <f>SUM(ENERO:DICIEMBRE!R83)</f>
        <v>0</v>
      </c>
      <c r="S83" s="13">
        <f>SUM(ENERO:DICIEMBRE!S83)</f>
        <v>0</v>
      </c>
      <c r="T83" s="13">
        <f>SUM(ENERO:DICIEMBRE!T83)</f>
        <v>0</v>
      </c>
      <c r="U83" s="13">
        <f>SUM(ENERO:DICIEMBRE!U83)</f>
        <v>0</v>
      </c>
      <c r="V83" s="13">
        <f>SUM(ENERO:DICIEMBRE!V83)</f>
        <v>0</v>
      </c>
      <c r="W83" s="13">
        <f>SUM(ENERO:DICIEMBRE!W83)</f>
        <v>0</v>
      </c>
      <c r="X83" s="13">
        <f>SUM(ENERO:DICIEMBRE!X83)</f>
        <v>0</v>
      </c>
      <c r="Y83" s="13">
        <f>SUM(ENERO:DICIEMBRE!Y83)</f>
        <v>0</v>
      </c>
      <c r="Z83" s="77">
        <f t="shared" si="23"/>
        <v>0</v>
      </c>
      <c r="AA83" s="13">
        <f>SUM(ENERO:DICIEMBRE!AA83)</f>
        <v>0</v>
      </c>
      <c r="AB83" s="13">
        <f>SUM(ENERO:DICIEMBRE!AB83)</f>
        <v>0</v>
      </c>
      <c r="AC83" s="13">
        <f>SUM(ENERO:DICIEMBRE!AC83)</f>
        <v>0</v>
      </c>
      <c r="AD83" s="13">
        <f>SUM(ENERO:DICIEMBRE!AD83)</f>
        <v>0</v>
      </c>
      <c r="AE83" s="77">
        <f t="shared" si="24"/>
        <v>0</v>
      </c>
      <c r="AF83" s="13">
        <f>SUM(ENERO:DICIEMBRE!AF83)</f>
        <v>0</v>
      </c>
      <c r="AG83" s="13">
        <f>SUM(ENERO:DICIEMBRE!AG83)</f>
        <v>0</v>
      </c>
      <c r="AH83" s="13">
        <f>SUM(ENERO:DICIEMBRE!AH83)</f>
        <v>0</v>
      </c>
      <c r="AI83" s="13">
        <f>SUM(ENERO:DICIEMBRE!AI83)</f>
        <v>0</v>
      </c>
      <c r="AJ83" s="13">
        <f>SUM(ENERO:DICIEMBRE!AJ83)</f>
        <v>0</v>
      </c>
      <c r="AK83" s="13">
        <f>SUM(ENERO:DICIEMBRE!AK83)</f>
        <v>0</v>
      </c>
      <c r="AL83" s="13">
        <f>SUM(ENERO:DICIEMBRE!AL83)</f>
        <v>0</v>
      </c>
      <c r="AM83" s="13">
        <f>SUM(ENERO:DICIEMBRE!AM83)</f>
        <v>0</v>
      </c>
      <c r="AN83" s="13">
        <f>SUM(ENERO:DICIEMBRE!AN83)</f>
        <v>0</v>
      </c>
      <c r="AO83" s="13">
        <f>SUM(ENERO:DICIEMBRE!AO83)</f>
        <v>0</v>
      </c>
      <c r="AP83" s="13">
        <f>SUM(ENERO:DICIEMBRE!AP83)</f>
        <v>0</v>
      </c>
      <c r="AQ83" s="13">
        <f>SUM(ENERO:DICIEMBRE!AQ83)</f>
        <v>0</v>
      </c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>
        <f>SUM(ENERO:DICIEMBRE!C84)</f>
        <v>0</v>
      </c>
      <c r="D84" s="13">
        <f>SUM(ENERO:DICIEMBRE!D84)</f>
        <v>0</v>
      </c>
      <c r="E84" s="13">
        <f>SUM(ENERO:DICIEMBRE!E84)</f>
        <v>0</v>
      </c>
      <c r="F84" s="13">
        <f>SUM(ENERO:DICIEMBRE!F84)</f>
        <v>0</v>
      </c>
      <c r="G84" s="13">
        <f>SUM(ENERO:DICIEMBRE!G84)</f>
        <v>0</v>
      </c>
      <c r="H84" s="13">
        <f>SUM(ENERO:DICIEMBRE!H84)</f>
        <v>0</v>
      </c>
      <c r="I84" s="13">
        <f>SUM(ENERO:DICIEMBRE!I84)</f>
        <v>0</v>
      </c>
      <c r="J84" s="13">
        <f>SUM(ENERO:DICIEMBRE!J84)</f>
        <v>0</v>
      </c>
      <c r="K84" s="13">
        <f>SUM(ENERO:DICIEMBRE!K84)</f>
        <v>0</v>
      </c>
      <c r="L84" s="13">
        <f>SUM(ENERO:DICIEMBRE!L84)</f>
        <v>0</v>
      </c>
      <c r="M84" s="13">
        <f>SUM(ENERO:DICIEMBRE!M84)</f>
        <v>0</v>
      </c>
      <c r="N84" s="13">
        <f>SUM(ENERO:DICIEMBRE!N84)</f>
        <v>0</v>
      </c>
      <c r="O84" s="13">
        <f>SUM(ENERO:DICIEMBRE!O84)</f>
        <v>0</v>
      </c>
      <c r="P84" s="13">
        <f>SUM(ENERO:DICIEMBRE!P84)</f>
        <v>0</v>
      </c>
      <c r="Q84" s="13">
        <f>SUM(ENERO:DICIEMBRE!Q84)</f>
        <v>0</v>
      </c>
      <c r="R84" s="13">
        <f>SUM(ENERO:DICIEMBRE!R84)</f>
        <v>0</v>
      </c>
      <c r="S84" s="13">
        <f>SUM(ENERO:DICIEMBRE!S84)</f>
        <v>0</v>
      </c>
      <c r="T84" s="13">
        <f>SUM(ENERO:DICIEMBRE!T84)</f>
        <v>0</v>
      </c>
      <c r="U84" s="13">
        <f>SUM(ENERO:DICIEMBRE!U84)</f>
        <v>0</v>
      </c>
      <c r="V84" s="13">
        <f>SUM(ENERO:DICIEMBRE!V84)</f>
        <v>0</v>
      </c>
      <c r="W84" s="13">
        <f>SUM(ENERO:DICIEMBRE!W84)</f>
        <v>0</v>
      </c>
      <c r="X84" s="13">
        <f>SUM(ENERO:DICIEMBRE!X84)</f>
        <v>0</v>
      </c>
      <c r="Y84" s="13">
        <f>SUM(ENERO:DICIEMBRE!Y84)</f>
        <v>0</v>
      </c>
      <c r="Z84" s="77">
        <f t="shared" si="23"/>
        <v>0</v>
      </c>
      <c r="AA84" s="13">
        <f>SUM(ENERO:DICIEMBRE!AA84)</f>
        <v>0</v>
      </c>
      <c r="AB84" s="13">
        <f>SUM(ENERO:DICIEMBRE!AB84)</f>
        <v>0</v>
      </c>
      <c r="AC84" s="13">
        <f>SUM(ENERO:DICIEMBRE!AC84)</f>
        <v>0</v>
      </c>
      <c r="AD84" s="13">
        <f>SUM(ENERO:DICIEMBRE!AD84)</f>
        <v>0</v>
      </c>
      <c r="AE84" s="77">
        <f t="shared" si="24"/>
        <v>0</v>
      </c>
      <c r="AF84" s="13">
        <f>SUM(ENERO:DICIEMBRE!AF84)</f>
        <v>0</v>
      </c>
      <c r="AG84" s="13">
        <f>SUM(ENERO:DICIEMBRE!AG84)</f>
        <v>0</v>
      </c>
      <c r="AH84" s="13">
        <f>SUM(ENERO:DICIEMBRE!AH84)</f>
        <v>0</v>
      </c>
      <c r="AI84" s="13">
        <f>SUM(ENERO:DICIEMBRE!AI84)</f>
        <v>0</v>
      </c>
      <c r="AJ84" s="13">
        <f>SUM(ENERO:DICIEMBRE!AJ84)</f>
        <v>0</v>
      </c>
      <c r="AK84" s="13">
        <f>SUM(ENERO:DICIEMBRE!AK84)</f>
        <v>0</v>
      </c>
      <c r="AL84" s="13">
        <f>SUM(ENERO:DICIEMBRE!AL84)</f>
        <v>0</v>
      </c>
      <c r="AM84" s="13">
        <f>SUM(ENERO:DICIEMBRE!AM84)</f>
        <v>0</v>
      </c>
      <c r="AN84" s="13">
        <f>SUM(ENERO:DICIEMBRE!AN84)</f>
        <v>0</v>
      </c>
      <c r="AO84" s="13">
        <f>SUM(ENERO:DICIEMBRE!AO84)</f>
        <v>0</v>
      </c>
      <c r="AP84" s="13">
        <f>SUM(ENERO:DICIEMBRE!AP84)</f>
        <v>0</v>
      </c>
      <c r="AQ84" s="13">
        <f>SUM(ENERO:DICIEMBRE!AQ84)</f>
        <v>0</v>
      </c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>
        <f>SUM(ENERO:DICIEMBRE!C85)</f>
        <v>0</v>
      </c>
      <c r="D85" s="13">
        <f>SUM(ENERO:DICIEMBRE!D85)</f>
        <v>0</v>
      </c>
      <c r="E85" s="13">
        <f>SUM(ENERO:DICIEMBRE!E85)</f>
        <v>0</v>
      </c>
      <c r="F85" s="13">
        <f>SUM(ENERO:DICIEMBRE!F85)</f>
        <v>0</v>
      </c>
      <c r="G85" s="13">
        <f>SUM(ENERO:DICIEMBRE!G85)</f>
        <v>0</v>
      </c>
      <c r="H85" s="13">
        <f>SUM(ENERO:DICIEMBRE!H85)</f>
        <v>0</v>
      </c>
      <c r="I85" s="13">
        <f>SUM(ENERO:DICIEMBRE!I85)</f>
        <v>0</v>
      </c>
      <c r="J85" s="13">
        <f>SUM(ENERO:DICIEMBRE!J85)</f>
        <v>0</v>
      </c>
      <c r="K85" s="13">
        <f>SUM(ENERO:DICIEMBRE!K85)</f>
        <v>0</v>
      </c>
      <c r="L85" s="13">
        <f>SUM(ENERO:DICIEMBRE!L85)</f>
        <v>0</v>
      </c>
      <c r="M85" s="13">
        <f>SUM(ENERO:DICIEMBRE!M85)</f>
        <v>0</v>
      </c>
      <c r="N85" s="13">
        <f>SUM(ENERO:DICIEMBRE!N85)</f>
        <v>0</v>
      </c>
      <c r="O85" s="13">
        <f>SUM(ENERO:DICIEMBRE!O85)</f>
        <v>0</v>
      </c>
      <c r="P85" s="13">
        <f>SUM(ENERO:DICIEMBRE!P85)</f>
        <v>0</v>
      </c>
      <c r="Q85" s="13">
        <f>SUM(ENERO:DICIEMBRE!Q85)</f>
        <v>0</v>
      </c>
      <c r="R85" s="13">
        <f>SUM(ENERO:DICIEMBRE!R85)</f>
        <v>0</v>
      </c>
      <c r="S85" s="13">
        <f>SUM(ENERO:DICIEMBRE!S85)</f>
        <v>0</v>
      </c>
      <c r="T85" s="13">
        <f>SUM(ENERO:DICIEMBRE!T85)</f>
        <v>0</v>
      </c>
      <c r="U85" s="13">
        <f>SUM(ENERO:DICIEMBRE!U85)</f>
        <v>0</v>
      </c>
      <c r="V85" s="13">
        <f>SUM(ENERO:DICIEMBRE!V85)</f>
        <v>0</v>
      </c>
      <c r="W85" s="13">
        <f>SUM(ENERO:DICIEMBRE!W85)</f>
        <v>0</v>
      </c>
      <c r="X85" s="13">
        <f>SUM(ENERO:DICIEMBRE!X85)</f>
        <v>0</v>
      </c>
      <c r="Y85" s="13">
        <f>SUM(ENERO:DICIEMBRE!Y85)</f>
        <v>0</v>
      </c>
      <c r="Z85" s="77">
        <f t="shared" si="23"/>
        <v>0</v>
      </c>
      <c r="AA85" s="13">
        <f>SUM(ENERO:DICIEMBRE!AA85)</f>
        <v>0</v>
      </c>
      <c r="AB85" s="13">
        <f>SUM(ENERO:DICIEMBRE!AB85)</f>
        <v>0</v>
      </c>
      <c r="AC85" s="13">
        <f>SUM(ENERO:DICIEMBRE!AC85)</f>
        <v>0</v>
      </c>
      <c r="AD85" s="13">
        <f>SUM(ENERO:DICIEMBRE!AD85)</f>
        <v>0</v>
      </c>
      <c r="AE85" s="77">
        <f t="shared" si="24"/>
        <v>0</v>
      </c>
      <c r="AF85" s="13">
        <f>SUM(ENERO:DICIEMBRE!AF85)</f>
        <v>0</v>
      </c>
      <c r="AG85" s="13">
        <f>SUM(ENERO:DICIEMBRE!AG85)</f>
        <v>0</v>
      </c>
      <c r="AH85" s="13">
        <f>SUM(ENERO:DICIEMBRE!AH85)</f>
        <v>0</v>
      </c>
      <c r="AI85" s="13">
        <f>SUM(ENERO:DICIEMBRE!AI85)</f>
        <v>0</v>
      </c>
      <c r="AJ85" s="13">
        <f>SUM(ENERO:DICIEMBRE!AJ85)</f>
        <v>0</v>
      </c>
      <c r="AK85" s="13">
        <f>SUM(ENERO:DICIEMBRE!AK85)</f>
        <v>0</v>
      </c>
      <c r="AL85" s="13">
        <f>SUM(ENERO:DICIEMBRE!AL85)</f>
        <v>0</v>
      </c>
      <c r="AM85" s="13">
        <f>SUM(ENERO:DICIEMBRE!AM85)</f>
        <v>0</v>
      </c>
      <c r="AN85" s="13">
        <f>SUM(ENERO:DICIEMBRE!AN85)</f>
        <v>0</v>
      </c>
      <c r="AO85" s="13">
        <f>SUM(ENERO:DICIEMBRE!AO85)</f>
        <v>0</v>
      </c>
      <c r="AP85" s="13">
        <f>SUM(ENERO:DICIEMBRE!AP85)</f>
        <v>0</v>
      </c>
      <c r="AQ85" s="13">
        <f>SUM(ENERO:DICIEMBRE!AQ85)</f>
        <v>0</v>
      </c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>
        <f>SUM(ENERO:DICIEMBRE!C86)</f>
        <v>0</v>
      </c>
      <c r="D86" s="13">
        <f>SUM(ENERO:DICIEMBRE!D86)</f>
        <v>0</v>
      </c>
      <c r="E86" s="13">
        <f>SUM(ENERO:DICIEMBRE!E86)</f>
        <v>0</v>
      </c>
      <c r="F86" s="13">
        <f>SUM(ENERO:DICIEMBRE!F86)</f>
        <v>0</v>
      </c>
      <c r="G86" s="13">
        <f>SUM(ENERO:DICIEMBRE!G86)</f>
        <v>0</v>
      </c>
      <c r="H86" s="13">
        <f>SUM(ENERO:DICIEMBRE!H86)</f>
        <v>0</v>
      </c>
      <c r="I86" s="13">
        <f>SUM(ENERO:DICIEMBRE!I86)</f>
        <v>0</v>
      </c>
      <c r="J86" s="13">
        <f>SUM(ENERO:DICIEMBRE!J86)</f>
        <v>0</v>
      </c>
      <c r="K86" s="13">
        <f>SUM(ENERO:DICIEMBRE!K86)</f>
        <v>0</v>
      </c>
      <c r="L86" s="13">
        <f>SUM(ENERO:DICIEMBRE!L86)</f>
        <v>0</v>
      </c>
      <c r="M86" s="13">
        <f>SUM(ENERO:DICIEMBRE!M86)</f>
        <v>0</v>
      </c>
      <c r="N86" s="13">
        <f>SUM(ENERO:DICIEMBRE!N86)</f>
        <v>0</v>
      </c>
      <c r="O86" s="13">
        <f>SUM(ENERO:DICIEMBRE!O86)</f>
        <v>0</v>
      </c>
      <c r="P86" s="13">
        <f>SUM(ENERO:DICIEMBRE!P86)</f>
        <v>0</v>
      </c>
      <c r="Q86" s="13">
        <f>SUM(ENERO:DICIEMBRE!Q86)</f>
        <v>0</v>
      </c>
      <c r="R86" s="13">
        <f>SUM(ENERO:DICIEMBRE!R86)</f>
        <v>0</v>
      </c>
      <c r="S86" s="13">
        <f>SUM(ENERO:DICIEMBRE!S86)</f>
        <v>0</v>
      </c>
      <c r="T86" s="13">
        <f>SUM(ENERO:DICIEMBRE!T86)</f>
        <v>0</v>
      </c>
      <c r="U86" s="13">
        <f>SUM(ENERO:DICIEMBRE!U86)</f>
        <v>0</v>
      </c>
      <c r="V86" s="13">
        <f>SUM(ENERO:DICIEMBRE!V86)</f>
        <v>0</v>
      </c>
      <c r="W86" s="13">
        <f>SUM(ENERO:DICIEMBRE!W86)</f>
        <v>0</v>
      </c>
      <c r="X86" s="13">
        <f>SUM(ENERO:DICIEMBRE!X86)</f>
        <v>0</v>
      </c>
      <c r="Y86" s="13">
        <f>SUM(ENERO:DICIEMBRE!Y86)</f>
        <v>0</v>
      </c>
      <c r="Z86" s="77">
        <f t="shared" si="23"/>
        <v>0</v>
      </c>
      <c r="AA86" s="13">
        <f>SUM(ENERO:DICIEMBRE!AA86)</f>
        <v>0</v>
      </c>
      <c r="AB86" s="13">
        <f>SUM(ENERO:DICIEMBRE!AB86)</f>
        <v>0</v>
      </c>
      <c r="AC86" s="13">
        <f>SUM(ENERO:DICIEMBRE!AC86)</f>
        <v>0</v>
      </c>
      <c r="AD86" s="13">
        <f>SUM(ENERO:DICIEMBRE!AD86)</f>
        <v>0</v>
      </c>
      <c r="AE86" s="77">
        <f t="shared" si="24"/>
        <v>0</v>
      </c>
      <c r="AF86" s="13">
        <f>SUM(ENERO:DICIEMBRE!AF86)</f>
        <v>0</v>
      </c>
      <c r="AG86" s="13">
        <f>SUM(ENERO:DICIEMBRE!AG86)</f>
        <v>0</v>
      </c>
      <c r="AH86" s="13">
        <f>SUM(ENERO:DICIEMBRE!AH86)</f>
        <v>0</v>
      </c>
      <c r="AI86" s="13">
        <f>SUM(ENERO:DICIEMBRE!AI86)</f>
        <v>0</v>
      </c>
      <c r="AJ86" s="13">
        <f>SUM(ENERO:DICIEMBRE!AJ86)</f>
        <v>0</v>
      </c>
      <c r="AK86" s="13">
        <f>SUM(ENERO:DICIEMBRE!AK86)</f>
        <v>0</v>
      </c>
      <c r="AL86" s="13">
        <f>SUM(ENERO:DICIEMBRE!AL86)</f>
        <v>0</v>
      </c>
      <c r="AM86" s="13">
        <f>SUM(ENERO:DICIEMBRE!AM86)</f>
        <v>0</v>
      </c>
      <c r="AN86" s="13">
        <f>SUM(ENERO:DICIEMBRE!AN86)</f>
        <v>0</v>
      </c>
      <c r="AO86" s="13">
        <f>SUM(ENERO:DICIEMBRE!AO86)</f>
        <v>0</v>
      </c>
      <c r="AP86" s="13">
        <f>SUM(ENERO:DICIEMBRE!AP86)</f>
        <v>0</v>
      </c>
      <c r="AQ86" s="13">
        <f>SUM(ENERO:DICIEMBRE!AQ86)</f>
        <v>0</v>
      </c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>
        <f>SUM(ENERO:DICIEMBRE!C87)</f>
        <v>0</v>
      </c>
      <c r="D87" s="13">
        <f>SUM(ENERO:DICIEMBRE!D87)</f>
        <v>0</v>
      </c>
      <c r="E87" s="13">
        <f>SUM(ENERO:DICIEMBRE!E87)</f>
        <v>0</v>
      </c>
      <c r="F87" s="13">
        <f>SUM(ENERO:DICIEMBRE!F87)</f>
        <v>0</v>
      </c>
      <c r="G87" s="13">
        <f>SUM(ENERO:DICIEMBRE!G87)</f>
        <v>0</v>
      </c>
      <c r="H87" s="13">
        <f>SUM(ENERO:DICIEMBRE!H87)</f>
        <v>0</v>
      </c>
      <c r="I87" s="13">
        <f>SUM(ENERO:DICIEMBRE!I87)</f>
        <v>0</v>
      </c>
      <c r="J87" s="13">
        <f>SUM(ENERO:DICIEMBRE!J87)</f>
        <v>0</v>
      </c>
      <c r="K87" s="13">
        <f>SUM(ENERO:DICIEMBRE!K87)</f>
        <v>0</v>
      </c>
      <c r="L87" s="13">
        <f>SUM(ENERO:DICIEMBRE!L87)</f>
        <v>0</v>
      </c>
      <c r="M87" s="13">
        <f>SUM(ENERO:DICIEMBRE!M87)</f>
        <v>0</v>
      </c>
      <c r="N87" s="13">
        <f>SUM(ENERO:DICIEMBRE!N87)</f>
        <v>0</v>
      </c>
      <c r="O87" s="13">
        <f>SUM(ENERO:DICIEMBRE!O87)</f>
        <v>0</v>
      </c>
      <c r="P87" s="13">
        <f>SUM(ENERO:DICIEMBRE!P87)</f>
        <v>0</v>
      </c>
      <c r="Q87" s="13">
        <f>SUM(ENERO:DICIEMBRE!Q87)</f>
        <v>0</v>
      </c>
      <c r="R87" s="13">
        <f>SUM(ENERO:DICIEMBRE!R87)</f>
        <v>0</v>
      </c>
      <c r="S87" s="13">
        <f>SUM(ENERO:DICIEMBRE!S87)</f>
        <v>0</v>
      </c>
      <c r="T87" s="13">
        <f>SUM(ENERO:DICIEMBRE!T87)</f>
        <v>0</v>
      </c>
      <c r="U87" s="13">
        <f>SUM(ENERO:DICIEMBRE!U87)</f>
        <v>0</v>
      </c>
      <c r="V87" s="13">
        <f>SUM(ENERO:DICIEMBRE!V87)</f>
        <v>0</v>
      </c>
      <c r="W87" s="13">
        <f>SUM(ENERO:DICIEMBRE!W87)</f>
        <v>0</v>
      </c>
      <c r="X87" s="13">
        <f>SUM(ENERO:DICIEMBRE!X87)</f>
        <v>0</v>
      </c>
      <c r="Y87" s="13">
        <f>SUM(ENERO:DICIEMBRE!Y87)</f>
        <v>0</v>
      </c>
      <c r="Z87" s="77">
        <f t="shared" si="23"/>
        <v>0</v>
      </c>
      <c r="AA87" s="13">
        <f>SUM(ENERO:DICIEMBRE!AA87)</f>
        <v>0</v>
      </c>
      <c r="AB87" s="13">
        <f>SUM(ENERO:DICIEMBRE!AB87)</f>
        <v>0</v>
      </c>
      <c r="AC87" s="13">
        <f>SUM(ENERO:DICIEMBRE!AC87)</f>
        <v>0</v>
      </c>
      <c r="AD87" s="13">
        <f>SUM(ENERO:DICIEMBRE!AD87)</f>
        <v>0</v>
      </c>
      <c r="AE87" s="77">
        <f t="shared" si="24"/>
        <v>0</v>
      </c>
      <c r="AF87" s="13">
        <f>SUM(ENERO:DICIEMBRE!AF87)</f>
        <v>0</v>
      </c>
      <c r="AG87" s="13">
        <f>SUM(ENERO:DICIEMBRE!AG87)</f>
        <v>0</v>
      </c>
      <c r="AH87" s="13">
        <f>SUM(ENERO:DICIEMBRE!AH87)</f>
        <v>0</v>
      </c>
      <c r="AI87" s="13">
        <f>SUM(ENERO:DICIEMBRE!AI87)</f>
        <v>0</v>
      </c>
      <c r="AJ87" s="13">
        <f>SUM(ENERO:DICIEMBRE!AJ87)</f>
        <v>0</v>
      </c>
      <c r="AK87" s="13">
        <f>SUM(ENERO:DICIEMBRE!AK87)</f>
        <v>0</v>
      </c>
      <c r="AL87" s="13">
        <f>SUM(ENERO:DICIEMBRE!AL87)</f>
        <v>0</v>
      </c>
      <c r="AM87" s="13">
        <f>SUM(ENERO:DICIEMBRE!AM87)</f>
        <v>0</v>
      </c>
      <c r="AN87" s="13">
        <f>SUM(ENERO:DICIEMBRE!AN87)</f>
        <v>0</v>
      </c>
      <c r="AO87" s="13">
        <f>SUM(ENERO:DICIEMBRE!AO87)</f>
        <v>0</v>
      </c>
      <c r="AP87" s="13">
        <f>SUM(ENERO:DICIEMBRE!AP87)</f>
        <v>0</v>
      </c>
      <c r="AQ87" s="13">
        <f>SUM(ENERO:DICIEMBRE!AQ87)</f>
        <v>0</v>
      </c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3</v>
      </c>
      <c r="C88" s="13">
        <f>SUM(ENERO:DICIEMBRE!C88)</f>
        <v>0</v>
      </c>
      <c r="D88" s="13">
        <f>SUM(ENERO:DICIEMBRE!D88)</f>
        <v>0</v>
      </c>
      <c r="E88" s="13">
        <f>SUM(ENERO:DICIEMBRE!E88)</f>
        <v>0</v>
      </c>
      <c r="F88" s="13">
        <f>SUM(ENERO:DICIEMBRE!F88)</f>
        <v>0</v>
      </c>
      <c r="G88" s="13">
        <f>SUM(ENERO:DICIEMBRE!G88)</f>
        <v>0</v>
      </c>
      <c r="H88" s="13">
        <f>SUM(ENERO:DICIEMBRE!H88)</f>
        <v>0</v>
      </c>
      <c r="I88" s="13">
        <f>SUM(ENERO:DICIEMBRE!I88)</f>
        <v>0</v>
      </c>
      <c r="J88" s="13">
        <f>SUM(ENERO:DICIEMBRE!J88)</f>
        <v>0</v>
      </c>
      <c r="K88" s="13">
        <f>SUM(ENERO:DICIEMBRE!K88)</f>
        <v>1</v>
      </c>
      <c r="L88" s="13">
        <f>SUM(ENERO:DICIEMBRE!L88)</f>
        <v>0</v>
      </c>
      <c r="M88" s="13">
        <f>SUM(ENERO:DICIEMBRE!M88)</f>
        <v>0</v>
      </c>
      <c r="N88" s="13">
        <f>SUM(ENERO:DICIEMBRE!N88)</f>
        <v>0</v>
      </c>
      <c r="O88" s="13">
        <f>SUM(ENERO:DICIEMBRE!O88)</f>
        <v>0</v>
      </c>
      <c r="P88" s="13">
        <f>SUM(ENERO:DICIEMBRE!P88)</f>
        <v>1</v>
      </c>
      <c r="Q88" s="13">
        <f>SUM(ENERO:DICIEMBRE!Q88)</f>
        <v>1</v>
      </c>
      <c r="R88" s="13">
        <f>SUM(ENERO:DICIEMBRE!R88)</f>
        <v>0</v>
      </c>
      <c r="S88" s="13">
        <f>SUM(ENERO:DICIEMBRE!S88)</f>
        <v>0</v>
      </c>
      <c r="T88" s="13">
        <f>SUM(ENERO:DICIEMBRE!T88)</f>
        <v>2</v>
      </c>
      <c r="U88" s="13">
        <f>SUM(ENERO:DICIEMBRE!U88)</f>
        <v>1</v>
      </c>
      <c r="V88" s="13">
        <f>SUM(ENERO:DICIEMBRE!V88)</f>
        <v>0</v>
      </c>
      <c r="W88" s="13">
        <f>SUM(ENERO:DICIEMBRE!W88)</f>
        <v>0</v>
      </c>
      <c r="X88" s="13">
        <f>SUM(ENERO:DICIEMBRE!X88)</f>
        <v>0</v>
      </c>
      <c r="Y88" s="13">
        <f>SUM(ENERO:DICIEMBRE!Y88)</f>
        <v>0</v>
      </c>
      <c r="Z88" s="77">
        <f t="shared" si="23"/>
        <v>0</v>
      </c>
      <c r="AA88" s="13">
        <f>SUM(ENERO:DICIEMBRE!AA88)</f>
        <v>0</v>
      </c>
      <c r="AB88" s="13">
        <f>SUM(ENERO:DICIEMBRE!AB88)</f>
        <v>0</v>
      </c>
      <c r="AC88" s="13">
        <f>SUM(ENERO:DICIEMBRE!AC88)</f>
        <v>0</v>
      </c>
      <c r="AD88" s="13">
        <f>SUM(ENERO:DICIEMBRE!AD88)</f>
        <v>0</v>
      </c>
      <c r="AE88" s="77">
        <f t="shared" si="24"/>
        <v>0</v>
      </c>
      <c r="AF88" s="13">
        <f>SUM(ENERO:DICIEMBRE!AF88)</f>
        <v>0</v>
      </c>
      <c r="AG88" s="13">
        <f>SUM(ENERO:DICIEMBRE!AG88)</f>
        <v>0</v>
      </c>
      <c r="AH88" s="13">
        <f>SUM(ENERO:DICIEMBRE!AH88)</f>
        <v>0</v>
      </c>
      <c r="AI88" s="13">
        <f>SUM(ENERO:DICIEMBRE!AI88)</f>
        <v>0</v>
      </c>
      <c r="AJ88" s="13">
        <f>SUM(ENERO:DICIEMBRE!AJ88)</f>
        <v>0</v>
      </c>
      <c r="AK88" s="13">
        <f>SUM(ENERO:DICIEMBRE!AK88)</f>
        <v>0</v>
      </c>
      <c r="AL88" s="13">
        <f>SUM(ENERO:DICIEMBRE!AL88)</f>
        <v>3</v>
      </c>
      <c r="AM88" s="13">
        <f>SUM(ENERO:DICIEMBRE!AM88)</f>
        <v>0</v>
      </c>
      <c r="AN88" s="13">
        <f>SUM(ENERO:DICIEMBRE!AN88)</f>
        <v>0</v>
      </c>
      <c r="AO88" s="13">
        <f>SUM(ENERO:DICIEMBRE!AO88)</f>
        <v>0</v>
      </c>
      <c r="AP88" s="13">
        <f>SUM(ENERO:DICIEMBRE!AP88)</f>
        <v>0</v>
      </c>
      <c r="AQ88" s="13">
        <f>SUM(ENERO:DICIEMBRE!AQ88)</f>
        <v>0</v>
      </c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13">
        <f>SUM(ENERO:DICIEMBRE!C89)</f>
        <v>0</v>
      </c>
      <c r="D89" s="13">
        <f>SUM(ENERO:DICIEMBRE!D89)</f>
        <v>0</v>
      </c>
      <c r="E89" s="13">
        <f>SUM(ENERO:DICIEMBRE!E89)</f>
        <v>0</v>
      </c>
      <c r="F89" s="13">
        <f>SUM(ENERO:DICIEMBRE!F89)</f>
        <v>0</v>
      </c>
      <c r="G89" s="13">
        <f>SUM(ENERO:DICIEMBRE!G89)</f>
        <v>0</v>
      </c>
      <c r="H89" s="13">
        <f>SUM(ENERO:DICIEMBRE!H89)</f>
        <v>0</v>
      </c>
      <c r="I89" s="13">
        <f>SUM(ENERO:DICIEMBRE!I89)</f>
        <v>0</v>
      </c>
      <c r="J89" s="13">
        <f>SUM(ENERO:DICIEMBRE!J89)</f>
        <v>0</v>
      </c>
      <c r="K89" s="13">
        <f>SUM(ENERO:DICIEMBRE!K89)</f>
        <v>0</v>
      </c>
      <c r="L89" s="13">
        <f>SUM(ENERO:DICIEMBRE!L89)</f>
        <v>0</v>
      </c>
      <c r="M89" s="13">
        <f>SUM(ENERO:DICIEMBRE!M89)</f>
        <v>0</v>
      </c>
      <c r="N89" s="13">
        <f>SUM(ENERO:DICIEMBRE!N89)</f>
        <v>0</v>
      </c>
      <c r="O89" s="13">
        <f>SUM(ENERO:DICIEMBRE!O89)</f>
        <v>0</v>
      </c>
      <c r="P89" s="13">
        <f>SUM(ENERO:DICIEMBRE!P89)</f>
        <v>0</v>
      </c>
      <c r="Q89" s="13">
        <f>SUM(ENERO:DICIEMBRE!Q89)</f>
        <v>0</v>
      </c>
      <c r="R89" s="13">
        <f>SUM(ENERO:DICIEMBRE!R89)</f>
        <v>0</v>
      </c>
      <c r="S89" s="13">
        <f>SUM(ENERO:DICIEMBRE!S89)</f>
        <v>0</v>
      </c>
      <c r="T89" s="13">
        <f>SUM(ENERO:DICIEMBRE!T89)</f>
        <v>0</v>
      </c>
      <c r="U89" s="13">
        <f>SUM(ENERO:DICIEMBRE!U89)</f>
        <v>0</v>
      </c>
      <c r="V89" s="13">
        <f>SUM(ENERO:DICIEMBRE!V89)</f>
        <v>0</v>
      </c>
      <c r="W89" s="13">
        <f>SUM(ENERO:DICIEMBRE!W89)</f>
        <v>0</v>
      </c>
      <c r="X89" s="13">
        <f>SUM(ENERO:DICIEMBRE!X89)</f>
        <v>0</v>
      </c>
      <c r="Y89" s="13">
        <f>SUM(ENERO:DICIEMBRE!Y89)</f>
        <v>0</v>
      </c>
      <c r="Z89" s="77">
        <f t="shared" si="23"/>
        <v>0</v>
      </c>
      <c r="AA89" s="13">
        <f>SUM(ENERO:DICIEMBRE!AA89)</f>
        <v>0</v>
      </c>
      <c r="AB89" s="13">
        <f>SUM(ENERO:DICIEMBRE!AB89)</f>
        <v>0</v>
      </c>
      <c r="AC89" s="13">
        <f>SUM(ENERO:DICIEMBRE!AC89)</f>
        <v>0</v>
      </c>
      <c r="AD89" s="13">
        <f>SUM(ENERO:DICIEMBRE!AD89)</f>
        <v>0</v>
      </c>
      <c r="AE89" s="77">
        <f t="shared" si="24"/>
        <v>0</v>
      </c>
      <c r="AF89" s="13">
        <f>SUM(ENERO:DICIEMBRE!AF89)</f>
        <v>0</v>
      </c>
      <c r="AG89" s="13">
        <f>SUM(ENERO:DICIEMBRE!AG89)</f>
        <v>0</v>
      </c>
      <c r="AH89" s="13">
        <f>SUM(ENERO:DICIEMBRE!AH89)</f>
        <v>0</v>
      </c>
      <c r="AI89" s="13">
        <f>SUM(ENERO:DICIEMBRE!AI89)</f>
        <v>0</v>
      </c>
      <c r="AJ89" s="13">
        <f>SUM(ENERO:DICIEMBRE!AJ89)</f>
        <v>0</v>
      </c>
      <c r="AK89" s="13">
        <f>SUM(ENERO:DICIEMBRE!AK89)</f>
        <v>0</v>
      </c>
      <c r="AL89" s="13">
        <f>SUM(ENERO:DICIEMBRE!AL89)</f>
        <v>0</v>
      </c>
      <c r="AM89" s="13">
        <f>SUM(ENERO:DICIEMBRE!AM89)</f>
        <v>0</v>
      </c>
      <c r="AN89" s="13">
        <f>SUM(ENERO:DICIEMBRE!AN89)</f>
        <v>0</v>
      </c>
      <c r="AO89" s="13">
        <f>SUM(ENERO:DICIEMBRE!AO89)</f>
        <v>0</v>
      </c>
      <c r="AP89" s="13">
        <f>SUM(ENERO:DICIEMBRE!AP89)</f>
        <v>0</v>
      </c>
      <c r="AQ89" s="13">
        <f>SUM(ENERO:DICIEMBRE!AQ89)</f>
        <v>0</v>
      </c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>
        <f>SUM(ENERO:DICIEMBRE!C90)</f>
        <v>0</v>
      </c>
      <c r="D90" s="13">
        <f>SUM(ENERO:DICIEMBRE!D90)</f>
        <v>0</v>
      </c>
      <c r="E90" s="13">
        <f>SUM(ENERO:DICIEMBRE!E90)</f>
        <v>0</v>
      </c>
      <c r="F90" s="13">
        <f>SUM(ENERO:DICIEMBRE!F90)</f>
        <v>0</v>
      </c>
      <c r="G90" s="13">
        <f>SUM(ENERO:DICIEMBRE!G90)</f>
        <v>0</v>
      </c>
      <c r="H90" s="13">
        <f>SUM(ENERO:DICIEMBRE!H90)</f>
        <v>0</v>
      </c>
      <c r="I90" s="13">
        <f>SUM(ENERO:DICIEMBRE!I90)</f>
        <v>0</v>
      </c>
      <c r="J90" s="13">
        <f>SUM(ENERO:DICIEMBRE!J90)</f>
        <v>0</v>
      </c>
      <c r="K90" s="13">
        <f>SUM(ENERO:DICIEMBRE!K90)</f>
        <v>0</v>
      </c>
      <c r="L90" s="13">
        <f>SUM(ENERO:DICIEMBRE!L90)</f>
        <v>0</v>
      </c>
      <c r="M90" s="13">
        <f>SUM(ENERO:DICIEMBRE!M90)</f>
        <v>0</v>
      </c>
      <c r="N90" s="13">
        <f>SUM(ENERO:DICIEMBRE!N90)</f>
        <v>0</v>
      </c>
      <c r="O90" s="13">
        <f>SUM(ENERO:DICIEMBRE!O90)</f>
        <v>0</v>
      </c>
      <c r="P90" s="13">
        <f>SUM(ENERO:DICIEMBRE!P90)</f>
        <v>0</v>
      </c>
      <c r="Q90" s="13">
        <f>SUM(ENERO:DICIEMBRE!Q90)</f>
        <v>0</v>
      </c>
      <c r="R90" s="13">
        <f>SUM(ENERO:DICIEMBRE!R90)</f>
        <v>0</v>
      </c>
      <c r="S90" s="13">
        <f>SUM(ENERO:DICIEMBRE!S90)</f>
        <v>0</v>
      </c>
      <c r="T90" s="13">
        <f>SUM(ENERO:DICIEMBRE!T90)</f>
        <v>0</v>
      </c>
      <c r="U90" s="13">
        <f>SUM(ENERO:DICIEMBRE!U90)</f>
        <v>0</v>
      </c>
      <c r="V90" s="13">
        <f>SUM(ENERO:DICIEMBRE!V90)</f>
        <v>0</v>
      </c>
      <c r="W90" s="13">
        <f>SUM(ENERO:DICIEMBRE!W90)</f>
        <v>0</v>
      </c>
      <c r="X90" s="13">
        <f>SUM(ENERO:DICIEMBRE!X90)</f>
        <v>0</v>
      </c>
      <c r="Y90" s="13">
        <f>SUM(ENERO:DICIEMBRE!Y90)</f>
        <v>0</v>
      </c>
      <c r="Z90" s="77">
        <f t="shared" si="23"/>
        <v>0</v>
      </c>
      <c r="AA90" s="13">
        <f>SUM(ENERO:DICIEMBRE!AA90)</f>
        <v>0</v>
      </c>
      <c r="AB90" s="13">
        <f>SUM(ENERO:DICIEMBRE!AB90)</f>
        <v>0</v>
      </c>
      <c r="AC90" s="13">
        <f>SUM(ENERO:DICIEMBRE!AC90)</f>
        <v>0</v>
      </c>
      <c r="AD90" s="13">
        <f>SUM(ENERO:DICIEMBRE!AD90)</f>
        <v>0</v>
      </c>
      <c r="AE90" s="77">
        <f t="shared" si="24"/>
        <v>0</v>
      </c>
      <c r="AF90" s="13">
        <f>SUM(ENERO:DICIEMBRE!AF90)</f>
        <v>0</v>
      </c>
      <c r="AG90" s="13">
        <f>SUM(ENERO:DICIEMBRE!AG90)</f>
        <v>0</v>
      </c>
      <c r="AH90" s="13">
        <f>SUM(ENERO:DICIEMBRE!AH90)</f>
        <v>0</v>
      </c>
      <c r="AI90" s="13">
        <f>SUM(ENERO:DICIEMBRE!AI90)</f>
        <v>0</v>
      </c>
      <c r="AJ90" s="13">
        <f>SUM(ENERO:DICIEMBRE!AJ90)</f>
        <v>0</v>
      </c>
      <c r="AK90" s="13">
        <f>SUM(ENERO:DICIEMBRE!AK90)</f>
        <v>0</v>
      </c>
      <c r="AL90" s="13">
        <f>SUM(ENERO:DICIEMBRE!AL90)</f>
        <v>0</v>
      </c>
      <c r="AM90" s="13">
        <f>SUM(ENERO:DICIEMBRE!AM90)</f>
        <v>0</v>
      </c>
      <c r="AN90" s="13">
        <f>SUM(ENERO:DICIEMBRE!AN90)</f>
        <v>0</v>
      </c>
      <c r="AO90" s="13">
        <f>SUM(ENERO:DICIEMBRE!AO90)</f>
        <v>0</v>
      </c>
      <c r="AP90" s="13">
        <f>SUM(ENERO:DICIEMBRE!AP90)</f>
        <v>0</v>
      </c>
      <c r="AQ90" s="13">
        <f>SUM(ENERO:DICIEMBRE!AQ90)</f>
        <v>0</v>
      </c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>
        <f>SUM(ENERO:DICIEMBRE!C91)</f>
        <v>0</v>
      </c>
      <c r="D91" s="13">
        <f>SUM(ENERO:DICIEMBRE!D91)</f>
        <v>0</v>
      </c>
      <c r="E91" s="13">
        <f>SUM(ENERO:DICIEMBRE!E91)</f>
        <v>0</v>
      </c>
      <c r="F91" s="13">
        <f>SUM(ENERO:DICIEMBRE!F91)</f>
        <v>0</v>
      </c>
      <c r="G91" s="13">
        <f>SUM(ENERO:DICIEMBRE!G91)</f>
        <v>0</v>
      </c>
      <c r="H91" s="13">
        <f>SUM(ENERO:DICIEMBRE!H91)</f>
        <v>0</v>
      </c>
      <c r="I91" s="13">
        <f>SUM(ENERO:DICIEMBRE!I91)</f>
        <v>0</v>
      </c>
      <c r="J91" s="13">
        <f>SUM(ENERO:DICIEMBRE!J91)</f>
        <v>0</v>
      </c>
      <c r="K91" s="13">
        <f>SUM(ENERO:DICIEMBRE!K91)</f>
        <v>0</v>
      </c>
      <c r="L91" s="13">
        <f>SUM(ENERO:DICIEMBRE!L91)</f>
        <v>0</v>
      </c>
      <c r="M91" s="13">
        <f>SUM(ENERO:DICIEMBRE!M91)</f>
        <v>0</v>
      </c>
      <c r="N91" s="13">
        <f>SUM(ENERO:DICIEMBRE!N91)</f>
        <v>0</v>
      </c>
      <c r="O91" s="13">
        <f>SUM(ENERO:DICIEMBRE!O91)</f>
        <v>0</v>
      </c>
      <c r="P91" s="13">
        <f>SUM(ENERO:DICIEMBRE!P91)</f>
        <v>0</v>
      </c>
      <c r="Q91" s="13">
        <f>SUM(ENERO:DICIEMBRE!Q91)</f>
        <v>0</v>
      </c>
      <c r="R91" s="13">
        <f>SUM(ENERO:DICIEMBRE!R91)</f>
        <v>0</v>
      </c>
      <c r="S91" s="13">
        <f>SUM(ENERO:DICIEMBRE!S91)</f>
        <v>0</v>
      </c>
      <c r="T91" s="13">
        <f>SUM(ENERO:DICIEMBRE!T91)</f>
        <v>0</v>
      </c>
      <c r="U91" s="13">
        <f>SUM(ENERO:DICIEMBRE!U91)</f>
        <v>0</v>
      </c>
      <c r="V91" s="13">
        <f>SUM(ENERO:DICIEMBRE!V91)</f>
        <v>0</v>
      </c>
      <c r="W91" s="13">
        <f>SUM(ENERO:DICIEMBRE!W91)</f>
        <v>0</v>
      </c>
      <c r="X91" s="13">
        <f>SUM(ENERO:DICIEMBRE!X91)</f>
        <v>0</v>
      </c>
      <c r="Y91" s="13">
        <f>SUM(ENERO:DICIEMBRE!Y91)</f>
        <v>0</v>
      </c>
      <c r="Z91" s="77">
        <f t="shared" si="23"/>
        <v>0</v>
      </c>
      <c r="AA91" s="13">
        <f>SUM(ENERO:DICIEMBRE!AA91)</f>
        <v>0</v>
      </c>
      <c r="AB91" s="13">
        <f>SUM(ENERO:DICIEMBRE!AB91)</f>
        <v>0</v>
      </c>
      <c r="AC91" s="13">
        <f>SUM(ENERO:DICIEMBRE!AC91)</f>
        <v>0</v>
      </c>
      <c r="AD91" s="13">
        <f>SUM(ENERO:DICIEMBRE!AD91)</f>
        <v>0</v>
      </c>
      <c r="AE91" s="77">
        <f t="shared" si="24"/>
        <v>0</v>
      </c>
      <c r="AF91" s="13">
        <f>SUM(ENERO:DICIEMBRE!AF91)</f>
        <v>0</v>
      </c>
      <c r="AG91" s="13">
        <f>SUM(ENERO:DICIEMBRE!AG91)</f>
        <v>0</v>
      </c>
      <c r="AH91" s="13">
        <f>SUM(ENERO:DICIEMBRE!AH91)</f>
        <v>0</v>
      </c>
      <c r="AI91" s="13">
        <f>SUM(ENERO:DICIEMBRE!AI91)</f>
        <v>0</v>
      </c>
      <c r="AJ91" s="13">
        <f>SUM(ENERO:DICIEMBRE!AJ91)</f>
        <v>0</v>
      </c>
      <c r="AK91" s="13">
        <f>SUM(ENERO:DICIEMBRE!AK91)</f>
        <v>0</v>
      </c>
      <c r="AL91" s="13">
        <f>SUM(ENERO:DICIEMBRE!AL91)</f>
        <v>0</v>
      </c>
      <c r="AM91" s="13">
        <f>SUM(ENERO:DICIEMBRE!AM91)</f>
        <v>0</v>
      </c>
      <c r="AN91" s="13">
        <f>SUM(ENERO:DICIEMBRE!AN91)</f>
        <v>0</v>
      </c>
      <c r="AO91" s="13">
        <f>SUM(ENERO:DICIEMBRE!AO91)</f>
        <v>0</v>
      </c>
      <c r="AP91" s="13">
        <f>SUM(ENERO:DICIEMBRE!AP91)</f>
        <v>0</v>
      </c>
      <c r="AQ91" s="13">
        <f>SUM(ENERO:DICIEMBRE!AQ91)</f>
        <v>0</v>
      </c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>
        <f>SUM(ENERO:DICIEMBRE!C92)</f>
        <v>0</v>
      </c>
      <c r="D92" s="13">
        <f>SUM(ENERO:DICIEMBRE!D92)</f>
        <v>0</v>
      </c>
      <c r="E92" s="13">
        <f>SUM(ENERO:DICIEMBRE!E92)</f>
        <v>0</v>
      </c>
      <c r="F92" s="13">
        <f>SUM(ENERO:DICIEMBRE!F92)</f>
        <v>0</v>
      </c>
      <c r="G92" s="13">
        <f>SUM(ENERO:DICIEMBRE!G92)</f>
        <v>0</v>
      </c>
      <c r="H92" s="13">
        <f>SUM(ENERO:DICIEMBRE!H92)</f>
        <v>0</v>
      </c>
      <c r="I92" s="13">
        <f>SUM(ENERO:DICIEMBRE!I92)</f>
        <v>0</v>
      </c>
      <c r="J92" s="13">
        <f>SUM(ENERO:DICIEMBRE!J92)</f>
        <v>0</v>
      </c>
      <c r="K92" s="13">
        <f>SUM(ENERO:DICIEMBRE!K92)</f>
        <v>0</v>
      </c>
      <c r="L92" s="13">
        <f>SUM(ENERO:DICIEMBRE!L92)</f>
        <v>0</v>
      </c>
      <c r="M92" s="13">
        <f>SUM(ENERO:DICIEMBRE!M92)</f>
        <v>0</v>
      </c>
      <c r="N92" s="13">
        <f>SUM(ENERO:DICIEMBRE!N92)</f>
        <v>0</v>
      </c>
      <c r="O92" s="13">
        <f>SUM(ENERO:DICIEMBRE!O92)</f>
        <v>0</v>
      </c>
      <c r="P92" s="13">
        <f>SUM(ENERO:DICIEMBRE!P92)</f>
        <v>0</v>
      </c>
      <c r="Q92" s="13">
        <f>SUM(ENERO:DICIEMBRE!Q92)</f>
        <v>0</v>
      </c>
      <c r="R92" s="13">
        <f>SUM(ENERO:DICIEMBRE!R92)</f>
        <v>0</v>
      </c>
      <c r="S92" s="13">
        <f>SUM(ENERO:DICIEMBRE!S92)</f>
        <v>0</v>
      </c>
      <c r="T92" s="13">
        <f>SUM(ENERO:DICIEMBRE!T92)</f>
        <v>0</v>
      </c>
      <c r="U92" s="13">
        <f>SUM(ENERO:DICIEMBRE!U92)</f>
        <v>0</v>
      </c>
      <c r="V92" s="13">
        <f>SUM(ENERO:DICIEMBRE!V92)</f>
        <v>0</v>
      </c>
      <c r="W92" s="13">
        <f>SUM(ENERO:DICIEMBRE!W92)</f>
        <v>0</v>
      </c>
      <c r="X92" s="13">
        <f>SUM(ENERO:DICIEMBRE!X92)</f>
        <v>0</v>
      </c>
      <c r="Y92" s="13">
        <f>SUM(ENERO:DICIEMBRE!Y92)</f>
        <v>0</v>
      </c>
      <c r="Z92" s="77">
        <f t="shared" si="23"/>
        <v>0</v>
      </c>
      <c r="AA92" s="13">
        <f>SUM(ENERO:DICIEMBRE!AA92)</f>
        <v>0</v>
      </c>
      <c r="AB92" s="13">
        <f>SUM(ENERO:DICIEMBRE!AB92)</f>
        <v>0</v>
      </c>
      <c r="AC92" s="13">
        <f>SUM(ENERO:DICIEMBRE!AC92)</f>
        <v>0</v>
      </c>
      <c r="AD92" s="13">
        <f>SUM(ENERO:DICIEMBRE!AD92)</f>
        <v>0</v>
      </c>
      <c r="AE92" s="77">
        <f t="shared" si="24"/>
        <v>0</v>
      </c>
      <c r="AF92" s="13">
        <f>SUM(ENERO:DICIEMBRE!AF92)</f>
        <v>0</v>
      </c>
      <c r="AG92" s="13">
        <f>SUM(ENERO:DICIEMBRE!AG92)</f>
        <v>0</v>
      </c>
      <c r="AH92" s="13">
        <f>SUM(ENERO:DICIEMBRE!AH92)</f>
        <v>0</v>
      </c>
      <c r="AI92" s="13">
        <f>SUM(ENERO:DICIEMBRE!AI92)</f>
        <v>0</v>
      </c>
      <c r="AJ92" s="13">
        <f>SUM(ENERO:DICIEMBRE!AJ92)</f>
        <v>0</v>
      </c>
      <c r="AK92" s="13">
        <f>SUM(ENERO:DICIEMBRE!AK92)</f>
        <v>0</v>
      </c>
      <c r="AL92" s="13">
        <f>SUM(ENERO:DICIEMBRE!AL92)</f>
        <v>0</v>
      </c>
      <c r="AM92" s="13">
        <f>SUM(ENERO:DICIEMBRE!AM92)</f>
        <v>0</v>
      </c>
      <c r="AN92" s="13">
        <f>SUM(ENERO:DICIEMBRE!AN92)</f>
        <v>0</v>
      </c>
      <c r="AO92" s="13">
        <f>SUM(ENERO:DICIEMBRE!AO92)</f>
        <v>0</v>
      </c>
      <c r="AP92" s="13">
        <f>SUM(ENERO:DICIEMBRE!AP92)</f>
        <v>0</v>
      </c>
      <c r="AQ92" s="13">
        <f>SUM(ENERO:DICIEMBRE!AQ92)</f>
        <v>0</v>
      </c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13">
        <f>SUM(ENERO:DICIEMBRE!C93)</f>
        <v>0</v>
      </c>
      <c r="D93" s="13">
        <f>SUM(ENERO:DICIEMBRE!D93)</f>
        <v>0</v>
      </c>
      <c r="E93" s="13">
        <f>SUM(ENERO:DICIEMBRE!E93)</f>
        <v>0</v>
      </c>
      <c r="F93" s="13">
        <f>SUM(ENERO:DICIEMBRE!F93)</f>
        <v>0</v>
      </c>
      <c r="G93" s="13">
        <f>SUM(ENERO:DICIEMBRE!G93)</f>
        <v>0</v>
      </c>
      <c r="H93" s="13">
        <f>SUM(ENERO:DICIEMBRE!H93)</f>
        <v>0</v>
      </c>
      <c r="I93" s="13">
        <f>SUM(ENERO:DICIEMBRE!I93)</f>
        <v>0</v>
      </c>
      <c r="J93" s="13">
        <f>SUM(ENERO:DICIEMBRE!J93)</f>
        <v>0</v>
      </c>
      <c r="K93" s="13">
        <f>SUM(ENERO:DICIEMBRE!K93)</f>
        <v>0</v>
      </c>
      <c r="L93" s="13">
        <f>SUM(ENERO:DICIEMBRE!L93)</f>
        <v>0</v>
      </c>
      <c r="M93" s="13">
        <f>SUM(ENERO:DICIEMBRE!M93)</f>
        <v>0</v>
      </c>
      <c r="N93" s="13">
        <f>SUM(ENERO:DICIEMBRE!N93)</f>
        <v>0</v>
      </c>
      <c r="O93" s="13">
        <f>SUM(ENERO:DICIEMBRE!O93)</f>
        <v>0</v>
      </c>
      <c r="P93" s="13">
        <f>SUM(ENERO:DICIEMBRE!P93)</f>
        <v>0</v>
      </c>
      <c r="Q93" s="13">
        <f>SUM(ENERO:DICIEMBRE!Q93)</f>
        <v>0</v>
      </c>
      <c r="R93" s="13">
        <f>SUM(ENERO:DICIEMBRE!R93)</f>
        <v>0</v>
      </c>
      <c r="S93" s="13">
        <f>SUM(ENERO:DICIEMBRE!S93)</f>
        <v>0</v>
      </c>
      <c r="T93" s="13">
        <f>SUM(ENERO:DICIEMBRE!T93)</f>
        <v>0</v>
      </c>
      <c r="U93" s="13">
        <f>SUM(ENERO:DICIEMBRE!U93)</f>
        <v>0</v>
      </c>
      <c r="V93" s="13">
        <f>SUM(ENERO:DICIEMBRE!V93)</f>
        <v>0</v>
      </c>
      <c r="W93" s="13">
        <f>SUM(ENERO:DICIEMBRE!W93)</f>
        <v>0</v>
      </c>
      <c r="X93" s="13">
        <f>SUM(ENERO:DICIEMBRE!X93)</f>
        <v>0</v>
      </c>
      <c r="Y93" s="13">
        <f>SUM(ENERO:DICIEMBRE!Y93)</f>
        <v>0</v>
      </c>
      <c r="Z93" s="77">
        <f t="shared" si="23"/>
        <v>0</v>
      </c>
      <c r="AA93" s="13">
        <f>SUM(ENERO:DICIEMBRE!AA93)</f>
        <v>0</v>
      </c>
      <c r="AB93" s="13">
        <f>SUM(ENERO:DICIEMBRE!AB93)</f>
        <v>0</v>
      </c>
      <c r="AC93" s="13">
        <f>SUM(ENERO:DICIEMBRE!AC93)</f>
        <v>0</v>
      </c>
      <c r="AD93" s="13">
        <f>SUM(ENERO:DICIEMBRE!AD93)</f>
        <v>0</v>
      </c>
      <c r="AE93" s="77">
        <f t="shared" si="24"/>
        <v>0</v>
      </c>
      <c r="AF93" s="13">
        <f>SUM(ENERO:DICIEMBRE!AF93)</f>
        <v>0</v>
      </c>
      <c r="AG93" s="13">
        <f>SUM(ENERO:DICIEMBRE!AG93)</f>
        <v>0</v>
      </c>
      <c r="AH93" s="13">
        <f>SUM(ENERO:DICIEMBRE!AH93)</f>
        <v>0</v>
      </c>
      <c r="AI93" s="13">
        <f>SUM(ENERO:DICIEMBRE!AI93)</f>
        <v>0</v>
      </c>
      <c r="AJ93" s="13">
        <f>SUM(ENERO:DICIEMBRE!AJ93)</f>
        <v>0</v>
      </c>
      <c r="AK93" s="13">
        <f>SUM(ENERO:DICIEMBRE!AK93)</f>
        <v>0</v>
      </c>
      <c r="AL93" s="13">
        <f>SUM(ENERO:DICIEMBRE!AL93)</f>
        <v>0</v>
      </c>
      <c r="AM93" s="13">
        <f>SUM(ENERO:DICIEMBRE!AM93)</f>
        <v>0</v>
      </c>
      <c r="AN93" s="13">
        <f>SUM(ENERO:DICIEMBRE!AN93)</f>
        <v>0</v>
      </c>
      <c r="AO93" s="13">
        <f>SUM(ENERO:DICIEMBRE!AO93)</f>
        <v>0</v>
      </c>
      <c r="AP93" s="13">
        <f>SUM(ENERO:DICIEMBRE!AP93)</f>
        <v>0</v>
      </c>
      <c r="AQ93" s="13">
        <f>SUM(ENERO:DICIEMBRE!AQ93)</f>
        <v>0</v>
      </c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96" t="s">
        <v>4</v>
      </c>
      <c r="B94" s="97">
        <f>SUM(C94:S94)</f>
        <v>181</v>
      </c>
      <c r="C94" s="98">
        <f>SUM(C34:C93)</f>
        <v>39</v>
      </c>
      <c r="D94" s="99">
        <f>SUM(D34:D93)</f>
        <v>3</v>
      </c>
      <c r="E94" s="99">
        <f t="shared" ref="E94:AP94" si="34">SUM(E34:E93)</f>
        <v>2</v>
      </c>
      <c r="F94" s="99">
        <f t="shared" si="34"/>
        <v>0</v>
      </c>
      <c r="G94" s="99">
        <f t="shared" si="34"/>
        <v>0</v>
      </c>
      <c r="H94" s="100">
        <f t="shared" si="34"/>
        <v>0</v>
      </c>
      <c r="I94" s="99">
        <f t="shared" si="34"/>
        <v>3</v>
      </c>
      <c r="J94" s="99">
        <f t="shared" si="34"/>
        <v>2</v>
      </c>
      <c r="K94" s="99">
        <f t="shared" si="34"/>
        <v>7</v>
      </c>
      <c r="L94" s="99">
        <f t="shared" si="34"/>
        <v>7</v>
      </c>
      <c r="M94" s="99">
        <f t="shared" si="34"/>
        <v>6</v>
      </c>
      <c r="N94" s="99">
        <f t="shared" si="34"/>
        <v>6</v>
      </c>
      <c r="O94" s="99">
        <f t="shared" si="34"/>
        <v>19</v>
      </c>
      <c r="P94" s="99">
        <f t="shared" si="34"/>
        <v>11</v>
      </c>
      <c r="Q94" s="99">
        <f t="shared" si="34"/>
        <v>24</v>
      </c>
      <c r="R94" s="99">
        <f t="shared" si="34"/>
        <v>21</v>
      </c>
      <c r="S94" s="101">
        <f t="shared" si="34"/>
        <v>31</v>
      </c>
      <c r="T94" s="98">
        <f t="shared" si="34"/>
        <v>83</v>
      </c>
      <c r="U94" s="101">
        <f t="shared" si="34"/>
        <v>98</v>
      </c>
      <c r="V94" s="98">
        <f t="shared" si="34"/>
        <v>0</v>
      </c>
      <c r="W94" s="101">
        <f t="shared" si="34"/>
        <v>20</v>
      </c>
      <c r="X94" s="98">
        <f t="shared" si="34"/>
        <v>0</v>
      </c>
      <c r="Y94" s="101">
        <f t="shared" si="34"/>
        <v>0</v>
      </c>
      <c r="Z94" s="97">
        <f t="shared" si="34"/>
        <v>5</v>
      </c>
      <c r="AA94" s="98">
        <f t="shared" si="34"/>
        <v>0</v>
      </c>
      <c r="AB94" s="99">
        <f t="shared" si="34"/>
        <v>5</v>
      </c>
      <c r="AC94" s="99">
        <f t="shared" si="34"/>
        <v>0</v>
      </c>
      <c r="AD94" s="100">
        <f t="shared" si="34"/>
        <v>0</v>
      </c>
      <c r="AE94" s="97">
        <f t="shared" si="34"/>
        <v>0</v>
      </c>
      <c r="AF94" s="98">
        <f t="shared" si="34"/>
        <v>0</v>
      </c>
      <c r="AG94" s="99">
        <f t="shared" si="34"/>
        <v>0</v>
      </c>
      <c r="AH94" s="99">
        <f t="shared" si="34"/>
        <v>0</v>
      </c>
      <c r="AI94" s="102">
        <f t="shared" si="34"/>
        <v>0</v>
      </c>
      <c r="AJ94" s="101">
        <f>SUM(AJ34:AJ93)</f>
        <v>6</v>
      </c>
      <c r="AK94" s="101">
        <f>SUM(AK34:AK93)</f>
        <v>0</v>
      </c>
      <c r="AL94" s="101">
        <f>SUM(AL34:AL93)</f>
        <v>156</v>
      </c>
      <c r="AM94" s="101">
        <f t="shared" si="34"/>
        <v>28</v>
      </c>
      <c r="AN94" s="101">
        <f t="shared" si="34"/>
        <v>0</v>
      </c>
      <c r="AO94" s="101">
        <f t="shared" si="34"/>
        <v>0</v>
      </c>
      <c r="AP94" s="101">
        <f t="shared" si="34"/>
        <v>0</v>
      </c>
      <c r="AQ94" s="101">
        <f>SUM(AQ34:AQ93)</f>
        <v>0</v>
      </c>
    </row>
    <row r="95" spans="1:93" s="2" customFormat="1" ht="11.25" x14ac:dyDescent="0.15">
      <c r="A95" s="2183" t="s">
        <v>135</v>
      </c>
      <c r="B95" s="2183"/>
      <c r="C95" s="2183"/>
      <c r="D95" s="2183"/>
      <c r="E95" s="218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x14ac:dyDescent="0.15">
      <c r="A96" s="2143" t="s">
        <v>3</v>
      </c>
      <c r="B96" s="2144"/>
      <c r="C96" s="2143" t="s">
        <v>36</v>
      </c>
      <c r="D96" s="2186"/>
      <c r="E96" s="2144"/>
      <c r="F96" s="2167" t="s">
        <v>39</v>
      </c>
      <c r="G96" s="2172"/>
      <c r="H96" s="2172"/>
      <c r="I96" s="2172"/>
      <c r="J96" s="2172"/>
      <c r="K96" s="2172"/>
      <c r="L96" s="2172"/>
      <c r="M96" s="2172"/>
      <c r="N96" s="2172"/>
      <c r="O96" s="2172"/>
      <c r="P96" s="2172"/>
      <c r="Q96" s="2172"/>
      <c r="R96" s="2172"/>
      <c r="S96" s="2172"/>
      <c r="T96" s="2172"/>
      <c r="U96" s="2172"/>
      <c r="V96" s="2172"/>
      <c r="W96" s="2172"/>
      <c r="X96" s="2172"/>
      <c r="Y96" s="2172"/>
      <c r="Z96" s="2172"/>
      <c r="AA96" s="2172"/>
      <c r="AB96" s="2172"/>
      <c r="AC96" s="2172"/>
      <c r="AD96" s="2172"/>
      <c r="AE96" s="2172"/>
      <c r="AF96" s="2172"/>
      <c r="AG96" s="2172"/>
      <c r="AH96" s="2172"/>
      <c r="AI96" s="2172"/>
      <c r="AJ96" s="2172"/>
      <c r="AK96" s="2172"/>
      <c r="AL96" s="2172"/>
      <c r="AM96" s="2168"/>
      <c r="AN96" s="2188" t="s">
        <v>136</v>
      </c>
      <c r="AO96" s="2189"/>
      <c r="AP96" s="2156" t="s">
        <v>137</v>
      </c>
      <c r="AQ96" s="2170" t="s">
        <v>138</v>
      </c>
      <c r="AR96" s="2155" t="s">
        <v>9</v>
      </c>
      <c r="AS96" s="2170" t="s">
        <v>10</v>
      </c>
      <c r="AT96" s="2170" t="s">
        <v>139</v>
      </c>
      <c r="AU96" s="2139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163" t="s">
        <v>12</v>
      </c>
      <c r="G97" s="2166"/>
      <c r="H97" s="2163" t="s">
        <v>13</v>
      </c>
      <c r="I97" s="2166"/>
      <c r="J97" s="2163" t="s">
        <v>141</v>
      </c>
      <c r="K97" s="2166"/>
      <c r="L97" s="2163" t="s">
        <v>15</v>
      </c>
      <c r="M97" s="2166"/>
      <c r="N97" s="2163" t="s">
        <v>16</v>
      </c>
      <c r="O97" s="2166"/>
      <c r="P97" s="2167" t="s">
        <v>17</v>
      </c>
      <c r="Q97" s="2169"/>
      <c r="R97" s="2167" t="s">
        <v>18</v>
      </c>
      <c r="S97" s="2169"/>
      <c r="T97" s="2167" t="s">
        <v>19</v>
      </c>
      <c r="U97" s="2169"/>
      <c r="V97" s="2167" t="s">
        <v>20</v>
      </c>
      <c r="W97" s="2169"/>
      <c r="X97" s="2167" t="s">
        <v>21</v>
      </c>
      <c r="Y97" s="2169"/>
      <c r="Z97" s="2167" t="s">
        <v>22</v>
      </c>
      <c r="AA97" s="2169"/>
      <c r="AB97" s="2167" t="s">
        <v>23</v>
      </c>
      <c r="AC97" s="2169"/>
      <c r="AD97" s="2167" t="s">
        <v>24</v>
      </c>
      <c r="AE97" s="2169"/>
      <c r="AF97" s="2167" t="s">
        <v>25</v>
      </c>
      <c r="AG97" s="2169"/>
      <c r="AH97" s="2167" t="s">
        <v>26</v>
      </c>
      <c r="AI97" s="2169"/>
      <c r="AJ97" s="2167" t="s">
        <v>27</v>
      </c>
      <c r="AK97" s="2169"/>
      <c r="AL97" s="2167" t="s">
        <v>28</v>
      </c>
      <c r="AM97" s="2168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72" t="s">
        <v>43</v>
      </c>
      <c r="D98" s="7" t="s">
        <v>29</v>
      </c>
      <c r="E98" s="103" t="s">
        <v>30</v>
      </c>
      <c r="F98" s="104" t="s">
        <v>29</v>
      </c>
      <c r="G98" s="105" t="s">
        <v>30</v>
      </c>
      <c r="H98" s="104" t="s">
        <v>29</v>
      </c>
      <c r="I98" s="105" t="s">
        <v>30</v>
      </c>
      <c r="J98" s="104" t="s">
        <v>29</v>
      </c>
      <c r="K98" s="105" t="s">
        <v>30</v>
      </c>
      <c r="L98" s="104" t="s">
        <v>29</v>
      </c>
      <c r="M98" s="105" t="s">
        <v>30</v>
      </c>
      <c r="N98" s="104" t="s">
        <v>29</v>
      </c>
      <c r="O98" s="105" t="s">
        <v>30</v>
      </c>
      <c r="P98" s="104" t="s">
        <v>29</v>
      </c>
      <c r="Q98" s="105" t="s">
        <v>30</v>
      </c>
      <c r="R98" s="104" t="s">
        <v>29</v>
      </c>
      <c r="S98" s="105" t="s">
        <v>30</v>
      </c>
      <c r="T98" s="104" t="s">
        <v>29</v>
      </c>
      <c r="U98" s="105" t="s">
        <v>30</v>
      </c>
      <c r="V98" s="104" t="s">
        <v>29</v>
      </c>
      <c r="W98" s="105" t="s">
        <v>30</v>
      </c>
      <c r="X98" s="104" t="s">
        <v>29</v>
      </c>
      <c r="Y98" s="105" t="s">
        <v>30</v>
      </c>
      <c r="Z98" s="104" t="s">
        <v>29</v>
      </c>
      <c r="AA98" s="105" t="s">
        <v>30</v>
      </c>
      <c r="AB98" s="104" t="s">
        <v>29</v>
      </c>
      <c r="AC98" s="105" t="s">
        <v>30</v>
      </c>
      <c r="AD98" s="104" t="s">
        <v>29</v>
      </c>
      <c r="AE98" s="105" t="s">
        <v>30</v>
      </c>
      <c r="AF98" s="104" t="s">
        <v>29</v>
      </c>
      <c r="AG98" s="105" t="s">
        <v>30</v>
      </c>
      <c r="AH98" s="104" t="s">
        <v>29</v>
      </c>
      <c r="AI98" s="105" t="s">
        <v>30</v>
      </c>
      <c r="AJ98" s="104" t="s">
        <v>29</v>
      </c>
      <c r="AK98" s="105" t="s">
        <v>30</v>
      </c>
      <c r="AL98" s="104" t="s">
        <v>29</v>
      </c>
      <c r="AM98" s="106" t="s">
        <v>30</v>
      </c>
      <c r="AN98" s="107" t="s">
        <v>142</v>
      </c>
      <c r="AO98" s="108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09" t="s">
        <v>32</v>
      </c>
      <c r="B99" s="110"/>
      <c r="C99" s="111">
        <f>SUM(D99+E99)</f>
        <v>843</v>
      </c>
      <c r="D99" s="112">
        <f>SUM(F99+H99+J99+L99+N99+P99+R99+T99+V99+X99+Z99+AB99+AD99+AF99+AH99+AJ99+AL99)</f>
        <v>294</v>
      </c>
      <c r="E99" s="113">
        <f>SUM(G99+I99+K99+M99+O99+Q99+S99+U99+W99+Y99+AA99+AC99+AE99+AG99+AI99+AK99+AM99)</f>
        <v>549</v>
      </c>
      <c r="F99" s="13">
        <f>SUM(ENERO:DICIEMBRE!F99)</f>
        <v>2</v>
      </c>
      <c r="G99" s="13">
        <f>SUM(ENERO:DICIEMBRE!G99)</f>
        <v>0</v>
      </c>
      <c r="H99" s="13">
        <f>SUM(ENERO:DICIEMBRE!H99)</f>
        <v>7</v>
      </c>
      <c r="I99" s="13">
        <f>SUM(ENERO:DICIEMBRE!I99)</f>
        <v>1</v>
      </c>
      <c r="J99" s="13">
        <f>SUM(ENERO:DICIEMBRE!J99)</f>
        <v>1</v>
      </c>
      <c r="K99" s="13">
        <f>SUM(ENERO:DICIEMBRE!K99)</f>
        <v>0</v>
      </c>
      <c r="L99" s="13">
        <f>SUM(ENERO:DICIEMBRE!L99)</f>
        <v>4</v>
      </c>
      <c r="M99" s="13">
        <f>SUM(ENERO:DICIEMBRE!M99)</f>
        <v>3</v>
      </c>
      <c r="N99" s="13">
        <f>SUM(ENERO:DICIEMBRE!N99)</f>
        <v>2</v>
      </c>
      <c r="O99" s="13">
        <f>SUM(ENERO:DICIEMBRE!O99)</f>
        <v>9</v>
      </c>
      <c r="P99" s="13">
        <f>SUM(ENERO:DICIEMBRE!P99)</f>
        <v>9</v>
      </c>
      <c r="Q99" s="13">
        <f>SUM(ENERO:DICIEMBRE!Q99)</f>
        <v>17</v>
      </c>
      <c r="R99" s="13">
        <f>SUM(ENERO:DICIEMBRE!R99)</f>
        <v>4</v>
      </c>
      <c r="S99" s="13">
        <f>SUM(ENERO:DICIEMBRE!S99)</f>
        <v>16</v>
      </c>
      <c r="T99" s="13">
        <f>SUM(ENERO:DICIEMBRE!T99)</f>
        <v>12</v>
      </c>
      <c r="U99" s="13">
        <f>SUM(ENERO:DICIEMBRE!U99)</f>
        <v>34</v>
      </c>
      <c r="V99" s="13">
        <f>SUM(ENERO:DICIEMBRE!V99)</f>
        <v>9</v>
      </c>
      <c r="W99" s="13">
        <f>SUM(ENERO:DICIEMBRE!W99)</f>
        <v>36</v>
      </c>
      <c r="X99" s="13">
        <f>SUM(ENERO:DICIEMBRE!X99)</f>
        <v>12</v>
      </c>
      <c r="Y99" s="13">
        <f>SUM(ENERO:DICIEMBRE!Y99)</f>
        <v>52</v>
      </c>
      <c r="Z99" s="13">
        <f>SUM(ENERO:DICIEMBRE!Z99)</f>
        <v>10</v>
      </c>
      <c r="AA99" s="13">
        <f>SUM(ENERO:DICIEMBRE!AA99)</f>
        <v>52</v>
      </c>
      <c r="AB99" s="13">
        <f>SUM(ENERO:DICIEMBRE!AB99)</f>
        <v>27</v>
      </c>
      <c r="AC99" s="13">
        <f>SUM(ENERO:DICIEMBRE!AC99)</f>
        <v>44</v>
      </c>
      <c r="AD99" s="13">
        <f>SUM(ENERO:DICIEMBRE!AD99)</f>
        <v>16</v>
      </c>
      <c r="AE99" s="13">
        <f>SUM(ENERO:DICIEMBRE!AE99)</f>
        <v>76</v>
      </c>
      <c r="AF99" s="13">
        <f>SUM(ENERO:DICIEMBRE!AF99)</f>
        <v>40</v>
      </c>
      <c r="AG99" s="13">
        <f>SUM(ENERO:DICIEMBRE!AG99)</f>
        <v>67</v>
      </c>
      <c r="AH99" s="13">
        <f>SUM(ENERO:DICIEMBRE!AH99)</f>
        <v>55</v>
      </c>
      <c r="AI99" s="13">
        <f>SUM(ENERO:DICIEMBRE!AI99)</f>
        <v>65</v>
      </c>
      <c r="AJ99" s="13">
        <f>SUM(ENERO:DICIEMBRE!AJ99)</f>
        <v>36</v>
      </c>
      <c r="AK99" s="13">
        <f>SUM(ENERO:DICIEMBRE!AK99)</f>
        <v>35</v>
      </c>
      <c r="AL99" s="13">
        <f>SUM(ENERO:DICIEMBRE!AL99)</f>
        <v>48</v>
      </c>
      <c r="AM99" s="13">
        <f>SUM(ENERO:DICIEMBRE!AM99)</f>
        <v>42</v>
      </c>
      <c r="AN99" s="13">
        <f>SUM(ENERO:DICIEMBRE!AN99)</f>
        <v>0</v>
      </c>
      <c r="AO99" s="13">
        <f>SUM(ENERO:DICIEMBRE!AO99)</f>
        <v>634</v>
      </c>
      <c r="AP99" s="13">
        <f>SUM(ENERO:DICIEMBRE!AP99)</f>
        <v>841</v>
      </c>
      <c r="AQ99" s="13">
        <f>SUM(ENERO:DICIEMBRE!AQ99)</f>
        <v>431</v>
      </c>
      <c r="AR99" s="13">
        <f>SUM(ENERO:DICIEMBRE!AR99)</f>
        <v>0</v>
      </c>
      <c r="AS99" s="13">
        <f>SUM(ENERO:DICIEMBRE!AS99)</f>
        <v>0</v>
      </c>
      <c r="AT99" s="13">
        <f>SUM(ENERO:DICIEMBRE!AT99)</f>
        <v>199</v>
      </c>
      <c r="AU99" s="13">
        <f>SUM(ENERO:DICIEMBRE!AU99)</f>
        <v>10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16" t="s">
        <v>33</v>
      </c>
      <c r="B100" s="117" t="s">
        <v>144</v>
      </c>
      <c r="C100" s="118">
        <f>SUM(D100:E100)</f>
        <v>0</v>
      </c>
      <c r="D100" s="119"/>
      <c r="E100" s="113">
        <f>SUM(K100+M100+O100+Q100+S100+U100+W100+Y100+AA100+AC100+AE100+AG100+AI100+AK100+AM100)</f>
        <v>0</v>
      </c>
      <c r="F100" s="13">
        <f>SUM(ENERO:DICIEMBRE!F100)</f>
        <v>0</v>
      </c>
      <c r="G100" s="13">
        <f>SUM(ENERO:DICIEMBRE!G100)</f>
        <v>0</v>
      </c>
      <c r="H100" s="13">
        <f>SUM(ENERO:DICIEMBRE!H100)</f>
        <v>0</v>
      </c>
      <c r="I100" s="13">
        <f>SUM(ENERO:DICIEMBRE!I100)</f>
        <v>0</v>
      </c>
      <c r="J100" s="13">
        <f>SUM(ENERO:DICIEMBRE!J100)</f>
        <v>0</v>
      </c>
      <c r="K100" s="13">
        <f>SUM(ENERO:DICIEMBRE!K100)</f>
        <v>0</v>
      </c>
      <c r="L100" s="13">
        <f>SUM(ENERO:DICIEMBRE!L100)</f>
        <v>0</v>
      </c>
      <c r="M100" s="13">
        <f>SUM(ENERO:DICIEMBRE!M100)</f>
        <v>0</v>
      </c>
      <c r="N100" s="13">
        <f>SUM(ENERO:DICIEMBRE!N100)</f>
        <v>0</v>
      </c>
      <c r="O100" s="13">
        <f>SUM(ENERO:DICIEMBRE!O100)</f>
        <v>0</v>
      </c>
      <c r="P100" s="13">
        <f>SUM(ENERO:DICIEMBRE!P100)</f>
        <v>0</v>
      </c>
      <c r="Q100" s="13">
        <f>SUM(ENERO:DICIEMBRE!Q100)</f>
        <v>0</v>
      </c>
      <c r="R100" s="13">
        <f>SUM(ENERO:DICIEMBRE!R100)</f>
        <v>0</v>
      </c>
      <c r="S100" s="13">
        <f>SUM(ENERO:DICIEMBRE!S100)</f>
        <v>0</v>
      </c>
      <c r="T100" s="13">
        <f>SUM(ENERO:DICIEMBRE!T100)</f>
        <v>0</v>
      </c>
      <c r="U100" s="13">
        <f>SUM(ENERO:DICIEMBRE!U100)</f>
        <v>0</v>
      </c>
      <c r="V100" s="13">
        <f>SUM(ENERO:DICIEMBRE!V100)</f>
        <v>0</v>
      </c>
      <c r="W100" s="13">
        <f>SUM(ENERO:DICIEMBRE!W100)</f>
        <v>0</v>
      </c>
      <c r="X100" s="13">
        <f>SUM(ENERO:DICIEMBRE!X100)</f>
        <v>0</v>
      </c>
      <c r="Y100" s="13">
        <f>SUM(ENERO:DICIEMBRE!Y100)</f>
        <v>0</v>
      </c>
      <c r="Z100" s="13">
        <f>SUM(ENERO:DICIEMBRE!Z100)</f>
        <v>0</v>
      </c>
      <c r="AA100" s="13">
        <f>SUM(ENERO:DICIEMBRE!AA100)</f>
        <v>0</v>
      </c>
      <c r="AB100" s="13">
        <f>SUM(ENERO:DICIEMBRE!AB100)</f>
        <v>0</v>
      </c>
      <c r="AC100" s="13">
        <f>SUM(ENERO:DICIEMBRE!AC100)</f>
        <v>0</v>
      </c>
      <c r="AD100" s="13">
        <f>SUM(ENERO:DICIEMBRE!AD100)</f>
        <v>0</v>
      </c>
      <c r="AE100" s="13">
        <f>SUM(ENERO:DICIEMBRE!AE100)</f>
        <v>0</v>
      </c>
      <c r="AF100" s="13">
        <f>SUM(ENERO:DICIEMBRE!AF100)</f>
        <v>0</v>
      </c>
      <c r="AG100" s="13">
        <f>SUM(ENERO:DICIEMBRE!AG100)</f>
        <v>0</v>
      </c>
      <c r="AH100" s="13">
        <f>SUM(ENERO:DICIEMBRE!AH100)</f>
        <v>0</v>
      </c>
      <c r="AI100" s="13">
        <f>SUM(ENERO:DICIEMBRE!AI100)</f>
        <v>0</v>
      </c>
      <c r="AJ100" s="13">
        <f>SUM(ENERO:DICIEMBRE!AJ100)</f>
        <v>0</v>
      </c>
      <c r="AK100" s="13">
        <f>SUM(ENERO:DICIEMBRE!AK100)</f>
        <v>0</v>
      </c>
      <c r="AL100" s="13">
        <f>SUM(ENERO:DICIEMBRE!AL100)</f>
        <v>0</v>
      </c>
      <c r="AM100" s="13">
        <f>SUM(ENERO:DICIEMBRE!AM100)</f>
        <v>0</v>
      </c>
      <c r="AN100" s="13">
        <f>SUM(ENERO:DICIEMBRE!AN100)</f>
        <v>0</v>
      </c>
      <c r="AO100" s="13">
        <f>SUM(ENERO:DICIEMBRE!AO100)</f>
        <v>0</v>
      </c>
      <c r="AP100" s="13">
        <f>SUM(ENERO:DICIEMBRE!AP100)</f>
        <v>0</v>
      </c>
      <c r="AQ100" s="13">
        <f>SUM(ENERO:DICIEMBRE!AQ100)</f>
        <v>0</v>
      </c>
      <c r="AR100" s="13">
        <f>SUM(ENERO:DICIEMBRE!AR100)</f>
        <v>0</v>
      </c>
      <c r="AS100" s="13">
        <f>SUM(ENERO:DICIEMBRE!AS100)</f>
        <v>0</v>
      </c>
      <c r="AT100" s="13">
        <f>SUM(ENERO:DICIEMBRE!AT100)</f>
        <v>0</v>
      </c>
      <c r="AU100" s="13">
        <f>SUM(ENERO:DICIEMBRE!AU100)</f>
        <v>0</v>
      </c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>
        <f>SUM(ENERO:DICIEMBRE!F101)</f>
        <v>0</v>
      </c>
      <c r="G101" s="13">
        <f>SUM(ENERO:DICIEMBRE!G101)</f>
        <v>0</v>
      </c>
      <c r="H101" s="13">
        <f>SUM(ENERO:DICIEMBRE!H101)</f>
        <v>0</v>
      </c>
      <c r="I101" s="13">
        <f>SUM(ENERO:DICIEMBRE!I101)</f>
        <v>0</v>
      </c>
      <c r="J101" s="13">
        <f>SUM(ENERO:DICIEMBRE!J101)</f>
        <v>0</v>
      </c>
      <c r="K101" s="13">
        <f>SUM(ENERO:DICIEMBRE!K101)</f>
        <v>0</v>
      </c>
      <c r="L101" s="13">
        <f>SUM(ENERO:DICIEMBRE!L101)</f>
        <v>0</v>
      </c>
      <c r="M101" s="13">
        <f>SUM(ENERO:DICIEMBRE!M101)</f>
        <v>0</v>
      </c>
      <c r="N101" s="13">
        <f>SUM(ENERO:DICIEMBRE!N101)</f>
        <v>0</v>
      </c>
      <c r="O101" s="13">
        <f>SUM(ENERO:DICIEMBRE!O101)</f>
        <v>0</v>
      </c>
      <c r="P101" s="13">
        <f>SUM(ENERO:DICIEMBRE!P101)</f>
        <v>0</v>
      </c>
      <c r="Q101" s="13">
        <f>SUM(ENERO:DICIEMBRE!Q101)</f>
        <v>0</v>
      </c>
      <c r="R101" s="13">
        <f>SUM(ENERO:DICIEMBRE!R101)</f>
        <v>0</v>
      </c>
      <c r="S101" s="13">
        <f>SUM(ENERO:DICIEMBRE!S101)</f>
        <v>0</v>
      </c>
      <c r="T101" s="13">
        <f>SUM(ENERO:DICIEMBRE!T101)</f>
        <v>0</v>
      </c>
      <c r="U101" s="13">
        <f>SUM(ENERO:DICIEMBRE!U101)</f>
        <v>0</v>
      </c>
      <c r="V101" s="13">
        <f>SUM(ENERO:DICIEMBRE!V101)</f>
        <v>0</v>
      </c>
      <c r="W101" s="13">
        <f>SUM(ENERO:DICIEMBRE!W101)</f>
        <v>0</v>
      </c>
      <c r="X101" s="13">
        <f>SUM(ENERO:DICIEMBRE!X101)</f>
        <v>0</v>
      </c>
      <c r="Y101" s="13">
        <f>SUM(ENERO:DICIEMBRE!Y101)</f>
        <v>0</v>
      </c>
      <c r="Z101" s="13">
        <f>SUM(ENERO:DICIEMBRE!Z101)</f>
        <v>0</v>
      </c>
      <c r="AA101" s="13">
        <f>SUM(ENERO:DICIEMBRE!AA101)</f>
        <v>0</v>
      </c>
      <c r="AB101" s="13">
        <f>SUM(ENERO:DICIEMBRE!AB101)</f>
        <v>0</v>
      </c>
      <c r="AC101" s="13">
        <f>SUM(ENERO:DICIEMBRE!AC101)</f>
        <v>0</v>
      </c>
      <c r="AD101" s="13">
        <f>SUM(ENERO:DICIEMBRE!AD101)</f>
        <v>0</v>
      </c>
      <c r="AE101" s="13">
        <f>SUM(ENERO:DICIEMBRE!AE101)</f>
        <v>0</v>
      </c>
      <c r="AF101" s="13">
        <f>SUM(ENERO:DICIEMBRE!AF101)</f>
        <v>0</v>
      </c>
      <c r="AG101" s="13">
        <f>SUM(ENERO:DICIEMBRE!AG101)</f>
        <v>0</v>
      </c>
      <c r="AH101" s="13">
        <f>SUM(ENERO:DICIEMBRE!AH101)</f>
        <v>0</v>
      </c>
      <c r="AI101" s="13">
        <f>SUM(ENERO:DICIEMBRE!AI101)</f>
        <v>0</v>
      </c>
      <c r="AJ101" s="13">
        <f>SUM(ENERO:DICIEMBRE!AJ101)</f>
        <v>0</v>
      </c>
      <c r="AK101" s="13">
        <f>SUM(ENERO:DICIEMBRE!AK101)</f>
        <v>0</v>
      </c>
      <c r="AL101" s="13">
        <f>SUM(ENERO:DICIEMBRE!AL101)</f>
        <v>0</v>
      </c>
      <c r="AM101" s="13">
        <f>SUM(ENERO:DICIEMBRE!AM101)</f>
        <v>0</v>
      </c>
      <c r="AN101" s="13">
        <f>SUM(ENERO:DICIEMBRE!AN101)</f>
        <v>0</v>
      </c>
      <c r="AO101" s="13">
        <f>SUM(ENERO:DICIEMBRE!AO101)</f>
        <v>0</v>
      </c>
      <c r="AP101" s="13">
        <f>SUM(ENERO:DICIEMBRE!AP101)</f>
        <v>0</v>
      </c>
      <c r="AQ101" s="13">
        <f>SUM(ENERO:DICIEMBRE!AQ101)</f>
        <v>0</v>
      </c>
      <c r="AR101" s="13">
        <f>SUM(ENERO:DICIEMBRE!AR101)</f>
        <v>0</v>
      </c>
      <c r="AS101" s="13">
        <f>SUM(ENERO:DICIEMBRE!AS101)</f>
        <v>0</v>
      </c>
      <c r="AT101" s="13">
        <f>SUM(ENERO:DICIEMBRE!AT101)</f>
        <v>0</v>
      </c>
      <c r="AU101" s="13">
        <f>SUM(ENERO:DICIEMBRE!AU101)</f>
        <v>0</v>
      </c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">
        <f>SUM(ENERO:DICIEMBRE!F102)</f>
        <v>0</v>
      </c>
      <c r="G102" s="13">
        <f>SUM(ENERO:DICIEMBRE!G102)</f>
        <v>0</v>
      </c>
      <c r="H102" s="13">
        <f>SUM(ENERO:DICIEMBRE!H102)</f>
        <v>0</v>
      </c>
      <c r="I102" s="13">
        <f>SUM(ENERO:DICIEMBRE!I102)</f>
        <v>0</v>
      </c>
      <c r="J102" s="13">
        <f>SUM(ENERO:DICIEMBRE!J102)</f>
        <v>0</v>
      </c>
      <c r="K102" s="13">
        <f>SUM(ENERO:DICIEMBRE!K102)</f>
        <v>0</v>
      </c>
      <c r="L102" s="13">
        <f>SUM(ENERO:DICIEMBRE!L102)</f>
        <v>0</v>
      </c>
      <c r="M102" s="13">
        <f>SUM(ENERO:DICIEMBRE!M102)</f>
        <v>0</v>
      </c>
      <c r="N102" s="13">
        <f>SUM(ENERO:DICIEMBRE!N102)</f>
        <v>0</v>
      </c>
      <c r="O102" s="13">
        <f>SUM(ENERO:DICIEMBRE!O102)</f>
        <v>0</v>
      </c>
      <c r="P102" s="13">
        <f>SUM(ENERO:DICIEMBRE!P102)</f>
        <v>0</v>
      </c>
      <c r="Q102" s="13">
        <f>SUM(ENERO:DICIEMBRE!Q102)</f>
        <v>0</v>
      </c>
      <c r="R102" s="13">
        <f>SUM(ENERO:DICIEMBRE!R102)</f>
        <v>0</v>
      </c>
      <c r="S102" s="13">
        <f>SUM(ENERO:DICIEMBRE!S102)</f>
        <v>0</v>
      </c>
      <c r="T102" s="13">
        <f>SUM(ENERO:DICIEMBRE!T102)</f>
        <v>0</v>
      </c>
      <c r="U102" s="13">
        <f>SUM(ENERO:DICIEMBRE!U102)</f>
        <v>0</v>
      </c>
      <c r="V102" s="13">
        <f>SUM(ENERO:DICIEMBRE!V102)</f>
        <v>0</v>
      </c>
      <c r="W102" s="13">
        <f>SUM(ENERO:DICIEMBRE!W102)</f>
        <v>0</v>
      </c>
      <c r="X102" s="13">
        <f>SUM(ENERO:DICIEMBRE!X102)</f>
        <v>0</v>
      </c>
      <c r="Y102" s="13">
        <f>SUM(ENERO:DICIEMBRE!Y102)</f>
        <v>0</v>
      </c>
      <c r="Z102" s="13">
        <f>SUM(ENERO:DICIEMBRE!Z102)</f>
        <v>0</v>
      </c>
      <c r="AA102" s="13">
        <f>SUM(ENERO:DICIEMBRE!AA102)</f>
        <v>0</v>
      </c>
      <c r="AB102" s="13">
        <f>SUM(ENERO:DICIEMBRE!AB102)</f>
        <v>0</v>
      </c>
      <c r="AC102" s="13">
        <f>SUM(ENERO:DICIEMBRE!AC102)</f>
        <v>0</v>
      </c>
      <c r="AD102" s="13">
        <f>SUM(ENERO:DICIEMBRE!AD102)</f>
        <v>0</v>
      </c>
      <c r="AE102" s="13">
        <f>SUM(ENERO:DICIEMBRE!AE102)</f>
        <v>0</v>
      </c>
      <c r="AF102" s="13">
        <f>SUM(ENERO:DICIEMBRE!AF102)</f>
        <v>0</v>
      </c>
      <c r="AG102" s="13">
        <f>SUM(ENERO:DICIEMBRE!AG102)</f>
        <v>0</v>
      </c>
      <c r="AH102" s="13">
        <f>SUM(ENERO:DICIEMBRE!AH102)</f>
        <v>0</v>
      </c>
      <c r="AI102" s="13">
        <f>SUM(ENERO:DICIEMBRE!AI102)</f>
        <v>0</v>
      </c>
      <c r="AJ102" s="13">
        <f>SUM(ENERO:DICIEMBRE!AJ102)</f>
        <v>0</v>
      </c>
      <c r="AK102" s="13">
        <f>SUM(ENERO:DICIEMBRE!AK102)</f>
        <v>0</v>
      </c>
      <c r="AL102" s="13">
        <f>SUM(ENERO:DICIEMBRE!AL102)</f>
        <v>0</v>
      </c>
      <c r="AM102" s="13">
        <f>SUM(ENERO:DICIEMBRE!AM102)</f>
        <v>0</v>
      </c>
      <c r="AN102" s="13">
        <f>SUM(ENERO:DICIEMBRE!AN102)</f>
        <v>0</v>
      </c>
      <c r="AO102" s="13">
        <f>SUM(ENERO:DICIEMBRE!AO102)</f>
        <v>0</v>
      </c>
      <c r="AP102" s="13">
        <f>SUM(ENERO:DICIEMBRE!AP102)</f>
        <v>0</v>
      </c>
      <c r="AQ102" s="13">
        <f>SUM(ENERO:DICIEMBRE!AQ102)</f>
        <v>0</v>
      </c>
      <c r="AR102" s="13">
        <f>SUM(ENERO:DICIEMBRE!AR102)</f>
        <v>0</v>
      </c>
      <c r="AS102" s="13">
        <f>SUM(ENERO:DICIEMBRE!AS102)</f>
        <v>0</v>
      </c>
      <c r="AT102" s="13">
        <f>SUM(ENERO:DICIEMBRE!AT102)</f>
        <v>0</v>
      </c>
      <c r="AU102" s="13">
        <f>SUM(ENERO:DICIEMBRE!AU102)</f>
        <v>0</v>
      </c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5</v>
      </c>
      <c r="D103" s="142">
        <f t="shared" ref="D103:E107" si="45">SUM(F103+H103+J103+L103+N103+P103+R103+T103+V103+X103+Z103+AB103+AD103+AF103+AH103+AJ103+AL103)</f>
        <v>3</v>
      </c>
      <c r="E103" s="143">
        <f t="shared" si="45"/>
        <v>2</v>
      </c>
      <c r="F103" s="13">
        <f>SUM(ENERO:DICIEMBRE!F103)</f>
        <v>1</v>
      </c>
      <c r="G103" s="13">
        <f>SUM(ENERO:DICIEMBRE!G103)</f>
        <v>2</v>
      </c>
      <c r="H103" s="13">
        <f>SUM(ENERO:DICIEMBRE!H103)</f>
        <v>1</v>
      </c>
      <c r="I103" s="13">
        <f>SUM(ENERO:DICIEMBRE!I103)</f>
        <v>0</v>
      </c>
      <c r="J103" s="13">
        <f>SUM(ENERO:DICIEMBRE!J103)</f>
        <v>0</v>
      </c>
      <c r="K103" s="13">
        <f>SUM(ENERO:DICIEMBRE!K103)</f>
        <v>0</v>
      </c>
      <c r="L103" s="13">
        <f>SUM(ENERO:DICIEMBRE!L103)</f>
        <v>1</v>
      </c>
      <c r="M103" s="13">
        <f>SUM(ENERO:DICIEMBRE!M103)</f>
        <v>0</v>
      </c>
      <c r="N103" s="13">
        <f>SUM(ENERO:DICIEMBRE!N103)</f>
        <v>0</v>
      </c>
      <c r="O103" s="13">
        <f>SUM(ENERO:DICIEMBRE!O103)</f>
        <v>0</v>
      </c>
      <c r="P103" s="13">
        <f>SUM(ENERO:DICIEMBRE!P103)</f>
        <v>0</v>
      </c>
      <c r="Q103" s="13">
        <f>SUM(ENERO:DICIEMBRE!Q103)</f>
        <v>0</v>
      </c>
      <c r="R103" s="13">
        <f>SUM(ENERO:DICIEMBRE!R103)</f>
        <v>0</v>
      </c>
      <c r="S103" s="13">
        <f>SUM(ENERO:DICIEMBRE!S103)</f>
        <v>0</v>
      </c>
      <c r="T103" s="13">
        <f>SUM(ENERO:DICIEMBRE!T103)</f>
        <v>0</v>
      </c>
      <c r="U103" s="13">
        <f>SUM(ENERO:DICIEMBRE!U103)</f>
        <v>0</v>
      </c>
      <c r="V103" s="13">
        <f>SUM(ENERO:DICIEMBRE!V103)</f>
        <v>0</v>
      </c>
      <c r="W103" s="13">
        <f>SUM(ENERO:DICIEMBRE!W103)</f>
        <v>0</v>
      </c>
      <c r="X103" s="13">
        <f>SUM(ENERO:DICIEMBRE!X103)</f>
        <v>0</v>
      </c>
      <c r="Y103" s="13">
        <f>SUM(ENERO:DICIEMBRE!Y103)</f>
        <v>0</v>
      </c>
      <c r="Z103" s="13">
        <f>SUM(ENERO:DICIEMBRE!Z103)</f>
        <v>0</v>
      </c>
      <c r="AA103" s="13">
        <f>SUM(ENERO:DICIEMBRE!AA103)</f>
        <v>0</v>
      </c>
      <c r="AB103" s="13">
        <f>SUM(ENERO:DICIEMBRE!AB103)</f>
        <v>0</v>
      </c>
      <c r="AC103" s="13">
        <f>SUM(ENERO:DICIEMBRE!AC103)</f>
        <v>0</v>
      </c>
      <c r="AD103" s="13">
        <f>SUM(ENERO:DICIEMBRE!AD103)</f>
        <v>0</v>
      </c>
      <c r="AE103" s="13">
        <f>SUM(ENERO:DICIEMBRE!AE103)</f>
        <v>0</v>
      </c>
      <c r="AF103" s="13">
        <f>SUM(ENERO:DICIEMBRE!AF103)</f>
        <v>0</v>
      </c>
      <c r="AG103" s="13">
        <f>SUM(ENERO:DICIEMBRE!AG103)</f>
        <v>0</v>
      </c>
      <c r="AH103" s="13">
        <f>SUM(ENERO:DICIEMBRE!AH103)</f>
        <v>0</v>
      </c>
      <c r="AI103" s="13">
        <f>SUM(ENERO:DICIEMBRE!AI103)</f>
        <v>0</v>
      </c>
      <c r="AJ103" s="13">
        <f>SUM(ENERO:DICIEMBRE!AJ103)</f>
        <v>0</v>
      </c>
      <c r="AK103" s="13">
        <f>SUM(ENERO:DICIEMBRE!AK103)</f>
        <v>0</v>
      </c>
      <c r="AL103" s="13">
        <f>SUM(ENERO:DICIEMBRE!AL103)</f>
        <v>0</v>
      </c>
      <c r="AM103" s="13">
        <f>SUM(ENERO:DICIEMBRE!AM103)</f>
        <v>0</v>
      </c>
      <c r="AN103" s="13">
        <f>SUM(ENERO:DICIEMBRE!AN103)</f>
        <v>0</v>
      </c>
      <c r="AO103" s="13">
        <f>SUM(ENERO:DICIEMBRE!AO103)</f>
        <v>4</v>
      </c>
      <c r="AP103" s="13">
        <f>SUM(ENERO:DICIEMBRE!AP103)</f>
        <v>5</v>
      </c>
      <c r="AQ103" s="13">
        <f>SUM(ENERO:DICIEMBRE!AQ103)</f>
        <v>2</v>
      </c>
      <c r="AR103" s="13">
        <f>SUM(ENERO:DICIEMBRE!AR103)</f>
        <v>0</v>
      </c>
      <c r="AS103" s="13">
        <f>SUM(ENERO:DICIEMBRE!AS103)</f>
        <v>0</v>
      </c>
      <c r="AT103" s="13">
        <f>SUM(ENERO:DICIEMBRE!AT103)</f>
        <v>1</v>
      </c>
      <c r="AU103" s="13">
        <f>SUM(ENERO:DICIEMBRE!AU103)</f>
        <v>0</v>
      </c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>
        <f>SUM(ENERO:DICIEMBRE!F104)</f>
        <v>0</v>
      </c>
      <c r="G104" s="13">
        <f>SUM(ENERO:DICIEMBRE!G104)</f>
        <v>0</v>
      </c>
      <c r="H104" s="13">
        <f>SUM(ENERO:DICIEMBRE!H104)</f>
        <v>0</v>
      </c>
      <c r="I104" s="13">
        <f>SUM(ENERO:DICIEMBRE!I104)</f>
        <v>0</v>
      </c>
      <c r="J104" s="13">
        <f>SUM(ENERO:DICIEMBRE!J104)</f>
        <v>0</v>
      </c>
      <c r="K104" s="13">
        <f>SUM(ENERO:DICIEMBRE!K104)</f>
        <v>0</v>
      </c>
      <c r="L104" s="13">
        <f>SUM(ENERO:DICIEMBRE!L104)</f>
        <v>0</v>
      </c>
      <c r="M104" s="13">
        <f>SUM(ENERO:DICIEMBRE!M104)</f>
        <v>0</v>
      </c>
      <c r="N104" s="13">
        <f>SUM(ENERO:DICIEMBRE!N104)</f>
        <v>0</v>
      </c>
      <c r="O104" s="13">
        <f>SUM(ENERO:DICIEMBRE!O104)</f>
        <v>0</v>
      </c>
      <c r="P104" s="13">
        <f>SUM(ENERO:DICIEMBRE!P104)</f>
        <v>0</v>
      </c>
      <c r="Q104" s="13">
        <f>SUM(ENERO:DICIEMBRE!Q104)</f>
        <v>0</v>
      </c>
      <c r="R104" s="13">
        <f>SUM(ENERO:DICIEMBRE!R104)</f>
        <v>0</v>
      </c>
      <c r="S104" s="13">
        <f>SUM(ENERO:DICIEMBRE!S104)</f>
        <v>0</v>
      </c>
      <c r="T104" s="13">
        <f>SUM(ENERO:DICIEMBRE!T104)</f>
        <v>0</v>
      </c>
      <c r="U104" s="13">
        <f>SUM(ENERO:DICIEMBRE!U104)</f>
        <v>0</v>
      </c>
      <c r="V104" s="13">
        <f>SUM(ENERO:DICIEMBRE!V104)</f>
        <v>0</v>
      </c>
      <c r="W104" s="13">
        <f>SUM(ENERO:DICIEMBRE!W104)</f>
        <v>0</v>
      </c>
      <c r="X104" s="13">
        <f>SUM(ENERO:DICIEMBRE!X104)</f>
        <v>0</v>
      </c>
      <c r="Y104" s="13">
        <f>SUM(ENERO:DICIEMBRE!Y104)</f>
        <v>0</v>
      </c>
      <c r="Z104" s="13">
        <f>SUM(ENERO:DICIEMBRE!Z104)</f>
        <v>0</v>
      </c>
      <c r="AA104" s="13">
        <f>SUM(ENERO:DICIEMBRE!AA104)</f>
        <v>0</v>
      </c>
      <c r="AB104" s="13">
        <f>SUM(ENERO:DICIEMBRE!AB104)</f>
        <v>0</v>
      </c>
      <c r="AC104" s="13">
        <f>SUM(ENERO:DICIEMBRE!AC104)</f>
        <v>0</v>
      </c>
      <c r="AD104" s="13">
        <f>SUM(ENERO:DICIEMBRE!AD104)</f>
        <v>0</v>
      </c>
      <c r="AE104" s="13">
        <f>SUM(ENERO:DICIEMBRE!AE104)</f>
        <v>0</v>
      </c>
      <c r="AF104" s="13">
        <f>SUM(ENERO:DICIEMBRE!AF104)</f>
        <v>0</v>
      </c>
      <c r="AG104" s="13">
        <f>SUM(ENERO:DICIEMBRE!AG104)</f>
        <v>0</v>
      </c>
      <c r="AH104" s="13">
        <f>SUM(ENERO:DICIEMBRE!AH104)</f>
        <v>0</v>
      </c>
      <c r="AI104" s="13">
        <f>SUM(ENERO:DICIEMBRE!AI104)</f>
        <v>0</v>
      </c>
      <c r="AJ104" s="13">
        <f>SUM(ENERO:DICIEMBRE!AJ104)</f>
        <v>0</v>
      </c>
      <c r="AK104" s="13">
        <f>SUM(ENERO:DICIEMBRE!AK104)</f>
        <v>0</v>
      </c>
      <c r="AL104" s="13">
        <f>SUM(ENERO:DICIEMBRE!AL104)</f>
        <v>0</v>
      </c>
      <c r="AM104" s="13">
        <f>SUM(ENERO:DICIEMBRE!AM104)</f>
        <v>0</v>
      </c>
      <c r="AN104" s="13">
        <f>SUM(ENERO:DICIEMBRE!AN104)</f>
        <v>0</v>
      </c>
      <c r="AO104" s="13">
        <f>SUM(ENERO:DICIEMBRE!AO104)</f>
        <v>0</v>
      </c>
      <c r="AP104" s="13">
        <f>SUM(ENERO:DICIEMBRE!AP104)</f>
        <v>0</v>
      </c>
      <c r="AQ104" s="13">
        <f>SUM(ENERO:DICIEMBRE!AQ104)</f>
        <v>0</v>
      </c>
      <c r="AR104" s="13">
        <f>SUM(ENERO:DICIEMBRE!AR104)</f>
        <v>0</v>
      </c>
      <c r="AS104" s="13">
        <f>SUM(ENERO:DICIEMBRE!AS104)</f>
        <v>0</v>
      </c>
      <c r="AT104" s="13">
        <f>SUM(ENERO:DICIEMBRE!AT104)</f>
        <v>0</v>
      </c>
      <c r="AU104" s="13">
        <f>SUM(ENERO:DICIEMBRE!AU104)</f>
        <v>0</v>
      </c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9</v>
      </c>
      <c r="D105" s="152">
        <f t="shared" si="45"/>
        <v>3</v>
      </c>
      <c r="E105" s="126">
        <f t="shared" si="45"/>
        <v>6</v>
      </c>
      <c r="F105" s="13">
        <f>SUM(ENERO:DICIEMBRE!F105)</f>
        <v>3</v>
      </c>
      <c r="G105" s="13">
        <f>SUM(ENERO:DICIEMBRE!G105)</f>
        <v>4</v>
      </c>
      <c r="H105" s="13">
        <f>SUM(ENERO:DICIEMBRE!H105)</f>
        <v>0</v>
      </c>
      <c r="I105" s="13">
        <f>SUM(ENERO:DICIEMBRE!I105)</f>
        <v>1</v>
      </c>
      <c r="J105" s="13">
        <f>SUM(ENERO:DICIEMBRE!J105)</f>
        <v>0</v>
      </c>
      <c r="K105" s="13">
        <f>SUM(ENERO:DICIEMBRE!K105)</f>
        <v>1</v>
      </c>
      <c r="L105" s="13">
        <f>SUM(ENERO:DICIEMBRE!L105)</f>
        <v>0</v>
      </c>
      <c r="M105" s="13">
        <f>SUM(ENERO:DICIEMBRE!M105)</f>
        <v>0</v>
      </c>
      <c r="N105" s="13">
        <f>SUM(ENERO:DICIEMBRE!N105)</f>
        <v>0</v>
      </c>
      <c r="O105" s="13">
        <f>SUM(ENERO:DICIEMBRE!O105)</f>
        <v>0</v>
      </c>
      <c r="P105" s="13">
        <f>SUM(ENERO:DICIEMBRE!P105)</f>
        <v>0</v>
      </c>
      <c r="Q105" s="13">
        <f>SUM(ENERO:DICIEMBRE!Q105)</f>
        <v>0</v>
      </c>
      <c r="R105" s="13">
        <f>SUM(ENERO:DICIEMBRE!R105)</f>
        <v>0</v>
      </c>
      <c r="S105" s="13">
        <f>SUM(ENERO:DICIEMBRE!S105)</f>
        <v>0</v>
      </c>
      <c r="T105" s="13">
        <f>SUM(ENERO:DICIEMBRE!T105)</f>
        <v>0</v>
      </c>
      <c r="U105" s="13">
        <f>SUM(ENERO:DICIEMBRE!U105)</f>
        <v>0</v>
      </c>
      <c r="V105" s="13">
        <f>SUM(ENERO:DICIEMBRE!V105)</f>
        <v>0</v>
      </c>
      <c r="W105" s="13">
        <f>SUM(ENERO:DICIEMBRE!W105)</f>
        <v>0</v>
      </c>
      <c r="X105" s="13">
        <f>SUM(ENERO:DICIEMBRE!X105)</f>
        <v>0</v>
      </c>
      <c r="Y105" s="13">
        <f>SUM(ENERO:DICIEMBRE!Y105)</f>
        <v>0</v>
      </c>
      <c r="Z105" s="13">
        <f>SUM(ENERO:DICIEMBRE!Z105)</f>
        <v>0</v>
      </c>
      <c r="AA105" s="13">
        <f>SUM(ENERO:DICIEMBRE!AA105)</f>
        <v>0</v>
      </c>
      <c r="AB105" s="13">
        <f>SUM(ENERO:DICIEMBRE!AB105)</f>
        <v>0</v>
      </c>
      <c r="AC105" s="13">
        <f>SUM(ENERO:DICIEMBRE!AC105)</f>
        <v>0</v>
      </c>
      <c r="AD105" s="13">
        <f>SUM(ENERO:DICIEMBRE!AD105)</f>
        <v>0</v>
      </c>
      <c r="AE105" s="13">
        <f>SUM(ENERO:DICIEMBRE!AE105)</f>
        <v>0</v>
      </c>
      <c r="AF105" s="13">
        <f>SUM(ENERO:DICIEMBRE!AF105)</f>
        <v>0</v>
      </c>
      <c r="AG105" s="13">
        <f>SUM(ENERO:DICIEMBRE!AG105)</f>
        <v>0</v>
      </c>
      <c r="AH105" s="13">
        <f>SUM(ENERO:DICIEMBRE!AH105)</f>
        <v>0</v>
      </c>
      <c r="AI105" s="13">
        <f>SUM(ENERO:DICIEMBRE!AI105)</f>
        <v>0</v>
      </c>
      <c r="AJ105" s="13">
        <f>SUM(ENERO:DICIEMBRE!AJ105)</f>
        <v>0</v>
      </c>
      <c r="AK105" s="13">
        <f>SUM(ENERO:DICIEMBRE!AK105)</f>
        <v>0</v>
      </c>
      <c r="AL105" s="13">
        <f>SUM(ENERO:DICIEMBRE!AL105)</f>
        <v>0</v>
      </c>
      <c r="AM105" s="13">
        <f>SUM(ENERO:DICIEMBRE!AM105)</f>
        <v>0</v>
      </c>
      <c r="AN105" s="13">
        <f>SUM(ENERO:DICIEMBRE!AN105)</f>
        <v>0</v>
      </c>
      <c r="AO105" s="13">
        <f>SUM(ENERO:DICIEMBRE!AO105)</f>
        <v>9</v>
      </c>
      <c r="AP105" s="13">
        <f>SUM(ENERO:DICIEMBRE!AP105)</f>
        <v>9</v>
      </c>
      <c r="AQ105" s="13">
        <f>SUM(ENERO:DICIEMBRE!AQ105)</f>
        <v>7</v>
      </c>
      <c r="AR105" s="13">
        <f>SUM(ENERO:DICIEMBRE!AR105)</f>
        <v>0</v>
      </c>
      <c r="AS105" s="13">
        <f>SUM(ENERO:DICIEMBRE!AS105)</f>
        <v>0</v>
      </c>
      <c r="AT105" s="13">
        <f>SUM(ENERO:DICIEMBRE!AT105)</f>
        <v>0</v>
      </c>
      <c r="AU105" s="13">
        <f>SUM(ENERO:DICIEMBRE!AU105)</f>
        <v>0</v>
      </c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>
        <f>SUM(ENERO:DICIEMBRE!F106)</f>
        <v>0</v>
      </c>
      <c r="G106" s="13">
        <f>SUM(ENERO:DICIEMBRE!G106)</f>
        <v>0</v>
      </c>
      <c r="H106" s="13">
        <f>SUM(ENERO:DICIEMBRE!H106)</f>
        <v>0</v>
      </c>
      <c r="I106" s="13">
        <f>SUM(ENERO:DICIEMBRE!I106)</f>
        <v>0</v>
      </c>
      <c r="J106" s="13">
        <f>SUM(ENERO:DICIEMBRE!J106)</f>
        <v>0</v>
      </c>
      <c r="K106" s="13">
        <f>SUM(ENERO:DICIEMBRE!K106)</f>
        <v>0</v>
      </c>
      <c r="L106" s="13">
        <f>SUM(ENERO:DICIEMBRE!L106)</f>
        <v>0</v>
      </c>
      <c r="M106" s="13">
        <f>SUM(ENERO:DICIEMBRE!M106)</f>
        <v>0</v>
      </c>
      <c r="N106" s="13">
        <f>SUM(ENERO:DICIEMBRE!N106)</f>
        <v>0</v>
      </c>
      <c r="O106" s="13">
        <f>SUM(ENERO:DICIEMBRE!O106)</f>
        <v>0</v>
      </c>
      <c r="P106" s="13">
        <f>SUM(ENERO:DICIEMBRE!P106)</f>
        <v>0</v>
      </c>
      <c r="Q106" s="13">
        <f>SUM(ENERO:DICIEMBRE!Q106)</f>
        <v>0</v>
      </c>
      <c r="R106" s="13">
        <f>SUM(ENERO:DICIEMBRE!R106)</f>
        <v>0</v>
      </c>
      <c r="S106" s="13">
        <f>SUM(ENERO:DICIEMBRE!S106)</f>
        <v>0</v>
      </c>
      <c r="T106" s="13">
        <f>SUM(ENERO:DICIEMBRE!T106)</f>
        <v>0</v>
      </c>
      <c r="U106" s="13">
        <f>SUM(ENERO:DICIEMBRE!U106)</f>
        <v>0</v>
      </c>
      <c r="V106" s="13">
        <f>SUM(ENERO:DICIEMBRE!V106)</f>
        <v>0</v>
      </c>
      <c r="W106" s="13">
        <f>SUM(ENERO:DICIEMBRE!W106)</f>
        <v>0</v>
      </c>
      <c r="X106" s="13">
        <f>SUM(ENERO:DICIEMBRE!X106)</f>
        <v>0</v>
      </c>
      <c r="Y106" s="13">
        <f>SUM(ENERO:DICIEMBRE!Y106)</f>
        <v>0</v>
      </c>
      <c r="Z106" s="13">
        <f>SUM(ENERO:DICIEMBRE!Z106)</f>
        <v>0</v>
      </c>
      <c r="AA106" s="13">
        <f>SUM(ENERO:DICIEMBRE!AA106)</f>
        <v>0</v>
      </c>
      <c r="AB106" s="13">
        <f>SUM(ENERO:DICIEMBRE!AB106)</f>
        <v>0</v>
      </c>
      <c r="AC106" s="13">
        <f>SUM(ENERO:DICIEMBRE!AC106)</f>
        <v>0</v>
      </c>
      <c r="AD106" s="13">
        <f>SUM(ENERO:DICIEMBRE!AD106)</f>
        <v>0</v>
      </c>
      <c r="AE106" s="13">
        <f>SUM(ENERO:DICIEMBRE!AE106)</f>
        <v>0</v>
      </c>
      <c r="AF106" s="13">
        <f>SUM(ENERO:DICIEMBRE!AF106)</f>
        <v>0</v>
      </c>
      <c r="AG106" s="13">
        <f>SUM(ENERO:DICIEMBRE!AG106)</f>
        <v>0</v>
      </c>
      <c r="AH106" s="13">
        <f>SUM(ENERO:DICIEMBRE!AH106)</f>
        <v>0</v>
      </c>
      <c r="AI106" s="13">
        <f>SUM(ENERO:DICIEMBRE!AI106)</f>
        <v>0</v>
      </c>
      <c r="AJ106" s="13">
        <f>SUM(ENERO:DICIEMBRE!AJ106)</f>
        <v>0</v>
      </c>
      <c r="AK106" s="13">
        <f>SUM(ENERO:DICIEMBRE!AK106)</f>
        <v>0</v>
      </c>
      <c r="AL106" s="13">
        <f>SUM(ENERO:DICIEMBRE!AL106)</f>
        <v>0</v>
      </c>
      <c r="AM106" s="13">
        <f>SUM(ENERO:DICIEMBRE!AM106)</f>
        <v>0</v>
      </c>
      <c r="AN106" s="13">
        <f>SUM(ENERO:DICIEMBRE!AN106)</f>
        <v>0</v>
      </c>
      <c r="AO106" s="13">
        <f>SUM(ENERO:DICIEMBRE!AO106)</f>
        <v>0</v>
      </c>
      <c r="AP106" s="13">
        <f>SUM(ENERO:DICIEMBRE!AP106)</f>
        <v>0</v>
      </c>
      <c r="AQ106" s="13">
        <f>SUM(ENERO:DICIEMBRE!AQ106)</f>
        <v>0</v>
      </c>
      <c r="AR106" s="13">
        <f>SUM(ENERO:DICIEMBRE!AR106)</f>
        <v>0</v>
      </c>
      <c r="AS106" s="13">
        <f>SUM(ENERO:DICIEMBRE!AS106)</f>
        <v>0</v>
      </c>
      <c r="AT106" s="13">
        <f>SUM(ENERO:DICIEMBRE!AT106)</f>
        <v>0</v>
      </c>
      <c r="AU106" s="13">
        <f>SUM(ENERO:DICIEMBRE!AU106)</f>
        <v>0</v>
      </c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13">
        <f>SUM(ENERO:DICIEMBRE!F107)</f>
        <v>0</v>
      </c>
      <c r="G107" s="13">
        <f>SUM(ENERO:DICIEMBRE!G107)</f>
        <v>0</v>
      </c>
      <c r="H107" s="13">
        <f>SUM(ENERO:DICIEMBRE!H107)</f>
        <v>0</v>
      </c>
      <c r="I107" s="13">
        <f>SUM(ENERO:DICIEMBRE!I107)</f>
        <v>0</v>
      </c>
      <c r="J107" s="13">
        <f>SUM(ENERO:DICIEMBRE!J107)</f>
        <v>0</v>
      </c>
      <c r="K107" s="13">
        <f>SUM(ENERO:DICIEMBRE!K107)</f>
        <v>0</v>
      </c>
      <c r="L107" s="13">
        <f>SUM(ENERO:DICIEMBRE!L107)</f>
        <v>0</v>
      </c>
      <c r="M107" s="13">
        <f>SUM(ENERO:DICIEMBRE!M107)</f>
        <v>0</v>
      </c>
      <c r="N107" s="13">
        <f>SUM(ENERO:DICIEMBRE!N107)</f>
        <v>0</v>
      </c>
      <c r="O107" s="13">
        <f>SUM(ENERO:DICIEMBRE!O107)</f>
        <v>0</v>
      </c>
      <c r="P107" s="13">
        <f>SUM(ENERO:DICIEMBRE!P107)</f>
        <v>0</v>
      </c>
      <c r="Q107" s="13">
        <f>SUM(ENERO:DICIEMBRE!Q107)</f>
        <v>0</v>
      </c>
      <c r="R107" s="13">
        <f>SUM(ENERO:DICIEMBRE!R107)</f>
        <v>0</v>
      </c>
      <c r="S107" s="13">
        <f>SUM(ENERO:DICIEMBRE!S107)</f>
        <v>0</v>
      </c>
      <c r="T107" s="13">
        <f>SUM(ENERO:DICIEMBRE!T107)</f>
        <v>0</v>
      </c>
      <c r="U107" s="13">
        <f>SUM(ENERO:DICIEMBRE!U107)</f>
        <v>0</v>
      </c>
      <c r="V107" s="13">
        <f>SUM(ENERO:DICIEMBRE!V107)</f>
        <v>0</v>
      </c>
      <c r="W107" s="13">
        <f>SUM(ENERO:DICIEMBRE!W107)</f>
        <v>0</v>
      </c>
      <c r="X107" s="13">
        <f>SUM(ENERO:DICIEMBRE!X107)</f>
        <v>0</v>
      </c>
      <c r="Y107" s="13">
        <f>SUM(ENERO:DICIEMBRE!Y107)</f>
        <v>0</v>
      </c>
      <c r="Z107" s="13">
        <f>SUM(ENERO:DICIEMBRE!Z107)</f>
        <v>0</v>
      </c>
      <c r="AA107" s="13">
        <f>SUM(ENERO:DICIEMBRE!AA107)</f>
        <v>0</v>
      </c>
      <c r="AB107" s="13">
        <f>SUM(ENERO:DICIEMBRE!AB107)</f>
        <v>0</v>
      </c>
      <c r="AC107" s="13">
        <f>SUM(ENERO:DICIEMBRE!AC107)</f>
        <v>0</v>
      </c>
      <c r="AD107" s="13">
        <f>SUM(ENERO:DICIEMBRE!AD107)</f>
        <v>0</v>
      </c>
      <c r="AE107" s="13">
        <f>SUM(ENERO:DICIEMBRE!AE107)</f>
        <v>0</v>
      </c>
      <c r="AF107" s="13">
        <f>SUM(ENERO:DICIEMBRE!AF107)</f>
        <v>0</v>
      </c>
      <c r="AG107" s="13">
        <f>SUM(ENERO:DICIEMBRE!AG107)</f>
        <v>0</v>
      </c>
      <c r="AH107" s="13">
        <f>SUM(ENERO:DICIEMBRE!AH107)</f>
        <v>0</v>
      </c>
      <c r="AI107" s="13">
        <f>SUM(ENERO:DICIEMBRE!AI107)</f>
        <v>0</v>
      </c>
      <c r="AJ107" s="13">
        <f>SUM(ENERO:DICIEMBRE!AJ107)</f>
        <v>0</v>
      </c>
      <c r="AK107" s="13">
        <f>SUM(ENERO:DICIEMBRE!AK107)</f>
        <v>0</v>
      </c>
      <c r="AL107" s="13">
        <f>SUM(ENERO:DICIEMBRE!AL107)</f>
        <v>0</v>
      </c>
      <c r="AM107" s="13">
        <f>SUM(ENERO:DICIEMBRE!AM107)</f>
        <v>0</v>
      </c>
      <c r="AN107" s="13">
        <f>SUM(ENERO:DICIEMBRE!AN107)</f>
        <v>0</v>
      </c>
      <c r="AO107" s="13">
        <f>SUM(ENERO:DICIEMBRE!AO107)</f>
        <v>0</v>
      </c>
      <c r="AP107" s="13">
        <f>SUM(ENERO:DICIEMBRE!AP107)</f>
        <v>0</v>
      </c>
      <c r="AQ107" s="13">
        <f>SUM(ENERO:DICIEMBRE!AQ107)</f>
        <v>0</v>
      </c>
      <c r="AR107" s="13">
        <f>SUM(ENERO:DICIEMBRE!AR107)</f>
        <v>0</v>
      </c>
      <c r="AS107" s="13">
        <f>SUM(ENERO:DICIEMBRE!AS107)</f>
        <v>0</v>
      </c>
      <c r="AT107" s="13">
        <f>SUM(ENERO:DICIEMBRE!AT107)</f>
        <v>0</v>
      </c>
      <c r="AU107" s="13">
        <f>SUM(ENERO:DICIEMBRE!AU107)</f>
        <v>0</v>
      </c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163" t="s">
        <v>4</v>
      </c>
      <c r="B108" s="2166"/>
      <c r="C108" s="163">
        <f t="shared" ref="C108:AU108" si="46">SUM(C99:C107)</f>
        <v>857</v>
      </c>
      <c r="D108" s="164">
        <f t="shared" si="46"/>
        <v>300</v>
      </c>
      <c r="E108" s="134">
        <f t="shared" si="46"/>
        <v>557</v>
      </c>
      <c r="F108" s="165">
        <f t="shared" si="46"/>
        <v>6</v>
      </c>
      <c r="G108" s="166">
        <f t="shared" si="46"/>
        <v>6</v>
      </c>
      <c r="H108" s="165">
        <f t="shared" si="46"/>
        <v>8</v>
      </c>
      <c r="I108" s="166">
        <f t="shared" si="46"/>
        <v>2</v>
      </c>
      <c r="J108" s="167">
        <f t="shared" si="46"/>
        <v>1</v>
      </c>
      <c r="K108" s="168">
        <f t="shared" si="46"/>
        <v>1</v>
      </c>
      <c r="L108" s="167">
        <f t="shared" si="46"/>
        <v>5</v>
      </c>
      <c r="M108" s="168">
        <f t="shared" si="46"/>
        <v>3</v>
      </c>
      <c r="N108" s="167">
        <f t="shared" si="46"/>
        <v>2</v>
      </c>
      <c r="O108" s="168">
        <f t="shared" si="46"/>
        <v>9</v>
      </c>
      <c r="P108" s="167">
        <f t="shared" si="46"/>
        <v>9</v>
      </c>
      <c r="Q108" s="168">
        <f t="shared" si="46"/>
        <v>17</v>
      </c>
      <c r="R108" s="167">
        <f t="shared" si="46"/>
        <v>4</v>
      </c>
      <c r="S108" s="168">
        <f t="shared" si="46"/>
        <v>16</v>
      </c>
      <c r="T108" s="167">
        <f t="shared" si="46"/>
        <v>12</v>
      </c>
      <c r="U108" s="168">
        <f t="shared" si="46"/>
        <v>34</v>
      </c>
      <c r="V108" s="167">
        <f t="shared" si="46"/>
        <v>9</v>
      </c>
      <c r="W108" s="168">
        <f t="shared" si="46"/>
        <v>36</v>
      </c>
      <c r="X108" s="167">
        <f t="shared" si="46"/>
        <v>12</v>
      </c>
      <c r="Y108" s="168">
        <f t="shared" si="46"/>
        <v>52</v>
      </c>
      <c r="Z108" s="167">
        <f t="shared" si="46"/>
        <v>10</v>
      </c>
      <c r="AA108" s="168">
        <f t="shared" si="46"/>
        <v>52</v>
      </c>
      <c r="AB108" s="167">
        <f t="shared" si="46"/>
        <v>27</v>
      </c>
      <c r="AC108" s="168">
        <f t="shared" si="46"/>
        <v>44</v>
      </c>
      <c r="AD108" s="167">
        <f t="shared" si="46"/>
        <v>16</v>
      </c>
      <c r="AE108" s="168">
        <f t="shared" si="46"/>
        <v>76</v>
      </c>
      <c r="AF108" s="167">
        <f t="shared" si="46"/>
        <v>40</v>
      </c>
      <c r="AG108" s="168">
        <f t="shared" si="46"/>
        <v>67</v>
      </c>
      <c r="AH108" s="167">
        <f t="shared" si="46"/>
        <v>55</v>
      </c>
      <c r="AI108" s="168">
        <f t="shared" si="46"/>
        <v>65</v>
      </c>
      <c r="AJ108" s="167">
        <f t="shared" si="46"/>
        <v>36</v>
      </c>
      <c r="AK108" s="168">
        <f t="shared" si="46"/>
        <v>35</v>
      </c>
      <c r="AL108" s="169">
        <f t="shared" si="46"/>
        <v>48</v>
      </c>
      <c r="AM108" s="170">
        <f t="shared" si="46"/>
        <v>42</v>
      </c>
      <c r="AN108" s="171">
        <f>SUM(AN99:AN107)</f>
        <v>0</v>
      </c>
      <c r="AO108" s="172">
        <f>SUM(AO99:AO107)</f>
        <v>647</v>
      </c>
      <c r="AP108" s="173">
        <f t="shared" si="46"/>
        <v>855</v>
      </c>
      <c r="AQ108" s="174">
        <f t="shared" si="46"/>
        <v>440</v>
      </c>
      <c r="AR108" s="175">
        <f t="shared" si="46"/>
        <v>0</v>
      </c>
      <c r="AS108" s="174">
        <f t="shared" si="46"/>
        <v>0</v>
      </c>
      <c r="AT108" s="166">
        <f t="shared" si="46"/>
        <v>200</v>
      </c>
      <c r="AU108" s="166">
        <f t="shared" si="46"/>
        <v>10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76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x14ac:dyDescent="0.15">
      <c r="A111" s="2170" t="s">
        <v>153</v>
      </c>
      <c r="B111" s="2163" t="s">
        <v>4</v>
      </c>
      <c r="C111" s="2164"/>
      <c r="D111" s="2166"/>
      <c r="E111" s="2163" t="s">
        <v>5</v>
      </c>
      <c r="F111" s="2164"/>
      <c r="G111" s="2164"/>
      <c r="H111" s="2164"/>
      <c r="I111" s="2164"/>
      <c r="J111" s="2164"/>
      <c r="K111" s="2164"/>
      <c r="L111" s="2164"/>
      <c r="M111" s="2164"/>
      <c r="N111" s="2164"/>
      <c r="O111" s="2164"/>
      <c r="P111" s="2165"/>
      <c r="Q111" s="2174" t="s">
        <v>154</v>
      </c>
      <c r="R111" s="2139" t="s">
        <v>155</v>
      </c>
      <c r="S111" s="2139" t="s">
        <v>156</v>
      </c>
      <c r="T111" s="2139" t="s">
        <v>7</v>
      </c>
      <c r="U111" s="2139" t="s">
        <v>8</v>
      </c>
      <c r="V111" s="2139" t="s">
        <v>9</v>
      </c>
      <c r="W111" s="2139" t="s">
        <v>10</v>
      </c>
    </row>
    <row r="112" spans="1:93" s="3" customFormat="1" ht="21" x14ac:dyDescent="0.15">
      <c r="A112" s="2148"/>
      <c r="B112" s="177" t="s">
        <v>71</v>
      </c>
      <c r="C112" s="178" t="s">
        <v>29</v>
      </c>
      <c r="D112" s="70" t="s">
        <v>30</v>
      </c>
      <c r="E112" s="4" t="s">
        <v>157</v>
      </c>
      <c r="F112" s="5" t="s">
        <v>158</v>
      </c>
      <c r="G112" s="5" t="s">
        <v>159</v>
      </c>
      <c r="H112" s="5" t="s">
        <v>160</v>
      </c>
      <c r="I112" s="5" t="s">
        <v>161</v>
      </c>
      <c r="J112" s="5" t="s">
        <v>162</v>
      </c>
      <c r="K112" s="5" t="s">
        <v>163</v>
      </c>
      <c r="L112" s="5" t="s">
        <v>164</v>
      </c>
      <c r="M112" s="5" t="s">
        <v>165</v>
      </c>
      <c r="N112" s="5" t="s">
        <v>166</v>
      </c>
      <c r="O112" s="5" t="s">
        <v>167</v>
      </c>
      <c r="P112" s="17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80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82" t="s">
        <v>4</v>
      </c>
      <c r="B116" s="183">
        <f t="shared" ref="B116:W116" si="64">SUM(B113:B115)</f>
        <v>0</v>
      </c>
      <c r="C116" s="184">
        <f t="shared" si="64"/>
        <v>0</v>
      </c>
      <c r="D116" s="185">
        <f t="shared" si="64"/>
        <v>0</v>
      </c>
      <c r="E116" s="111">
        <f t="shared" si="64"/>
        <v>0</v>
      </c>
      <c r="F116" s="186">
        <f t="shared" si="64"/>
        <v>0</v>
      </c>
      <c r="G116" s="186">
        <f t="shared" si="64"/>
        <v>0</v>
      </c>
      <c r="H116" s="186">
        <f t="shared" si="64"/>
        <v>0</v>
      </c>
      <c r="I116" s="186">
        <f t="shared" si="64"/>
        <v>0</v>
      </c>
      <c r="J116" s="186">
        <f t="shared" si="64"/>
        <v>0</v>
      </c>
      <c r="K116" s="186">
        <f t="shared" si="64"/>
        <v>0</v>
      </c>
      <c r="L116" s="186">
        <f t="shared" si="64"/>
        <v>0</v>
      </c>
      <c r="M116" s="186">
        <f t="shared" si="64"/>
        <v>0</v>
      </c>
      <c r="N116" s="186">
        <f t="shared" si="64"/>
        <v>0</v>
      </c>
      <c r="O116" s="186">
        <f t="shared" si="64"/>
        <v>0</v>
      </c>
      <c r="P116" s="187">
        <f t="shared" si="64"/>
        <v>0</v>
      </c>
      <c r="Q116" s="188">
        <f t="shared" si="64"/>
        <v>0</v>
      </c>
      <c r="R116" s="189">
        <f t="shared" si="64"/>
        <v>0</v>
      </c>
      <c r="S116" s="189">
        <f t="shared" si="64"/>
        <v>0</v>
      </c>
      <c r="T116" s="189">
        <f>SUM(T113:T115)</f>
        <v>0</v>
      </c>
      <c r="U116" s="189">
        <f t="shared" si="64"/>
        <v>0</v>
      </c>
      <c r="V116" s="189">
        <f t="shared" si="64"/>
        <v>0</v>
      </c>
      <c r="W116" s="189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x14ac:dyDescent="0.25">
      <c r="A118" s="2170" t="s">
        <v>153</v>
      </c>
      <c r="B118" s="2163" t="s">
        <v>4</v>
      </c>
      <c r="C118" s="2164"/>
      <c r="D118" s="2166"/>
      <c r="E118" s="2163" t="s">
        <v>5</v>
      </c>
      <c r="F118" s="2164"/>
      <c r="G118" s="2164"/>
      <c r="H118" s="2164"/>
      <c r="I118" s="2164"/>
      <c r="J118" s="2164"/>
      <c r="K118" s="2164"/>
      <c r="L118" s="2165"/>
      <c r="M118" s="2174" t="s">
        <v>173</v>
      </c>
      <c r="N118" s="2139" t="s">
        <v>154</v>
      </c>
      <c r="O118" s="2139" t="s">
        <v>137</v>
      </c>
      <c r="P118" s="2139" t="s">
        <v>174</v>
      </c>
      <c r="Q118" s="2139" t="s">
        <v>175</v>
      </c>
      <c r="R118" s="2139" t="s">
        <v>176</v>
      </c>
      <c r="S118" s="2139" t="s">
        <v>9</v>
      </c>
      <c r="T118" s="2139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91" t="s">
        <v>29</v>
      </c>
      <c r="D119" s="70" t="s">
        <v>30</v>
      </c>
      <c r="E119" s="4" t="s">
        <v>177</v>
      </c>
      <c r="F119" s="5" t="s">
        <v>178</v>
      </c>
      <c r="G119" s="5" t="s">
        <v>179</v>
      </c>
      <c r="H119" s="5" t="s">
        <v>180</v>
      </c>
      <c r="I119" s="5" t="s">
        <v>181</v>
      </c>
      <c r="J119" s="5" t="s">
        <v>182</v>
      </c>
      <c r="K119" s="5" t="s">
        <v>183</v>
      </c>
      <c r="L119" s="17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3">
        <f>SUM(ENERO:DICIEMBRE!C120)</f>
        <v>0</v>
      </c>
      <c r="D120" s="13">
        <f>SUM(ENERO:DICIEMBRE!D120)</f>
        <v>0</v>
      </c>
      <c r="E120" s="13">
        <f>SUM(ENERO:DICIEMBRE!E120)</f>
        <v>0</v>
      </c>
      <c r="F120" s="13">
        <f>SUM(ENERO:DICIEMBRE!F120)</f>
        <v>0</v>
      </c>
      <c r="G120" s="13">
        <f>SUM(ENERO:DICIEMBRE!G120)</f>
        <v>0</v>
      </c>
      <c r="H120" s="13">
        <f>SUM(ENERO:DICIEMBRE!H120)</f>
        <v>0</v>
      </c>
      <c r="I120" s="13">
        <f>SUM(ENERO:DICIEMBRE!I120)</f>
        <v>0</v>
      </c>
      <c r="J120" s="13">
        <f>SUM(ENERO:DICIEMBRE!J120)</f>
        <v>0</v>
      </c>
      <c r="K120" s="13">
        <f>SUM(ENERO:DICIEMBRE!K120)</f>
        <v>0</v>
      </c>
      <c r="L120" s="13">
        <f>SUM(ENERO:DICIEMBRE!L120)</f>
        <v>0</v>
      </c>
      <c r="M120" s="13">
        <f>SUM(ENERO:DICIEMBRE!M120)</f>
        <v>0</v>
      </c>
      <c r="N120" s="13">
        <f>SUM(ENERO:DICIEMBRE!N120)</f>
        <v>0</v>
      </c>
      <c r="O120" s="13">
        <f>SUM(ENERO:DICIEMBRE!O120)</f>
        <v>0</v>
      </c>
      <c r="P120" s="13">
        <f>SUM(ENERO:DICIEMBRE!P120)</f>
        <v>0</v>
      </c>
      <c r="Q120" s="13">
        <f>SUM(ENERO:DICIEMBRE!Q120)</f>
        <v>0</v>
      </c>
      <c r="R120" s="13">
        <f>SUM(ENERO:DICIEMBRE!R120)</f>
        <v>0</v>
      </c>
      <c r="S120" s="13">
        <f>SUM(ENERO:DICIEMBRE!S120)</f>
        <v>0</v>
      </c>
      <c r="T120" s="13">
        <f>SUM(ENERO:DICIEMBRE!T120)</f>
        <v>0</v>
      </c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3">
        <f>SUM(ENERO:DICIEMBRE!C121)</f>
        <v>0</v>
      </c>
      <c r="D121" s="13">
        <f>SUM(ENERO:DICIEMBRE!D121)</f>
        <v>0</v>
      </c>
      <c r="E121" s="13">
        <f>SUM(ENERO:DICIEMBRE!E121)</f>
        <v>0</v>
      </c>
      <c r="F121" s="13">
        <f>SUM(ENERO:DICIEMBRE!F121)</f>
        <v>0</v>
      </c>
      <c r="G121" s="13">
        <f>SUM(ENERO:DICIEMBRE!G121)</f>
        <v>0</v>
      </c>
      <c r="H121" s="13">
        <f>SUM(ENERO:DICIEMBRE!H121)</f>
        <v>0</v>
      </c>
      <c r="I121" s="13">
        <f>SUM(ENERO:DICIEMBRE!I121)</f>
        <v>0</v>
      </c>
      <c r="J121" s="13">
        <f>SUM(ENERO:DICIEMBRE!J121)</f>
        <v>0</v>
      </c>
      <c r="K121" s="13">
        <f>SUM(ENERO:DICIEMBRE!K121)</f>
        <v>0</v>
      </c>
      <c r="L121" s="13">
        <f>SUM(ENERO:DICIEMBRE!L121)</f>
        <v>0</v>
      </c>
      <c r="M121" s="13">
        <f>SUM(ENERO:DICIEMBRE!M121)</f>
        <v>0</v>
      </c>
      <c r="N121" s="13">
        <f>SUM(ENERO:DICIEMBRE!N121)</f>
        <v>0</v>
      </c>
      <c r="O121" s="13">
        <f>SUM(ENERO:DICIEMBRE!O121)</f>
        <v>0</v>
      </c>
      <c r="P121" s="13">
        <f>SUM(ENERO:DICIEMBRE!P121)</f>
        <v>0</v>
      </c>
      <c r="Q121" s="13">
        <f>SUM(ENERO:DICIEMBRE!Q121)</f>
        <v>0</v>
      </c>
      <c r="R121" s="13">
        <f>SUM(ENERO:DICIEMBRE!R121)</f>
        <v>0</v>
      </c>
      <c r="S121" s="13">
        <f>SUM(ENERO:DICIEMBRE!S121)</f>
        <v>0</v>
      </c>
      <c r="T121" s="13">
        <f>SUM(ENERO:DICIEMBRE!T121)</f>
        <v>0</v>
      </c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75" t="s">
        <v>4</v>
      </c>
      <c r="B122" s="183">
        <f t="shared" ref="B122:T122" si="66">SUM(B120:B121)</f>
        <v>0</v>
      </c>
      <c r="C122" s="193">
        <f t="shared" si="66"/>
        <v>0</v>
      </c>
      <c r="D122" s="185">
        <f t="shared" si="66"/>
        <v>0</v>
      </c>
      <c r="E122" s="111">
        <f t="shared" si="66"/>
        <v>0</v>
      </c>
      <c r="F122" s="186">
        <f t="shared" si="66"/>
        <v>0</v>
      </c>
      <c r="G122" s="186">
        <f t="shared" si="66"/>
        <v>0</v>
      </c>
      <c r="H122" s="186">
        <f t="shared" si="66"/>
        <v>0</v>
      </c>
      <c r="I122" s="186">
        <f t="shared" si="66"/>
        <v>0</v>
      </c>
      <c r="J122" s="186">
        <f t="shared" si="66"/>
        <v>0</v>
      </c>
      <c r="K122" s="186">
        <f t="shared" si="66"/>
        <v>0</v>
      </c>
      <c r="L122" s="187">
        <f t="shared" si="66"/>
        <v>0</v>
      </c>
      <c r="M122" s="188">
        <f t="shared" si="66"/>
        <v>0</v>
      </c>
      <c r="N122" s="189">
        <f t="shared" si="66"/>
        <v>0</v>
      </c>
      <c r="O122" s="189">
        <f t="shared" si="66"/>
        <v>0</v>
      </c>
      <c r="P122" s="189">
        <f t="shared" si="66"/>
        <v>0</v>
      </c>
      <c r="Q122" s="189">
        <f t="shared" si="66"/>
        <v>0</v>
      </c>
      <c r="R122" s="189">
        <f>SUM(R120:R121)</f>
        <v>0</v>
      </c>
      <c r="S122" s="189">
        <f t="shared" si="66"/>
        <v>0</v>
      </c>
      <c r="T122" s="189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x14ac:dyDescent="0.15">
      <c r="A125" s="2177" t="s">
        <v>188</v>
      </c>
      <c r="B125" s="2177" t="s">
        <v>189</v>
      </c>
      <c r="C125" s="2167" t="s">
        <v>5</v>
      </c>
      <c r="D125" s="2172"/>
      <c r="E125" s="2172"/>
      <c r="F125" s="2172"/>
      <c r="G125" s="2172"/>
      <c r="H125" s="2172"/>
      <c r="I125" s="2172"/>
      <c r="J125" s="2172"/>
      <c r="K125" s="2172"/>
      <c r="L125" s="2172"/>
      <c r="M125" s="2172"/>
      <c r="N125" s="2172"/>
      <c r="O125" s="2172"/>
      <c r="P125" s="2172"/>
      <c r="Q125" s="2172"/>
      <c r="R125" s="2172"/>
      <c r="S125" s="2172"/>
      <c r="T125" s="2178" t="s">
        <v>48</v>
      </c>
      <c r="U125" s="2179"/>
      <c r="V125" s="2174" t="s">
        <v>190</v>
      </c>
      <c r="W125" s="2170" t="s">
        <v>191</v>
      </c>
      <c r="X125" s="2170" t="s">
        <v>9</v>
      </c>
      <c r="Y125" s="2170" t="s">
        <v>10</v>
      </c>
      <c r="Z125" s="2139" t="s">
        <v>192</v>
      </c>
      <c r="AA125" s="2175" t="s">
        <v>193</v>
      </c>
    </row>
    <row r="126" spans="1:96" s="3" customFormat="1" ht="10.5" x14ac:dyDescent="0.15">
      <c r="A126" s="2177"/>
      <c r="B126" s="2177"/>
      <c r="C126" s="4" t="s">
        <v>12</v>
      </c>
      <c r="D126" s="5" t="s">
        <v>13</v>
      </c>
      <c r="E126" s="6" t="s">
        <v>14</v>
      </c>
      <c r="F126" s="5" t="s">
        <v>15</v>
      </c>
      <c r="G126" s="7" t="s">
        <v>16</v>
      </c>
      <c r="H126" s="7" t="s">
        <v>17</v>
      </c>
      <c r="I126" s="7" t="s">
        <v>18</v>
      </c>
      <c r="J126" s="7" t="s">
        <v>19</v>
      </c>
      <c r="K126" s="7" t="s">
        <v>20</v>
      </c>
      <c r="L126" s="7" t="s">
        <v>21</v>
      </c>
      <c r="M126" s="7" t="s">
        <v>22</v>
      </c>
      <c r="N126" s="7" t="s">
        <v>23</v>
      </c>
      <c r="O126" s="7" t="s">
        <v>24</v>
      </c>
      <c r="P126" s="7" t="s">
        <v>25</v>
      </c>
      <c r="Q126" s="7" t="s">
        <v>26</v>
      </c>
      <c r="R126" s="7" t="s">
        <v>27</v>
      </c>
      <c r="S126" s="194" t="s">
        <v>28</v>
      </c>
      <c r="T126" s="195" t="s">
        <v>29</v>
      </c>
      <c r="U126" s="10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96" t="s">
        <v>194</v>
      </c>
      <c r="B127" s="197">
        <f>SUM(C127:S127)</f>
        <v>164</v>
      </c>
      <c r="C127" s="13">
        <f>SUM(ENERO:DICIEMBRE!C127)</f>
        <v>2</v>
      </c>
      <c r="D127" s="13">
        <f>SUM(ENERO:DICIEMBRE!D127)</f>
        <v>8</v>
      </c>
      <c r="E127" s="13">
        <f>SUM(ENERO:DICIEMBRE!E127)</f>
        <v>52</v>
      </c>
      <c r="F127" s="13">
        <f>SUM(ENERO:DICIEMBRE!F127)</f>
        <v>92</v>
      </c>
      <c r="G127" s="13">
        <f>SUM(ENERO:DICIEMBRE!G127)</f>
        <v>2</v>
      </c>
      <c r="H127" s="13">
        <f>SUM(ENERO:DICIEMBRE!H127)</f>
        <v>0</v>
      </c>
      <c r="I127" s="13">
        <f>SUM(ENERO:DICIEMBRE!I127)</f>
        <v>0</v>
      </c>
      <c r="J127" s="13">
        <f>SUM(ENERO:DICIEMBRE!J127)</f>
        <v>3</v>
      </c>
      <c r="K127" s="13">
        <f>SUM(ENERO:DICIEMBRE!K127)</f>
        <v>0</v>
      </c>
      <c r="L127" s="13">
        <f>SUM(ENERO:DICIEMBRE!L127)</f>
        <v>0</v>
      </c>
      <c r="M127" s="13">
        <f>SUM(ENERO:DICIEMBRE!M127)</f>
        <v>2</v>
      </c>
      <c r="N127" s="13">
        <f>SUM(ENERO:DICIEMBRE!N127)</f>
        <v>0</v>
      </c>
      <c r="O127" s="13">
        <f>SUM(ENERO:DICIEMBRE!O127)</f>
        <v>1</v>
      </c>
      <c r="P127" s="13">
        <f>SUM(ENERO:DICIEMBRE!P127)</f>
        <v>0</v>
      </c>
      <c r="Q127" s="13">
        <f>SUM(ENERO:DICIEMBRE!Q127)</f>
        <v>2</v>
      </c>
      <c r="R127" s="13">
        <f>SUM(ENERO:DICIEMBRE!R127)</f>
        <v>0</v>
      </c>
      <c r="S127" s="13">
        <f>SUM(ENERO:DICIEMBRE!S127)</f>
        <v>0</v>
      </c>
      <c r="T127" s="13">
        <f>SUM(ENERO:DICIEMBRE!T127)</f>
        <v>78</v>
      </c>
      <c r="U127" s="13">
        <f>SUM(ENERO:DICIEMBRE!U127)</f>
        <v>86</v>
      </c>
      <c r="V127" s="13">
        <f>SUM(ENERO:DICIEMBRE!V127)</f>
        <v>0</v>
      </c>
      <c r="W127" s="13">
        <f>SUM(ENERO:DICIEMBRE!W127)</f>
        <v>0</v>
      </c>
      <c r="X127" s="13">
        <f>SUM(ENERO:DICIEMBRE!X127)</f>
        <v>0</v>
      </c>
      <c r="Y127" s="13">
        <f>SUM(ENERO:DICIEMBRE!Y127)</f>
        <v>0</v>
      </c>
      <c r="Z127" s="13">
        <f>SUM(ENERO:DICIEMBRE!Z127)</f>
        <v>0</v>
      </c>
      <c r="AA127" s="13">
        <f>SUM(ENERO:DICIEMBRE!AA127)</f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3">
        <f>SUM(ENERO:DICIEMBRE!C128)</f>
        <v>0</v>
      </c>
      <c r="D128" s="13">
        <f>SUM(ENERO:DICIEMBRE!D128)</f>
        <v>0</v>
      </c>
      <c r="E128" s="13">
        <f>SUM(ENERO:DICIEMBRE!E128)</f>
        <v>0</v>
      </c>
      <c r="F128" s="13">
        <f>SUM(ENERO:DICIEMBRE!F128)</f>
        <v>0</v>
      </c>
      <c r="G128" s="13">
        <f>SUM(ENERO:DICIEMBRE!G128)</f>
        <v>0</v>
      </c>
      <c r="H128" s="13">
        <f>SUM(ENERO:DICIEMBRE!H128)</f>
        <v>0</v>
      </c>
      <c r="I128" s="13">
        <f>SUM(ENERO:DICIEMBRE!I128)</f>
        <v>0</v>
      </c>
      <c r="J128" s="13">
        <f>SUM(ENERO:DICIEMBRE!J128)</f>
        <v>0</v>
      </c>
      <c r="K128" s="13">
        <f>SUM(ENERO:DICIEMBRE!K128)</f>
        <v>0</v>
      </c>
      <c r="L128" s="13">
        <f>SUM(ENERO:DICIEMBRE!L128)</f>
        <v>0</v>
      </c>
      <c r="M128" s="13">
        <f>SUM(ENERO:DICIEMBRE!M128)</f>
        <v>0</v>
      </c>
      <c r="N128" s="13">
        <f>SUM(ENERO:DICIEMBRE!N128)</f>
        <v>0</v>
      </c>
      <c r="O128" s="13">
        <f>SUM(ENERO:DICIEMBRE!O128)</f>
        <v>0</v>
      </c>
      <c r="P128" s="13">
        <f>SUM(ENERO:DICIEMBRE!P128)</f>
        <v>0</v>
      </c>
      <c r="Q128" s="13">
        <f>SUM(ENERO:DICIEMBRE!Q128)</f>
        <v>0</v>
      </c>
      <c r="R128" s="13">
        <f>SUM(ENERO:DICIEMBRE!R128)</f>
        <v>0</v>
      </c>
      <c r="S128" s="13">
        <f>SUM(ENERO:DICIEMBRE!S128)</f>
        <v>0</v>
      </c>
      <c r="T128" s="13">
        <f>SUM(ENERO:DICIEMBRE!T128)</f>
        <v>0</v>
      </c>
      <c r="U128" s="13">
        <f>SUM(ENERO:DICIEMBRE!U128)</f>
        <v>0</v>
      </c>
      <c r="V128" s="13">
        <f>SUM(ENERO:DICIEMBRE!V128)</f>
        <v>0</v>
      </c>
      <c r="W128" s="13">
        <f>SUM(ENERO:DICIEMBRE!W128)</f>
        <v>0</v>
      </c>
      <c r="X128" s="13">
        <f>SUM(ENERO:DICIEMBRE!X128)</f>
        <v>0</v>
      </c>
      <c r="Y128" s="13">
        <f>SUM(ENERO:DICIEMBRE!Y128)</f>
        <v>0</v>
      </c>
      <c r="Z128" s="13">
        <f>SUM(ENERO:DICIEMBRE!Z128)</f>
        <v>0</v>
      </c>
      <c r="AA128" s="13">
        <f>SUM(ENERO:DICIEMBRE!AA128)</f>
        <v>0</v>
      </c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13">
        <f>SUM(ENERO:DICIEMBRE!C129)</f>
        <v>0</v>
      </c>
      <c r="D129" s="13">
        <f>SUM(ENERO:DICIEMBRE!D129)</f>
        <v>0</v>
      </c>
      <c r="E129" s="13">
        <f>SUM(ENERO:DICIEMBRE!E129)</f>
        <v>0</v>
      </c>
      <c r="F129" s="13">
        <f>SUM(ENERO:DICIEMBRE!F129)</f>
        <v>0</v>
      </c>
      <c r="G129" s="13">
        <f>SUM(ENERO:DICIEMBRE!G129)</f>
        <v>0</v>
      </c>
      <c r="H129" s="13">
        <f>SUM(ENERO:DICIEMBRE!H129)</f>
        <v>0</v>
      </c>
      <c r="I129" s="13">
        <f>SUM(ENERO:DICIEMBRE!I129)</f>
        <v>0</v>
      </c>
      <c r="J129" s="13">
        <f>SUM(ENERO:DICIEMBRE!J129)</f>
        <v>0</v>
      </c>
      <c r="K129" s="13">
        <f>SUM(ENERO:DICIEMBRE!K129)</f>
        <v>0</v>
      </c>
      <c r="L129" s="13">
        <f>SUM(ENERO:DICIEMBRE!L129)</f>
        <v>0</v>
      </c>
      <c r="M129" s="13">
        <f>SUM(ENERO:DICIEMBRE!M129)</f>
        <v>0</v>
      </c>
      <c r="N129" s="13">
        <f>SUM(ENERO:DICIEMBRE!N129)</f>
        <v>0</v>
      </c>
      <c r="O129" s="13">
        <f>SUM(ENERO:DICIEMBRE!O129)</f>
        <v>0</v>
      </c>
      <c r="P129" s="13">
        <f>SUM(ENERO:DICIEMBRE!P129)</f>
        <v>0</v>
      </c>
      <c r="Q129" s="13">
        <f>SUM(ENERO:DICIEMBRE!Q129)</f>
        <v>0</v>
      </c>
      <c r="R129" s="13">
        <f>SUM(ENERO:DICIEMBRE!R129)</f>
        <v>0</v>
      </c>
      <c r="S129" s="13">
        <f>SUM(ENERO:DICIEMBRE!S129)</f>
        <v>0</v>
      </c>
      <c r="T129" s="13">
        <f>SUM(ENERO:DICIEMBRE!T129)</f>
        <v>0</v>
      </c>
      <c r="U129" s="13">
        <f>SUM(ENERO:DICIEMBRE!U129)</f>
        <v>0</v>
      </c>
      <c r="V129" s="13">
        <f>SUM(ENERO:DICIEMBRE!V129)</f>
        <v>0</v>
      </c>
      <c r="W129" s="13">
        <f>SUM(ENERO:DICIEMBRE!W129)</f>
        <v>0</v>
      </c>
      <c r="X129" s="13">
        <f>SUM(ENERO:DICIEMBRE!X129)</f>
        <v>0</v>
      </c>
      <c r="Y129" s="13">
        <f>SUM(ENERO:DICIEMBRE!Y129)</f>
        <v>0</v>
      </c>
      <c r="Z129" s="13">
        <f>SUM(ENERO:DICIEMBRE!Z129)</f>
        <v>0</v>
      </c>
      <c r="AA129" s="13">
        <f>SUM(ENERO:DICIEMBRE!AA129)</f>
        <v>0</v>
      </c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x14ac:dyDescent="0.15">
      <c r="A131" s="2162" t="s">
        <v>198</v>
      </c>
      <c r="B131" s="2162" t="s">
        <v>3</v>
      </c>
      <c r="C131" s="2155" t="s">
        <v>4</v>
      </c>
      <c r="D131" s="2156"/>
      <c r="E131" s="2139"/>
      <c r="F131" s="2167" t="s">
        <v>39</v>
      </c>
      <c r="G131" s="2172"/>
      <c r="H131" s="2172"/>
      <c r="I131" s="2172"/>
      <c r="J131" s="2172"/>
      <c r="K131" s="2172"/>
      <c r="L131" s="2172"/>
      <c r="M131" s="2172"/>
      <c r="N131" s="2172"/>
      <c r="O131" s="2172"/>
      <c r="P131" s="2172"/>
      <c r="Q131" s="2172"/>
      <c r="R131" s="2172"/>
      <c r="S131" s="2172"/>
      <c r="T131" s="2172"/>
      <c r="U131" s="2172"/>
      <c r="V131" s="2172"/>
      <c r="W131" s="2172"/>
      <c r="X131" s="2172"/>
      <c r="Y131" s="2172"/>
      <c r="Z131" s="2172"/>
      <c r="AA131" s="2172"/>
      <c r="AB131" s="2172"/>
      <c r="AC131" s="2172"/>
      <c r="AD131" s="2172"/>
      <c r="AE131" s="2172"/>
      <c r="AF131" s="2172"/>
      <c r="AG131" s="2172"/>
      <c r="AH131" s="2172"/>
      <c r="AI131" s="2172"/>
      <c r="AJ131" s="2172"/>
      <c r="AK131" s="2172"/>
      <c r="AL131" s="2172"/>
      <c r="AM131" s="2172"/>
      <c r="AN131" s="2174" t="s">
        <v>8</v>
      </c>
      <c r="AO131" s="2170" t="s">
        <v>9</v>
      </c>
      <c r="AP131" s="2170" t="s">
        <v>10</v>
      </c>
      <c r="AQ131" s="2170" t="s">
        <v>192</v>
      </c>
      <c r="AR131" s="2170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163" t="s">
        <v>12</v>
      </c>
      <c r="G132" s="2166"/>
      <c r="H132" s="2163" t="s">
        <v>13</v>
      </c>
      <c r="I132" s="2166"/>
      <c r="J132" s="2163" t="s">
        <v>141</v>
      </c>
      <c r="K132" s="2166"/>
      <c r="L132" s="2163" t="s">
        <v>15</v>
      </c>
      <c r="M132" s="2164"/>
      <c r="N132" s="2163" t="s">
        <v>16</v>
      </c>
      <c r="O132" s="2166"/>
      <c r="P132" s="2167" t="s">
        <v>17</v>
      </c>
      <c r="Q132" s="2169"/>
      <c r="R132" s="2167" t="s">
        <v>18</v>
      </c>
      <c r="S132" s="2169"/>
      <c r="T132" s="2167" t="s">
        <v>19</v>
      </c>
      <c r="U132" s="2169"/>
      <c r="V132" s="2167" t="s">
        <v>20</v>
      </c>
      <c r="W132" s="2169"/>
      <c r="X132" s="2167" t="s">
        <v>21</v>
      </c>
      <c r="Y132" s="2169"/>
      <c r="Z132" s="2167" t="s">
        <v>22</v>
      </c>
      <c r="AA132" s="2169"/>
      <c r="AB132" s="2167" t="s">
        <v>23</v>
      </c>
      <c r="AC132" s="2169"/>
      <c r="AD132" s="2167" t="s">
        <v>24</v>
      </c>
      <c r="AE132" s="2169"/>
      <c r="AF132" s="2167" t="s">
        <v>25</v>
      </c>
      <c r="AG132" s="2169"/>
      <c r="AH132" s="2167" t="s">
        <v>26</v>
      </c>
      <c r="AI132" s="2169"/>
      <c r="AJ132" s="2167" t="s">
        <v>27</v>
      </c>
      <c r="AK132" s="2169"/>
      <c r="AL132" s="2167" t="s">
        <v>28</v>
      </c>
      <c r="AM132" s="2172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72" t="s">
        <v>43</v>
      </c>
      <c r="D133" s="6" t="s">
        <v>29</v>
      </c>
      <c r="E133" s="69" t="s">
        <v>30</v>
      </c>
      <c r="F133" s="4" t="s">
        <v>29</v>
      </c>
      <c r="G133" s="69" t="s">
        <v>30</v>
      </c>
      <c r="H133" s="4" t="s">
        <v>29</v>
      </c>
      <c r="I133" s="69" t="s">
        <v>30</v>
      </c>
      <c r="J133" s="4" t="s">
        <v>29</v>
      </c>
      <c r="K133" s="69" t="s">
        <v>30</v>
      </c>
      <c r="L133" s="6" t="s">
        <v>29</v>
      </c>
      <c r="M133" s="220" t="s">
        <v>30</v>
      </c>
      <c r="N133" s="4" t="s">
        <v>29</v>
      </c>
      <c r="O133" s="70" t="s">
        <v>30</v>
      </c>
      <c r="P133" s="4" t="s">
        <v>29</v>
      </c>
      <c r="Q133" s="70" t="s">
        <v>30</v>
      </c>
      <c r="R133" s="6" t="s">
        <v>29</v>
      </c>
      <c r="S133" s="70" t="s">
        <v>30</v>
      </c>
      <c r="T133" s="6" t="s">
        <v>29</v>
      </c>
      <c r="U133" s="70" t="s">
        <v>30</v>
      </c>
      <c r="V133" s="4" t="s">
        <v>29</v>
      </c>
      <c r="W133" s="70" t="s">
        <v>30</v>
      </c>
      <c r="X133" s="6" t="s">
        <v>29</v>
      </c>
      <c r="Y133" s="70" t="s">
        <v>30</v>
      </c>
      <c r="Z133" s="6" t="s">
        <v>29</v>
      </c>
      <c r="AA133" s="70" t="s">
        <v>30</v>
      </c>
      <c r="AB133" s="6" t="s">
        <v>29</v>
      </c>
      <c r="AC133" s="70" t="s">
        <v>30</v>
      </c>
      <c r="AD133" s="6" t="s">
        <v>29</v>
      </c>
      <c r="AE133" s="70" t="s">
        <v>30</v>
      </c>
      <c r="AF133" s="6" t="s">
        <v>29</v>
      </c>
      <c r="AG133" s="70" t="s">
        <v>30</v>
      </c>
      <c r="AH133" s="6" t="s">
        <v>29</v>
      </c>
      <c r="AI133" s="70" t="s">
        <v>30</v>
      </c>
      <c r="AJ133" s="6" t="s">
        <v>29</v>
      </c>
      <c r="AK133" s="70" t="s">
        <v>30</v>
      </c>
      <c r="AL133" s="6" t="s">
        <v>29</v>
      </c>
      <c r="AM133" s="220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153" t="s">
        <v>199</v>
      </c>
      <c r="B134" s="221" t="s">
        <v>31</v>
      </c>
      <c r="C134" s="222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224">
        <f t="shared" si="83"/>
        <v>0</v>
      </c>
      <c r="F134" s="13">
        <f>SUM(ENERO:DICIEMBRE!F134)</f>
        <v>0</v>
      </c>
      <c r="G134" s="13">
        <f>SUM(ENERO:DICIEMBRE!G134)</f>
        <v>0</v>
      </c>
      <c r="H134" s="13">
        <f>SUM(ENERO:DICIEMBRE!H134)</f>
        <v>0</v>
      </c>
      <c r="I134" s="13">
        <f>SUM(ENERO:DICIEMBRE!I134)</f>
        <v>0</v>
      </c>
      <c r="J134" s="13">
        <f>SUM(ENERO:DICIEMBRE!J134)</f>
        <v>0</v>
      </c>
      <c r="K134" s="13">
        <f>SUM(ENERO:DICIEMBRE!K134)</f>
        <v>0</v>
      </c>
      <c r="L134" s="13">
        <f>SUM(ENERO:DICIEMBRE!L134)</f>
        <v>0</v>
      </c>
      <c r="M134" s="13">
        <f>SUM(ENERO:DICIEMBRE!M134)</f>
        <v>0</v>
      </c>
      <c r="N134" s="13">
        <f>SUM(ENERO:DICIEMBRE!N134)</f>
        <v>0</v>
      </c>
      <c r="O134" s="13">
        <f>SUM(ENERO:DICIEMBRE!O134)</f>
        <v>0</v>
      </c>
      <c r="P134" s="13">
        <f>SUM(ENERO:DICIEMBRE!P134)</f>
        <v>0</v>
      </c>
      <c r="Q134" s="13">
        <f>SUM(ENERO:DICIEMBRE!Q134)</f>
        <v>0</v>
      </c>
      <c r="R134" s="13">
        <f>SUM(ENERO:DICIEMBRE!R134)</f>
        <v>0</v>
      </c>
      <c r="S134" s="13">
        <f>SUM(ENERO:DICIEMBRE!S134)</f>
        <v>0</v>
      </c>
      <c r="T134" s="13">
        <f>SUM(ENERO:DICIEMBRE!T134)</f>
        <v>0</v>
      </c>
      <c r="U134" s="13">
        <f>SUM(ENERO:DICIEMBRE!U134)</f>
        <v>0</v>
      </c>
      <c r="V134" s="13">
        <f>SUM(ENERO:DICIEMBRE!V134)</f>
        <v>0</v>
      </c>
      <c r="W134" s="13">
        <f>SUM(ENERO:DICIEMBRE!W134)</f>
        <v>0</v>
      </c>
      <c r="X134" s="13">
        <f>SUM(ENERO:DICIEMBRE!X134)</f>
        <v>0</v>
      </c>
      <c r="Y134" s="13">
        <f>SUM(ENERO:DICIEMBRE!Y134)</f>
        <v>0</v>
      </c>
      <c r="Z134" s="13">
        <f>SUM(ENERO:DICIEMBRE!Z134)</f>
        <v>0</v>
      </c>
      <c r="AA134" s="13">
        <f>SUM(ENERO:DICIEMBRE!AA134)</f>
        <v>0</v>
      </c>
      <c r="AB134" s="13">
        <f>SUM(ENERO:DICIEMBRE!AB134)</f>
        <v>0</v>
      </c>
      <c r="AC134" s="13">
        <f>SUM(ENERO:DICIEMBRE!AC134)</f>
        <v>0</v>
      </c>
      <c r="AD134" s="13">
        <f>SUM(ENERO:DICIEMBRE!AD134)</f>
        <v>0</v>
      </c>
      <c r="AE134" s="13">
        <f>SUM(ENERO:DICIEMBRE!AE134)</f>
        <v>0</v>
      </c>
      <c r="AF134" s="13">
        <f>SUM(ENERO:DICIEMBRE!AF134)</f>
        <v>0</v>
      </c>
      <c r="AG134" s="13">
        <f>SUM(ENERO:DICIEMBRE!AG134)</f>
        <v>0</v>
      </c>
      <c r="AH134" s="13">
        <f>SUM(ENERO:DICIEMBRE!AH134)</f>
        <v>0</v>
      </c>
      <c r="AI134" s="13">
        <f>SUM(ENERO:DICIEMBRE!AI134)</f>
        <v>0</v>
      </c>
      <c r="AJ134" s="13">
        <f>SUM(ENERO:DICIEMBRE!AJ134)</f>
        <v>0</v>
      </c>
      <c r="AK134" s="13">
        <f>SUM(ENERO:DICIEMBRE!AK134)</f>
        <v>0</v>
      </c>
      <c r="AL134" s="13">
        <f>SUM(ENERO:DICIEMBRE!AL134)</f>
        <v>0</v>
      </c>
      <c r="AM134" s="13">
        <f>SUM(ENERO:DICIEMBRE!AM134)</f>
        <v>0</v>
      </c>
      <c r="AN134" s="13">
        <f>SUM(ENERO:DICIEMBRE!AN134)</f>
        <v>0</v>
      </c>
      <c r="AO134" s="13">
        <f>SUM(ENERO:DICIEMBRE!AO134)</f>
        <v>0</v>
      </c>
      <c r="AP134" s="13">
        <f>SUM(ENERO:DICIEMBRE!AP134)</f>
        <v>0</v>
      </c>
      <c r="AQ134" s="13">
        <f>SUM(ENERO:DICIEMBRE!AQ134)</f>
        <v>0</v>
      </c>
      <c r="AR134" s="13">
        <f>SUM(ENERO:DICIEMBRE!AR134)</f>
        <v>0</v>
      </c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7</v>
      </c>
      <c r="D135" s="227">
        <f t="shared" si="83"/>
        <v>1</v>
      </c>
      <c r="E135" s="228">
        <f t="shared" si="83"/>
        <v>6</v>
      </c>
      <c r="F135" s="13">
        <f>SUM(ENERO:DICIEMBRE!F135)</f>
        <v>0</v>
      </c>
      <c r="G135" s="13">
        <f>SUM(ENERO:DICIEMBRE!G135)</f>
        <v>0</v>
      </c>
      <c r="H135" s="13">
        <f>SUM(ENERO:DICIEMBRE!H135)</f>
        <v>0</v>
      </c>
      <c r="I135" s="13">
        <f>SUM(ENERO:DICIEMBRE!I135)</f>
        <v>0</v>
      </c>
      <c r="J135" s="13">
        <f>SUM(ENERO:DICIEMBRE!J135)</f>
        <v>0</v>
      </c>
      <c r="K135" s="13">
        <f>SUM(ENERO:DICIEMBRE!K135)</f>
        <v>0</v>
      </c>
      <c r="L135" s="13">
        <f>SUM(ENERO:DICIEMBRE!L135)</f>
        <v>0</v>
      </c>
      <c r="M135" s="13">
        <f>SUM(ENERO:DICIEMBRE!M135)</f>
        <v>2</v>
      </c>
      <c r="N135" s="13">
        <f>SUM(ENERO:DICIEMBRE!N135)</f>
        <v>1</v>
      </c>
      <c r="O135" s="13">
        <f>SUM(ENERO:DICIEMBRE!O135)</f>
        <v>0</v>
      </c>
      <c r="P135" s="13">
        <f>SUM(ENERO:DICIEMBRE!P135)</f>
        <v>0</v>
      </c>
      <c r="Q135" s="13">
        <f>SUM(ENERO:DICIEMBRE!Q135)</f>
        <v>2</v>
      </c>
      <c r="R135" s="13">
        <f>SUM(ENERO:DICIEMBRE!R135)</f>
        <v>0</v>
      </c>
      <c r="S135" s="13">
        <f>SUM(ENERO:DICIEMBRE!S135)</f>
        <v>0</v>
      </c>
      <c r="T135" s="13">
        <f>SUM(ENERO:DICIEMBRE!T135)</f>
        <v>0</v>
      </c>
      <c r="U135" s="13">
        <f>SUM(ENERO:DICIEMBRE!U135)</f>
        <v>2</v>
      </c>
      <c r="V135" s="13">
        <f>SUM(ENERO:DICIEMBRE!V135)</f>
        <v>0</v>
      </c>
      <c r="W135" s="13">
        <f>SUM(ENERO:DICIEMBRE!W135)</f>
        <v>0</v>
      </c>
      <c r="X135" s="13">
        <f>SUM(ENERO:DICIEMBRE!X135)</f>
        <v>0</v>
      </c>
      <c r="Y135" s="13">
        <f>SUM(ENERO:DICIEMBRE!Y135)</f>
        <v>0</v>
      </c>
      <c r="Z135" s="13">
        <f>SUM(ENERO:DICIEMBRE!Z135)</f>
        <v>0</v>
      </c>
      <c r="AA135" s="13">
        <f>SUM(ENERO:DICIEMBRE!AA135)</f>
        <v>0</v>
      </c>
      <c r="AB135" s="13">
        <f>SUM(ENERO:DICIEMBRE!AB135)</f>
        <v>0</v>
      </c>
      <c r="AC135" s="13">
        <f>SUM(ENERO:DICIEMBRE!AC135)</f>
        <v>0</v>
      </c>
      <c r="AD135" s="13">
        <f>SUM(ENERO:DICIEMBRE!AD135)</f>
        <v>0</v>
      </c>
      <c r="AE135" s="13">
        <f>SUM(ENERO:DICIEMBRE!AE135)</f>
        <v>0</v>
      </c>
      <c r="AF135" s="13">
        <f>SUM(ENERO:DICIEMBRE!AF135)</f>
        <v>0</v>
      </c>
      <c r="AG135" s="13">
        <f>SUM(ENERO:DICIEMBRE!AG135)</f>
        <v>0</v>
      </c>
      <c r="AH135" s="13">
        <f>SUM(ENERO:DICIEMBRE!AH135)</f>
        <v>0</v>
      </c>
      <c r="AI135" s="13">
        <f>SUM(ENERO:DICIEMBRE!AI135)</f>
        <v>0</v>
      </c>
      <c r="AJ135" s="13">
        <f>SUM(ENERO:DICIEMBRE!AJ135)</f>
        <v>0</v>
      </c>
      <c r="AK135" s="13">
        <f>SUM(ENERO:DICIEMBRE!AK135)</f>
        <v>0</v>
      </c>
      <c r="AL135" s="13">
        <f>SUM(ENERO:DICIEMBRE!AL135)</f>
        <v>0</v>
      </c>
      <c r="AM135" s="13">
        <f>SUM(ENERO:DICIEMBRE!AM135)</f>
        <v>0</v>
      </c>
      <c r="AN135" s="13">
        <f>SUM(ENERO:DICIEMBRE!AN135)</f>
        <v>0</v>
      </c>
      <c r="AO135" s="13">
        <f>SUM(ENERO:DICIEMBRE!AO135)</f>
        <v>0</v>
      </c>
      <c r="AP135" s="13">
        <f>SUM(ENERO:DICIEMBRE!AP135)</f>
        <v>0</v>
      </c>
      <c r="AQ135" s="13">
        <f>SUM(ENERO:DICIEMBRE!AQ135)</f>
        <v>0</v>
      </c>
      <c r="AR135" s="13">
        <f>SUM(ENERO:DICIEMBRE!AR135)</f>
        <v>0</v>
      </c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3">
        <f>SUM(ENERO:DICIEMBRE!F136)</f>
        <v>0</v>
      </c>
      <c r="G136" s="13">
        <f>SUM(ENERO:DICIEMBRE!G136)</f>
        <v>0</v>
      </c>
      <c r="H136" s="13">
        <f>SUM(ENERO:DICIEMBRE!H136)</f>
        <v>0</v>
      </c>
      <c r="I136" s="13">
        <f>SUM(ENERO:DICIEMBRE!I136)</f>
        <v>0</v>
      </c>
      <c r="J136" s="13">
        <f>SUM(ENERO:DICIEMBRE!J136)</f>
        <v>0</v>
      </c>
      <c r="K136" s="13">
        <f>SUM(ENERO:DICIEMBRE!K136)</f>
        <v>0</v>
      </c>
      <c r="L136" s="13">
        <f>SUM(ENERO:DICIEMBRE!L136)</f>
        <v>0</v>
      </c>
      <c r="M136" s="13">
        <f>SUM(ENERO:DICIEMBRE!M136)</f>
        <v>0</v>
      </c>
      <c r="N136" s="13">
        <f>SUM(ENERO:DICIEMBRE!N136)</f>
        <v>0</v>
      </c>
      <c r="O136" s="13">
        <f>SUM(ENERO:DICIEMBRE!O136)</f>
        <v>0</v>
      </c>
      <c r="P136" s="13">
        <f>SUM(ENERO:DICIEMBRE!P136)</f>
        <v>0</v>
      </c>
      <c r="Q136" s="13">
        <f>SUM(ENERO:DICIEMBRE!Q136)</f>
        <v>0</v>
      </c>
      <c r="R136" s="13">
        <f>SUM(ENERO:DICIEMBRE!R136)</f>
        <v>0</v>
      </c>
      <c r="S136" s="13">
        <f>SUM(ENERO:DICIEMBRE!S136)</f>
        <v>0</v>
      </c>
      <c r="T136" s="13">
        <f>SUM(ENERO:DICIEMBRE!T136)</f>
        <v>0</v>
      </c>
      <c r="U136" s="13">
        <f>SUM(ENERO:DICIEMBRE!U136)</f>
        <v>0</v>
      </c>
      <c r="V136" s="13">
        <f>SUM(ENERO:DICIEMBRE!V136)</f>
        <v>0</v>
      </c>
      <c r="W136" s="13">
        <f>SUM(ENERO:DICIEMBRE!W136)</f>
        <v>0</v>
      </c>
      <c r="X136" s="13">
        <f>SUM(ENERO:DICIEMBRE!X136)</f>
        <v>0</v>
      </c>
      <c r="Y136" s="13">
        <f>SUM(ENERO:DICIEMBRE!Y136)</f>
        <v>0</v>
      </c>
      <c r="Z136" s="13">
        <f>SUM(ENERO:DICIEMBRE!Z136)</f>
        <v>0</v>
      </c>
      <c r="AA136" s="13">
        <f>SUM(ENERO:DICIEMBRE!AA136)</f>
        <v>0</v>
      </c>
      <c r="AB136" s="13">
        <f>SUM(ENERO:DICIEMBRE!AB136)</f>
        <v>0</v>
      </c>
      <c r="AC136" s="13">
        <f>SUM(ENERO:DICIEMBRE!AC136)</f>
        <v>0</v>
      </c>
      <c r="AD136" s="13">
        <f>SUM(ENERO:DICIEMBRE!AD136)</f>
        <v>0</v>
      </c>
      <c r="AE136" s="13">
        <f>SUM(ENERO:DICIEMBRE!AE136)</f>
        <v>0</v>
      </c>
      <c r="AF136" s="13">
        <f>SUM(ENERO:DICIEMBRE!AF136)</f>
        <v>0</v>
      </c>
      <c r="AG136" s="13">
        <f>SUM(ENERO:DICIEMBRE!AG136)</f>
        <v>0</v>
      </c>
      <c r="AH136" s="13">
        <f>SUM(ENERO:DICIEMBRE!AH136)</f>
        <v>0</v>
      </c>
      <c r="AI136" s="13">
        <f>SUM(ENERO:DICIEMBRE!AI136)</f>
        <v>0</v>
      </c>
      <c r="AJ136" s="13">
        <f>SUM(ENERO:DICIEMBRE!AJ136)</f>
        <v>0</v>
      </c>
      <c r="AK136" s="13">
        <f>SUM(ENERO:DICIEMBRE!AK136)</f>
        <v>0</v>
      </c>
      <c r="AL136" s="13">
        <f>SUM(ENERO:DICIEMBRE!AL136)</f>
        <v>0</v>
      </c>
      <c r="AM136" s="13">
        <f>SUM(ENERO:DICIEMBRE!AM136)</f>
        <v>0</v>
      </c>
      <c r="AN136" s="13">
        <f>SUM(ENERO:DICIEMBRE!AN136)</f>
        <v>0</v>
      </c>
      <c r="AO136" s="13">
        <f>SUM(ENERO:DICIEMBRE!AO136)</f>
        <v>0</v>
      </c>
      <c r="AP136" s="13">
        <f>SUM(ENERO:DICIEMBRE!AP136)</f>
        <v>0</v>
      </c>
      <c r="AQ136" s="13">
        <f>SUM(ENERO:DICIEMBRE!AQ136)</f>
        <v>0</v>
      </c>
      <c r="AR136" s="13">
        <f>SUM(ENERO:DICIEMBRE!AR136)</f>
        <v>0</v>
      </c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3">
        <f>SUM(ENERO:DICIEMBRE!F137)</f>
        <v>0</v>
      </c>
      <c r="G137" s="13">
        <f>SUM(ENERO:DICIEMBRE!G137)</f>
        <v>0</v>
      </c>
      <c r="H137" s="13">
        <f>SUM(ENERO:DICIEMBRE!H137)</f>
        <v>0</v>
      </c>
      <c r="I137" s="13">
        <f>SUM(ENERO:DICIEMBRE!I137)</f>
        <v>0</v>
      </c>
      <c r="J137" s="13">
        <f>SUM(ENERO:DICIEMBRE!J137)</f>
        <v>0</v>
      </c>
      <c r="K137" s="13">
        <f>SUM(ENERO:DICIEMBRE!K137)</f>
        <v>0</v>
      </c>
      <c r="L137" s="13">
        <f>SUM(ENERO:DICIEMBRE!L137)</f>
        <v>0</v>
      </c>
      <c r="M137" s="13">
        <f>SUM(ENERO:DICIEMBRE!M137)</f>
        <v>0</v>
      </c>
      <c r="N137" s="13">
        <f>SUM(ENERO:DICIEMBRE!N137)</f>
        <v>0</v>
      </c>
      <c r="O137" s="13">
        <f>SUM(ENERO:DICIEMBRE!O137)</f>
        <v>0</v>
      </c>
      <c r="P137" s="13">
        <f>SUM(ENERO:DICIEMBRE!P137)</f>
        <v>0</v>
      </c>
      <c r="Q137" s="13">
        <f>SUM(ENERO:DICIEMBRE!Q137)</f>
        <v>0</v>
      </c>
      <c r="R137" s="13">
        <f>SUM(ENERO:DICIEMBRE!R137)</f>
        <v>0</v>
      </c>
      <c r="S137" s="13">
        <f>SUM(ENERO:DICIEMBRE!S137)</f>
        <v>0</v>
      </c>
      <c r="T137" s="13">
        <f>SUM(ENERO:DICIEMBRE!T137)</f>
        <v>0</v>
      </c>
      <c r="U137" s="13">
        <f>SUM(ENERO:DICIEMBRE!U137)</f>
        <v>0</v>
      </c>
      <c r="V137" s="13">
        <f>SUM(ENERO:DICIEMBRE!V137)</f>
        <v>0</v>
      </c>
      <c r="W137" s="13">
        <f>SUM(ENERO:DICIEMBRE!W137)</f>
        <v>0</v>
      </c>
      <c r="X137" s="13">
        <f>SUM(ENERO:DICIEMBRE!X137)</f>
        <v>0</v>
      </c>
      <c r="Y137" s="13">
        <f>SUM(ENERO:DICIEMBRE!Y137)</f>
        <v>0</v>
      </c>
      <c r="Z137" s="13">
        <f>SUM(ENERO:DICIEMBRE!Z137)</f>
        <v>0</v>
      </c>
      <c r="AA137" s="13">
        <f>SUM(ENERO:DICIEMBRE!AA137)</f>
        <v>0</v>
      </c>
      <c r="AB137" s="13">
        <f>SUM(ENERO:DICIEMBRE!AB137)</f>
        <v>0</v>
      </c>
      <c r="AC137" s="13">
        <f>SUM(ENERO:DICIEMBRE!AC137)</f>
        <v>0</v>
      </c>
      <c r="AD137" s="13">
        <f>SUM(ENERO:DICIEMBRE!AD137)</f>
        <v>0</v>
      </c>
      <c r="AE137" s="13">
        <f>SUM(ENERO:DICIEMBRE!AE137)</f>
        <v>0</v>
      </c>
      <c r="AF137" s="13">
        <f>SUM(ENERO:DICIEMBRE!AF137)</f>
        <v>0</v>
      </c>
      <c r="AG137" s="13">
        <f>SUM(ENERO:DICIEMBRE!AG137)</f>
        <v>0</v>
      </c>
      <c r="AH137" s="13">
        <f>SUM(ENERO:DICIEMBRE!AH137)</f>
        <v>0</v>
      </c>
      <c r="AI137" s="13">
        <f>SUM(ENERO:DICIEMBRE!AI137)</f>
        <v>0</v>
      </c>
      <c r="AJ137" s="13">
        <f>SUM(ENERO:DICIEMBRE!AJ137)</f>
        <v>0</v>
      </c>
      <c r="AK137" s="13">
        <f>SUM(ENERO:DICIEMBRE!AK137)</f>
        <v>0</v>
      </c>
      <c r="AL137" s="13">
        <f>SUM(ENERO:DICIEMBRE!AL137)</f>
        <v>0</v>
      </c>
      <c r="AM137" s="13">
        <f>SUM(ENERO:DICIEMBRE!AM137)</f>
        <v>0</v>
      </c>
      <c r="AN137" s="13">
        <f>SUM(ENERO:DICIEMBRE!AN137)</f>
        <v>0</v>
      </c>
      <c r="AO137" s="13">
        <f>SUM(ENERO:DICIEMBRE!AO137)</f>
        <v>0</v>
      </c>
      <c r="AP137" s="13">
        <f>SUM(ENERO:DICIEMBRE!AP137)</f>
        <v>0</v>
      </c>
      <c r="AQ137" s="13">
        <f>SUM(ENERO:DICIEMBRE!AQ137)</f>
        <v>0</v>
      </c>
      <c r="AR137" s="13">
        <f>SUM(ENERO:DICIEMBRE!AR137)</f>
        <v>0</v>
      </c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45</v>
      </c>
      <c r="D138" s="227">
        <f t="shared" si="83"/>
        <v>21</v>
      </c>
      <c r="E138" s="228">
        <f t="shared" si="83"/>
        <v>24</v>
      </c>
      <c r="F138" s="13">
        <f>SUM(ENERO:DICIEMBRE!F138)</f>
        <v>0</v>
      </c>
      <c r="G138" s="13">
        <f>SUM(ENERO:DICIEMBRE!G138)</f>
        <v>0</v>
      </c>
      <c r="H138" s="13">
        <f>SUM(ENERO:DICIEMBRE!H138)</f>
        <v>0</v>
      </c>
      <c r="I138" s="13">
        <f>SUM(ENERO:DICIEMBRE!I138)</f>
        <v>0</v>
      </c>
      <c r="J138" s="13">
        <f>SUM(ENERO:DICIEMBRE!J138)</f>
        <v>0</v>
      </c>
      <c r="K138" s="13">
        <f>SUM(ENERO:DICIEMBRE!K138)</f>
        <v>1</v>
      </c>
      <c r="L138" s="13">
        <f>SUM(ENERO:DICIEMBRE!L138)</f>
        <v>2</v>
      </c>
      <c r="M138" s="13">
        <f>SUM(ENERO:DICIEMBRE!M138)</f>
        <v>6</v>
      </c>
      <c r="N138" s="13">
        <f>SUM(ENERO:DICIEMBRE!N138)</f>
        <v>7</v>
      </c>
      <c r="O138" s="13">
        <f>SUM(ENERO:DICIEMBRE!O138)</f>
        <v>0</v>
      </c>
      <c r="P138" s="13">
        <f>SUM(ENERO:DICIEMBRE!P138)</f>
        <v>1</v>
      </c>
      <c r="Q138" s="13">
        <f>SUM(ENERO:DICIEMBRE!Q138)</f>
        <v>0</v>
      </c>
      <c r="R138" s="13">
        <f>SUM(ENERO:DICIEMBRE!R138)</f>
        <v>0</v>
      </c>
      <c r="S138" s="13">
        <f>SUM(ENERO:DICIEMBRE!S138)</f>
        <v>1</v>
      </c>
      <c r="T138" s="13">
        <f>SUM(ENERO:DICIEMBRE!T138)</f>
        <v>0</v>
      </c>
      <c r="U138" s="13">
        <f>SUM(ENERO:DICIEMBRE!U138)</f>
        <v>2</v>
      </c>
      <c r="V138" s="13">
        <f>SUM(ENERO:DICIEMBRE!V138)</f>
        <v>4</v>
      </c>
      <c r="W138" s="13">
        <f>SUM(ENERO:DICIEMBRE!W138)</f>
        <v>0</v>
      </c>
      <c r="X138" s="13">
        <f>SUM(ENERO:DICIEMBRE!X138)</f>
        <v>0</v>
      </c>
      <c r="Y138" s="13">
        <f>SUM(ENERO:DICIEMBRE!Y138)</f>
        <v>0</v>
      </c>
      <c r="Z138" s="13">
        <f>SUM(ENERO:DICIEMBRE!Z138)</f>
        <v>2</v>
      </c>
      <c r="AA138" s="13">
        <f>SUM(ENERO:DICIEMBRE!AA138)</f>
        <v>4</v>
      </c>
      <c r="AB138" s="13">
        <f>SUM(ENERO:DICIEMBRE!AB138)</f>
        <v>1</v>
      </c>
      <c r="AC138" s="13">
        <f>SUM(ENERO:DICIEMBRE!AC138)</f>
        <v>4</v>
      </c>
      <c r="AD138" s="13">
        <f>SUM(ENERO:DICIEMBRE!AD138)</f>
        <v>1</v>
      </c>
      <c r="AE138" s="13">
        <f>SUM(ENERO:DICIEMBRE!AE138)</f>
        <v>5</v>
      </c>
      <c r="AF138" s="13">
        <f>SUM(ENERO:DICIEMBRE!AF138)</f>
        <v>1</v>
      </c>
      <c r="AG138" s="13">
        <f>SUM(ENERO:DICIEMBRE!AG138)</f>
        <v>1</v>
      </c>
      <c r="AH138" s="13">
        <f>SUM(ENERO:DICIEMBRE!AH138)</f>
        <v>2</v>
      </c>
      <c r="AI138" s="13">
        <f>SUM(ENERO:DICIEMBRE!AI138)</f>
        <v>0</v>
      </c>
      <c r="AJ138" s="13">
        <f>SUM(ENERO:DICIEMBRE!AJ138)</f>
        <v>0</v>
      </c>
      <c r="AK138" s="13">
        <f>SUM(ENERO:DICIEMBRE!AK138)</f>
        <v>0</v>
      </c>
      <c r="AL138" s="13">
        <f>SUM(ENERO:DICIEMBRE!AL138)</f>
        <v>0</v>
      </c>
      <c r="AM138" s="13">
        <f>SUM(ENERO:DICIEMBRE!AM138)</f>
        <v>0</v>
      </c>
      <c r="AN138" s="13">
        <f>SUM(ENERO:DICIEMBRE!AN138)</f>
        <v>0</v>
      </c>
      <c r="AO138" s="13">
        <f>SUM(ENERO:DICIEMBRE!AO138)</f>
        <v>0</v>
      </c>
      <c r="AP138" s="13">
        <f>SUM(ENERO:DICIEMBRE!AP138)</f>
        <v>0</v>
      </c>
      <c r="AQ138" s="13">
        <f>SUM(ENERO:DICIEMBRE!AQ138)</f>
        <v>0</v>
      </c>
      <c r="AR138" s="13">
        <f>SUM(ENERO:DICIEMBRE!AR138)</f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3">
        <f>SUM(ENERO:DICIEMBRE!F139)</f>
        <v>0</v>
      </c>
      <c r="G139" s="13">
        <f>SUM(ENERO:DICIEMBRE!G139)</f>
        <v>0</v>
      </c>
      <c r="H139" s="13">
        <f>SUM(ENERO:DICIEMBRE!H139)</f>
        <v>0</v>
      </c>
      <c r="I139" s="13">
        <f>SUM(ENERO:DICIEMBRE!I139)</f>
        <v>0</v>
      </c>
      <c r="J139" s="13">
        <f>SUM(ENERO:DICIEMBRE!J139)</f>
        <v>0</v>
      </c>
      <c r="K139" s="13">
        <f>SUM(ENERO:DICIEMBRE!K139)</f>
        <v>0</v>
      </c>
      <c r="L139" s="13">
        <f>SUM(ENERO:DICIEMBRE!L139)</f>
        <v>0</v>
      </c>
      <c r="M139" s="13">
        <f>SUM(ENERO:DICIEMBRE!M139)</f>
        <v>0</v>
      </c>
      <c r="N139" s="13">
        <f>SUM(ENERO:DICIEMBRE!N139)</f>
        <v>0</v>
      </c>
      <c r="O139" s="13">
        <f>SUM(ENERO:DICIEMBRE!O139)</f>
        <v>0</v>
      </c>
      <c r="P139" s="13">
        <f>SUM(ENERO:DICIEMBRE!P139)</f>
        <v>0</v>
      </c>
      <c r="Q139" s="13">
        <f>SUM(ENERO:DICIEMBRE!Q139)</f>
        <v>0</v>
      </c>
      <c r="R139" s="13">
        <f>SUM(ENERO:DICIEMBRE!R139)</f>
        <v>0</v>
      </c>
      <c r="S139" s="13">
        <f>SUM(ENERO:DICIEMBRE!S139)</f>
        <v>0</v>
      </c>
      <c r="T139" s="13">
        <f>SUM(ENERO:DICIEMBRE!T139)</f>
        <v>0</v>
      </c>
      <c r="U139" s="13">
        <f>SUM(ENERO:DICIEMBRE!U139)</f>
        <v>0</v>
      </c>
      <c r="V139" s="13">
        <f>SUM(ENERO:DICIEMBRE!V139)</f>
        <v>0</v>
      </c>
      <c r="W139" s="13">
        <f>SUM(ENERO:DICIEMBRE!W139)</f>
        <v>0</v>
      </c>
      <c r="X139" s="13">
        <f>SUM(ENERO:DICIEMBRE!X139)</f>
        <v>0</v>
      </c>
      <c r="Y139" s="13">
        <f>SUM(ENERO:DICIEMBRE!Y139)</f>
        <v>0</v>
      </c>
      <c r="Z139" s="13">
        <f>SUM(ENERO:DICIEMBRE!Z139)</f>
        <v>0</v>
      </c>
      <c r="AA139" s="13">
        <f>SUM(ENERO:DICIEMBRE!AA139)</f>
        <v>0</v>
      </c>
      <c r="AB139" s="13">
        <f>SUM(ENERO:DICIEMBRE!AB139)</f>
        <v>0</v>
      </c>
      <c r="AC139" s="13">
        <f>SUM(ENERO:DICIEMBRE!AC139)</f>
        <v>0</v>
      </c>
      <c r="AD139" s="13">
        <f>SUM(ENERO:DICIEMBRE!AD139)</f>
        <v>0</v>
      </c>
      <c r="AE139" s="13">
        <f>SUM(ENERO:DICIEMBRE!AE139)</f>
        <v>0</v>
      </c>
      <c r="AF139" s="13">
        <f>SUM(ENERO:DICIEMBRE!AF139)</f>
        <v>0</v>
      </c>
      <c r="AG139" s="13">
        <f>SUM(ENERO:DICIEMBRE!AG139)</f>
        <v>0</v>
      </c>
      <c r="AH139" s="13">
        <f>SUM(ENERO:DICIEMBRE!AH139)</f>
        <v>0</v>
      </c>
      <c r="AI139" s="13">
        <f>SUM(ENERO:DICIEMBRE!AI139)</f>
        <v>0</v>
      </c>
      <c r="AJ139" s="13">
        <f>SUM(ENERO:DICIEMBRE!AJ139)</f>
        <v>0</v>
      </c>
      <c r="AK139" s="13">
        <f>SUM(ENERO:DICIEMBRE!AK139)</f>
        <v>0</v>
      </c>
      <c r="AL139" s="13">
        <f>SUM(ENERO:DICIEMBRE!AL139)</f>
        <v>0</v>
      </c>
      <c r="AM139" s="13">
        <f>SUM(ENERO:DICIEMBRE!AM139)</f>
        <v>0</v>
      </c>
      <c r="AN139" s="13">
        <f>SUM(ENERO:DICIEMBRE!AN139)</f>
        <v>0</v>
      </c>
      <c r="AO139" s="13">
        <f>SUM(ENERO:DICIEMBRE!AO139)</f>
        <v>0</v>
      </c>
      <c r="AP139" s="13">
        <f>SUM(ENERO:DICIEMBRE!AP139)</f>
        <v>0</v>
      </c>
      <c r="AQ139" s="13">
        <f>SUM(ENERO:DICIEMBRE!AQ139)</f>
        <v>0</v>
      </c>
      <c r="AR139" s="13">
        <f>SUM(ENERO:DICIEMBRE!AR139)</f>
        <v>0</v>
      </c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3">
        <f>SUM(ENERO:DICIEMBRE!F140)</f>
        <v>0</v>
      </c>
      <c r="G140" s="13">
        <f>SUM(ENERO:DICIEMBRE!G140)</f>
        <v>0</v>
      </c>
      <c r="H140" s="13">
        <f>SUM(ENERO:DICIEMBRE!H140)</f>
        <v>0</v>
      </c>
      <c r="I140" s="13">
        <f>SUM(ENERO:DICIEMBRE!I140)</f>
        <v>0</v>
      </c>
      <c r="J140" s="13">
        <f>SUM(ENERO:DICIEMBRE!J140)</f>
        <v>0</v>
      </c>
      <c r="K140" s="13">
        <f>SUM(ENERO:DICIEMBRE!K140)</f>
        <v>0</v>
      </c>
      <c r="L140" s="13">
        <f>SUM(ENERO:DICIEMBRE!L140)</f>
        <v>0</v>
      </c>
      <c r="M140" s="13">
        <f>SUM(ENERO:DICIEMBRE!M140)</f>
        <v>0</v>
      </c>
      <c r="N140" s="13">
        <f>SUM(ENERO:DICIEMBRE!N140)</f>
        <v>0</v>
      </c>
      <c r="O140" s="13">
        <f>SUM(ENERO:DICIEMBRE!O140)</f>
        <v>0</v>
      </c>
      <c r="P140" s="13">
        <f>SUM(ENERO:DICIEMBRE!P140)</f>
        <v>0</v>
      </c>
      <c r="Q140" s="13">
        <f>SUM(ENERO:DICIEMBRE!Q140)</f>
        <v>0</v>
      </c>
      <c r="R140" s="13">
        <f>SUM(ENERO:DICIEMBRE!R140)</f>
        <v>0</v>
      </c>
      <c r="S140" s="13">
        <f>SUM(ENERO:DICIEMBRE!S140)</f>
        <v>0</v>
      </c>
      <c r="T140" s="13">
        <f>SUM(ENERO:DICIEMBRE!T140)</f>
        <v>0</v>
      </c>
      <c r="U140" s="13">
        <f>SUM(ENERO:DICIEMBRE!U140)</f>
        <v>0</v>
      </c>
      <c r="V140" s="13">
        <f>SUM(ENERO:DICIEMBRE!V140)</f>
        <v>0</v>
      </c>
      <c r="W140" s="13">
        <f>SUM(ENERO:DICIEMBRE!W140)</f>
        <v>0</v>
      </c>
      <c r="X140" s="13">
        <f>SUM(ENERO:DICIEMBRE!X140)</f>
        <v>0</v>
      </c>
      <c r="Y140" s="13">
        <f>SUM(ENERO:DICIEMBRE!Y140)</f>
        <v>0</v>
      </c>
      <c r="Z140" s="13">
        <f>SUM(ENERO:DICIEMBRE!Z140)</f>
        <v>0</v>
      </c>
      <c r="AA140" s="13">
        <f>SUM(ENERO:DICIEMBRE!AA140)</f>
        <v>0</v>
      </c>
      <c r="AB140" s="13">
        <f>SUM(ENERO:DICIEMBRE!AB140)</f>
        <v>0</v>
      </c>
      <c r="AC140" s="13">
        <f>SUM(ENERO:DICIEMBRE!AC140)</f>
        <v>0</v>
      </c>
      <c r="AD140" s="13">
        <f>SUM(ENERO:DICIEMBRE!AD140)</f>
        <v>0</v>
      </c>
      <c r="AE140" s="13">
        <f>SUM(ENERO:DICIEMBRE!AE140)</f>
        <v>0</v>
      </c>
      <c r="AF140" s="13">
        <f>SUM(ENERO:DICIEMBRE!AF140)</f>
        <v>0</v>
      </c>
      <c r="AG140" s="13">
        <f>SUM(ENERO:DICIEMBRE!AG140)</f>
        <v>0</v>
      </c>
      <c r="AH140" s="13">
        <f>SUM(ENERO:DICIEMBRE!AH140)</f>
        <v>0</v>
      </c>
      <c r="AI140" s="13">
        <f>SUM(ENERO:DICIEMBRE!AI140)</f>
        <v>0</v>
      </c>
      <c r="AJ140" s="13">
        <f>SUM(ENERO:DICIEMBRE!AJ140)</f>
        <v>0</v>
      </c>
      <c r="AK140" s="13">
        <f>SUM(ENERO:DICIEMBRE!AK140)</f>
        <v>0</v>
      </c>
      <c r="AL140" s="13">
        <f>SUM(ENERO:DICIEMBRE!AL140)</f>
        <v>0</v>
      </c>
      <c r="AM140" s="13">
        <f>SUM(ENERO:DICIEMBRE!AM140)</f>
        <v>0</v>
      </c>
      <c r="AN140" s="13">
        <f>SUM(ENERO:DICIEMBRE!AN140)</f>
        <v>0</v>
      </c>
      <c r="AO140" s="13">
        <f>SUM(ENERO:DICIEMBRE!AO140)</f>
        <v>0</v>
      </c>
      <c r="AP140" s="13">
        <f>SUM(ENERO:DICIEMBRE!AP140)</f>
        <v>0</v>
      </c>
      <c r="AQ140" s="13">
        <f>SUM(ENERO:DICIEMBRE!AQ140)</f>
        <v>0</v>
      </c>
      <c r="AR140" s="13">
        <f>SUM(ENERO:DICIEMBRE!AR140)</f>
        <v>0</v>
      </c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3">
        <f>SUM(ENERO:DICIEMBRE!F141)</f>
        <v>0</v>
      </c>
      <c r="G141" s="13">
        <f>SUM(ENERO:DICIEMBRE!G141)</f>
        <v>0</v>
      </c>
      <c r="H141" s="13">
        <f>SUM(ENERO:DICIEMBRE!H141)</f>
        <v>0</v>
      </c>
      <c r="I141" s="13">
        <f>SUM(ENERO:DICIEMBRE!I141)</f>
        <v>0</v>
      </c>
      <c r="J141" s="13">
        <f>SUM(ENERO:DICIEMBRE!J141)</f>
        <v>0</v>
      </c>
      <c r="K141" s="13">
        <f>SUM(ENERO:DICIEMBRE!K141)</f>
        <v>0</v>
      </c>
      <c r="L141" s="13">
        <f>SUM(ENERO:DICIEMBRE!L141)</f>
        <v>0</v>
      </c>
      <c r="M141" s="13">
        <f>SUM(ENERO:DICIEMBRE!M141)</f>
        <v>0</v>
      </c>
      <c r="N141" s="13">
        <f>SUM(ENERO:DICIEMBRE!N141)</f>
        <v>0</v>
      </c>
      <c r="O141" s="13">
        <f>SUM(ENERO:DICIEMBRE!O141)</f>
        <v>0</v>
      </c>
      <c r="P141" s="13">
        <f>SUM(ENERO:DICIEMBRE!P141)</f>
        <v>0</v>
      </c>
      <c r="Q141" s="13">
        <f>SUM(ENERO:DICIEMBRE!Q141)</f>
        <v>0</v>
      </c>
      <c r="R141" s="13">
        <f>SUM(ENERO:DICIEMBRE!R141)</f>
        <v>0</v>
      </c>
      <c r="S141" s="13">
        <f>SUM(ENERO:DICIEMBRE!S141)</f>
        <v>0</v>
      </c>
      <c r="T141" s="13">
        <f>SUM(ENERO:DICIEMBRE!T141)</f>
        <v>0</v>
      </c>
      <c r="U141" s="13">
        <f>SUM(ENERO:DICIEMBRE!U141)</f>
        <v>0</v>
      </c>
      <c r="V141" s="13">
        <f>SUM(ENERO:DICIEMBRE!V141)</f>
        <v>0</v>
      </c>
      <c r="W141" s="13">
        <f>SUM(ENERO:DICIEMBRE!W141)</f>
        <v>0</v>
      </c>
      <c r="X141" s="13">
        <f>SUM(ENERO:DICIEMBRE!X141)</f>
        <v>0</v>
      </c>
      <c r="Y141" s="13">
        <f>SUM(ENERO:DICIEMBRE!Y141)</f>
        <v>0</v>
      </c>
      <c r="Z141" s="13">
        <f>SUM(ENERO:DICIEMBRE!Z141)</f>
        <v>0</v>
      </c>
      <c r="AA141" s="13">
        <f>SUM(ENERO:DICIEMBRE!AA141)</f>
        <v>0</v>
      </c>
      <c r="AB141" s="13">
        <f>SUM(ENERO:DICIEMBRE!AB141)</f>
        <v>0</v>
      </c>
      <c r="AC141" s="13">
        <f>SUM(ENERO:DICIEMBRE!AC141)</f>
        <v>0</v>
      </c>
      <c r="AD141" s="13">
        <f>SUM(ENERO:DICIEMBRE!AD141)</f>
        <v>0</v>
      </c>
      <c r="AE141" s="13">
        <f>SUM(ENERO:DICIEMBRE!AE141)</f>
        <v>0</v>
      </c>
      <c r="AF141" s="13">
        <f>SUM(ENERO:DICIEMBRE!AF141)</f>
        <v>0</v>
      </c>
      <c r="AG141" s="13">
        <f>SUM(ENERO:DICIEMBRE!AG141)</f>
        <v>0</v>
      </c>
      <c r="AH141" s="13">
        <f>SUM(ENERO:DICIEMBRE!AH141)</f>
        <v>0</v>
      </c>
      <c r="AI141" s="13">
        <f>SUM(ENERO:DICIEMBRE!AI141)</f>
        <v>0</v>
      </c>
      <c r="AJ141" s="13">
        <f>SUM(ENERO:DICIEMBRE!AJ141)</f>
        <v>0</v>
      </c>
      <c r="AK141" s="13">
        <f>SUM(ENERO:DICIEMBRE!AK141)</f>
        <v>0</v>
      </c>
      <c r="AL141" s="13">
        <f>SUM(ENERO:DICIEMBRE!AL141)</f>
        <v>0</v>
      </c>
      <c r="AM141" s="13">
        <f>SUM(ENERO:DICIEMBRE!AM141)</f>
        <v>0</v>
      </c>
      <c r="AN141" s="13">
        <f>SUM(ENERO:DICIEMBRE!AN141)</f>
        <v>0</v>
      </c>
      <c r="AO141" s="13">
        <f>SUM(ENERO:DICIEMBRE!AO141)</f>
        <v>0</v>
      </c>
      <c r="AP141" s="13">
        <f>SUM(ENERO:DICIEMBRE!AP141)</f>
        <v>0</v>
      </c>
      <c r="AQ141" s="13">
        <f>SUM(ENERO:DICIEMBRE!AQ141)</f>
        <v>0</v>
      </c>
      <c r="AR141" s="13">
        <f>SUM(ENERO:DICIEMBRE!AR141)</f>
        <v>0</v>
      </c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3">
        <f>SUM(ENERO:DICIEMBRE!F142)</f>
        <v>0</v>
      </c>
      <c r="G142" s="13">
        <f>SUM(ENERO:DICIEMBRE!G142)</f>
        <v>0</v>
      </c>
      <c r="H142" s="13">
        <f>SUM(ENERO:DICIEMBRE!H142)</f>
        <v>0</v>
      </c>
      <c r="I142" s="13">
        <f>SUM(ENERO:DICIEMBRE!I142)</f>
        <v>0</v>
      </c>
      <c r="J142" s="13">
        <f>SUM(ENERO:DICIEMBRE!J142)</f>
        <v>0</v>
      </c>
      <c r="K142" s="13">
        <f>SUM(ENERO:DICIEMBRE!K142)</f>
        <v>0</v>
      </c>
      <c r="L142" s="13">
        <f>SUM(ENERO:DICIEMBRE!L142)</f>
        <v>0</v>
      </c>
      <c r="M142" s="13">
        <f>SUM(ENERO:DICIEMBRE!M142)</f>
        <v>0</v>
      </c>
      <c r="N142" s="13">
        <f>SUM(ENERO:DICIEMBRE!N142)</f>
        <v>0</v>
      </c>
      <c r="O142" s="13">
        <f>SUM(ENERO:DICIEMBRE!O142)</f>
        <v>0</v>
      </c>
      <c r="P142" s="13">
        <f>SUM(ENERO:DICIEMBRE!P142)</f>
        <v>0</v>
      </c>
      <c r="Q142" s="13">
        <f>SUM(ENERO:DICIEMBRE!Q142)</f>
        <v>0</v>
      </c>
      <c r="R142" s="13">
        <f>SUM(ENERO:DICIEMBRE!R142)</f>
        <v>0</v>
      </c>
      <c r="S142" s="13">
        <f>SUM(ENERO:DICIEMBRE!S142)</f>
        <v>0</v>
      </c>
      <c r="T142" s="13">
        <f>SUM(ENERO:DICIEMBRE!T142)</f>
        <v>0</v>
      </c>
      <c r="U142" s="13">
        <f>SUM(ENERO:DICIEMBRE!U142)</f>
        <v>0</v>
      </c>
      <c r="V142" s="13">
        <f>SUM(ENERO:DICIEMBRE!V142)</f>
        <v>0</v>
      </c>
      <c r="W142" s="13">
        <f>SUM(ENERO:DICIEMBRE!W142)</f>
        <v>0</v>
      </c>
      <c r="X142" s="13">
        <f>SUM(ENERO:DICIEMBRE!X142)</f>
        <v>0</v>
      </c>
      <c r="Y142" s="13">
        <f>SUM(ENERO:DICIEMBRE!Y142)</f>
        <v>0</v>
      </c>
      <c r="Z142" s="13">
        <f>SUM(ENERO:DICIEMBRE!Z142)</f>
        <v>0</v>
      </c>
      <c r="AA142" s="13">
        <f>SUM(ENERO:DICIEMBRE!AA142)</f>
        <v>0</v>
      </c>
      <c r="AB142" s="13">
        <f>SUM(ENERO:DICIEMBRE!AB142)</f>
        <v>0</v>
      </c>
      <c r="AC142" s="13">
        <f>SUM(ENERO:DICIEMBRE!AC142)</f>
        <v>0</v>
      </c>
      <c r="AD142" s="13">
        <f>SUM(ENERO:DICIEMBRE!AD142)</f>
        <v>0</v>
      </c>
      <c r="AE142" s="13">
        <f>SUM(ENERO:DICIEMBRE!AE142)</f>
        <v>0</v>
      </c>
      <c r="AF142" s="13">
        <f>SUM(ENERO:DICIEMBRE!AF142)</f>
        <v>0</v>
      </c>
      <c r="AG142" s="13">
        <f>SUM(ENERO:DICIEMBRE!AG142)</f>
        <v>0</v>
      </c>
      <c r="AH142" s="13">
        <f>SUM(ENERO:DICIEMBRE!AH142)</f>
        <v>0</v>
      </c>
      <c r="AI142" s="13">
        <f>SUM(ENERO:DICIEMBRE!AI142)</f>
        <v>0</v>
      </c>
      <c r="AJ142" s="13">
        <f>SUM(ENERO:DICIEMBRE!AJ142)</f>
        <v>0</v>
      </c>
      <c r="AK142" s="13">
        <f>SUM(ENERO:DICIEMBRE!AK142)</f>
        <v>0</v>
      </c>
      <c r="AL142" s="13">
        <f>SUM(ENERO:DICIEMBRE!AL142)</f>
        <v>0</v>
      </c>
      <c r="AM142" s="13">
        <f>SUM(ENERO:DICIEMBRE!AM142)</f>
        <v>0</v>
      </c>
      <c r="AN142" s="13">
        <f>SUM(ENERO:DICIEMBRE!AN142)</f>
        <v>0</v>
      </c>
      <c r="AO142" s="13">
        <f>SUM(ENERO:DICIEMBRE!AO142)</f>
        <v>0</v>
      </c>
      <c r="AP142" s="13">
        <f>SUM(ENERO:DICIEMBRE!AP142)</f>
        <v>0</v>
      </c>
      <c r="AQ142" s="13">
        <f>SUM(ENERO:DICIEMBRE!AQ142)</f>
        <v>0</v>
      </c>
      <c r="AR142" s="13">
        <f>SUM(ENERO:DICIEMBRE!AR142)</f>
        <v>0</v>
      </c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13">
        <f>SUM(ENERO:DICIEMBRE!F143)</f>
        <v>0</v>
      </c>
      <c r="G143" s="13">
        <f>SUM(ENERO:DICIEMBRE!G143)</f>
        <v>0</v>
      </c>
      <c r="H143" s="13">
        <f>SUM(ENERO:DICIEMBRE!H143)</f>
        <v>0</v>
      </c>
      <c r="I143" s="13">
        <f>SUM(ENERO:DICIEMBRE!I143)</f>
        <v>0</v>
      </c>
      <c r="J143" s="13">
        <f>SUM(ENERO:DICIEMBRE!J143)</f>
        <v>0</v>
      </c>
      <c r="K143" s="13">
        <f>SUM(ENERO:DICIEMBRE!K143)</f>
        <v>0</v>
      </c>
      <c r="L143" s="13">
        <f>SUM(ENERO:DICIEMBRE!L143)</f>
        <v>0</v>
      </c>
      <c r="M143" s="13">
        <f>SUM(ENERO:DICIEMBRE!M143)</f>
        <v>0</v>
      </c>
      <c r="N143" s="13">
        <f>SUM(ENERO:DICIEMBRE!N143)</f>
        <v>0</v>
      </c>
      <c r="O143" s="13">
        <f>SUM(ENERO:DICIEMBRE!O143)</f>
        <v>0</v>
      </c>
      <c r="P143" s="13">
        <f>SUM(ENERO:DICIEMBRE!P143)</f>
        <v>0</v>
      </c>
      <c r="Q143" s="13">
        <f>SUM(ENERO:DICIEMBRE!Q143)</f>
        <v>0</v>
      </c>
      <c r="R143" s="13">
        <f>SUM(ENERO:DICIEMBRE!R143)</f>
        <v>0</v>
      </c>
      <c r="S143" s="13">
        <f>SUM(ENERO:DICIEMBRE!S143)</f>
        <v>0</v>
      </c>
      <c r="T143" s="13">
        <f>SUM(ENERO:DICIEMBRE!T143)</f>
        <v>0</v>
      </c>
      <c r="U143" s="13">
        <f>SUM(ENERO:DICIEMBRE!U143)</f>
        <v>0</v>
      </c>
      <c r="V143" s="13">
        <f>SUM(ENERO:DICIEMBRE!V143)</f>
        <v>0</v>
      </c>
      <c r="W143" s="13">
        <f>SUM(ENERO:DICIEMBRE!W143)</f>
        <v>0</v>
      </c>
      <c r="X143" s="13">
        <f>SUM(ENERO:DICIEMBRE!X143)</f>
        <v>0</v>
      </c>
      <c r="Y143" s="13">
        <f>SUM(ENERO:DICIEMBRE!Y143)</f>
        <v>0</v>
      </c>
      <c r="Z143" s="13">
        <f>SUM(ENERO:DICIEMBRE!Z143)</f>
        <v>0</v>
      </c>
      <c r="AA143" s="13">
        <f>SUM(ENERO:DICIEMBRE!AA143)</f>
        <v>0</v>
      </c>
      <c r="AB143" s="13">
        <f>SUM(ENERO:DICIEMBRE!AB143)</f>
        <v>0</v>
      </c>
      <c r="AC143" s="13">
        <f>SUM(ENERO:DICIEMBRE!AC143)</f>
        <v>0</v>
      </c>
      <c r="AD143" s="13">
        <f>SUM(ENERO:DICIEMBRE!AD143)</f>
        <v>0</v>
      </c>
      <c r="AE143" s="13">
        <f>SUM(ENERO:DICIEMBRE!AE143)</f>
        <v>0</v>
      </c>
      <c r="AF143" s="13">
        <f>SUM(ENERO:DICIEMBRE!AF143)</f>
        <v>0</v>
      </c>
      <c r="AG143" s="13">
        <f>SUM(ENERO:DICIEMBRE!AG143)</f>
        <v>0</v>
      </c>
      <c r="AH143" s="13">
        <f>SUM(ENERO:DICIEMBRE!AH143)</f>
        <v>0</v>
      </c>
      <c r="AI143" s="13">
        <f>SUM(ENERO:DICIEMBRE!AI143)</f>
        <v>0</v>
      </c>
      <c r="AJ143" s="13">
        <f>SUM(ENERO:DICIEMBRE!AJ143)</f>
        <v>0</v>
      </c>
      <c r="AK143" s="13">
        <f>SUM(ENERO:DICIEMBRE!AK143)</f>
        <v>0</v>
      </c>
      <c r="AL143" s="13">
        <f>SUM(ENERO:DICIEMBRE!AL143)</f>
        <v>0</v>
      </c>
      <c r="AM143" s="13">
        <f>SUM(ENERO:DICIEMBRE!AM143)</f>
        <v>0</v>
      </c>
      <c r="AN143" s="13">
        <f>SUM(ENERO:DICIEMBRE!AN143)</f>
        <v>0</v>
      </c>
      <c r="AO143" s="13">
        <f>SUM(ENERO:DICIEMBRE!AO143)</f>
        <v>0</v>
      </c>
      <c r="AP143" s="13">
        <f>SUM(ENERO:DICIEMBRE!AP143)</f>
        <v>0</v>
      </c>
      <c r="AQ143" s="13">
        <f>SUM(ENERO:DICIEMBRE!AQ143)</f>
        <v>0</v>
      </c>
      <c r="AR143" s="13">
        <f>SUM(ENERO:DICIEMBRE!AR143)</f>
        <v>0</v>
      </c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242" t="s">
        <v>4</v>
      </c>
      <c r="C144" s="243">
        <f t="shared" si="82"/>
        <v>52</v>
      </c>
      <c r="D144" s="244">
        <f t="shared" ref="D144:AQ144" si="95">SUM(D134:D143)</f>
        <v>22</v>
      </c>
      <c r="E144" s="245">
        <f t="shared" si="95"/>
        <v>30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1</v>
      </c>
      <c r="L144" s="248">
        <f t="shared" si="95"/>
        <v>2</v>
      </c>
      <c r="M144" s="249">
        <f t="shared" si="95"/>
        <v>8</v>
      </c>
      <c r="N144" s="246">
        <f t="shared" si="95"/>
        <v>8</v>
      </c>
      <c r="O144" s="250">
        <f t="shared" si="95"/>
        <v>0</v>
      </c>
      <c r="P144" s="246">
        <f t="shared" si="95"/>
        <v>1</v>
      </c>
      <c r="Q144" s="250">
        <f t="shared" si="95"/>
        <v>2</v>
      </c>
      <c r="R144" s="251">
        <f t="shared" si="95"/>
        <v>0</v>
      </c>
      <c r="S144" s="250">
        <f t="shared" si="95"/>
        <v>1</v>
      </c>
      <c r="T144" s="246">
        <f t="shared" si="95"/>
        <v>0</v>
      </c>
      <c r="U144" s="247">
        <f t="shared" si="95"/>
        <v>4</v>
      </c>
      <c r="V144" s="252">
        <f t="shared" si="95"/>
        <v>4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2</v>
      </c>
      <c r="AA144" s="247">
        <f t="shared" si="95"/>
        <v>4</v>
      </c>
      <c r="AB144" s="252">
        <f t="shared" si="95"/>
        <v>1</v>
      </c>
      <c r="AC144" s="247">
        <f t="shared" si="95"/>
        <v>4</v>
      </c>
      <c r="AD144" s="252">
        <f t="shared" si="95"/>
        <v>1</v>
      </c>
      <c r="AE144" s="247">
        <f t="shared" si="95"/>
        <v>5</v>
      </c>
      <c r="AF144" s="252">
        <f t="shared" si="95"/>
        <v>1</v>
      </c>
      <c r="AG144" s="247">
        <f t="shared" si="95"/>
        <v>1</v>
      </c>
      <c r="AH144" s="252">
        <f t="shared" si="95"/>
        <v>2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13">
        <f>SUM(ENERO:DICIEMBRE!F145)</f>
        <v>0</v>
      </c>
      <c r="G145" s="13">
        <f>SUM(ENERO:DICIEMBRE!G145)</f>
        <v>0</v>
      </c>
      <c r="H145" s="13">
        <f>SUM(ENERO:DICIEMBRE!H145)</f>
        <v>0</v>
      </c>
      <c r="I145" s="13">
        <f>SUM(ENERO:DICIEMBRE!I145)</f>
        <v>0</v>
      </c>
      <c r="J145" s="13">
        <f>SUM(ENERO:DICIEMBRE!J145)</f>
        <v>0</v>
      </c>
      <c r="K145" s="13">
        <f>SUM(ENERO:DICIEMBRE!K145)</f>
        <v>0</v>
      </c>
      <c r="L145" s="13">
        <f>SUM(ENERO:DICIEMBRE!L145)</f>
        <v>0</v>
      </c>
      <c r="M145" s="13">
        <f>SUM(ENERO:DICIEMBRE!M145)</f>
        <v>0</v>
      </c>
      <c r="N145" s="13">
        <f>SUM(ENERO:DICIEMBRE!N145)</f>
        <v>0</v>
      </c>
      <c r="O145" s="13">
        <f>SUM(ENERO:DICIEMBRE!O145)</f>
        <v>0</v>
      </c>
      <c r="P145" s="13">
        <f>SUM(ENERO:DICIEMBRE!P145)</f>
        <v>0</v>
      </c>
      <c r="Q145" s="13">
        <f>SUM(ENERO:DICIEMBRE!Q145)</f>
        <v>0</v>
      </c>
      <c r="R145" s="13">
        <f>SUM(ENERO:DICIEMBRE!R145)</f>
        <v>0</v>
      </c>
      <c r="S145" s="13">
        <f>SUM(ENERO:DICIEMBRE!S145)</f>
        <v>0</v>
      </c>
      <c r="T145" s="13">
        <f>SUM(ENERO:DICIEMBRE!T145)</f>
        <v>0</v>
      </c>
      <c r="U145" s="13">
        <f>SUM(ENERO:DICIEMBRE!U145)</f>
        <v>0</v>
      </c>
      <c r="V145" s="13">
        <f>SUM(ENERO:DICIEMBRE!V145)</f>
        <v>0</v>
      </c>
      <c r="W145" s="13">
        <f>SUM(ENERO:DICIEMBRE!W145)</f>
        <v>0</v>
      </c>
      <c r="X145" s="13">
        <f>SUM(ENERO:DICIEMBRE!X145)</f>
        <v>0</v>
      </c>
      <c r="Y145" s="13">
        <f>SUM(ENERO:DICIEMBRE!Y145)</f>
        <v>0</v>
      </c>
      <c r="Z145" s="13">
        <f>SUM(ENERO:DICIEMBRE!Z145)</f>
        <v>0</v>
      </c>
      <c r="AA145" s="13">
        <f>SUM(ENERO:DICIEMBRE!AA145)</f>
        <v>0</v>
      </c>
      <c r="AB145" s="13">
        <f>SUM(ENERO:DICIEMBRE!AB145)</f>
        <v>0</v>
      </c>
      <c r="AC145" s="13">
        <f>SUM(ENERO:DICIEMBRE!AC145)</f>
        <v>0</v>
      </c>
      <c r="AD145" s="13">
        <f>SUM(ENERO:DICIEMBRE!AD145)</f>
        <v>0</v>
      </c>
      <c r="AE145" s="13">
        <f>SUM(ENERO:DICIEMBRE!AE145)</f>
        <v>0</v>
      </c>
      <c r="AF145" s="13">
        <f>SUM(ENERO:DICIEMBRE!AF145)</f>
        <v>0</v>
      </c>
      <c r="AG145" s="13">
        <f>SUM(ENERO:DICIEMBRE!AG145)</f>
        <v>0</v>
      </c>
      <c r="AH145" s="13">
        <f>SUM(ENERO:DICIEMBRE!AH145)</f>
        <v>0</v>
      </c>
      <c r="AI145" s="13">
        <f>SUM(ENERO:DICIEMBRE!AI145)</f>
        <v>0</v>
      </c>
      <c r="AJ145" s="13">
        <f>SUM(ENERO:DICIEMBRE!AJ145)</f>
        <v>0</v>
      </c>
      <c r="AK145" s="13">
        <f>SUM(ENERO:DICIEMBRE!AK145)</f>
        <v>0</v>
      </c>
      <c r="AL145" s="13">
        <f>SUM(ENERO:DICIEMBRE!AL145)</f>
        <v>0</v>
      </c>
      <c r="AM145" s="13">
        <f>SUM(ENERO:DICIEMBRE!AM145)</f>
        <v>0</v>
      </c>
      <c r="AN145" s="13">
        <f>SUM(ENERO:DICIEMBRE!AN145)</f>
        <v>0</v>
      </c>
      <c r="AO145" s="13">
        <f>SUM(ENERO:DICIEMBRE!AO145)</f>
        <v>0</v>
      </c>
      <c r="AP145" s="13">
        <f>SUM(ENERO:DICIEMBRE!AP145)</f>
        <v>0</v>
      </c>
      <c r="AQ145" s="13">
        <f>SUM(ENERO:DICIEMBRE!AQ145)</f>
        <v>0</v>
      </c>
      <c r="AR145" s="13">
        <f>SUM(ENERO:DICIEMBRE!AR145)</f>
        <v>0</v>
      </c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3">
        <f>SUM(ENERO:DICIEMBRE!F146)</f>
        <v>0</v>
      </c>
      <c r="G146" s="13">
        <f>SUM(ENERO:DICIEMBRE!G146)</f>
        <v>0</v>
      </c>
      <c r="H146" s="13">
        <f>SUM(ENERO:DICIEMBRE!H146)</f>
        <v>0</v>
      </c>
      <c r="I146" s="13">
        <f>SUM(ENERO:DICIEMBRE!I146)</f>
        <v>0</v>
      </c>
      <c r="J146" s="13">
        <f>SUM(ENERO:DICIEMBRE!J146)</f>
        <v>0</v>
      </c>
      <c r="K146" s="13">
        <f>SUM(ENERO:DICIEMBRE!K146)</f>
        <v>0</v>
      </c>
      <c r="L146" s="13">
        <f>SUM(ENERO:DICIEMBRE!L146)</f>
        <v>0</v>
      </c>
      <c r="M146" s="13">
        <f>SUM(ENERO:DICIEMBRE!M146)</f>
        <v>0</v>
      </c>
      <c r="N146" s="13">
        <f>SUM(ENERO:DICIEMBRE!N146)</f>
        <v>0</v>
      </c>
      <c r="O146" s="13">
        <f>SUM(ENERO:DICIEMBRE!O146)</f>
        <v>0</v>
      </c>
      <c r="P146" s="13">
        <f>SUM(ENERO:DICIEMBRE!P146)</f>
        <v>0</v>
      </c>
      <c r="Q146" s="13">
        <f>SUM(ENERO:DICIEMBRE!Q146)</f>
        <v>0</v>
      </c>
      <c r="R146" s="13">
        <f>SUM(ENERO:DICIEMBRE!R146)</f>
        <v>0</v>
      </c>
      <c r="S146" s="13">
        <f>SUM(ENERO:DICIEMBRE!S146)</f>
        <v>0</v>
      </c>
      <c r="T146" s="13">
        <f>SUM(ENERO:DICIEMBRE!T146)</f>
        <v>0</v>
      </c>
      <c r="U146" s="13">
        <f>SUM(ENERO:DICIEMBRE!U146)</f>
        <v>0</v>
      </c>
      <c r="V146" s="13">
        <f>SUM(ENERO:DICIEMBRE!V146)</f>
        <v>0</v>
      </c>
      <c r="W146" s="13">
        <f>SUM(ENERO:DICIEMBRE!W146)</f>
        <v>0</v>
      </c>
      <c r="X146" s="13">
        <f>SUM(ENERO:DICIEMBRE!X146)</f>
        <v>0</v>
      </c>
      <c r="Y146" s="13">
        <f>SUM(ENERO:DICIEMBRE!Y146)</f>
        <v>0</v>
      </c>
      <c r="Z146" s="13">
        <f>SUM(ENERO:DICIEMBRE!Z146)</f>
        <v>0</v>
      </c>
      <c r="AA146" s="13">
        <f>SUM(ENERO:DICIEMBRE!AA146)</f>
        <v>0</v>
      </c>
      <c r="AB146" s="13">
        <f>SUM(ENERO:DICIEMBRE!AB146)</f>
        <v>0</v>
      </c>
      <c r="AC146" s="13">
        <f>SUM(ENERO:DICIEMBRE!AC146)</f>
        <v>0</v>
      </c>
      <c r="AD146" s="13">
        <f>SUM(ENERO:DICIEMBRE!AD146)</f>
        <v>0</v>
      </c>
      <c r="AE146" s="13">
        <f>SUM(ENERO:DICIEMBRE!AE146)</f>
        <v>0</v>
      </c>
      <c r="AF146" s="13">
        <f>SUM(ENERO:DICIEMBRE!AF146)</f>
        <v>0</v>
      </c>
      <c r="AG146" s="13">
        <f>SUM(ENERO:DICIEMBRE!AG146)</f>
        <v>0</v>
      </c>
      <c r="AH146" s="13">
        <f>SUM(ENERO:DICIEMBRE!AH146)</f>
        <v>0</v>
      </c>
      <c r="AI146" s="13">
        <f>SUM(ENERO:DICIEMBRE!AI146)</f>
        <v>0</v>
      </c>
      <c r="AJ146" s="13">
        <f>SUM(ENERO:DICIEMBRE!AJ146)</f>
        <v>0</v>
      </c>
      <c r="AK146" s="13">
        <f>SUM(ENERO:DICIEMBRE!AK146)</f>
        <v>0</v>
      </c>
      <c r="AL146" s="13">
        <f>SUM(ENERO:DICIEMBRE!AL146)</f>
        <v>0</v>
      </c>
      <c r="AM146" s="13">
        <f>SUM(ENERO:DICIEMBRE!AM146)</f>
        <v>0</v>
      </c>
      <c r="AN146" s="13">
        <f>SUM(ENERO:DICIEMBRE!AN146)</f>
        <v>0</v>
      </c>
      <c r="AO146" s="13">
        <f>SUM(ENERO:DICIEMBRE!AO146)</f>
        <v>0</v>
      </c>
      <c r="AP146" s="13">
        <f>SUM(ENERO:DICIEMBRE!AP146)</f>
        <v>0</v>
      </c>
      <c r="AQ146" s="13">
        <f>SUM(ENERO:DICIEMBRE!AQ146)</f>
        <v>0</v>
      </c>
      <c r="AR146" s="13">
        <f>SUM(ENERO:DICIEMBRE!AR146)</f>
        <v>0</v>
      </c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3">
        <f>SUM(ENERO:DICIEMBRE!F147)</f>
        <v>0</v>
      </c>
      <c r="G147" s="13">
        <f>SUM(ENERO:DICIEMBRE!G147)</f>
        <v>0</v>
      </c>
      <c r="H147" s="13">
        <f>SUM(ENERO:DICIEMBRE!H147)</f>
        <v>0</v>
      </c>
      <c r="I147" s="13">
        <f>SUM(ENERO:DICIEMBRE!I147)</f>
        <v>0</v>
      </c>
      <c r="J147" s="13">
        <f>SUM(ENERO:DICIEMBRE!J147)</f>
        <v>0</v>
      </c>
      <c r="K147" s="13">
        <f>SUM(ENERO:DICIEMBRE!K147)</f>
        <v>0</v>
      </c>
      <c r="L147" s="13">
        <f>SUM(ENERO:DICIEMBRE!L147)</f>
        <v>0</v>
      </c>
      <c r="M147" s="13">
        <f>SUM(ENERO:DICIEMBRE!M147)</f>
        <v>0</v>
      </c>
      <c r="N147" s="13">
        <f>SUM(ENERO:DICIEMBRE!N147)</f>
        <v>0</v>
      </c>
      <c r="O147" s="13">
        <f>SUM(ENERO:DICIEMBRE!O147)</f>
        <v>0</v>
      </c>
      <c r="P147" s="13">
        <f>SUM(ENERO:DICIEMBRE!P147)</f>
        <v>0</v>
      </c>
      <c r="Q147" s="13">
        <f>SUM(ENERO:DICIEMBRE!Q147)</f>
        <v>0</v>
      </c>
      <c r="R147" s="13">
        <f>SUM(ENERO:DICIEMBRE!R147)</f>
        <v>0</v>
      </c>
      <c r="S147" s="13">
        <f>SUM(ENERO:DICIEMBRE!S147)</f>
        <v>0</v>
      </c>
      <c r="T147" s="13">
        <f>SUM(ENERO:DICIEMBRE!T147)</f>
        <v>0</v>
      </c>
      <c r="U147" s="13">
        <f>SUM(ENERO:DICIEMBRE!U147)</f>
        <v>0</v>
      </c>
      <c r="V147" s="13">
        <f>SUM(ENERO:DICIEMBRE!V147)</f>
        <v>0</v>
      </c>
      <c r="W147" s="13">
        <f>SUM(ENERO:DICIEMBRE!W147)</f>
        <v>0</v>
      </c>
      <c r="X147" s="13">
        <f>SUM(ENERO:DICIEMBRE!X147)</f>
        <v>0</v>
      </c>
      <c r="Y147" s="13">
        <f>SUM(ENERO:DICIEMBRE!Y147)</f>
        <v>0</v>
      </c>
      <c r="Z147" s="13">
        <f>SUM(ENERO:DICIEMBRE!Z147)</f>
        <v>0</v>
      </c>
      <c r="AA147" s="13">
        <f>SUM(ENERO:DICIEMBRE!AA147)</f>
        <v>0</v>
      </c>
      <c r="AB147" s="13">
        <f>SUM(ENERO:DICIEMBRE!AB147)</f>
        <v>0</v>
      </c>
      <c r="AC147" s="13">
        <f>SUM(ENERO:DICIEMBRE!AC147)</f>
        <v>0</v>
      </c>
      <c r="AD147" s="13">
        <f>SUM(ENERO:DICIEMBRE!AD147)</f>
        <v>0</v>
      </c>
      <c r="AE147" s="13">
        <f>SUM(ENERO:DICIEMBRE!AE147)</f>
        <v>0</v>
      </c>
      <c r="AF147" s="13">
        <f>SUM(ENERO:DICIEMBRE!AF147)</f>
        <v>0</v>
      </c>
      <c r="AG147" s="13">
        <f>SUM(ENERO:DICIEMBRE!AG147)</f>
        <v>0</v>
      </c>
      <c r="AH147" s="13">
        <f>SUM(ENERO:DICIEMBRE!AH147)</f>
        <v>0</v>
      </c>
      <c r="AI147" s="13">
        <f>SUM(ENERO:DICIEMBRE!AI147)</f>
        <v>0</v>
      </c>
      <c r="AJ147" s="13">
        <f>SUM(ENERO:DICIEMBRE!AJ147)</f>
        <v>0</v>
      </c>
      <c r="AK147" s="13">
        <f>SUM(ENERO:DICIEMBRE!AK147)</f>
        <v>0</v>
      </c>
      <c r="AL147" s="13">
        <f>SUM(ENERO:DICIEMBRE!AL147)</f>
        <v>0</v>
      </c>
      <c r="AM147" s="13">
        <f>SUM(ENERO:DICIEMBRE!AM147)</f>
        <v>0</v>
      </c>
      <c r="AN147" s="13">
        <f>SUM(ENERO:DICIEMBRE!AN147)</f>
        <v>0</v>
      </c>
      <c r="AO147" s="13">
        <f>SUM(ENERO:DICIEMBRE!AO147)</f>
        <v>0</v>
      </c>
      <c r="AP147" s="13">
        <f>SUM(ENERO:DICIEMBRE!AP147)</f>
        <v>0</v>
      </c>
      <c r="AQ147" s="13">
        <f>SUM(ENERO:DICIEMBRE!AQ147)</f>
        <v>0</v>
      </c>
      <c r="AR147" s="13">
        <f>SUM(ENERO:DICIEMBRE!AR147)</f>
        <v>0</v>
      </c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3">
        <f>SUM(ENERO:DICIEMBRE!F148)</f>
        <v>0</v>
      </c>
      <c r="G148" s="13">
        <f>SUM(ENERO:DICIEMBRE!G148)</f>
        <v>0</v>
      </c>
      <c r="H148" s="13">
        <f>SUM(ENERO:DICIEMBRE!H148)</f>
        <v>0</v>
      </c>
      <c r="I148" s="13">
        <f>SUM(ENERO:DICIEMBRE!I148)</f>
        <v>0</v>
      </c>
      <c r="J148" s="13">
        <f>SUM(ENERO:DICIEMBRE!J148)</f>
        <v>0</v>
      </c>
      <c r="K148" s="13">
        <f>SUM(ENERO:DICIEMBRE!K148)</f>
        <v>0</v>
      </c>
      <c r="L148" s="13">
        <f>SUM(ENERO:DICIEMBRE!L148)</f>
        <v>0</v>
      </c>
      <c r="M148" s="13">
        <f>SUM(ENERO:DICIEMBRE!M148)</f>
        <v>0</v>
      </c>
      <c r="N148" s="13">
        <f>SUM(ENERO:DICIEMBRE!N148)</f>
        <v>0</v>
      </c>
      <c r="O148" s="13">
        <f>SUM(ENERO:DICIEMBRE!O148)</f>
        <v>0</v>
      </c>
      <c r="P148" s="13">
        <f>SUM(ENERO:DICIEMBRE!P148)</f>
        <v>0</v>
      </c>
      <c r="Q148" s="13">
        <f>SUM(ENERO:DICIEMBRE!Q148)</f>
        <v>0</v>
      </c>
      <c r="R148" s="13">
        <f>SUM(ENERO:DICIEMBRE!R148)</f>
        <v>0</v>
      </c>
      <c r="S148" s="13">
        <f>SUM(ENERO:DICIEMBRE!S148)</f>
        <v>0</v>
      </c>
      <c r="T148" s="13">
        <f>SUM(ENERO:DICIEMBRE!T148)</f>
        <v>0</v>
      </c>
      <c r="U148" s="13">
        <f>SUM(ENERO:DICIEMBRE!U148)</f>
        <v>0</v>
      </c>
      <c r="V148" s="13">
        <f>SUM(ENERO:DICIEMBRE!V148)</f>
        <v>0</v>
      </c>
      <c r="W148" s="13">
        <f>SUM(ENERO:DICIEMBRE!W148)</f>
        <v>0</v>
      </c>
      <c r="X148" s="13">
        <f>SUM(ENERO:DICIEMBRE!X148)</f>
        <v>0</v>
      </c>
      <c r="Y148" s="13">
        <f>SUM(ENERO:DICIEMBRE!Y148)</f>
        <v>0</v>
      </c>
      <c r="Z148" s="13">
        <f>SUM(ENERO:DICIEMBRE!Z148)</f>
        <v>0</v>
      </c>
      <c r="AA148" s="13">
        <f>SUM(ENERO:DICIEMBRE!AA148)</f>
        <v>0</v>
      </c>
      <c r="AB148" s="13">
        <f>SUM(ENERO:DICIEMBRE!AB148)</f>
        <v>0</v>
      </c>
      <c r="AC148" s="13">
        <f>SUM(ENERO:DICIEMBRE!AC148)</f>
        <v>0</v>
      </c>
      <c r="AD148" s="13">
        <f>SUM(ENERO:DICIEMBRE!AD148)</f>
        <v>0</v>
      </c>
      <c r="AE148" s="13">
        <f>SUM(ENERO:DICIEMBRE!AE148)</f>
        <v>0</v>
      </c>
      <c r="AF148" s="13">
        <f>SUM(ENERO:DICIEMBRE!AF148)</f>
        <v>0</v>
      </c>
      <c r="AG148" s="13">
        <f>SUM(ENERO:DICIEMBRE!AG148)</f>
        <v>0</v>
      </c>
      <c r="AH148" s="13">
        <f>SUM(ENERO:DICIEMBRE!AH148)</f>
        <v>0</v>
      </c>
      <c r="AI148" s="13">
        <f>SUM(ENERO:DICIEMBRE!AI148)</f>
        <v>0</v>
      </c>
      <c r="AJ148" s="13">
        <f>SUM(ENERO:DICIEMBRE!AJ148)</f>
        <v>0</v>
      </c>
      <c r="AK148" s="13">
        <f>SUM(ENERO:DICIEMBRE!AK148)</f>
        <v>0</v>
      </c>
      <c r="AL148" s="13">
        <f>SUM(ENERO:DICIEMBRE!AL148)</f>
        <v>0</v>
      </c>
      <c r="AM148" s="13">
        <f>SUM(ENERO:DICIEMBRE!AM148)</f>
        <v>0</v>
      </c>
      <c r="AN148" s="13">
        <f>SUM(ENERO:DICIEMBRE!AN148)</f>
        <v>0</v>
      </c>
      <c r="AO148" s="13">
        <f>SUM(ENERO:DICIEMBRE!AO148)</f>
        <v>0</v>
      </c>
      <c r="AP148" s="13">
        <f>SUM(ENERO:DICIEMBRE!AP148)</f>
        <v>0</v>
      </c>
      <c r="AQ148" s="13">
        <f>SUM(ENERO:DICIEMBRE!AQ148)</f>
        <v>0</v>
      </c>
      <c r="AR148" s="13">
        <f>SUM(ENERO:DICIEMBRE!AR148)</f>
        <v>0</v>
      </c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3">
        <f>SUM(ENERO:DICIEMBRE!F149)</f>
        <v>0</v>
      </c>
      <c r="G149" s="13">
        <f>SUM(ENERO:DICIEMBRE!G149)</f>
        <v>0</v>
      </c>
      <c r="H149" s="13">
        <f>SUM(ENERO:DICIEMBRE!H149)</f>
        <v>0</v>
      </c>
      <c r="I149" s="13">
        <f>SUM(ENERO:DICIEMBRE!I149)</f>
        <v>0</v>
      </c>
      <c r="J149" s="13">
        <f>SUM(ENERO:DICIEMBRE!J149)</f>
        <v>0</v>
      </c>
      <c r="K149" s="13">
        <f>SUM(ENERO:DICIEMBRE!K149)</f>
        <v>0</v>
      </c>
      <c r="L149" s="13">
        <f>SUM(ENERO:DICIEMBRE!L149)</f>
        <v>0</v>
      </c>
      <c r="M149" s="13">
        <f>SUM(ENERO:DICIEMBRE!M149)</f>
        <v>0</v>
      </c>
      <c r="N149" s="13">
        <f>SUM(ENERO:DICIEMBRE!N149)</f>
        <v>0</v>
      </c>
      <c r="O149" s="13">
        <f>SUM(ENERO:DICIEMBRE!O149)</f>
        <v>0</v>
      </c>
      <c r="P149" s="13">
        <f>SUM(ENERO:DICIEMBRE!P149)</f>
        <v>0</v>
      </c>
      <c r="Q149" s="13">
        <f>SUM(ENERO:DICIEMBRE!Q149)</f>
        <v>0</v>
      </c>
      <c r="R149" s="13">
        <f>SUM(ENERO:DICIEMBRE!R149)</f>
        <v>0</v>
      </c>
      <c r="S149" s="13">
        <f>SUM(ENERO:DICIEMBRE!S149)</f>
        <v>0</v>
      </c>
      <c r="T149" s="13">
        <f>SUM(ENERO:DICIEMBRE!T149)</f>
        <v>0</v>
      </c>
      <c r="U149" s="13">
        <f>SUM(ENERO:DICIEMBRE!U149)</f>
        <v>0</v>
      </c>
      <c r="V149" s="13">
        <f>SUM(ENERO:DICIEMBRE!V149)</f>
        <v>0</v>
      </c>
      <c r="W149" s="13">
        <f>SUM(ENERO:DICIEMBRE!W149)</f>
        <v>0</v>
      </c>
      <c r="X149" s="13">
        <f>SUM(ENERO:DICIEMBRE!X149)</f>
        <v>0</v>
      </c>
      <c r="Y149" s="13">
        <f>SUM(ENERO:DICIEMBRE!Y149)</f>
        <v>0</v>
      </c>
      <c r="Z149" s="13">
        <f>SUM(ENERO:DICIEMBRE!Z149)</f>
        <v>0</v>
      </c>
      <c r="AA149" s="13">
        <f>SUM(ENERO:DICIEMBRE!AA149)</f>
        <v>0</v>
      </c>
      <c r="AB149" s="13">
        <f>SUM(ENERO:DICIEMBRE!AB149)</f>
        <v>0</v>
      </c>
      <c r="AC149" s="13">
        <f>SUM(ENERO:DICIEMBRE!AC149)</f>
        <v>0</v>
      </c>
      <c r="AD149" s="13">
        <f>SUM(ENERO:DICIEMBRE!AD149)</f>
        <v>0</v>
      </c>
      <c r="AE149" s="13">
        <f>SUM(ENERO:DICIEMBRE!AE149)</f>
        <v>0</v>
      </c>
      <c r="AF149" s="13">
        <f>SUM(ENERO:DICIEMBRE!AF149)</f>
        <v>0</v>
      </c>
      <c r="AG149" s="13">
        <f>SUM(ENERO:DICIEMBRE!AG149)</f>
        <v>0</v>
      </c>
      <c r="AH149" s="13">
        <f>SUM(ENERO:DICIEMBRE!AH149)</f>
        <v>0</v>
      </c>
      <c r="AI149" s="13">
        <f>SUM(ENERO:DICIEMBRE!AI149)</f>
        <v>0</v>
      </c>
      <c r="AJ149" s="13">
        <f>SUM(ENERO:DICIEMBRE!AJ149)</f>
        <v>0</v>
      </c>
      <c r="AK149" s="13">
        <f>SUM(ENERO:DICIEMBRE!AK149)</f>
        <v>0</v>
      </c>
      <c r="AL149" s="13">
        <f>SUM(ENERO:DICIEMBRE!AL149)</f>
        <v>0</v>
      </c>
      <c r="AM149" s="13">
        <f>SUM(ENERO:DICIEMBRE!AM149)</f>
        <v>0</v>
      </c>
      <c r="AN149" s="13">
        <f>SUM(ENERO:DICIEMBRE!AN149)</f>
        <v>0</v>
      </c>
      <c r="AO149" s="13">
        <f>SUM(ENERO:DICIEMBRE!AO149)</f>
        <v>0</v>
      </c>
      <c r="AP149" s="13">
        <f>SUM(ENERO:DICIEMBRE!AP149)</f>
        <v>0</v>
      </c>
      <c r="AQ149" s="13">
        <f>SUM(ENERO:DICIEMBRE!AQ149)</f>
        <v>0</v>
      </c>
      <c r="AR149" s="13">
        <f>SUM(ENERO:DICIEMBRE!AR149)</f>
        <v>0</v>
      </c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3">
        <f>SUM(ENERO:DICIEMBRE!F150)</f>
        <v>0</v>
      </c>
      <c r="G150" s="13">
        <f>SUM(ENERO:DICIEMBRE!G150)</f>
        <v>0</v>
      </c>
      <c r="H150" s="13">
        <f>SUM(ENERO:DICIEMBRE!H150)</f>
        <v>0</v>
      </c>
      <c r="I150" s="13">
        <f>SUM(ENERO:DICIEMBRE!I150)</f>
        <v>0</v>
      </c>
      <c r="J150" s="13">
        <f>SUM(ENERO:DICIEMBRE!J150)</f>
        <v>0</v>
      </c>
      <c r="K150" s="13">
        <f>SUM(ENERO:DICIEMBRE!K150)</f>
        <v>0</v>
      </c>
      <c r="L150" s="13">
        <f>SUM(ENERO:DICIEMBRE!L150)</f>
        <v>0</v>
      </c>
      <c r="M150" s="13">
        <f>SUM(ENERO:DICIEMBRE!M150)</f>
        <v>0</v>
      </c>
      <c r="N150" s="13">
        <f>SUM(ENERO:DICIEMBRE!N150)</f>
        <v>0</v>
      </c>
      <c r="O150" s="13">
        <f>SUM(ENERO:DICIEMBRE!O150)</f>
        <v>0</v>
      </c>
      <c r="P150" s="13">
        <f>SUM(ENERO:DICIEMBRE!P150)</f>
        <v>0</v>
      </c>
      <c r="Q150" s="13">
        <f>SUM(ENERO:DICIEMBRE!Q150)</f>
        <v>0</v>
      </c>
      <c r="R150" s="13">
        <f>SUM(ENERO:DICIEMBRE!R150)</f>
        <v>0</v>
      </c>
      <c r="S150" s="13">
        <f>SUM(ENERO:DICIEMBRE!S150)</f>
        <v>0</v>
      </c>
      <c r="T150" s="13">
        <f>SUM(ENERO:DICIEMBRE!T150)</f>
        <v>0</v>
      </c>
      <c r="U150" s="13">
        <f>SUM(ENERO:DICIEMBRE!U150)</f>
        <v>0</v>
      </c>
      <c r="V150" s="13">
        <f>SUM(ENERO:DICIEMBRE!V150)</f>
        <v>0</v>
      </c>
      <c r="W150" s="13">
        <f>SUM(ENERO:DICIEMBRE!W150)</f>
        <v>0</v>
      </c>
      <c r="X150" s="13">
        <f>SUM(ENERO:DICIEMBRE!X150)</f>
        <v>0</v>
      </c>
      <c r="Y150" s="13">
        <f>SUM(ENERO:DICIEMBRE!Y150)</f>
        <v>0</v>
      </c>
      <c r="Z150" s="13">
        <f>SUM(ENERO:DICIEMBRE!Z150)</f>
        <v>0</v>
      </c>
      <c r="AA150" s="13">
        <f>SUM(ENERO:DICIEMBRE!AA150)</f>
        <v>0</v>
      </c>
      <c r="AB150" s="13">
        <f>SUM(ENERO:DICIEMBRE!AB150)</f>
        <v>0</v>
      </c>
      <c r="AC150" s="13">
        <f>SUM(ENERO:DICIEMBRE!AC150)</f>
        <v>0</v>
      </c>
      <c r="AD150" s="13">
        <f>SUM(ENERO:DICIEMBRE!AD150)</f>
        <v>0</v>
      </c>
      <c r="AE150" s="13">
        <f>SUM(ENERO:DICIEMBRE!AE150)</f>
        <v>0</v>
      </c>
      <c r="AF150" s="13">
        <f>SUM(ENERO:DICIEMBRE!AF150)</f>
        <v>0</v>
      </c>
      <c r="AG150" s="13">
        <f>SUM(ENERO:DICIEMBRE!AG150)</f>
        <v>0</v>
      </c>
      <c r="AH150" s="13">
        <f>SUM(ENERO:DICIEMBRE!AH150)</f>
        <v>0</v>
      </c>
      <c r="AI150" s="13">
        <f>SUM(ENERO:DICIEMBRE!AI150)</f>
        <v>0</v>
      </c>
      <c r="AJ150" s="13">
        <f>SUM(ENERO:DICIEMBRE!AJ150)</f>
        <v>0</v>
      </c>
      <c r="AK150" s="13">
        <f>SUM(ENERO:DICIEMBRE!AK150)</f>
        <v>0</v>
      </c>
      <c r="AL150" s="13">
        <f>SUM(ENERO:DICIEMBRE!AL150)</f>
        <v>0</v>
      </c>
      <c r="AM150" s="13">
        <f>SUM(ENERO:DICIEMBRE!AM150)</f>
        <v>0</v>
      </c>
      <c r="AN150" s="13">
        <f>SUM(ENERO:DICIEMBRE!AN150)</f>
        <v>0</v>
      </c>
      <c r="AO150" s="13">
        <f>SUM(ENERO:DICIEMBRE!AO150)</f>
        <v>0</v>
      </c>
      <c r="AP150" s="13">
        <f>SUM(ENERO:DICIEMBRE!AP150)</f>
        <v>0</v>
      </c>
      <c r="AQ150" s="13">
        <f>SUM(ENERO:DICIEMBRE!AQ150)</f>
        <v>0</v>
      </c>
      <c r="AR150" s="13">
        <f>SUM(ENERO:DICIEMBRE!AR150)</f>
        <v>0</v>
      </c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3">
        <f>SUM(ENERO:DICIEMBRE!F151)</f>
        <v>0</v>
      </c>
      <c r="G151" s="13">
        <f>SUM(ENERO:DICIEMBRE!G151)</f>
        <v>0</v>
      </c>
      <c r="H151" s="13">
        <f>SUM(ENERO:DICIEMBRE!H151)</f>
        <v>0</v>
      </c>
      <c r="I151" s="13">
        <f>SUM(ENERO:DICIEMBRE!I151)</f>
        <v>0</v>
      </c>
      <c r="J151" s="13">
        <f>SUM(ENERO:DICIEMBRE!J151)</f>
        <v>0</v>
      </c>
      <c r="K151" s="13">
        <f>SUM(ENERO:DICIEMBRE!K151)</f>
        <v>0</v>
      </c>
      <c r="L151" s="13">
        <f>SUM(ENERO:DICIEMBRE!L151)</f>
        <v>0</v>
      </c>
      <c r="M151" s="13">
        <f>SUM(ENERO:DICIEMBRE!M151)</f>
        <v>0</v>
      </c>
      <c r="N151" s="13">
        <f>SUM(ENERO:DICIEMBRE!N151)</f>
        <v>0</v>
      </c>
      <c r="O151" s="13">
        <f>SUM(ENERO:DICIEMBRE!O151)</f>
        <v>0</v>
      </c>
      <c r="P151" s="13">
        <f>SUM(ENERO:DICIEMBRE!P151)</f>
        <v>0</v>
      </c>
      <c r="Q151" s="13">
        <f>SUM(ENERO:DICIEMBRE!Q151)</f>
        <v>0</v>
      </c>
      <c r="R151" s="13">
        <f>SUM(ENERO:DICIEMBRE!R151)</f>
        <v>0</v>
      </c>
      <c r="S151" s="13">
        <f>SUM(ENERO:DICIEMBRE!S151)</f>
        <v>0</v>
      </c>
      <c r="T151" s="13">
        <f>SUM(ENERO:DICIEMBRE!T151)</f>
        <v>0</v>
      </c>
      <c r="U151" s="13">
        <f>SUM(ENERO:DICIEMBRE!U151)</f>
        <v>0</v>
      </c>
      <c r="V151" s="13">
        <f>SUM(ENERO:DICIEMBRE!V151)</f>
        <v>0</v>
      </c>
      <c r="W151" s="13">
        <f>SUM(ENERO:DICIEMBRE!W151)</f>
        <v>0</v>
      </c>
      <c r="X151" s="13">
        <f>SUM(ENERO:DICIEMBRE!X151)</f>
        <v>0</v>
      </c>
      <c r="Y151" s="13">
        <f>SUM(ENERO:DICIEMBRE!Y151)</f>
        <v>0</v>
      </c>
      <c r="Z151" s="13">
        <f>SUM(ENERO:DICIEMBRE!Z151)</f>
        <v>0</v>
      </c>
      <c r="AA151" s="13">
        <f>SUM(ENERO:DICIEMBRE!AA151)</f>
        <v>0</v>
      </c>
      <c r="AB151" s="13">
        <f>SUM(ENERO:DICIEMBRE!AB151)</f>
        <v>0</v>
      </c>
      <c r="AC151" s="13">
        <f>SUM(ENERO:DICIEMBRE!AC151)</f>
        <v>0</v>
      </c>
      <c r="AD151" s="13">
        <f>SUM(ENERO:DICIEMBRE!AD151)</f>
        <v>0</v>
      </c>
      <c r="AE151" s="13">
        <f>SUM(ENERO:DICIEMBRE!AE151)</f>
        <v>0</v>
      </c>
      <c r="AF151" s="13">
        <f>SUM(ENERO:DICIEMBRE!AF151)</f>
        <v>0</v>
      </c>
      <c r="AG151" s="13">
        <f>SUM(ENERO:DICIEMBRE!AG151)</f>
        <v>0</v>
      </c>
      <c r="AH151" s="13">
        <f>SUM(ENERO:DICIEMBRE!AH151)</f>
        <v>0</v>
      </c>
      <c r="AI151" s="13">
        <f>SUM(ENERO:DICIEMBRE!AI151)</f>
        <v>0</v>
      </c>
      <c r="AJ151" s="13">
        <f>SUM(ENERO:DICIEMBRE!AJ151)</f>
        <v>0</v>
      </c>
      <c r="AK151" s="13">
        <f>SUM(ENERO:DICIEMBRE!AK151)</f>
        <v>0</v>
      </c>
      <c r="AL151" s="13">
        <f>SUM(ENERO:DICIEMBRE!AL151)</f>
        <v>0</v>
      </c>
      <c r="AM151" s="13">
        <f>SUM(ENERO:DICIEMBRE!AM151)</f>
        <v>0</v>
      </c>
      <c r="AN151" s="13">
        <f>SUM(ENERO:DICIEMBRE!AN151)</f>
        <v>0</v>
      </c>
      <c r="AO151" s="13">
        <f>SUM(ENERO:DICIEMBRE!AO151)</f>
        <v>0</v>
      </c>
      <c r="AP151" s="13">
        <f>SUM(ENERO:DICIEMBRE!AP151)</f>
        <v>0</v>
      </c>
      <c r="AQ151" s="13">
        <f>SUM(ENERO:DICIEMBRE!AQ151)</f>
        <v>0</v>
      </c>
      <c r="AR151" s="13">
        <f>SUM(ENERO:DICIEMBRE!AR151)</f>
        <v>0</v>
      </c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3">
        <f>SUM(ENERO:DICIEMBRE!F152)</f>
        <v>0</v>
      </c>
      <c r="G152" s="13">
        <f>SUM(ENERO:DICIEMBRE!G152)</f>
        <v>0</v>
      </c>
      <c r="H152" s="13">
        <f>SUM(ENERO:DICIEMBRE!H152)</f>
        <v>0</v>
      </c>
      <c r="I152" s="13">
        <f>SUM(ENERO:DICIEMBRE!I152)</f>
        <v>0</v>
      </c>
      <c r="J152" s="13">
        <f>SUM(ENERO:DICIEMBRE!J152)</f>
        <v>0</v>
      </c>
      <c r="K152" s="13">
        <f>SUM(ENERO:DICIEMBRE!K152)</f>
        <v>0</v>
      </c>
      <c r="L152" s="13">
        <f>SUM(ENERO:DICIEMBRE!L152)</f>
        <v>0</v>
      </c>
      <c r="M152" s="13">
        <f>SUM(ENERO:DICIEMBRE!M152)</f>
        <v>0</v>
      </c>
      <c r="N152" s="13">
        <f>SUM(ENERO:DICIEMBRE!N152)</f>
        <v>0</v>
      </c>
      <c r="O152" s="13">
        <f>SUM(ENERO:DICIEMBRE!O152)</f>
        <v>0</v>
      </c>
      <c r="P152" s="13">
        <f>SUM(ENERO:DICIEMBRE!P152)</f>
        <v>0</v>
      </c>
      <c r="Q152" s="13">
        <f>SUM(ENERO:DICIEMBRE!Q152)</f>
        <v>0</v>
      </c>
      <c r="R152" s="13">
        <f>SUM(ENERO:DICIEMBRE!R152)</f>
        <v>0</v>
      </c>
      <c r="S152" s="13">
        <f>SUM(ENERO:DICIEMBRE!S152)</f>
        <v>0</v>
      </c>
      <c r="T152" s="13">
        <f>SUM(ENERO:DICIEMBRE!T152)</f>
        <v>0</v>
      </c>
      <c r="U152" s="13">
        <f>SUM(ENERO:DICIEMBRE!U152)</f>
        <v>0</v>
      </c>
      <c r="V152" s="13">
        <f>SUM(ENERO:DICIEMBRE!V152)</f>
        <v>0</v>
      </c>
      <c r="W152" s="13">
        <f>SUM(ENERO:DICIEMBRE!W152)</f>
        <v>0</v>
      </c>
      <c r="X152" s="13">
        <f>SUM(ENERO:DICIEMBRE!X152)</f>
        <v>0</v>
      </c>
      <c r="Y152" s="13">
        <f>SUM(ENERO:DICIEMBRE!Y152)</f>
        <v>0</v>
      </c>
      <c r="Z152" s="13">
        <f>SUM(ENERO:DICIEMBRE!Z152)</f>
        <v>0</v>
      </c>
      <c r="AA152" s="13">
        <f>SUM(ENERO:DICIEMBRE!AA152)</f>
        <v>0</v>
      </c>
      <c r="AB152" s="13">
        <f>SUM(ENERO:DICIEMBRE!AB152)</f>
        <v>0</v>
      </c>
      <c r="AC152" s="13">
        <f>SUM(ENERO:DICIEMBRE!AC152)</f>
        <v>0</v>
      </c>
      <c r="AD152" s="13">
        <f>SUM(ENERO:DICIEMBRE!AD152)</f>
        <v>0</v>
      </c>
      <c r="AE152" s="13">
        <f>SUM(ENERO:DICIEMBRE!AE152)</f>
        <v>0</v>
      </c>
      <c r="AF152" s="13">
        <f>SUM(ENERO:DICIEMBRE!AF152)</f>
        <v>0</v>
      </c>
      <c r="AG152" s="13">
        <f>SUM(ENERO:DICIEMBRE!AG152)</f>
        <v>0</v>
      </c>
      <c r="AH152" s="13">
        <f>SUM(ENERO:DICIEMBRE!AH152)</f>
        <v>0</v>
      </c>
      <c r="AI152" s="13">
        <f>SUM(ENERO:DICIEMBRE!AI152)</f>
        <v>0</v>
      </c>
      <c r="AJ152" s="13">
        <f>SUM(ENERO:DICIEMBRE!AJ152)</f>
        <v>0</v>
      </c>
      <c r="AK152" s="13">
        <f>SUM(ENERO:DICIEMBRE!AK152)</f>
        <v>0</v>
      </c>
      <c r="AL152" s="13">
        <f>SUM(ENERO:DICIEMBRE!AL152)</f>
        <v>0</v>
      </c>
      <c r="AM152" s="13">
        <f>SUM(ENERO:DICIEMBRE!AM152)</f>
        <v>0</v>
      </c>
      <c r="AN152" s="13">
        <f>SUM(ENERO:DICIEMBRE!AN152)</f>
        <v>0</v>
      </c>
      <c r="AO152" s="13">
        <f>SUM(ENERO:DICIEMBRE!AO152)</f>
        <v>0</v>
      </c>
      <c r="AP152" s="13">
        <f>SUM(ENERO:DICIEMBRE!AP152)</f>
        <v>0</v>
      </c>
      <c r="AQ152" s="13">
        <f>SUM(ENERO:DICIEMBRE!AQ152)</f>
        <v>0</v>
      </c>
      <c r="AR152" s="13">
        <f>SUM(ENERO:DICIEMBRE!AR152)</f>
        <v>0</v>
      </c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3">
        <f>SUM(ENERO:DICIEMBRE!F153)</f>
        <v>0</v>
      </c>
      <c r="G153" s="13">
        <f>SUM(ENERO:DICIEMBRE!G153)</f>
        <v>0</v>
      </c>
      <c r="H153" s="13">
        <f>SUM(ENERO:DICIEMBRE!H153)</f>
        <v>0</v>
      </c>
      <c r="I153" s="13">
        <f>SUM(ENERO:DICIEMBRE!I153)</f>
        <v>0</v>
      </c>
      <c r="J153" s="13">
        <f>SUM(ENERO:DICIEMBRE!J153)</f>
        <v>0</v>
      </c>
      <c r="K153" s="13">
        <f>SUM(ENERO:DICIEMBRE!K153)</f>
        <v>0</v>
      </c>
      <c r="L153" s="13">
        <f>SUM(ENERO:DICIEMBRE!L153)</f>
        <v>0</v>
      </c>
      <c r="M153" s="13">
        <f>SUM(ENERO:DICIEMBRE!M153)</f>
        <v>0</v>
      </c>
      <c r="N153" s="13">
        <f>SUM(ENERO:DICIEMBRE!N153)</f>
        <v>0</v>
      </c>
      <c r="O153" s="13">
        <f>SUM(ENERO:DICIEMBRE!O153)</f>
        <v>0</v>
      </c>
      <c r="P153" s="13">
        <f>SUM(ENERO:DICIEMBRE!P153)</f>
        <v>0</v>
      </c>
      <c r="Q153" s="13">
        <f>SUM(ENERO:DICIEMBRE!Q153)</f>
        <v>0</v>
      </c>
      <c r="R153" s="13">
        <f>SUM(ENERO:DICIEMBRE!R153)</f>
        <v>0</v>
      </c>
      <c r="S153" s="13">
        <f>SUM(ENERO:DICIEMBRE!S153)</f>
        <v>0</v>
      </c>
      <c r="T153" s="13">
        <f>SUM(ENERO:DICIEMBRE!T153)</f>
        <v>0</v>
      </c>
      <c r="U153" s="13">
        <f>SUM(ENERO:DICIEMBRE!U153)</f>
        <v>0</v>
      </c>
      <c r="V153" s="13">
        <f>SUM(ENERO:DICIEMBRE!V153)</f>
        <v>0</v>
      </c>
      <c r="W153" s="13">
        <f>SUM(ENERO:DICIEMBRE!W153)</f>
        <v>0</v>
      </c>
      <c r="X153" s="13">
        <f>SUM(ENERO:DICIEMBRE!X153)</f>
        <v>0</v>
      </c>
      <c r="Y153" s="13">
        <f>SUM(ENERO:DICIEMBRE!Y153)</f>
        <v>0</v>
      </c>
      <c r="Z153" s="13">
        <f>SUM(ENERO:DICIEMBRE!Z153)</f>
        <v>0</v>
      </c>
      <c r="AA153" s="13">
        <f>SUM(ENERO:DICIEMBRE!AA153)</f>
        <v>0</v>
      </c>
      <c r="AB153" s="13">
        <f>SUM(ENERO:DICIEMBRE!AB153)</f>
        <v>0</v>
      </c>
      <c r="AC153" s="13">
        <f>SUM(ENERO:DICIEMBRE!AC153)</f>
        <v>0</v>
      </c>
      <c r="AD153" s="13">
        <f>SUM(ENERO:DICIEMBRE!AD153)</f>
        <v>0</v>
      </c>
      <c r="AE153" s="13">
        <f>SUM(ENERO:DICIEMBRE!AE153)</f>
        <v>0</v>
      </c>
      <c r="AF153" s="13">
        <f>SUM(ENERO:DICIEMBRE!AF153)</f>
        <v>0</v>
      </c>
      <c r="AG153" s="13">
        <f>SUM(ENERO:DICIEMBRE!AG153)</f>
        <v>0</v>
      </c>
      <c r="AH153" s="13">
        <f>SUM(ENERO:DICIEMBRE!AH153)</f>
        <v>0</v>
      </c>
      <c r="AI153" s="13">
        <f>SUM(ENERO:DICIEMBRE!AI153)</f>
        <v>0</v>
      </c>
      <c r="AJ153" s="13">
        <f>SUM(ENERO:DICIEMBRE!AJ153)</f>
        <v>0</v>
      </c>
      <c r="AK153" s="13">
        <f>SUM(ENERO:DICIEMBRE!AK153)</f>
        <v>0</v>
      </c>
      <c r="AL153" s="13">
        <f>SUM(ENERO:DICIEMBRE!AL153)</f>
        <v>0</v>
      </c>
      <c r="AM153" s="13">
        <f>SUM(ENERO:DICIEMBRE!AM153)</f>
        <v>0</v>
      </c>
      <c r="AN153" s="13">
        <f>SUM(ENERO:DICIEMBRE!AN153)</f>
        <v>0</v>
      </c>
      <c r="AO153" s="13">
        <f>SUM(ENERO:DICIEMBRE!AO153)</f>
        <v>0</v>
      </c>
      <c r="AP153" s="13">
        <f>SUM(ENERO:DICIEMBRE!AP153)</f>
        <v>0</v>
      </c>
      <c r="AQ153" s="13">
        <f>SUM(ENERO:DICIEMBRE!AQ153)</f>
        <v>0</v>
      </c>
      <c r="AR153" s="13">
        <f>SUM(ENERO:DICIEMBRE!AR153)</f>
        <v>0</v>
      </c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13">
        <f>SUM(ENERO:DICIEMBRE!F154)</f>
        <v>0</v>
      </c>
      <c r="G154" s="13">
        <f>SUM(ENERO:DICIEMBRE!G154)</f>
        <v>0</v>
      </c>
      <c r="H154" s="13">
        <f>SUM(ENERO:DICIEMBRE!H154)</f>
        <v>0</v>
      </c>
      <c r="I154" s="13">
        <f>SUM(ENERO:DICIEMBRE!I154)</f>
        <v>0</v>
      </c>
      <c r="J154" s="13">
        <f>SUM(ENERO:DICIEMBRE!J154)</f>
        <v>0</v>
      </c>
      <c r="K154" s="13">
        <f>SUM(ENERO:DICIEMBRE!K154)</f>
        <v>0</v>
      </c>
      <c r="L154" s="13">
        <f>SUM(ENERO:DICIEMBRE!L154)</f>
        <v>0</v>
      </c>
      <c r="M154" s="13">
        <f>SUM(ENERO:DICIEMBRE!M154)</f>
        <v>0</v>
      </c>
      <c r="N154" s="13">
        <f>SUM(ENERO:DICIEMBRE!N154)</f>
        <v>0</v>
      </c>
      <c r="O154" s="13">
        <f>SUM(ENERO:DICIEMBRE!O154)</f>
        <v>0</v>
      </c>
      <c r="P154" s="13">
        <f>SUM(ENERO:DICIEMBRE!P154)</f>
        <v>0</v>
      </c>
      <c r="Q154" s="13">
        <f>SUM(ENERO:DICIEMBRE!Q154)</f>
        <v>0</v>
      </c>
      <c r="R154" s="13">
        <f>SUM(ENERO:DICIEMBRE!R154)</f>
        <v>0</v>
      </c>
      <c r="S154" s="13">
        <f>SUM(ENERO:DICIEMBRE!S154)</f>
        <v>0</v>
      </c>
      <c r="T154" s="13">
        <f>SUM(ENERO:DICIEMBRE!T154)</f>
        <v>0</v>
      </c>
      <c r="U154" s="13">
        <f>SUM(ENERO:DICIEMBRE!U154)</f>
        <v>0</v>
      </c>
      <c r="V154" s="13">
        <f>SUM(ENERO:DICIEMBRE!V154)</f>
        <v>0</v>
      </c>
      <c r="W154" s="13">
        <f>SUM(ENERO:DICIEMBRE!W154)</f>
        <v>0</v>
      </c>
      <c r="X154" s="13">
        <f>SUM(ENERO:DICIEMBRE!X154)</f>
        <v>0</v>
      </c>
      <c r="Y154" s="13">
        <f>SUM(ENERO:DICIEMBRE!Y154)</f>
        <v>0</v>
      </c>
      <c r="Z154" s="13">
        <f>SUM(ENERO:DICIEMBRE!Z154)</f>
        <v>0</v>
      </c>
      <c r="AA154" s="13">
        <f>SUM(ENERO:DICIEMBRE!AA154)</f>
        <v>0</v>
      </c>
      <c r="AB154" s="13">
        <f>SUM(ENERO:DICIEMBRE!AB154)</f>
        <v>0</v>
      </c>
      <c r="AC154" s="13">
        <f>SUM(ENERO:DICIEMBRE!AC154)</f>
        <v>0</v>
      </c>
      <c r="AD154" s="13">
        <f>SUM(ENERO:DICIEMBRE!AD154)</f>
        <v>0</v>
      </c>
      <c r="AE154" s="13">
        <f>SUM(ENERO:DICIEMBRE!AE154)</f>
        <v>0</v>
      </c>
      <c r="AF154" s="13">
        <f>SUM(ENERO:DICIEMBRE!AF154)</f>
        <v>0</v>
      </c>
      <c r="AG154" s="13">
        <f>SUM(ENERO:DICIEMBRE!AG154)</f>
        <v>0</v>
      </c>
      <c r="AH154" s="13">
        <f>SUM(ENERO:DICIEMBRE!AH154)</f>
        <v>0</v>
      </c>
      <c r="AI154" s="13">
        <f>SUM(ENERO:DICIEMBRE!AI154)</f>
        <v>0</v>
      </c>
      <c r="AJ154" s="13">
        <f>SUM(ENERO:DICIEMBRE!AJ154)</f>
        <v>0</v>
      </c>
      <c r="AK154" s="13">
        <f>SUM(ENERO:DICIEMBRE!AK154)</f>
        <v>0</v>
      </c>
      <c r="AL154" s="13">
        <f>SUM(ENERO:DICIEMBRE!AL154)</f>
        <v>0</v>
      </c>
      <c r="AM154" s="13">
        <f>SUM(ENERO:DICIEMBRE!AM154)</f>
        <v>0</v>
      </c>
      <c r="AN154" s="13">
        <f>SUM(ENERO:DICIEMBRE!AN154)</f>
        <v>0</v>
      </c>
      <c r="AO154" s="13">
        <f>SUM(ENERO:DICIEMBRE!AO154)</f>
        <v>0</v>
      </c>
      <c r="AP154" s="13">
        <f>SUM(ENERO:DICIEMBRE!AP154)</f>
        <v>0</v>
      </c>
      <c r="AQ154" s="13">
        <f>SUM(ENERO:DICIEMBRE!AQ154)</f>
        <v>0</v>
      </c>
      <c r="AR154" s="13">
        <f>SUM(ENERO:DICIEMBRE!AR154)</f>
        <v>0</v>
      </c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242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x14ac:dyDescent="0.25">
      <c r="A157" s="2162" t="s">
        <v>208</v>
      </c>
      <c r="B157" s="2162" t="s">
        <v>3</v>
      </c>
      <c r="C157" s="2155" t="s">
        <v>4</v>
      </c>
      <c r="D157" s="2156"/>
      <c r="E157" s="2139"/>
      <c r="F157" s="2163" t="s">
        <v>39</v>
      </c>
      <c r="G157" s="2164"/>
      <c r="H157" s="2164"/>
      <c r="I157" s="2164"/>
      <c r="J157" s="2164"/>
      <c r="K157" s="2164"/>
      <c r="L157" s="2164"/>
      <c r="M157" s="2164"/>
      <c r="N157" s="2164"/>
      <c r="O157" s="2164"/>
      <c r="P157" s="2164"/>
      <c r="Q157" s="2164"/>
      <c r="R157" s="2164"/>
      <c r="S157" s="2164"/>
      <c r="T157" s="2164"/>
      <c r="U157" s="2164"/>
      <c r="V157" s="2164"/>
      <c r="W157" s="2164"/>
      <c r="X157" s="2164"/>
      <c r="Y157" s="2164"/>
      <c r="Z157" s="2164"/>
      <c r="AA157" s="2164"/>
      <c r="AB157" s="2164"/>
      <c r="AC157" s="2164"/>
      <c r="AD157" s="2164"/>
      <c r="AE157" s="2164"/>
      <c r="AF157" s="2164"/>
      <c r="AG157" s="2165"/>
      <c r="AH157" s="2139" t="s">
        <v>9</v>
      </c>
      <c r="AI157" s="2139" t="s">
        <v>10</v>
      </c>
    </row>
    <row r="158" spans="1:93" x14ac:dyDescent="0.25">
      <c r="A158" s="2101"/>
      <c r="B158" s="2101"/>
      <c r="C158" s="2157"/>
      <c r="D158" s="2158"/>
      <c r="E158" s="2141"/>
      <c r="F158" s="2163" t="s">
        <v>15</v>
      </c>
      <c r="G158" s="2166"/>
      <c r="H158" s="2163" t="s">
        <v>16</v>
      </c>
      <c r="I158" s="2166"/>
      <c r="J158" s="2167" t="s">
        <v>17</v>
      </c>
      <c r="K158" s="2169"/>
      <c r="L158" s="2167" t="s">
        <v>18</v>
      </c>
      <c r="M158" s="2169"/>
      <c r="N158" s="2167" t="s">
        <v>19</v>
      </c>
      <c r="O158" s="2169"/>
      <c r="P158" s="2167" t="s">
        <v>20</v>
      </c>
      <c r="Q158" s="2169"/>
      <c r="R158" s="2167" t="s">
        <v>21</v>
      </c>
      <c r="S158" s="2169"/>
      <c r="T158" s="2167" t="s">
        <v>22</v>
      </c>
      <c r="U158" s="2169"/>
      <c r="V158" s="2167" t="s">
        <v>23</v>
      </c>
      <c r="W158" s="2169"/>
      <c r="X158" s="2167" t="s">
        <v>24</v>
      </c>
      <c r="Y158" s="2169"/>
      <c r="Z158" s="2167" t="s">
        <v>25</v>
      </c>
      <c r="AA158" s="2169"/>
      <c r="AB158" s="2167" t="s">
        <v>26</v>
      </c>
      <c r="AC158" s="2169"/>
      <c r="AD158" s="2167" t="s">
        <v>27</v>
      </c>
      <c r="AE158" s="2169"/>
      <c r="AF158" s="2167" t="s">
        <v>28</v>
      </c>
      <c r="AG158" s="2168"/>
      <c r="AH158" s="2140"/>
      <c r="AI158" s="2140"/>
    </row>
    <row r="159" spans="1:93" x14ac:dyDescent="0.25">
      <c r="A159" s="2102"/>
      <c r="B159" s="2102"/>
      <c r="C159" s="72" t="s">
        <v>43</v>
      </c>
      <c r="D159" s="6" t="s">
        <v>29</v>
      </c>
      <c r="E159" s="69" t="s">
        <v>30</v>
      </c>
      <c r="F159" s="4" t="s">
        <v>29</v>
      </c>
      <c r="G159" s="69" t="s">
        <v>30</v>
      </c>
      <c r="H159" s="4" t="s">
        <v>29</v>
      </c>
      <c r="I159" s="69" t="s">
        <v>30</v>
      </c>
      <c r="J159" s="4" t="s">
        <v>29</v>
      </c>
      <c r="K159" s="69" t="s">
        <v>30</v>
      </c>
      <c r="L159" s="4" t="s">
        <v>29</v>
      </c>
      <c r="M159" s="69" t="s">
        <v>30</v>
      </c>
      <c r="N159" s="4" t="s">
        <v>29</v>
      </c>
      <c r="O159" s="69" t="s">
        <v>30</v>
      </c>
      <c r="P159" s="4" t="s">
        <v>29</v>
      </c>
      <c r="Q159" s="69" t="s">
        <v>30</v>
      </c>
      <c r="R159" s="4" t="s">
        <v>29</v>
      </c>
      <c r="S159" s="69" t="s">
        <v>30</v>
      </c>
      <c r="T159" s="4" t="s">
        <v>29</v>
      </c>
      <c r="U159" s="69" t="s">
        <v>30</v>
      </c>
      <c r="V159" s="4" t="s">
        <v>29</v>
      </c>
      <c r="W159" s="69" t="s">
        <v>30</v>
      </c>
      <c r="X159" s="4" t="s">
        <v>29</v>
      </c>
      <c r="Y159" s="69" t="s">
        <v>30</v>
      </c>
      <c r="Z159" s="4" t="s">
        <v>29</v>
      </c>
      <c r="AA159" s="69" t="s">
        <v>30</v>
      </c>
      <c r="AB159" s="4" t="s">
        <v>29</v>
      </c>
      <c r="AC159" s="69" t="s">
        <v>30</v>
      </c>
      <c r="AD159" s="4" t="s">
        <v>29</v>
      </c>
      <c r="AE159" s="69" t="s">
        <v>30</v>
      </c>
      <c r="AF159" s="4" t="s">
        <v>29</v>
      </c>
      <c r="AG159" s="266" t="s">
        <v>30</v>
      </c>
      <c r="AH159" s="2141"/>
      <c r="AI159" s="2141"/>
    </row>
    <row r="160" spans="1:93" x14ac:dyDescent="0.25">
      <c r="A160" s="2153" t="s">
        <v>209</v>
      </c>
      <c r="B160" s="267" t="s">
        <v>31</v>
      </c>
      <c r="C160" s="268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224">
        <f t="shared" si="104"/>
        <v>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270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270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272">
        <f t="shared" si="103"/>
        <v>0</v>
      </c>
      <c r="D163" s="234">
        <f t="shared" si="104"/>
        <v>0</v>
      </c>
      <c r="E163" s="235">
        <f t="shared" si="104"/>
        <v>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154" t="s">
        <v>211</v>
      </c>
      <c r="B164" s="267" t="s">
        <v>31</v>
      </c>
      <c r="C164" s="268">
        <f t="shared" si="103"/>
        <v>0</v>
      </c>
      <c r="D164" s="223">
        <f t="shared" si="104"/>
        <v>0</v>
      </c>
      <c r="E164" s="224">
        <f t="shared" si="104"/>
        <v>0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273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273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274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x14ac:dyDescent="0.15">
      <c r="A169" s="2100" t="s">
        <v>38</v>
      </c>
      <c r="B169" s="2155" t="s">
        <v>4</v>
      </c>
      <c r="C169" s="2156"/>
      <c r="D169" s="2139"/>
      <c r="E169" s="2103" t="s">
        <v>39</v>
      </c>
      <c r="F169" s="2152"/>
      <c r="G169" s="2152"/>
      <c r="H169" s="2152"/>
      <c r="I169" s="2152"/>
      <c r="J169" s="2152"/>
      <c r="K169" s="2152"/>
      <c r="L169" s="2152"/>
      <c r="M169" s="2152"/>
      <c r="N169" s="2152"/>
      <c r="O169" s="2152"/>
      <c r="P169" s="2152"/>
      <c r="Q169" s="2152"/>
      <c r="R169" s="2152"/>
      <c r="S169" s="2152"/>
      <c r="T169" s="2152"/>
      <c r="U169" s="2152"/>
      <c r="V169" s="2152"/>
      <c r="W169" s="2152"/>
      <c r="X169" s="2152"/>
      <c r="Y169" s="2152"/>
      <c r="Z169" s="2152"/>
      <c r="AA169" s="2152"/>
      <c r="AB169" s="2152"/>
      <c r="AC169" s="2152"/>
      <c r="AD169" s="2152"/>
      <c r="AE169" s="2152"/>
      <c r="AF169" s="2152"/>
      <c r="AG169" s="2159" t="s">
        <v>213</v>
      </c>
      <c r="AH169" s="2139" t="s">
        <v>9</v>
      </c>
      <c r="AI169" s="2139" t="s">
        <v>10</v>
      </c>
    </row>
    <row r="170" spans="1:91" s="3" customFormat="1" ht="10.5" x14ac:dyDescent="0.15">
      <c r="A170" s="2101"/>
      <c r="B170" s="2157"/>
      <c r="C170" s="2158"/>
      <c r="D170" s="2141"/>
      <c r="E170" s="2103" t="s">
        <v>15</v>
      </c>
      <c r="F170" s="2104"/>
      <c r="G170" s="2103" t="s">
        <v>16</v>
      </c>
      <c r="H170" s="2104"/>
      <c r="I170" s="2097" t="s">
        <v>17</v>
      </c>
      <c r="J170" s="2099"/>
      <c r="K170" s="2097" t="s">
        <v>18</v>
      </c>
      <c r="L170" s="2099"/>
      <c r="M170" s="2097" t="s">
        <v>19</v>
      </c>
      <c r="N170" s="2099"/>
      <c r="O170" s="2097" t="s">
        <v>20</v>
      </c>
      <c r="P170" s="2099"/>
      <c r="Q170" s="2097" t="s">
        <v>21</v>
      </c>
      <c r="R170" s="2099"/>
      <c r="S170" s="2097" t="s">
        <v>22</v>
      </c>
      <c r="T170" s="2099"/>
      <c r="U170" s="2097" t="s">
        <v>23</v>
      </c>
      <c r="V170" s="2099"/>
      <c r="W170" s="2097" t="s">
        <v>24</v>
      </c>
      <c r="X170" s="2099"/>
      <c r="Y170" s="2097" t="s">
        <v>25</v>
      </c>
      <c r="Z170" s="2099"/>
      <c r="AA170" s="2097" t="s">
        <v>26</v>
      </c>
      <c r="AB170" s="2099"/>
      <c r="AC170" s="2097" t="s">
        <v>27</v>
      </c>
      <c r="AD170" s="2099"/>
      <c r="AE170" s="2097" t="s">
        <v>28</v>
      </c>
      <c r="AF170" s="2098"/>
      <c r="AG170" s="2160"/>
      <c r="AH170" s="2140"/>
      <c r="AI170" s="2140"/>
    </row>
    <row r="171" spans="1:91" s="3" customFormat="1" ht="10.5" x14ac:dyDescent="0.15">
      <c r="A171" s="2102"/>
      <c r="B171" s="275" t="s">
        <v>43</v>
      </c>
      <c r="C171" s="276" t="s">
        <v>29</v>
      </c>
      <c r="D171" s="277" t="s">
        <v>30</v>
      </c>
      <c r="E171" s="278" t="s">
        <v>29</v>
      </c>
      <c r="F171" s="277" t="s">
        <v>30</v>
      </c>
      <c r="G171" s="278" t="s">
        <v>29</v>
      </c>
      <c r="H171" s="277" t="s">
        <v>30</v>
      </c>
      <c r="I171" s="278" t="s">
        <v>29</v>
      </c>
      <c r="J171" s="277" t="s">
        <v>30</v>
      </c>
      <c r="K171" s="278" t="s">
        <v>29</v>
      </c>
      <c r="L171" s="277" t="s">
        <v>30</v>
      </c>
      <c r="M171" s="278" t="s">
        <v>29</v>
      </c>
      <c r="N171" s="277" t="s">
        <v>30</v>
      </c>
      <c r="O171" s="278" t="s">
        <v>29</v>
      </c>
      <c r="P171" s="277" t="s">
        <v>30</v>
      </c>
      <c r="Q171" s="278" t="s">
        <v>29</v>
      </c>
      <c r="R171" s="277" t="s">
        <v>30</v>
      </c>
      <c r="S171" s="278" t="s">
        <v>29</v>
      </c>
      <c r="T171" s="277" t="s">
        <v>30</v>
      </c>
      <c r="U171" s="278" t="s">
        <v>29</v>
      </c>
      <c r="V171" s="277" t="s">
        <v>30</v>
      </c>
      <c r="W171" s="278" t="s">
        <v>29</v>
      </c>
      <c r="X171" s="277" t="s">
        <v>30</v>
      </c>
      <c r="Y171" s="278" t="s">
        <v>29</v>
      </c>
      <c r="Z171" s="277" t="s">
        <v>30</v>
      </c>
      <c r="AA171" s="278" t="s">
        <v>29</v>
      </c>
      <c r="AB171" s="277" t="s">
        <v>30</v>
      </c>
      <c r="AC171" s="278" t="s">
        <v>29</v>
      </c>
      <c r="AD171" s="277" t="s">
        <v>30</v>
      </c>
      <c r="AE171" s="278" t="s">
        <v>29</v>
      </c>
      <c r="AF171" s="279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281">
        <f>SUM(C172:D172)</f>
        <v>0</v>
      </c>
      <c r="C172" s="281">
        <f t="shared" ref="C172:D174" si="110">+E172+G172+I172+K172+M172+O172+Q172+S172+U172+W172+Y172+AA172+AC172+AE172</f>
        <v>0</v>
      </c>
      <c r="D172" s="281">
        <f t="shared" si="110"/>
        <v>0</v>
      </c>
      <c r="E172" s="282"/>
      <c r="F172" s="283"/>
      <c r="G172" s="282"/>
      <c r="H172" s="283"/>
      <c r="I172" s="282"/>
      <c r="J172" s="283"/>
      <c r="K172" s="282"/>
      <c r="L172" s="283"/>
      <c r="M172" s="282"/>
      <c r="N172" s="283"/>
      <c r="O172" s="282"/>
      <c r="P172" s="283"/>
      <c r="Q172" s="282"/>
      <c r="R172" s="283"/>
      <c r="S172" s="282"/>
      <c r="T172" s="283"/>
      <c r="U172" s="282"/>
      <c r="V172" s="283"/>
      <c r="W172" s="282"/>
      <c r="X172" s="283"/>
      <c r="Y172" s="282"/>
      <c r="Z172" s="283"/>
      <c r="AA172" s="282"/>
      <c r="AB172" s="283"/>
      <c r="AC172" s="282"/>
      <c r="AD172" s="283"/>
      <c r="AE172" s="282"/>
      <c r="AF172" s="284"/>
      <c r="AG172" s="285"/>
      <c r="AH172" s="286"/>
      <c r="AI172" s="286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291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x14ac:dyDescent="0.15">
      <c r="A177" s="2115" t="s">
        <v>217</v>
      </c>
      <c r="B177" s="2115" t="s">
        <v>189</v>
      </c>
      <c r="C177" s="2136" t="s">
        <v>218</v>
      </c>
      <c r="D177" s="2137"/>
      <c r="E177" s="2115" t="s">
        <v>219</v>
      </c>
      <c r="F177" s="2136" t="s">
        <v>5</v>
      </c>
      <c r="G177" s="2137"/>
      <c r="H177" s="2137"/>
      <c r="I177" s="2137"/>
      <c r="J177" s="2137"/>
      <c r="K177" s="2137"/>
      <c r="L177" s="2137"/>
      <c r="M177" s="2137"/>
      <c r="N177" s="2137"/>
      <c r="O177" s="2137"/>
      <c r="P177" s="2137"/>
      <c r="Q177" s="2137"/>
      <c r="R177" s="2137"/>
      <c r="S177" s="2137"/>
      <c r="T177" s="2138"/>
    </row>
    <row r="178" spans="1:91" s="3" customFormat="1" ht="21" x14ac:dyDescent="0.15">
      <c r="A178" s="2116"/>
      <c r="B178" s="2116"/>
      <c r="C178" s="298" t="s">
        <v>194</v>
      </c>
      <c r="D178" s="298" t="s">
        <v>220</v>
      </c>
      <c r="E178" s="2116"/>
      <c r="F178" s="298" t="s">
        <v>221</v>
      </c>
      <c r="G178" s="298" t="s">
        <v>222</v>
      </c>
      <c r="H178" s="298" t="s">
        <v>223</v>
      </c>
      <c r="I178" s="298" t="s">
        <v>224</v>
      </c>
      <c r="J178" s="298" t="s">
        <v>225</v>
      </c>
      <c r="K178" s="298" t="s">
        <v>226</v>
      </c>
      <c r="L178" s="298" t="s">
        <v>227</v>
      </c>
      <c r="M178" s="298" t="s">
        <v>228</v>
      </c>
      <c r="N178" s="298" t="s">
        <v>229</v>
      </c>
      <c r="O178" s="298" t="s">
        <v>230</v>
      </c>
      <c r="P178" s="298" t="s">
        <v>231</v>
      </c>
      <c r="Q178" s="298" t="s">
        <v>232</v>
      </c>
      <c r="R178" s="298" t="s">
        <v>233</v>
      </c>
      <c r="S178" s="298" t="s">
        <v>234</v>
      </c>
      <c r="T178" s="298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299">
        <f>SUM(C179:D179)</f>
        <v>0</v>
      </c>
      <c r="C179" s="78"/>
      <c r="D179" s="78"/>
      <c r="E179" s="299">
        <f>+F179+G179+H179+I179+K179+L179+M179+N179+O179+P179+Q179+R179+S179+T179</f>
        <v>0</v>
      </c>
      <c r="F179" s="13"/>
      <c r="G179" s="13"/>
      <c r="H179" s="13"/>
      <c r="I179" s="13"/>
      <c r="J179" s="300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100" t="s">
        <v>238</v>
      </c>
      <c r="B184" s="2109" t="s">
        <v>239</v>
      </c>
      <c r="C184" s="2126"/>
      <c r="D184" s="2110"/>
      <c r="E184" s="2109" t="s">
        <v>240</v>
      </c>
      <c r="F184" s="2126"/>
      <c r="G184" s="2110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306" t="s">
        <v>43</v>
      </c>
      <c r="C185" s="307" t="s">
        <v>29</v>
      </c>
      <c r="D185" s="308" t="s">
        <v>30</v>
      </c>
      <c r="E185" s="306" t="s">
        <v>43</v>
      </c>
      <c r="F185" s="307" t="s">
        <v>29</v>
      </c>
      <c r="G185" s="308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309">
        <f>SUM(C186:D186)</f>
        <v>0</v>
      </c>
      <c r="C186" s="310"/>
      <c r="D186" s="311"/>
      <c r="E186" s="309">
        <f>SUM(F186:G186)</f>
        <v>0</v>
      </c>
      <c r="F186" s="310"/>
      <c r="G186" s="311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x14ac:dyDescent="0.25">
      <c r="A189" s="2127" t="s">
        <v>244</v>
      </c>
      <c r="B189" s="2129" t="s">
        <v>189</v>
      </c>
      <c r="C189" s="2131" t="s">
        <v>245</v>
      </c>
      <c r="D189" s="2132"/>
      <c r="E189" s="2133"/>
      <c r="F189" s="2115" t="s">
        <v>219</v>
      </c>
      <c r="G189" s="2134" t="s">
        <v>5</v>
      </c>
      <c r="H189" s="2135"/>
      <c r="I189" s="2135"/>
      <c r="J189" s="2135"/>
      <c r="K189" s="2135"/>
      <c r="L189" s="2127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316" t="s">
        <v>246</v>
      </c>
      <c r="D190" s="316" t="s">
        <v>195</v>
      </c>
      <c r="E190" s="316" t="s">
        <v>247</v>
      </c>
      <c r="F190" s="2116"/>
      <c r="G190" s="317" t="s">
        <v>248</v>
      </c>
      <c r="H190" s="318" t="s">
        <v>249</v>
      </c>
      <c r="I190" s="318" t="s">
        <v>250</v>
      </c>
      <c r="J190" s="318" t="s">
        <v>251</v>
      </c>
      <c r="K190" s="318" t="s">
        <v>252</v>
      </c>
      <c r="L190" s="319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299">
        <f>SUM(G191:L191)</f>
        <v>0</v>
      </c>
      <c r="G191" s="282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142" t="s">
        <v>257</v>
      </c>
      <c r="B194" s="2142"/>
      <c r="C194" s="2142"/>
    </row>
    <row r="195" spans="1:92" x14ac:dyDescent="0.25">
      <c r="A195" s="2143" t="s">
        <v>258</v>
      </c>
      <c r="B195" s="2144"/>
      <c r="C195" s="2147" t="s">
        <v>259</v>
      </c>
      <c r="D195" s="2149" t="s">
        <v>260</v>
      </c>
      <c r="E195" s="2150"/>
      <c r="F195" s="2150"/>
      <c r="G195" s="2150"/>
      <c r="H195" s="2150"/>
      <c r="I195" s="2150"/>
      <c r="J195" s="2151"/>
      <c r="K195" s="2152" t="s">
        <v>261</v>
      </c>
      <c r="L195" s="2152"/>
      <c r="M195" s="2152"/>
      <c r="N195" s="2104"/>
    </row>
    <row r="196" spans="1:92" ht="21" x14ac:dyDescent="0.25">
      <c r="A196" s="2145"/>
      <c r="B196" s="2146"/>
      <c r="C196" s="2148"/>
      <c r="D196" s="316" t="s">
        <v>246</v>
      </c>
      <c r="E196" s="316" t="s">
        <v>262</v>
      </c>
      <c r="F196" s="316" t="s">
        <v>263</v>
      </c>
      <c r="G196" s="316" t="s">
        <v>264</v>
      </c>
      <c r="H196" s="316" t="s">
        <v>219</v>
      </c>
      <c r="I196" s="316" t="s">
        <v>265</v>
      </c>
      <c r="J196" s="316" t="s">
        <v>266</v>
      </c>
      <c r="K196" s="325" t="s">
        <v>267</v>
      </c>
      <c r="L196" s="326" t="s">
        <v>268</v>
      </c>
      <c r="M196" s="326" t="s">
        <v>269</v>
      </c>
      <c r="N196" s="327" t="s">
        <v>270</v>
      </c>
    </row>
    <row r="197" spans="1:92" x14ac:dyDescent="0.25">
      <c r="A197" s="2123" t="s">
        <v>271</v>
      </c>
      <c r="B197" s="328" t="s">
        <v>272</v>
      </c>
      <c r="C197" s="299">
        <f>SUM(E197+G197)</f>
        <v>0</v>
      </c>
      <c r="D197" s="329"/>
      <c r="E197" s="13"/>
      <c r="F197" s="300"/>
      <c r="G197" s="13"/>
      <c r="H197" s="299">
        <f>+K197+L197+M197</f>
        <v>0</v>
      </c>
      <c r="I197" s="300"/>
      <c r="J197" s="300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x14ac:dyDescent="0.15">
      <c r="A202" s="2117" t="s">
        <v>244</v>
      </c>
      <c r="B202" s="2117" t="s">
        <v>277</v>
      </c>
      <c r="C202" s="2105" t="s">
        <v>278</v>
      </c>
      <c r="D202" s="2118" t="s">
        <v>261</v>
      </c>
      <c r="E202" s="2119"/>
      <c r="F202" s="2118" t="s">
        <v>5</v>
      </c>
      <c r="G202" s="2120"/>
      <c r="H202" s="2120"/>
      <c r="I202" s="2120"/>
      <c r="J202" s="2120"/>
      <c r="K202" s="2120"/>
      <c r="L202" s="2120"/>
      <c r="M202" s="2120"/>
      <c r="N202" s="2120"/>
      <c r="O202" s="2120"/>
      <c r="P202" s="2120"/>
      <c r="Q202" s="2120"/>
      <c r="R202" s="2120"/>
      <c r="S202" s="2120"/>
      <c r="T202" s="2121" t="s">
        <v>265</v>
      </c>
      <c r="U202" s="2105" t="s">
        <v>279</v>
      </c>
    </row>
    <row r="203" spans="1:92" s="3" customFormat="1" ht="21" x14ac:dyDescent="0.15">
      <c r="A203" s="2117"/>
      <c r="B203" s="2117"/>
      <c r="C203" s="2106"/>
      <c r="D203" s="337" t="s">
        <v>280</v>
      </c>
      <c r="E203" s="338" t="s">
        <v>281</v>
      </c>
      <c r="F203" s="337" t="s">
        <v>282</v>
      </c>
      <c r="G203" s="339" t="s">
        <v>283</v>
      </c>
      <c r="H203" s="339" t="s">
        <v>13</v>
      </c>
      <c r="I203" s="339" t="s">
        <v>141</v>
      </c>
      <c r="J203" s="339" t="s">
        <v>15</v>
      </c>
      <c r="K203" s="339" t="s">
        <v>284</v>
      </c>
      <c r="L203" s="339" t="s">
        <v>17</v>
      </c>
      <c r="M203" s="339" t="s">
        <v>18</v>
      </c>
      <c r="N203" s="339" t="s">
        <v>19</v>
      </c>
      <c r="O203" s="339" t="s">
        <v>20</v>
      </c>
      <c r="P203" s="339" t="s">
        <v>21</v>
      </c>
      <c r="Q203" s="339" t="s">
        <v>22</v>
      </c>
      <c r="R203" s="339" t="s">
        <v>23</v>
      </c>
      <c r="S203" s="340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342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x14ac:dyDescent="0.25">
      <c r="A208" s="2108" t="s">
        <v>289</v>
      </c>
      <c r="B208" s="2108" t="s">
        <v>290</v>
      </c>
      <c r="C208" s="2109" t="s">
        <v>261</v>
      </c>
      <c r="D208" s="2110"/>
      <c r="E208" s="2111" t="s">
        <v>5</v>
      </c>
      <c r="F208" s="2112"/>
      <c r="G208" s="2112"/>
      <c r="H208" s="2112"/>
      <c r="I208" s="2112"/>
      <c r="J208" s="2112"/>
      <c r="K208" s="2113" t="s">
        <v>265</v>
      </c>
      <c r="L208" s="2115" t="s">
        <v>279</v>
      </c>
    </row>
    <row r="209" spans="1:91" ht="21" x14ac:dyDescent="0.25">
      <c r="A209" s="2108"/>
      <c r="B209" s="2108"/>
      <c r="C209" s="307" t="s">
        <v>280</v>
      </c>
      <c r="D209" s="308" t="s">
        <v>291</v>
      </c>
      <c r="E209" s="307" t="s">
        <v>282</v>
      </c>
      <c r="F209" s="348" t="s">
        <v>283</v>
      </c>
      <c r="G209" s="348" t="s">
        <v>13</v>
      </c>
      <c r="H209" s="348" t="s">
        <v>141</v>
      </c>
      <c r="I209" s="348" t="s">
        <v>15</v>
      </c>
      <c r="J209" s="349" t="s">
        <v>292</v>
      </c>
      <c r="K209" s="2114"/>
      <c r="L209" s="2116"/>
    </row>
    <row r="210" spans="1:91" x14ac:dyDescent="0.25">
      <c r="A210" s="341" t="s">
        <v>293</v>
      </c>
      <c r="B210" s="350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095" t="s">
        <v>296</v>
      </c>
      <c r="B213" s="2095" t="s">
        <v>189</v>
      </c>
      <c r="C213" s="2097" t="s">
        <v>297</v>
      </c>
      <c r="D213" s="2098"/>
      <c r="E213" s="2098"/>
      <c r="F213" s="2098"/>
      <c r="G213" s="2099"/>
    </row>
    <row r="214" spans="1:91" x14ac:dyDescent="0.25">
      <c r="A214" s="2096"/>
      <c r="B214" s="2096"/>
      <c r="C214" s="278" t="s">
        <v>12</v>
      </c>
      <c r="D214" s="355" t="s">
        <v>13</v>
      </c>
      <c r="E214" s="356" t="s">
        <v>141</v>
      </c>
      <c r="F214" s="356" t="s">
        <v>15</v>
      </c>
      <c r="G214" s="357" t="s">
        <v>16</v>
      </c>
    </row>
    <row r="215" spans="1:91" x14ac:dyDescent="0.25">
      <c r="A215" s="358" t="s">
        <v>298</v>
      </c>
      <c r="B215" s="359">
        <f>SUM(C215:G215)</f>
        <v>0</v>
      </c>
      <c r="C215" s="360"/>
      <c r="D215" s="361"/>
      <c r="E215" s="361"/>
      <c r="F215" s="362"/>
      <c r="G215" s="363"/>
    </row>
    <row r="216" spans="1:91" s="2" customFormat="1" ht="11.25" x14ac:dyDescent="0.15">
      <c r="A216" s="315" t="s">
        <v>299</v>
      </c>
    </row>
    <row r="217" spans="1:91" x14ac:dyDescent="0.25">
      <c r="A217" s="2100" t="s">
        <v>300</v>
      </c>
      <c r="B217" s="2097" t="s">
        <v>301</v>
      </c>
      <c r="C217" s="2098"/>
      <c r="D217" s="2099"/>
    </row>
    <row r="218" spans="1:91" x14ac:dyDescent="0.25">
      <c r="A218" s="2101"/>
      <c r="B218" s="364" t="s">
        <v>302</v>
      </c>
      <c r="C218" s="2103" t="s">
        <v>303</v>
      </c>
      <c r="D218" s="2104"/>
    </row>
    <row r="219" spans="1:91" x14ac:dyDescent="0.25">
      <c r="A219" s="2102"/>
      <c r="B219" s="276" t="s">
        <v>304</v>
      </c>
      <c r="C219" s="278" t="s">
        <v>305</v>
      </c>
      <c r="D219" s="277" t="s">
        <v>306</v>
      </c>
    </row>
    <row r="220" spans="1:91" x14ac:dyDescent="0.25">
      <c r="A220" s="365" t="s">
        <v>307</v>
      </c>
      <c r="B220" s="366"/>
      <c r="C220" s="367"/>
      <c r="D220" s="368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2163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1">
    <dataValidation type="whole" operator="greaterThanOrEqual" allowBlank="1" showInputMessage="1" showErrorMessage="1" sqref="C11:Z15 B220:D220 C34:Y93 AA34:AD93 AF34:AQ93 C113:W115 F99:AU107 C120:T121 C127:AA129 F134:AR143 F145:AR154 E172:AI175 C179:D182 F179:T182 C186:D187 F186:G187 C191:E193 G191:L193 D197:G200 I197:N200 B204:B206 D204:U206 C210:L211 C215:G215 E21:L23 C28:W28 F160:AI167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4" sqref="A4:S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4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4" x14ac:dyDescent="0.25">
      <c r="A4" s="1" t="str">
        <f>CONCATENATE("MES: ",[2]NOMBRE!B6," - ","( ",[2]NOMBRE!C6,[2]NOMBRE!D6," )")</f>
        <v>MES: ENERO - ( 01 )</v>
      </c>
    </row>
    <row r="5" spans="1:94" x14ac:dyDescent="0.25">
      <c r="A5" s="1" t="str">
        <f>CONCATENATE("AÑO: ",[2]NOMBRE!B7)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304" t="s">
        <v>3</v>
      </c>
      <c r="B9" s="2288" t="s">
        <v>4</v>
      </c>
      <c r="C9" s="2305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306"/>
      <c r="T9" s="2307" t="s">
        <v>6</v>
      </c>
      <c r="U9" s="2308"/>
      <c r="V9" s="2259" t="s">
        <v>7</v>
      </c>
      <c r="W9" s="2259" t="s">
        <v>8</v>
      </c>
      <c r="X9" s="2263" t="s">
        <v>9</v>
      </c>
      <c r="Y9" s="2263" t="s">
        <v>10</v>
      </c>
      <c r="Z9" s="2263" t="s">
        <v>11</v>
      </c>
    </row>
    <row r="10" spans="1:94" s="3" customFormat="1" ht="10.5" x14ac:dyDescent="0.15">
      <c r="A10" s="2304"/>
      <c r="B10" s="2203"/>
      <c r="C10" s="427" t="s">
        <v>12</v>
      </c>
      <c r="D10" s="389" t="s">
        <v>13</v>
      </c>
      <c r="E10" s="428" t="s">
        <v>14</v>
      </c>
      <c r="F10" s="389" t="s">
        <v>15</v>
      </c>
      <c r="G10" s="378" t="s">
        <v>16</v>
      </c>
      <c r="H10" s="378" t="s">
        <v>17</v>
      </c>
      <c r="I10" s="378" t="s">
        <v>18</v>
      </c>
      <c r="J10" s="378" t="s">
        <v>19</v>
      </c>
      <c r="K10" s="378" t="s">
        <v>20</v>
      </c>
      <c r="L10" s="378" t="s">
        <v>21</v>
      </c>
      <c r="M10" s="378" t="s">
        <v>22</v>
      </c>
      <c r="N10" s="378" t="s">
        <v>23</v>
      </c>
      <c r="O10" s="378" t="s">
        <v>24</v>
      </c>
      <c r="P10" s="378" t="s">
        <v>25</v>
      </c>
      <c r="Q10" s="378" t="s">
        <v>26</v>
      </c>
      <c r="R10" s="378" t="s">
        <v>27</v>
      </c>
      <c r="S10" s="429" t="s">
        <v>28</v>
      </c>
      <c r="T10" s="430" t="s">
        <v>29</v>
      </c>
      <c r="U10" s="431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43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75"/>
      <c r="T11" s="433"/>
      <c r="U11" s="373"/>
      <c r="V11" s="385"/>
      <c r="W11" s="385"/>
      <c r="X11" s="385"/>
      <c r="Y11" s="385"/>
      <c r="Z11" s="385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434" t="s">
        <v>36</v>
      </c>
      <c r="B16" s="435">
        <f t="shared" si="0"/>
        <v>0</v>
      </c>
      <c r="C16" s="436">
        <f t="shared" ref="C16:S16" si="14">SUM(C11:C15)</f>
        <v>0</v>
      </c>
      <c r="D16" s="437">
        <f t="shared" si="14"/>
        <v>0</v>
      </c>
      <c r="E16" s="437">
        <f t="shared" si="14"/>
        <v>0</v>
      </c>
      <c r="F16" s="438">
        <f t="shared" si="14"/>
        <v>0</v>
      </c>
      <c r="G16" s="438">
        <f t="shared" si="14"/>
        <v>0</v>
      </c>
      <c r="H16" s="438">
        <f t="shared" si="14"/>
        <v>0</v>
      </c>
      <c r="I16" s="438">
        <f t="shared" si="14"/>
        <v>0</v>
      </c>
      <c r="J16" s="438">
        <f t="shared" si="14"/>
        <v>0</v>
      </c>
      <c r="K16" s="438">
        <f t="shared" si="14"/>
        <v>0</v>
      </c>
      <c r="L16" s="438">
        <f t="shared" si="14"/>
        <v>0</v>
      </c>
      <c r="M16" s="438">
        <f t="shared" si="14"/>
        <v>0</v>
      </c>
      <c r="N16" s="438">
        <f t="shared" si="14"/>
        <v>0</v>
      </c>
      <c r="O16" s="438">
        <f t="shared" si="14"/>
        <v>0</v>
      </c>
      <c r="P16" s="438">
        <f t="shared" si="14"/>
        <v>0</v>
      </c>
      <c r="Q16" s="438">
        <f t="shared" si="14"/>
        <v>0</v>
      </c>
      <c r="R16" s="438">
        <f t="shared" si="14"/>
        <v>0</v>
      </c>
      <c r="S16" s="439">
        <f t="shared" si="14"/>
        <v>0</v>
      </c>
      <c r="T16" s="435">
        <f>SUM(T11:T15)</f>
        <v>0</v>
      </c>
      <c r="U16" s="440">
        <f t="shared" ref="U16:Y16" si="15">SUM(U11:U15)</f>
        <v>0</v>
      </c>
      <c r="V16" s="441">
        <f t="shared" si="15"/>
        <v>0</v>
      </c>
      <c r="W16" s="441">
        <f t="shared" si="15"/>
        <v>0</v>
      </c>
      <c r="X16" s="441">
        <f t="shared" si="15"/>
        <v>0</v>
      </c>
      <c r="Y16" s="441">
        <f t="shared" si="15"/>
        <v>0</v>
      </c>
      <c r="Z16" s="441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295" t="s">
        <v>38</v>
      </c>
      <c r="B18" s="2294" t="s">
        <v>4</v>
      </c>
      <c r="C18" s="2294"/>
      <c r="D18" s="2294"/>
      <c r="E18" s="2300" t="s">
        <v>39</v>
      </c>
      <c r="F18" s="2301"/>
      <c r="G18" s="2301"/>
      <c r="H18" s="2302"/>
      <c r="I18" s="2303" t="s">
        <v>31</v>
      </c>
      <c r="J18" s="2294" t="s">
        <v>40</v>
      </c>
      <c r="K18" s="2294" t="s">
        <v>9</v>
      </c>
      <c r="L18" s="2294" t="s">
        <v>10</v>
      </c>
    </row>
    <row r="19" spans="1:93" s="3" customFormat="1" ht="10.5" x14ac:dyDescent="0.15">
      <c r="A19" s="2295"/>
      <c r="B19" s="2294"/>
      <c r="C19" s="2294"/>
      <c r="D19" s="2294"/>
      <c r="E19" s="2295" t="s">
        <v>41</v>
      </c>
      <c r="F19" s="2295"/>
      <c r="G19" s="2295" t="s">
        <v>42</v>
      </c>
      <c r="H19" s="2296"/>
      <c r="I19" s="2303"/>
      <c r="J19" s="2294"/>
      <c r="K19" s="2294"/>
      <c r="L19" s="2294"/>
    </row>
    <row r="20" spans="1:93" s="3" customFormat="1" ht="10.5" x14ac:dyDescent="0.15">
      <c r="A20" s="2295"/>
      <c r="B20" s="442" t="s">
        <v>43</v>
      </c>
      <c r="C20" s="443" t="s">
        <v>29</v>
      </c>
      <c r="D20" s="443" t="s">
        <v>30</v>
      </c>
      <c r="E20" s="444" t="s">
        <v>29</v>
      </c>
      <c r="F20" s="445" t="s">
        <v>30</v>
      </c>
      <c r="G20" s="444" t="s">
        <v>29</v>
      </c>
      <c r="H20" s="446" t="s">
        <v>30</v>
      </c>
      <c r="I20" s="2303"/>
      <c r="J20" s="2294"/>
      <c r="K20" s="2294"/>
      <c r="L20" s="2294"/>
    </row>
    <row r="21" spans="1:93" s="3" customFormat="1" ht="10.5" x14ac:dyDescent="0.15">
      <c r="A21" s="447" t="s">
        <v>44</v>
      </c>
      <c r="B21" s="448">
        <f>SUM(C21:D21)</f>
        <v>0</v>
      </c>
      <c r="C21" s="448">
        <f t="shared" ref="C21:D23" si="16">+E21+G21</f>
        <v>0</v>
      </c>
      <c r="D21" s="448">
        <f t="shared" si="16"/>
        <v>0</v>
      </c>
      <c r="E21" s="449"/>
      <c r="F21" s="450"/>
      <c r="G21" s="449"/>
      <c r="H21" s="374"/>
      <c r="I21" s="451"/>
      <c r="J21" s="452"/>
      <c r="K21" s="453"/>
      <c r="L21" s="453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434" t="s">
        <v>4</v>
      </c>
      <c r="B24" s="454">
        <f>SUM(B21:B23)</f>
        <v>0</v>
      </c>
      <c r="C24" s="454">
        <f>SUM(C21:C23)</f>
        <v>0</v>
      </c>
      <c r="D24" s="454">
        <f>SUM(D21:D23)</f>
        <v>0</v>
      </c>
      <c r="E24" s="455">
        <f>SUM(E21:E23)</f>
        <v>0</v>
      </c>
      <c r="F24" s="456">
        <f t="shared" ref="F24:L24" si="21">SUM(F21:F23)</f>
        <v>0</v>
      </c>
      <c r="G24" s="455">
        <f t="shared" si="21"/>
        <v>0</v>
      </c>
      <c r="H24" s="457">
        <f t="shared" si="21"/>
        <v>0</v>
      </c>
      <c r="I24" s="456">
        <f t="shared" si="21"/>
        <v>0</v>
      </c>
      <c r="J24" s="454">
        <f t="shared" si="21"/>
        <v>0</v>
      </c>
      <c r="K24" s="454">
        <f t="shared" si="21"/>
        <v>0</v>
      </c>
      <c r="L24" s="454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288"/>
      <c r="B26" s="2288" t="s">
        <v>4</v>
      </c>
      <c r="C26" s="2297" t="s">
        <v>5</v>
      </c>
      <c r="D26" s="2298"/>
      <c r="E26" s="2298"/>
      <c r="F26" s="2298"/>
      <c r="G26" s="2298"/>
      <c r="H26" s="2298"/>
      <c r="I26" s="2298"/>
      <c r="J26" s="2298"/>
      <c r="K26" s="2298"/>
      <c r="L26" s="2298"/>
      <c r="M26" s="2298"/>
      <c r="N26" s="2298"/>
      <c r="O26" s="2298"/>
      <c r="P26" s="2298"/>
      <c r="Q26" s="2298"/>
      <c r="R26" s="2298"/>
      <c r="S26" s="2299"/>
      <c r="T26" s="2285" t="s">
        <v>48</v>
      </c>
      <c r="U26" s="2279"/>
      <c r="V26" s="2235" t="s">
        <v>9</v>
      </c>
      <c r="W26" s="2286" t="s">
        <v>10</v>
      </c>
    </row>
    <row r="27" spans="1:93" s="3" customFormat="1" ht="10.5" x14ac:dyDescent="0.15">
      <c r="A27" s="2203"/>
      <c r="B27" s="2203"/>
      <c r="C27" s="427" t="s">
        <v>12</v>
      </c>
      <c r="D27" s="389" t="s">
        <v>13</v>
      </c>
      <c r="E27" s="428" t="s">
        <v>14</v>
      </c>
      <c r="F27" s="389" t="s">
        <v>15</v>
      </c>
      <c r="G27" s="378" t="s">
        <v>16</v>
      </c>
      <c r="H27" s="378" t="s">
        <v>17</v>
      </c>
      <c r="I27" s="378" t="s">
        <v>18</v>
      </c>
      <c r="J27" s="378" t="s">
        <v>19</v>
      </c>
      <c r="K27" s="378" t="s">
        <v>20</v>
      </c>
      <c r="L27" s="378" t="s">
        <v>21</v>
      </c>
      <c r="M27" s="378" t="s">
        <v>22</v>
      </c>
      <c r="N27" s="378" t="s">
        <v>23</v>
      </c>
      <c r="O27" s="378" t="s">
        <v>24</v>
      </c>
      <c r="P27" s="378" t="s">
        <v>25</v>
      </c>
      <c r="Q27" s="378" t="s">
        <v>26</v>
      </c>
      <c r="R27" s="378" t="s">
        <v>27</v>
      </c>
      <c r="S27" s="429" t="s">
        <v>28</v>
      </c>
      <c r="T27" s="430" t="s">
        <v>29</v>
      </c>
      <c r="U27" s="431" t="s">
        <v>30</v>
      </c>
      <c r="V27" s="2235"/>
      <c r="W27" s="2286"/>
    </row>
    <row r="28" spans="1:93" s="3" customFormat="1" ht="10.5" x14ac:dyDescent="0.15">
      <c r="A28" s="458" t="s">
        <v>49</v>
      </c>
      <c r="B28" s="459">
        <f>SUM(C28:S28)</f>
        <v>0</v>
      </c>
      <c r="C28" s="460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382"/>
      <c r="T28" s="462"/>
      <c r="U28" s="463"/>
      <c r="V28" s="464"/>
      <c r="W28" s="462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287" t="s">
        <v>52</v>
      </c>
      <c r="B31" s="2288" t="s">
        <v>4</v>
      </c>
      <c r="C31" s="2289" t="s">
        <v>53</v>
      </c>
      <c r="D31" s="2290"/>
      <c r="E31" s="2290"/>
      <c r="F31" s="2290"/>
      <c r="G31" s="2290"/>
      <c r="H31" s="2290"/>
      <c r="I31" s="2290"/>
      <c r="J31" s="2290"/>
      <c r="K31" s="2290"/>
      <c r="L31" s="2290"/>
      <c r="M31" s="2290"/>
      <c r="N31" s="2290"/>
      <c r="O31" s="2290"/>
      <c r="P31" s="2290"/>
      <c r="Q31" s="2290"/>
      <c r="R31" s="2290"/>
      <c r="S31" s="2290"/>
      <c r="T31" s="2290"/>
      <c r="U31" s="2291"/>
      <c r="V31" s="2292" t="s">
        <v>54</v>
      </c>
      <c r="W31" s="2293"/>
      <c r="X31" s="2270" t="s">
        <v>55</v>
      </c>
      <c r="Y31" s="2259"/>
      <c r="Z31" s="2272" t="s">
        <v>56</v>
      </c>
      <c r="AA31" s="2267"/>
      <c r="AB31" s="2267"/>
      <c r="AC31" s="2267"/>
      <c r="AD31" s="2267"/>
      <c r="AE31" s="2267"/>
      <c r="AF31" s="2267"/>
      <c r="AG31" s="2267"/>
      <c r="AH31" s="2267"/>
      <c r="AI31" s="2235"/>
      <c r="AJ31" s="2281" t="s">
        <v>57</v>
      </c>
      <c r="AK31" s="2156"/>
      <c r="AL31" s="2259"/>
      <c r="AM31" s="2263" t="s">
        <v>58</v>
      </c>
      <c r="AN31" s="2259" t="s">
        <v>59</v>
      </c>
      <c r="AO31" s="2263" t="s">
        <v>9</v>
      </c>
      <c r="AP31" s="2259" t="s">
        <v>10</v>
      </c>
      <c r="AQ31" s="2259" t="s">
        <v>60</v>
      </c>
    </row>
    <row r="32" spans="1:93" s="3" customFormat="1" ht="10.5" x14ac:dyDescent="0.15">
      <c r="A32" s="2199"/>
      <c r="B32" s="2202"/>
      <c r="C32" s="2283" t="s">
        <v>5</v>
      </c>
      <c r="D32" s="2283"/>
      <c r="E32" s="2283"/>
      <c r="F32" s="2283"/>
      <c r="G32" s="2283"/>
      <c r="H32" s="2283"/>
      <c r="I32" s="2283"/>
      <c r="J32" s="2283"/>
      <c r="K32" s="2283"/>
      <c r="L32" s="2283"/>
      <c r="M32" s="2283"/>
      <c r="N32" s="2283"/>
      <c r="O32" s="2283"/>
      <c r="P32" s="2283"/>
      <c r="Q32" s="2283"/>
      <c r="R32" s="2283"/>
      <c r="S32" s="2283"/>
      <c r="T32" s="2284" t="s">
        <v>48</v>
      </c>
      <c r="U32" s="2285"/>
      <c r="V32" s="2209"/>
      <c r="W32" s="2210"/>
      <c r="X32" s="2157"/>
      <c r="Y32" s="2141"/>
      <c r="Z32" s="2274" t="s">
        <v>61</v>
      </c>
      <c r="AA32" s="2231"/>
      <c r="AB32" s="2231"/>
      <c r="AC32" s="2231"/>
      <c r="AD32" s="2232"/>
      <c r="AE32" s="2274" t="s">
        <v>62</v>
      </c>
      <c r="AF32" s="2231"/>
      <c r="AG32" s="2231"/>
      <c r="AH32" s="2231"/>
      <c r="AI32" s="2232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427" t="s">
        <v>12</v>
      </c>
      <c r="D33" s="389" t="s">
        <v>13</v>
      </c>
      <c r="E33" s="428" t="s">
        <v>14</v>
      </c>
      <c r="F33" s="389" t="s">
        <v>15</v>
      </c>
      <c r="G33" s="378" t="s">
        <v>16</v>
      </c>
      <c r="H33" s="378" t="s">
        <v>17</v>
      </c>
      <c r="I33" s="378" t="s">
        <v>18</v>
      </c>
      <c r="J33" s="378" t="s">
        <v>19</v>
      </c>
      <c r="K33" s="378" t="s">
        <v>20</v>
      </c>
      <c r="L33" s="378" t="s">
        <v>21</v>
      </c>
      <c r="M33" s="378" t="s">
        <v>22</v>
      </c>
      <c r="N33" s="378" t="s">
        <v>23</v>
      </c>
      <c r="O33" s="378" t="s">
        <v>24</v>
      </c>
      <c r="P33" s="378" t="s">
        <v>25</v>
      </c>
      <c r="Q33" s="378" t="s">
        <v>26</v>
      </c>
      <c r="R33" s="378" t="s">
        <v>27</v>
      </c>
      <c r="S33" s="429" t="s">
        <v>28</v>
      </c>
      <c r="T33" s="465" t="s">
        <v>29</v>
      </c>
      <c r="U33" s="466" t="s">
        <v>30</v>
      </c>
      <c r="V33" s="427" t="s">
        <v>63</v>
      </c>
      <c r="W33" s="400" t="s">
        <v>64</v>
      </c>
      <c r="X33" s="427" t="s">
        <v>65</v>
      </c>
      <c r="Y33" s="388" t="s">
        <v>66</v>
      </c>
      <c r="Z33" s="467" t="s">
        <v>4</v>
      </c>
      <c r="AA33" s="468" t="s">
        <v>67</v>
      </c>
      <c r="AB33" s="389" t="s">
        <v>68</v>
      </c>
      <c r="AC33" s="389" t="s">
        <v>69</v>
      </c>
      <c r="AD33" s="400" t="s">
        <v>70</v>
      </c>
      <c r="AE33" s="73" t="s">
        <v>71</v>
      </c>
      <c r="AF33" s="468" t="s">
        <v>67</v>
      </c>
      <c r="AG33" s="389" t="s">
        <v>68</v>
      </c>
      <c r="AH33" s="389" t="s">
        <v>69</v>
      </c>
      <c r="AI33" s="400" t="s">
        <v>70</v>
      </c>
      <c r="AJ33" s="469" t="s">
        <v>72</v>
      </c>
      <c r="AK33" s="470" t="s">
        <v>73</v>
      </c>
      <c r="AL33" s="470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3</v>
      </c>
      <c r="C34" s="471">
        <v>2</v>
      </c>
      <c r="D34" s="16">
        <v>1</v>
      </c>
      <c r="E34" s="16"/>
      <c r="F34" s="16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3"/>
      <c r="T34" s="474">
        <v>3</v>
      </c>
      <c r="U34" s="475"/>
      <c r="V34" s="474"/>
      <c r="W34" s="475"/>
      <c r="X34" s="474"/>
      <c r="Y34" s="475"/>
      <c r="Z34" s="77">
        <f>SUM(AA34+AB34+AC34+AD34)</f>
        <v>1</v>
      </c>
      <c r="AA34" s="474"/>
      <c r="AB34" s="476">
        <v>1</v>
      </c>
      <c r="AC34" s="476"/>
      <c r="AD34" s="475"/>
      <c r="AE34" s="77">
        <f>SUM(AF34+AG34+AH34+AI34)</f>
        <v>0</v>
      </c>
      <c r="AF34" s="474"/>
      <c r="AG34" s="476"/>
      <c r="AH34" s="476"/>
      <c r="AI34" s="477"/>
      <c r="AJ34" s="27">
        <v>1</v>
      </c>
      <c r="AK34" s="27"/>
      <c r="AL34" s="27">
        <v>2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78"/>
      <c r="U35" s="79"/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/>
      <c r="AN35" s="27"/>
      <c r="AO35" s="27"/>
      <c r="AP35" s="27"/>
      <c r="AQ35" s="27"/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2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>
        <v>1</v>
      </c>
      <c r="S77" s="24">
        <v>1</v>
      </c>
      <c r="T77" s="13">
        <v>2</v>
      </c>
      <c r="U77" s="24"/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2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478" t="s">
        <v>4</v>
      </c>
      <c r="B94" s="479">
        <f>SUM(C94:S94)</f>
        <v>5</v>
      </c>
      <c r="C94" s="480">
        <f>SUM(C34:C93)</f>
        <v>2</v>
      </c>
      <c r="D94" s="377">
        <f>SUM(D34:D93)</f>
        <v>1</v>
      </c>
      <c r="E94" s="377">
        <f t="shared" ref="E94:AP94" si="34">SUM(E34:E93)</f>
        <v>0</v>
      </c>
      <c r="F94" s="377">
        <f t="shared" si="34"/>
        <v>0</v>
      </c>
      <c r="G94" s="377">
        <f t="shared" si="34"/>
        <v>0</v>
      </c>
      <c r="H94" s="481">
        <f t="shared" si="34"/>
        <v>0</v>
      </c>
      <c r="I94" s="377">
        <f t="shared" si="34"/>
        <v>0</v>
      </c>
      <c r="J94" s="377">
        <f t="shared" si="34"/>
        <v>0</v>
      </c>
      <c r="K94" s="377">
        <f t="shared" si="34"/>
        <v>0</v>
      </c>
      <c r="L94" s="377">
        <f t="shared" si="34"/>
        <v>0</v>
      </c>
      <c r="M94" s="377">
        <f t="shared" si="34"/>
        <v>0</v>
      </c>
      <c r="N94" s="377">
        <f t="shared" si="34"/>
        <v>0</v>
      </c>
      <c r="O94" s="377">
        <f t="shared" si="34"/>
        <v>0</v>
      </c>
      <c r="P94" s="377">
        <f t="shared" si="34"/>
        <v>0</v>
      </c>
      <c r="Q94" s="377">
        <f t="shared" si="34"/>
        <v>0</v>
      </c>
      <c r="R94" s="377">
        <f t="shared" si="34"/>
        <v>1</v>
      </c>
      <c r="S94" s="482">
        <f t="shared" si="34"/>
        <v>1</v>
      </c>
      <c r="T94" s="480">
        <f t="shared" si="34"/>
        <v>5</v>
      </c>
      <c r="U94" s="482">
        <f t="shared" si="34"/>
        <v>0</v>
      </c>
      <c r="V94" s="480">
        <f t="shared" si="34"/>
        <v>0</v>
      </c>
      <c r="W94" s="482">
        <f t="shared" si="34"/>
        <v>0</v>
      </c>
      <c r="X94" s="480">
        <f t="shared" si="34"/>
        <v>0</v>
      </c>
      <c r="Y94" s="482">
        <f t="shared" si="34"/>
        <v>0</v>
      </c>
      <c r="Z94" s="479">
        <f t="shared" si="34"/>
        <v>1</v>
      </c>
      <c r="AA94" s="480">
        <f t="shared" si="34"/>
        <v>0</v>
      </c>
      <c r="AB94" s="377">
        <f t="shared" si="34"/>
        <v>1</v>
      </c>
      <c r="AC94" s="377">
        <f t="shared" si="34"/>
        <v>0</v>
      </c>
      <c r="AD94" s="481">
        <f t="shared" si="34"/>
        <v>0</v>
      </c>
      <c r="AE94" s="479">
        <f t="shared" si="34"/>
        <v>0</v>
      </c>
      <c r="AF94" s="480">
        <f t="shared" si="34"/>
        <v>0</v>
      </c>
      <c r="AG94" s="377">
        <f t="shared" si="34"/>
        <v>0</v>
      </c>
      <c r="AH94" s="377">
        <f t="shared" si="34"/>
        <v>0</v>
      </c>
      <c r="AI94" s="483">
        <f t="shared" si="34"/>
        <v>0</v>
      </c>
      <c r="AJ94" s="482">
        <f>SUM(AJ34:AJ93)</f>
        <v>1</v>
      </c>
      <c r="AK94" s="482">
        <f>SUM(AK34:AK93)</f>
        <v>0</v>
      </c>
      <c r="AL94" s="482">
        <f>SUM(AL34:AL93)</f>
        <v>4</v>
      </c>
      <c r="AM94" s="482">
        <f t="shared" si="34"/>
        <v>0</v>
      </c>
      <c r="AN94" s="482">
        <f t="shared" si="34"/>
        <v>0</v>
      </c>
      <c r="AO94" s="482">
        <f t="shared" si="34"/>
        <v>0</v>
      </c>
      <c r="AP94" s="482">
        <f t="shared" si="34"/>
        <v>0</v>
      </c>
      <c r="AQ94" s="482">
        <f>SUM(AQ34:AQ93)</f>
        <v>0</v>
      </c>
    </row>
    <row r="95" spans="1:93" s="2" customFormat="1" ht="11.25" customHeight="1" x14ac:dyDescent="0.15">
      <c r="A95" s="2280" t="s">
        <v>135</v>
      </c>
      <c r="B95" s="2280"/>
      <c r="C95" s="2280"/>
      <c r="D95" s="2280"/>
      <c r="E95" s="2280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261" t="s">
        <v>3</v>
      </c>
      <c r="B96" s="2262"/>
      <c r="C96" s="2261" t="s">
        <v>36</v>
      </c>
      <c r="D96" s="2186"/>
      <c r="E96" s="2262"/>
      <c r="F96" s="2274" t="s">
        <v>39</v>
      </c>
      <c r="G96" s="2231"/>
      <c r="H96" s="2231"/>
      <c r="I96" s="2231"/>
      <c r="J96" s="2231"/>
      <c r="K96" s="2231"/>
      <c r="L96" s="2231"/>
      <c r="M96" s="2231"/>
      <c r="N96" s="2231"/>
      <c r="O96" s="2231"/>
      <c r="P96" s="2231"/>
      <c r="Q96" s="2231"/>
      <c r="R96" s="2231"/>
      <c r="S96" s="2231"/>
      <c r="T96" s="2231"/>
      <c r="U96" s="2231"/>
      <c r="V96" s="2231"/>
      <c r="W96" s="2231"/>
      <c r="X96" s="2231"/>
      <c r="Y96" s="2231"/>
      <c r="Z96" s="2231"/>
      <c r="AA96" s="2231"/>
      <c r="AB96" s="2231"/>
      <c r="AC96" s="2231"/>
      <c r="AD96" s="2231"/>
      <c r="AE96" s="2231"/>
      <c r="AF96" s="2231"/>
      <c r="AG96" s="2231"/>
      <c r="AH96" s="2231"/>
      <c r="AI96" s="2231"/>
      <c r="AJ96" s="2231"/>
      <c r="AK96" s="2231"/>
      <c r="AL96" s="2231"/>
      <c r="AM96" s="2275"/>
      <c r="AN96" s="2281" t="s">
        <v>136</v>
      </c>
      <c r="AO96" s="2282"/>
      <c r="AP96" s="2156" t="s">
        <v>137</v>
      </c>
      <c r="AQ96" s="2263" t="s">
        <v>138</v>
      </c>
      <c r="AR96" s="2270" t="s">
        <v>9</v>
      </c>
      <c r="AS96" s="2263" t="s">
        <v>10</v>
      </c>
      <c r="AT96" s="2263" t="s">
        <v>139</v>
      </c>
      <c r="AU96" s="2259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272" t="s">
        <v>12</v>
      </c>
      <c r="G97" s="2235"/>
      <c r="H97" s="2272" t="s">
        <v>13</v>
      </c>
      <c r="I97" s="2235"/>
      <c r="J97" s="2272" t="s">
        <v>141</v>
      </c>
      <c r="K97" s="2235"/>
      <c r="L97" s="2272" t="s">
        <v>15</v>
      </c>
      <c r="M97" s="2235"/>
      <c r="N97" s="2272" t="s">
        <v>16</v>
      </c>
      <c r="O97" s="2235"/>
      <c r="P97" s="2274" t="s">
        <v>17</v>
      </c>
      <c r="Q97" s="2232"/>
      <c r="R97" s="2274" t="s">
        <v>18</v>
      </c>
      <c r="S97" s="2232"/>
      <c r="T97" s="2274" t="s">
        <v>19</v>
      </c>
      <c r="U97" s="2232"/>
      <c r="V97" s="2274" t="s">
        <v>20</v>
      </c>
      <c r="W97" s="2232"/>
      <c r="X97" s="2274" t="s">
        <v>21</v>
      </c>
      <c r="Y97" s="2232"/>
      <c r="Z97" s="2274" t="s">
        <v>22</v>
      </c>
      <c r="AA97" s="2232"/>
      <c r="AB97" s="2274" t="s">
        <v>23</v>
      </c>
      <c r="AC97" s="2232"/>
      <c r="AD97" s="2274" t="s">
        <v>24</v>
      </c>
      <c r="AE97" s="2232"/>
      <c r="AF97" s="2274" t="s">
        <v>25</v>
      </c>
      <c r="AG97" s="2232"/>
      <c r="AH97" s="2274" t="s">
        <v>26</v>
      </c>
      <c r="AI97" s="2232"/>
      <c r="AJ97" s="2274" t="s">
        <v>27</v>
      </c>
      <c r="AK97" s="2232"/>
      <c r="AL97" s="2274" t="s">
        <v>28</v>
      </c>
      <c r="AM97" s="2275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468" t="s">
        <v>43</v>
      </c>
      <c r="D98" s="378" t="s">
        <v>29</v>
      </c>
      <c r="E98" s="399" t="s">
        <v>30</v>
      </c>
      <c r="F98" s="484" t="s">
        <v>29</v>
      </c>
      <c r="G98" s="398" t="s">
        <v>30</v>
      </c>
      <c r="H98" s="484" t="s">
        <v>29</v>
      </c>
      <c r="I98" s="398" t="s">
        <v>30</v>
      </c>
      <c r="J98" s="484" t="s">
        <v>29</v>
      </c>
      <c r="K98" s="398" t="s">
        <v>30</v>
      </c>
      <c r="L98" s="484" t="s">
        <v>29</v>
      </c>
      <c r="M98" s="398" t="s">
        <v>30</v>
      </c>
      <c r="N98" s="484" t="s">
        <v>29</v>
      </c>
      <c r="O98" s="398" t="s">
        <v>30</v>
      </c>
      <c r="P98" s="484" t="s">
        <v>29</v>
      </c>
      <c r="Q98" s="398" t="s">
        <v>30</v>
      </c>
      <c r="R98" s="484" t="s">
        <v>29</v>
      </c>
      <c r="S98" s="398" t="s">
        <v>30</v>
      </c>
      <c r="T98" s="484" t="s">
        <v>29</v>
      </c>
      <c r="U98" s="398" t="s">
        <v>30</v>
      </c>
      <c r="V98" s="484" t="s">
        <v>29</v>
      </c>
      <c r="W98" s="398" t="s">
        <v>30</v>
      </c>
      <c r="X98" s="484" t="s">
        <v>29</v>
      </c>
      <c r="Y98" s="398" t="s">
        <v>30</v>
      </c>
      <c r="Z98" s="484" t="s">
        <v>29</v>
      </c>
      <c r="AA98" s="398" t="s">
        <v>30</v>
      </c>
      <c r="AB98" s="484" t="s">
        <v>29</v>
      </c>
      <c r="AC98" s="398" t="s">
        <v>30</v>
      </c>
      <c r="AD98" s="484" t="s">
        <v>29</v>
      </c>
      <c r="AE98" s="398" t="s">
        <v>30</v>
      </c>
      <c r="AF98" s="484" t="s">
        <v>29</v>
      </c>
      <c r="AG98" s="398" t="s">
        <v>30</v>
      </c>
      <c r="AH98" s="484" t="s">
        <v>29</v>
      </c>
      <c r="AI98" s="398" t="s">
        <v>30</v>
      </c>
      <c r="AJ98" s="484" t="s">
        <v>29</v>
      </c>
      <c r="AK98" s="398" t="s">
        <v>30</v>
      </c>
      <c r="AL98" s="484" t="s">
        <v>29</v>
      </c>
      <c r="AM98" s="379" t="s">
        <v>30</v>
      </c>
      <c r="AN98" s="485" t="s">
        <v>142</v>
      </c>
      <c r="AO98" s="486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487" t="s">
        <v>32</v>
      </c>
      <c r="B99" s="488"/>
      <c r="C99" s="489">
        <f>SUM(D99+E99)</f>
        <v>121</v>
      </c>
      <c r="D99" s="490">
        <f>SUM(F99+H99+J99+L99+N99+P99+R99+T99+V99+X99+Z99+AB99+AD99+AF99+AH99+AJ99+AL99)</f>
        <v>53</v>
      </c>
      <c r="E99" s="491">
        <f>SUM(G99+I99+K99+M99+O99+Q99+S99+U99+W99+Y99+AA99+AC99+AE99+AG99+AI99+AK99+AM99)</f>
        <v>68</v>
      </c>
      <c r="F99" s="492">
        <v>2</v>
      </c>
      <c r="G99" s="493"/>
      <c r="H99" s="492">
        <v>6</v>
      </c>
      <c r="I99" s="493">
        <v>1</v>
      </c>
      <c r="J99" s="492">
        <v>1</v>
      </c>
      <c r="K99" s="493"/>
      <c r="L99" s="492"/>
      <c r="M99" s="493">
        <v>1</v>
      </c>
      <c r="N99" s="492"/>
      <c r="O99" s="493">
        <v>2</v>
      </c>
      <c r="P99" s="492">
        <v>2</v>
      </c>
      <c r="Q99" s="493">
        <v>1</v>
      </c>
      <c r="R99" s="492"/>
      <c r="S99" s="493">
        <v>2</v>
      </c>
      <c r="T99" s="492">
        <v>4</v>
      </c>
      <c r="U99" s="493">
        <v>9</v>
      </c>
      <c r="V99" s="492"/>
      <c r="W99" s="493">
        <v>4</v>
      </c>
      <c r="X99" s="492">
        <v>1</v>
      </c>
      <c r="Y99" s="493">
        <v>6</v>
      </c>
      <c r="Z99" s="492">
        <v>1</v>
      </c>
      <c r="AA99" s="493">
        <v>12</v>
      </c>
      <c r="AB99" s="492">
        <v>3</v>
      </c>
      <c r="AC99" s="493">
        <v>6</v>
      </c>
      <c r="AD99" s="492">
        <v>4</v>
      </c>
      <c r="AE99" s="493">
        <v>11</v>
      </c>
      <c r="AF99" s="492">
        <v>5</v>
      </c>
      <c r="AG99" s="493">
        <v>5</v>
      </c>
      <c r="AH99" s="492">
        <v>8</v>
      </c>
      <c r="AI99" s="493">
        <v>4</v>
      </c>
      <c r="AJ99" s="492">
        <v>5</v>
      </c>
      <c r="AK99" s="493">
        <v>2</v>
      </c>
      <c r="AL99" s="492">
        <v>11</v>
      </c>
      <c r="AM99" s="380">
        <v>2</v>
      </c>
      <c r="AN99" s="494">
        <v>0</v>
      </c>
      <c r="AO99" s="381">
        <v>86</v>
      </c>
      <c r="AP99" s="495">
        <v>121</v>
      </c>
      <c r="AQ99" s="462">
        <v>66</v>
      </c>
      <c r="AR99" s="495">
        <v>0</v>
      </c>
      <c r="AS99" s="462">
        <v>0</v>
      </c>
      <c r="AT99" s="382">
        <v>35</v>
      </c>
      <c r="AU99" s="382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496" t="s">
        <v>33</v>
      </c>
      <c r="B100" s="383" t="s">
        <v>144</v>
      </c>
      <c r="C100" s="118">
        <f>SUM(D100:E100)</f>
        <v>0</v>
      </c>
      <c r="D100" s="371"/>
      <c r="E100" s="491">
        <f>SUM(K100+M100+O100+Q100+S100+U100+W100+Y100+AA100+AC100+AE100+AG100+AI100+AK100+AM100)</f>
        <v>0</v>
      </c>
      <c r="F100" s="497"/>
      <c r="G100" s="384"/>
      <c r="H100" s="497"/>
      <c r="I100" s="384"/>
      <c r="J100" s="497"/>
      <c r="K100" s="385"/>
      <c r="L100" s="497"/>
      <c r="M100" s="385"/>
      <c r="N100" s="497"/>
      <c r="O100" s="385"/>
      <c r="P100" s="497"/>
      <c r="Q100" s="385"/>
      <c r="R100" s="497"/>
      <c r="S100" s="385"/>
      <c r="T100" s="497"/>
      <c r="U100" s="385"/>
      <c r="V100" s="497"/>
      <c r="W100" s="385"/>
      <c r="X100" s="497"/>
      <c r="Y100" s="385"/>
      <c r="Z100" s="497"/>
      <c r="AA100" s="385"/>
      <c r="AB100" s="497"/>
      <c r="AC100" s="475"/>
      <c r="AD100" s="497"/>
      <c r="AE100" s="385"/>
      <c r="AF100" s="497"/>
      <c r="AG100" s="385"/>
      <c r="AH100" s="497"/>
      <c r="AI100" s="385"/>
      <c r="AJ100" s="497"/>
      <c r="AK100" s="385"/>
      <c r="AL100" s="497"/>
      <c r="AM100" s="376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1</v>
      </c>
      <c r="D103" s="142">
        <f t="shared" ref="D103:E107" si="45">SUM(F103+H103+J103+L103+N103+P103+R103+T103+V103+X103+Z103+AB103+AD103+AF103+AH103+AJ103+AL103)</f>
        <v>1</v>
      </c>
      <c r="E103" s="143">
        <f t="shared" si="45"/>
        <v>0</v>
      </c>
      <c r="F103" s="78"/>
      <c r="G103" s="144"/>
      <c r="H103" s="78">
        <v>1</v>
      </c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>
        <v>1</v>
      </c>
      <c r="AP103" s="129">
        <v>1</v>
      </c>
      <c r="AQ103" s="25">
        <v>0</v>
      </c>
      <c r="AR103" s="129">
        <v>0</v>
      </c>
      <c r="AS103" s="25">
        <v>0</v>
      </c>
      <c r="AT103" s="24">
        <v>0</v>
      </c>
      <c r="AU103" s="24">
        <v>0</v>
      </c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272" t="s">
        <v>4</v>
      </c>
      <c r="B108" s="2235"/>
      <c r="C108" s="163">
        <f t="shared" ref="C108:AU108" si="46">SUM(C99:C107)</f>
        <v>122</v>
      </c>
      <c r="D108" s="164">
        <f t="shared" si="46"/>
        <v>54</v>
      </c>
      <c r="E108" s="134">
        <f t="shared" si="46"/>
        <v>68</v>
      </c>
      <c r="F108" s="165">
        <f t="shared" si="46"/>
        <v>2</v>
      </c>
      <c r="G108" s="166">
        <f t="shared" si="46"/>
        <v>0</v>
      </c>
      <c r="H108" s="165">
        <f t="shared" si="46"/>
        <v>7</v>
      </c>
      <c r="I108" s="166">
        <f t="shared" si="46"/>
        <v>1</v>
      </c>
      <c r="J108" s="498">
        <f t="shared" si="46"/>
        <v>1</v>
      </c>
      <c r="K108" s="386">
        <f t="shared" si="46"/>
        <v>0</v>
      </c>
      <c r="L108" s="498">
        <f t="shared" si="46"/>
        <v>0</v>
      </c>
      <c r="M108" s="386">
        <f t="shared" si="46"/>
        <v>1</v>
      </c>
      <c r="N108" s="498">
        <f t="shared" si="46"/>
        <v>0</v>
      </c>
      <c r="O108" s="386">
        <f t="shared" si="46"/>
        <v>2</v>
      </c>
      <c r="P108" s="498">
        <f t="shared" si="46"/>
        <v>2</v>
      </c>
      <c r="Q108" s="386">
        <f t="shared" si="46"/>
        <v>1</v>
      </c>
      <c r="R108" s="498">
        <f t="shared" si="46"/>
        <v>0</v>
      </c>
      <c r="S108" s="386">
        <f t="shared" si="46"/>
        <v>2</v>
      </c>
      <c r="T108" s="498">
        <f t="shared" si="46"/>
        <v>4</v>
      </c>
      <c r="U108" s="386">
        <f t="shared" si="46"/>
        <v>9</v>
      </c>
      <c r="V108" s="498">
        <f t="shared" si="46"/>
        <v>0</v>
      </c>
      <c r="W108" s="386">
        <f t="shared" si="46"/>
        <v>4</v>
      </c>
      <c r="X108" s="498">
        <f t="shared" si="46"/>
        <v>1</v>
      </c>
      <c r="Y108" s="386">
        <f t="shared" si="46"/>
        <v>6</v>
      </c>
      <c r="Z108" s="498">
        <f t="shared" si="46"/>
        <v>1</v>
      </c>
      <c r="AA108" s="386">
        <f t="shared" si="46"/>
        <v>12</v>
      </c>
      <c r="AB108" s="498">
        <f t="shared" si="46"/>
        <v>3</v>
      </c>
      <c r="AC108" s="386">
        <f t="shared" si="46"/>
        <v>6</v>
      </c>
      <c r="AD108" s="498">
        <f t="shared" si="46"/>
        <v>4</v>
      </c>
      <c r="AE108" s="386">
        <f t="shared" si="46"/>
        <v>11</v>
      </c>
      <c r="AF108" s="498">
        <f t="shared" si="46"/>
        <v>5</v>
      </c>
      <c r="AG108" s="386">
        <f t="shared" si="46"/>
        <v>5</v>
      </c>
      <c r="AH108" s="498">
        <f t="shared" si="46"/>
        <v>8</v>
      </c>
      <c r="AI108" s="386">
        <f t="shared" si="46"/>
        <v>4</v>
      </c>
      <c r="AJ108" s="498">
        <f t="shared" si="46"/>
        <v>5</v>
      </c>
      <c r="AK108" s="386">
        <f t="shared" si="46"/>
        <v>2</v>
      </c>
      <c r="AL108" s="499">
        <f t="shared" si="46"/>
        <v>11</v>
      </c>
      <c r="AM108" s="387">
        <f t="shared" si="46"/>
        <v>2</v>
      </c>
      <c r="AN108" s="500">
        <f>SUM(AN99:AN107)</f>
        <v>0</v>
      </c>
      <c r="AO108" s="172">
        <f>SUM(AO99:AO107)</f>
        <v>87</v>
      </c>
      <c r="AP108" s="501">
        <f t="shared" si="46"/>
        <v>122</v>
      </c>
      <c r="AQ108" s="174">
        <f t="shared" si="46"/>
        <v>66</v>
      </c>
      <c r="AR108" s="175">
        <f t="shared" si="46"/>
        <v>0</v>
      </c>
      <c r="AS108" s="174">
        <f t="shared" si="46"/>
        <v>0</v>
      </c>
      <c r="AT108" s="166">
        <f t="shared" si="46"/>
        <v>35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76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263" t="s">
        <v>153</v>
      </c>
      <c r="B111" s="2272" t="s">
        <v>4</v>
      </c>
      <c r="C111" s="2267"/>
      <c r="D111" s="2235"/>
      <c r="E111" s="2272" t="s">
        <v>5</v>
      </c>
      <c r="F111" s="2267"/>
      <c r="G111" s="2267"/>
      <c r="H111" s="2267"/>
      <c r="I111" s="2267"/>
      <c r="J111" s="2267"/>
      <c r="K111" s="2267"/>
      <c r="L111" s="2267"/>
      <c r="M111" s="2267"/>
      <c r="N111" s="2267"/>
      <c r="O111" s="2267"/>
      <c r="P111" s="2273"/>
      <c r="Q111" s="2271" t="s">
        <v>154</v>
      </c>
      <c r="R111" s="2259" t="s">
        <v>155</v>
      </c>
      <c r="S111" s="2259" t="s">
        <v>156</v>
      </c>
      <c r="T111" s="2259" t="s">
        <v>7</v>
      </c>
      <c r="U111" s="2259" t="s">
        <v>8</v>
      </c>
      <c r="V111" s="2259" t="s">
        <v>9</v>
      </c>
      <c r="W111" s="2259" t="s">
        <v>10</v>
      </c>
    </row>
    <row r="112" spans="1:93" s="3" customFormat="1" ht="21" x14ac:dyDescent="0.15">
      <c r="A112" s="2148"/>
      <c r="B112" s="502" t="s">
        <v>71</v>
      </c>
      <c r="C112" s="401" t="s">
        <v>29</v>
      </c>
      <c r="D112" s="388" t="s">
        <v>30</v>
      </c>
      <c r="E112" s="427" t="s">
        <v>157</v>
      </c>
      <c r="F112" s="389" t="s">
        <v>158</v>
      </c>
      <c r="G112" s="389" t="s">
        <v>159</v>
      </c>
      <c r="H112" s="389" t="s">
        <v>160</v>
      </c>
      <c r="I112" s="389" t="s">
        <v>161</v>
      </c>
      <c r="J112" s="389" t="s">
        <v>162</v>
      </c>
      <c r="K112" s="389" t="s">
        <v>163</v>
      </c>
      <c r="L112" s="389" t="s">
        <v>164</v>
      </c>
      <c r="M112" s="389" t="s">
        <v>165</v>
      </c>
      <c r="N112" s="389" t="s">
        <v>166</v>
      </c>
      <c r="O112" s="389" t="s">
        <v>167</v>
      </c>
      <c r="P112" s="390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503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504" t="s">
        <v>4</v>
      </c>
      <c r="B116" s="505">
        <f t="shared" ref="B116:W116" si="64">SUM(B113:B115)</f>
        <v>0</v>
      </c>
      <c r="C116" s="506">
        <f t="shared" si="64"/>
        <v>0</v>
      </c>
      <c r="D116" s="391">
        <f t="shared" si="64"/>
        <v>0</v>
      </c>
      <c r="E116" s="489">
        <f t="shared" si="64"/>
        <v>0</v>
      </c>
      <c r="F116" s="392">
        <f t="shared" si="64"/>
        <v>0</v>
      </c>
      <c r="G116" s="392">
        <f t="shared" si="64"/>
        <v>0</v>
      </c>
      <c r="H116" s="392">
        <f t="shared" si="64"/>
        <v>0</v>
      </c>
      <c r="I116" s="392">
        <f t="shared" si="64"/>
        <v>0</v>
      </c>
      <c r="J116" s="392">
        <f t="shared" si="64"/>
        <v>0</v>
      </c>
      <c r="K116" s="392">
        <f t="shared" si="64"/>
        <v>0</v>
      </c>
      <c r="L116" s="392">
        <f t="shared" si="64"/>
        <v>0</v>
      </c>
      <c r="M116" s="392">
        <f t="shared" si="64"/>
        <v>0</v>
      </c>
      <c r="N116" s="392">
        <f t="shared" si="64"/>
        <v>0</v>
      </c>
      <c r="O116" s="392">
        <f t="shared" si="64"/>
        <v>0</v>
      </c>
      <c r="P116" s="393">
        <f t="shared" si="64"/>
        <v>0</v>
      </c>
      <c r="Q116" s="507">
        <f t="shared" si="64"/>
        <v>0</v>
      </c>
      <c r="R116" s="508">
        <f t="shared" si="64"/>
        <v>0</v>
      </c>
      <c r="S116" s="508">
        <f t="shared" si="64"/>
        <v>0</v>
      </c>
      <c r="T116" s="508">
        <f>SUM(T113:T115)</f>
        <v>0</v>
      </c>
      <c r="U116" s="508">
        <f t="shared" si="64"/>
        <v>0</v>
      </c>
      <c r="V116" s="508">
        <f t="shared" si="64"/>
        <v>0</v>
      </c>
      <c r="W116" s="508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263" t="s">
        <v>153</v>
      </c>
      <c r="B118" s="2272" t="s">
        <v>4</v>
      </c>
      <c r="C118" s="2267"/>
      <c r="D118" s="2235"/>
      <c r="E118" s="2272" t="s">
        <v>5</v>
      </c>
      <c r="F118" s="2267"/>
      <c r="G118" s="2267"/>
      <c r="H118" s="2267"/>
      <c r="I118" s="2267"/>
      <c r="J118" s="2267"/>
      <c r="K118" s="2267"/>
      <c r="L118" s="2273"/>
      <c r="M118" s="2271" t="s">
        <v>173</v>
      </c>
      <c r="N118" s="2259" t="s">
        <v>154</v>
      </c>
      <c r="O118" s="2259" t="s">
        <v>137</v>
      </c>
      <c r="P118" s="2259" t="s">
        <v>174</v>
      </c>
      <c r="Q118" s="2259" t="s">
        <v>175</v>
      </c>
      <c r="R118" s="2259" t="s">
        <v>176</v>
      </c>
      <c r="S118" s="2259" t="s">
        <v>9</v>
      </c>
      <c r="T118" s="2259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91" t="s">
        <v>29</v>
      </c>
      <c r="D119" s="388" t="s">
        <v>30</v>
      </c>
      <c r="E119" s="427" t="s">
        <v>177</v>
      </c>
      <c r="F119" s="389" t="s">
        <v>178</v>
      </c>
      <c r="G119" s="389" t="s">
        <v>179</v>
      </c>
      <c r="H119" s="389" t="s">
        <v>180</v>
      </c>
      <c r="I119" s="389" t="s">
        <v>181</v>
      </c>
      <c r="J119" s="389" t="s">
        <v>182</v>
      </c>
      <c r="K119" s="389" t="s">
        <v>183</v>
      </c>
      <c r="L119" s="390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470" t="s">
        <v>4</v>
      </c>
      <c r="B122" s="505">
        <f t="shared" ref="B122:T122" si="66">SUM(B120:B121)</f>
        <v>0</v>
      </c>
      <c r="C122" s="509">
        <f t="shared" si="66"/>
        <v>0</v>
      </c>
      <c r="D122" s="391">
        <f t="shared" si="66"/>
        <v>0</v>
      </c>
      <c r="E122" s="489">
        <f t="shared" si="66"/>
        <v>0</v>
      </c>
      <c r="F122" s="392">
        <f t="shared" si="66"/>
        <v>0</v>
      </c>
      <c r="G122" s="392">
        <f t="shared" si="66"/>
        <v>0</v>
      </c>
      <c r="H122" s="392">
        <f t="shared" si="66"/>
        <v>0</v>
      </c>
      <c r="I122" s="392">
        <f t="shared" si="66"/>
        <v>0</v>
      </c>
      <c r="J122" s="392">
        <f t="shared" si="66"/>
        <v>0</v>
      </c>
      <c r="K122" s="392">
        <f t="shared" si="66"/>
        <v>0</v>
      </c>
      <c r="L122" s="393">
        <f t="shared" si="66"/>
        <v>0</v>
      </c>
      <c r="M122" s="507">
        <f t="shared" si="66"/>
        <v>0</v>
      </c>
      <c r="N122" s="508">
        <f t="shared" si="66"/>
        <v>0</v>
      </c>
      <c r="O122" s="508">
        <f t="shared" si="66"/>
        <v>0</v>
      </c>
      <c r="P122" s="508">
        <f t="shared" si="66"/>
        <v>0</v>
      </c>
      <c r="Q122" s="508">
        <f t="shared" si="66"/>
        <v>0</v>
      </c>
      <c r="R122" s="508">
        <f>SUM(R120:R121)</f>
        <v>0</v>
      </c>
      <c r="S122" s="508">
        <f t="shared" si="66"/>
        <v>0</v>
      </c>
      <c r="T122" s="508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277" t="s">
        <v>188</v>
      </c>
      <c r="B125" s="2277" t="s">
        <v>189</v>
      </c>
      <c r="C125" s="2274" t="s">
        <v>5</v>
      </c>
      <c r="D125" s="2231"/>
      <c r="E125" s="2231"/>
      <c r="F125" s="2231"/>
      <c r="G125" s="2231"/>
      <c r="H125" s="2231"/>
      <c r="I125" s="2231"/>
      <c r="J125" s="2231"/>
      <c r="K125" s="2231"/>
      <c r="L125" s="2231"/>
      <c r="M125" s="2231"/>
      <c r="N125" s="2231"/>
      <c r="O125" s="2231"/>
      <c r="P125" s="2231"/>
      <c r="Q125" s="2231"/>
      <c r="R125" s="2231"/>
      <c r="S125" s="2231"/>
      <c r="T125" s="2278" t="s">
        <v>48</v>
      </c>
      <c r="U125" s="2279"/>
      <c r="V125" s="2271" t="s">
        <v>190</v>
      </c>
      <c r="W125" s="2263" t="s">
        <v>191</v>
      </c>
      <c r="X125" s="2263" t="s">
        <v>9</v>
      </c>
      <c r="Y125" s="2263" t="s">
        <v>10</v>
      </c>
      <c r="Z125" s="2259" t="s">
        <v>192</v>
      </c>
      <c r="AA125" s="2276" t="s">
        <v>193</v>
      </c>
    </row>
    <row r="126" spans="1:96" s="3" customFormat="1" ht="10.5" x14ac:dyDescent="0.15">
      <c r="A126" s="2277"/>
      <c r="B126" s="2277"/>
      <c r="C126" s="427" t="s">
        <v>12</v>
      </c>
      <c r="D126" s="389" t="s">
        <v>13</v>
      </c>
      <c r="E126" s="428" t="s">
        <v>14</v>
      </c>
      <c r="F126" s="389" t="s">
        <v>15</v>
      </c>
      <c r="G126" s="378" t="s">
        <v>16</v>
      </c>
      <c r="H126" s="378" t="s">
        <v>17</v>
      </c>
      <c r="I126" s="378" t="s">
        <v>18</v>
      </c>
      <c r="J126" s="378" t="s">
        <v>19</v>
      </c>
      <c r="K126" s="378" t="s">
        <v>20</v>
      </c>
      <c r="L126" s="378" t="s">
        <v>21</v>
      </c>
      <c r="M126" s="378" t="s">
        <v>22</v>
      </c>
      <c r="N126" s="378" t="s">
        <v>23</v>
      </c>
      <c r="O126" s="378" t="s">
        <v>24</v>
      </c>
      <c r="P126" s="378" t="s">
        <v>25</v>
      </c>
      <c r="Q126" s="378" t="s">
        <v>26</v>
      </c>
      <c r="R126" s="378" t="s">
        <v>27</v>
      </c>
      <c r="S126" s="510" t="s">
        <v>28</v>
      </c>
      <c r="T126" s="511" t="s">
        <v>29</v>
      </c>
      <c r="U126" s="431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394" t="s">
        <v>194</v>
      </c>
      <c r="B127" s="395">
        <f>SUM(C127:S127)</f>
        <v>16</v>
      </c>
      <c r="C127" s="198"/>
      <c r="D127" s="199"/>
      <c r="E127" s="199">
        <v>3</v>
      </c>
      <c r="F127" s="199">
        <v>8</v>
      </c>
      <c r="G127" s="199">
        <v>2</v>
      </c>
      <c r="H127" s="199"/>
      <c r="I127" s="199"/>
      <c r="J127" s="199">
        <v>1</v>
      </c>
      <c r="K127" s="199"/>
      <c r="L127" s="199"/>
      <c r="M127" s="199">
        <v>2</v>
      </c>
      <c r="N127" s="199"/>
      <c r="O127" s="199"/>
      <c r="P127" s="199"/>
      <c r="Q127" s="199"/>
      <c r="R127" s="199"/>
      <c r="S127" s="200"/>
      <c r="T127" s="201">
        <v>5</v>
      </c>
      <c r="U127" s="202">
        <v>11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233" t="s">
        <v>198</v>
      </c>
      <c r="B131" s="2233" t="s">
        <v>3</v>
      </c>
      <c r="C131" s="2270" t="s">
        <v>4</v>
      </c>
      <c r="D131" s="2156"/>
      <c r="E131" s="2259"/>
      <c r="F131" s="2274" t="s">
        <v>39</v>
      </c>
      <c r="G131" s="2231"/>
      <c r="H131" s="2231"/>
      <c r="I131" s="2231"/>
      <c r="J131" s="2231"/>
      <c r="K131" s="2231"/>
      <c r="L131" s="2231"/>
      <c r="M131" s="2231"/>
      <c r="N131" s="2231"/>
      <c r="O131" s="2231"/>
      <c r="P131" s="2231"/>
      <c r="Q131" s="2231"/>
      <c r="R131" s="2231"/>
      <c r="S131" s="2231"/>
      <c r="T131" s="2231"/>
      <c r="U131" s="2231"/>
      <c r="V131" s="2231"/>
      <c r="W131" s="2231"/>
      <c r="X131" s="2231"/>
      <c r="Y131" s="2231"/>
      <c r="Z131" s="2231"/>
      <c r="AA131" s="2231"/>
      <c r="AB131" s="2231"/>
      <c r="AC131" s="2231"/>
      <c r="AD131" s="2231"/>
      <c r="AE131" s="2231"/>
      <c r="AF131" s="2231"/>
      <c r="AG131" s="2231"/>
      <c r="AH131" s="2231"/>
      <c r="AI131" s="2231"/>
      <c r="AJ131" s="2231"/>
      <c r="AK131" s="2231"/>
      <c r="AL131" s="2231"/>
      <c r="AM131" s="2231"/>
      <c r="AN131" s="2271" t="s">
        <v>8</v>
      </c>
      <c r="AO131" s="2263" t="s">
        <v>9</v>
      </c>
      <c r="AP131" s="2263" t="s">
        <v>10</v>
      </c>
      <c r="AQ131" s="2263" t="s">
        <v>192</v>
      </c>
      <c r="AR131" s="2263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272" t="s">
        <v>12</v>
      </c>
      <c r="G132" s="2235"/>
      <c r="H132" s="2272" t="s">
        <v>13</v>
      </c>
      <c r="I132" s="2235"/>
      <c r="J132" s="2272" t="s">
        <v>141</v>
      </c>
      <c r="K132" s="2235"/>
      <c r="L132" s="2272" t="s">
        <v>15</v>
      </c>
      <c r="M132" s="2267"/>
      <c r="N132" s="2272" t="s">
        <v>16</v>
      </c>
      <c r="O132" s="2235"/>
      <c r="P132" s="2274" t="s">
        <v>17</v>
      </c>
      <c r="Q132" s="2232"/>
      <c r="R132" s="2274" t="s">
        <v>18</v>
      </c>
      <c r="S132" s="2232"/>
      <c r="T132" s="2274" t="s">
        <v>19</v>
      </c>
      <c r="U132" s="2232"/>
      <c r="V132" s="2274" t="s">
        <v>20</v>
      </c>
      <c r="W132" s="2232"/>
      <c r="X132" s="2274" t="s">
        <v>21</v>
      </c>
      <c r="Y132" s="2232"/>
      <c r="Z132" s="2274" t="s">
        <v>22</v>
      </c>
      <c r="AA132" s="2232"/>
      <c r="AB132" s="2274" t="s">
        <v>23</v>
      </c>
      <c r="AC132" s="2232"/>
      <c r="AD132" s="2274" t="s">
        <v>24</v>
      </c>
      <c r="AE132" s="2232"/>
      <c r="AF132" s="2274" t="s">
        <v>25</v>
      </c>
      <c r="AG132" s="2232"/>
      <c r="AH132" s="2274" t="s">
        <v>26</v>
      </c>
      <c r="AI132" s="2232"/>
      <c r="AJ132" s="2274" t="s">
        <v>27</v>
      </c>
      <c r="AK132" s="2232"/>
      <c r="AL132" s="2274" t="s">
        <v>28</v>
      </c>
      <c r="AM132" s="2231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468" t="s">
        <v>43</v>
      </c>
      <c r="D133" s="428" t="s">
        <v>29</v>
      </c>
      <c r="E133" s="400" t="s">
        <v>30</v>
      </c>
      <c r="F133" s="427" t="s">
        <v>29</v>
      </c>
      <c r="G133" s="400" t="s">
        <v>30</v>
      </c>
      <c r="H133" s="427" t="s">
        <v>29</v>
      </c>
      <c r="I133" s="400" t="s">
        <v>30</v>
      </c>
      <c r="J133" s="427" t="s">
        <v>29</v>
      </c>
      <c r="K133" s="400" t="s">
        <v>30</v>
      </c>
      <c r="L133" s="428" t="s">
        <v>29</v>
      </c>
      <c r="M133" s="512" t="s">
        <v>30</v>
      </c>
      <c r="N133" s="427" t="s">
        <v>29</v>
      </c>
      <c r="O133" s="388" t="s">
        <v>30</v>
      </c>
      <c r="P133" s="427" t="s">
        <v>29</v>
      </c>
      <c r="Q133" s="388" t="s">
        <v>30</v>
      </c>
      <c r="R133" s="428" t="s">
        <v>29</v>
      </c>
      <c r="S133" s="388" t="s">
        <v>30</v>
      </c>
      <c r="T133" s="428" t="s">
        <v>29</v>
      </c>
      <c r="U133" s="388" t="s">
        <v>30</v>
      </c>
      <c r="V133" s="427" t="s">
        <v>29</v>
      </c>
      <c r="W133" s="388" t="s">
        <v>30</v>
      </c>
      <c r="X133" s="428" t="s">
        <v>29</v>
      </c>
      <c r="Y133" s="388" t="s">
        <v>30</v>
      </c>
      <c r="Z133" s="428" t="s">
        <v>29</v>
      </c>
      <c r="AA133" s="388" t="s">
        <v>30</v>
      </c>
      <c r="AB133" s="428" t="s">
        <v>29</v>
      </c>
      <c r="AC133" s="388" t="s">
        <v>30</v>
      </c>
      <c r="AD133" s="428" t="s">
        <v>29</v>
      </c>
      <c r="AE133" s="388" t="s">
        <v>30</v>
      </c>
      <c r="AF133" s="428" t="s">
        <v>29</v>
      </c>
      <c r="AG133" s="388" t="s">
        <v>30</v>
      </c>
      <c r="AH133" s="428" t="s">
        <v>29</v>
      </c>
      <c r="AI133" s="388" t="s">
        <v>30</v>
      </c>
      <c r="AJ133" s="428" t="s">
        <v>29</v>
      </c>
      <c r="AK133" s="388" t="s">
        <v>30</v>
      </c>
      <c r="AL133" s="428" t="s">
        <v>29</v>
      </c>
      <c r="AM133" s="512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249" t="s">
        <v>199</v>
      </c>
      <c r="B134" s="396" t="s">
        <v>31</v>
      </c>
      <c r="C134" s="513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514">
        <f t="shared" si="83"/>
        <v>0</v>
      </c>
      <c r="F134" s="515"/>
      <c r="G134" s="516"/>
      <c r="H134" s="515"/>
      <c r="I134" s="516"/>
      <c r="J134" s="515"/>
      <c r="K134" s="516"/>
      <c r="L134" s="517"/>
      <c r="M134" s="518"/>
      <c r="N134" s="519"/>
      <c r="O134" s="520"/>
      <c r="P134" s="519"/>
      <c r="Q134" s="520"/>
      <c r="R134" s="517"/>
      <c r="S134" s="520"/>
      <c r="T134" s="517"/>
      <c r="U134" s="520"/>
      <c r="V134" s="515"/>
      <c r="W134" s="516"/>
      <c r="X134" s="517"/>
      <c r="Y134" s="516"/>
      <c r="Z134" s="517"/>
      <c r="AA134" s="520"/>
      <c r="AB134" s="517"/>
      <c r="AC134" s="520"/>
      <c r="AD134" s="517"/>
      <c r="AE134" s="520"/>
      <c r="AF134" s="517"/>
      <c r="AG134" s="520"/>
      <c r="AH134" s="517"/>
      <c r="AI134" s="520"/>
      <c r="AJ134" s="517"/>
      <c r="AK134" s="520"/>
      <c r="AL134" s="517"/>
      <c r="AM134" s="518"/>
      <c r="AN134" s="521"/>
      <c r="AO134" s="520"/>
      <c r="AP134" s="520"/>
      <c r="AQ134" s="520"/>
      <c r="AR134" s="520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6</v>
      </c>
      <c r="D138" s="227">
        <f t="shared" si="83"/>
        <v>3</v>
      </c>
      <c r="E138" s="228">
        <f t="shared" si="83"/>
        <v>3</v>
      </c>
      <c r="F138" s="198"/>
      <c r="G138" s="205"/>
      <c r="H138" s="198"/>
      <c r="I138" s="205"/>
      <c r="J138" s="198"/>
      <c r="K138" s="205"/>
      <c r="L138" s="229"/>
      <c r="M138" s="230">
        <v>1</v>
      </c>
      <c r="N138" s="198">
        <v>2</v>
      </c>
      <c r="O138" s="231"/>
      <c r="P138" s="198"/>
      <c r="Q138" s="231"/>
      <c r="R138" s="229"/>
      <c r="S138" s="231"/>
      <c r="T138" s="229"/>
      <c r="U138" s="231">
        <v>1</v>
      </c>
      <c r="V138" s="198"/>
      <c r="W138" s="205"/>
      <c r="X138" s="229"/>
      <c r="Y138" s="205"/>
      <c r="Z138" s="229">
        <v>1</v>
      </c>
      <c r="AA138" s="231"/>
      <c r="AB138" s="229"/>
      <c r="AC138" s="231"/>
      <c r="AD138" s="229"/>
      <c r="AE138" s="231"/>
      <c r="AF138" s="229"/>
      <c r="AG138" s="231">
        <v>1</v>
      </c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242" t="s">
        <v>4</v>
      </c>
      <c r="C144" s="243">
        <f t="shared" si="82"/>
        <v>6</v>
      </c>
      <c r="D144" s="244">
        <f t="shared" ref="D144:AQ144" si="95">SUM(D134:D143)</f>
        <v>3</v>
      </c>
      <c r="E144" s="245">
        <f t="shared" si="95"/>
        <v>3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1</v>
      </c>
      <c r="N144" s="246">
        <f t="shared" si="95"/>
        <v>2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1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1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1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242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233" t="s">
        <v>208</v>
      </c>
      <c r="B157" s="2233" t="s">
        <v>3</v>
      </c>
      <c r="C157" s="2270" t="s">
        <v>4</v>
      </c>
      <c r="D157" s="2156"/>
      <c r="E157" s="2259"/>
      <c r="F157" s="2272" t="s">
        <v>39</v>
      </c>
      <c r="G157" s="2267"/>
      <c r="H157" s="2267"/>
      <c r="I157" s="2267"/>
      <c r="J157" s="2267"/>
      <c r="K157" s="2267"/>
      <c r="L157" s="2267"/>
      <c r="M157" s="2267"/>
      <c r="N157" s="2267"/>
      <c r="O157" s="2267"/>
      <c r="P157" s="2267"/>
      <c r="Q157" s="2267"/>
      <c r="R157" s="2267"/>
      <c r="S157" s="2267"/>
      <c r="T157" s="2267"/>
      <c r="U157" s="2267"/>
      <c r="V157" s="2267"/>
      <c r="W157" s="2267"/>
      <c r="X157" s="2267"/>
      <c r="Y157" s="2267"/>
      <c r="Z157" s="2267"/>
      <c r="AA157" s="2267"/>
      <c r="AB157" s="2267"/>
      <c r="AC157" s="2267"/>
      <c r="AD157" s="2267"/>
      <c r="AE157" s="2267"/>
      <c r="AF157" s="2267"/>
      <c r="AG157" s="2273"/>
      <c r="AH157" s="2259" t="s">
        <v>9</v>
      </c>
      <c r="AI157" s="2259" t="s">
        <v>10</v>
      </c>
    </row>
    <row r="158" spans="1:93" x14ac:dyDescent="0.25">
      <c r="A158" s="2101"/>
      <c r="B158" s="2101"/>
      <c r="C158" s="2157"/>
      <c r="D158" s="2158"/>
      <c r="E158" s="2141"/>
      <c r="F158" s="2272" t="s">
        <v>15</v>
      </c>
      <c r="G158" s="2235"/>
      <c r="H158" s="2272" t="s">
        <v>16</v>
      </c>
      <c r="I158" s="2235"/>
      <c r="J158" s="2274" t="s">
        <v>17</v>
      </c>
      <c r="K158" s="2232"/>
      <c r="L158" s="2274" t="s">
        <v>18</v>
      </c>
      <c r="M158" s="2232"/>
      <c r="N158" s="2274" t="s">
        <v>19</v>
      </c>
      <c r="O158" s="2232"/>
      <c r="P158" s="2274" t="s">
        <v>20</v>
      </c>
      <c r="Q158" s="2232"/>
      <c r="R158" s="2274" t="s">
        <v>21</v>
      </c>
      <c r="S158" s="2232"/>
      <c r="T158" s="2274" t="s">
        <v>22</v>
      </c>
      <c r="U158" s="2232"/>
      <c r="V158" s="2274" t="s">
        <v>23</v>
      </c>
      <c r="W158" s="2232"/>
      <c r="X158" s="2274" t="s">
        <v>24</v>
      </c>
      <c r="Y158" s="2232"/>
      <c r="Z158" s="2274" t="s">
        <v>25</v>
      </c>
      <c r="AA158" s="2232"/>
      <c r="AB158" s="2274" t="s">
        <v>26</v>
      </c>
      <c r="AC158" s="2232"/>
      <c r="AD158" s="2274" t="s">
        <v>27</v>
      </c>
      <c r="AE158" s="2232"/>
      <c r="AF158" s="2274" t="s">
        <v>28</v>
      </c>
      <c r="AG158" s="2275"/>
      <c r="AH158" s="2140"/>
      <c r="AI158" s="2140"/>
    </row>
    <row r="159" spans="1:93" x14ac:dyDescent="0.25">
      <c r="A159" s="2102"/>
      <c r="B159" s="2102"/>
      <c r="C159" s="468" t="s">
        <v>43</v>
      </c>
      <c r="D159" s="428" t="s">
        <v>29</v>
      </c>
      <c r="E159" s="400" t="s">
        <v>30</v>
      </c>
      <c r="F159" s="427" t="s">
        <v>29</v>
      </c>
      <c r="G159" s="400" t="s">
        <v>30</v>
      </c>
      <c r="H159" s="427" t="s">
        <v>29</v>
      </c>
      <c r="I159" s="400" t="s">
        <v>30</v>
      </c>
      <c r="J159" s="427" t="s">
        <v>29</v>
      </c>
      <c r="K159" s="400" t="s">
        <v>30</v>
      </c>
      <c r="L159" s="427" t="s">
        <v>29</v>
      </c>
      <c r="M159" s="400" t="s">
        <v>30</v>
      </c>
      <c r="N159" s="427" t="s">
        <v>29</v>
      </c>
      <c r="O159" s="400" t="s">
        <v>30</v>
      </c>
      <c r="P159" s="427" t="s">
        <v>29</v>
      </c>
      <c r="Q159" s="400" t="s">
        <v>30</v>
      </c>
      <c r="R159" s="427" t="s">
        <v>29</v>
      </c>
      <c r="S159" s="400" t="s">
        <v>30</v>
      </c>
      <c r="T159" s="427" t="s">
        <v>29</v>
      </c>
      <c r="U159" s="400" t="s">
        <v>30</v>
      </c>
      <c r="V159" s="427" t="s">
        <v>29</v>
      </c>
      <c r="W159" s="400" t="s">
        <v>30</v>
      </c>
      <c r="X159" s="427" t="s">
        <v>29</v>
      </c>
      <c r="Y159" s="400" t="s">
        <v>30</v>
      </c>
      <c r="Z159" s="427" t="s">
        <v>29</v>
      </c>
      <c r="AA159" s="400" t="s">
        <v>30</v>
      </c>
      <c r="AB159" s="427" t="s">
        <v>29</v>
      </c>
      <c r="AC159" s="400" t="s">
        <v>30</v>
      </c>
      <c r="AD159" s="427" t="s">
        <v>29</v>
      </c>
      <c r="AE159" s="400" t="s">
        <v>30</v>
      </c>
      <c r="AF159" s="427" t="s">
        <v>29</v>
      </c>
      <c r="AG159" s="522" t="s">
        <v>30</v>
      </c>
      <c r="AH159" s="2141"/>
      <c r="AI159" s="2141"/>
    </row>
    <row r="160" spans="1:93" x14ac:dyDescent="0.25">
      <c r="A160" s="2249" t="s">
        <v>209</v>
      </c>
      <c r="B160" s="523" t="s">
        <v>31</v>
      </c>
      <c r="C160" s="397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514">
        <f t="shared" si="104"/>
        <v>0</v>
      </c>
      <c r="F160" s="524"/>
      <c r="G160" s="475"/>
      <c r="H160" s="524"/>
      <c r="I160" s="475"/>
      <c r="J160" s="524"/>
      <c r="K160" s="475"/>
      <c r="L160" s="524"/>
      <c r="M160" s="475"/>
      <c r="N160" s="524"/>
      <c r="O160" s="475"/>
      <c r="P160" s="524"/>
      <c r="Q160" s="475"/>
      <c r="R160" s="524"/>
      <c r="S160" s="475"/>
      <c r="T160" s="524"/>
      <c r="U160" s="475"/>
      <c r="V160" s="524"/>
      <c r="W160" s="475"/>
      <c r="X160" s="524"/>
      <c r="Y160" s="475"/>
      <c r="Z160" s="524"/>
      <c r="AA160" s="475"/>
      <c r="AB160" s="524"/>
      <c r="AC160" s="475"/>
      <c r="AD160" s="524"/>
      <c r="AE160" s="475"/>
      <c r="AF160" s="524"/>
      <c r="AG160" s="376"/>
      <c r="AH160" s="525"/>
      <c r="AI160" s="525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372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372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526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268" t="s">
        <v>211</v>
      </c>
      <c r="B164" s="527" t="s">
        <v>31</v>
      </c>
      <c r="C164" s="528">
        <f t="shared" si="103"/>
        <v>0</v>
      </c>
      <c r="D164" s="223">
        <f t="shared" si="104"/>
        <v>0</v>
      </c>
      <c r="E164" s="529">
        <f t="shared" si="104"/>
        <v>0</v>
      </c>
      <c r="F164" s="530"/>
      <c r="G164" s="17"/>
      <c r="H164" s="530"/>
      <c r="I164" s="17"/>
      <c r="J164" s="530"/>
      <c r="K164" s="17"/>
      <c r="L164" s="530"/>
      <c r="M164" s="17"/>
      <c r="N164" s="530"/>
      <c r="O164" s="17"/>
      <c r="P164" s="530"/>
      <c r="Q164" s="17"/>
      <c r="R164" s="530"/>
      <c r="S164" s="17"/>
      <c r="T164" s="530"/>
      <c r="U164" s="17"/>
      <c r="V164" s="530"/>
      <c r="W164" s="17"/>
      <c r="X164" s="530"/>
      <c r="Y164" s="17"/>
      <c r="Z164" s="530"/>
      <c r="AA164" s="17"/>
      <c r="AB164" s="530"/>
      <c r="AC164" s="17"/>
      <c r="AD164" s="530"/>
      <c r="AE164" s="17"/>
      <c r="AF164" s="530"/>
      <c r="AG164" s="531"/>
      <c r="AH164" s="532"/>
      <c r="AI164" s="532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372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372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526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269" t="s">
        <v>38</v>
      </c>
      <c r="B169" s="2270" t="s">
        <v>4</v>
      </c>
      <c r="C169" s="2156"/>
      <c r="D169" s="2259"/>
      <c r="E169" s="2234" t="s">
        <v>39</v>
      </c>
      <c r="F169" s="2267"/>
      <c r="G169" s="2267"/>
      <c r="H169" s="2267"/>
      <c r="I169" s="2267"/>
      <c r="J169" s="2267"/>
      <c r="K169" s="2267"/>
      <c r="L169" s="2267"/>
      <c r="M169" s="2267"/>
      <c r="N169" s="2267"/>
      <c r="O169" s="2267"/>
      <c r="P169" s="2267"/>
      <c r="Q169" s="2267"/>
      <c r="R169" s="2267"/>
      <c r="S169" s="2267"/>
      <c r="T169" s="2267"/>
      <c r="U169" s="2267"/>
      <c r="V169" s="2267"/>
      <c r="W169" s="2267"/>
      <c r="X169" s="2267"/>
      <c r="Y169" s="2267"/>
      <c r="Z169" s="2267"/>
      <c r="AA169" s="2267"/>
      <c r="AB169" s="2267"/>
      <c r="AC169" s="2267"/>
      <c r="AD169" s="2267"/>
      <c r="AE169" s="2267"/>
      <c r="AF169" s="2267"/>
      <c r="AG169" s="2271" t="s">
        <v>213</v>
      </c>
      <c r="AH169" s="2259" t="s">
        <v>9</v>
      </c>
      <c r="AI169" s="2259" t="s">
        <v>10</v>
      </c>
    </row>
    <row r="170" spans="1:91" s="3" customFormat="1" ht="10.5" x14ac:dyDescent="0.15">
      <c r="A170" s="2101"/>
      <c r="B170" s="2157"/>
      <c r="C170" s="2158"/>
      <c r="D170" s="2141"/>
      <c r="E170" s="2234" t="s">
        <v>15</v>
      </c>
      <c r="F170" s="2235"/>
      <c r="G170" s="2234" t="s">
        <v>16</v>
      </c>
      <c r="H170" s="2235"/>
      <c r="I170" s="2230" t="s">
        <v>17</v>
      </c>
      <c r="J170" s="2232"/>
      <c r="K170" s="2230" t="s">
        <v>18</v>
      </c>
      <c r="L170" s="2232"/>
      <c r="M170" s="2230" t="s">
        <v>19</v>
      </c>
      <c r="N170" s="2232"/>
      <c r="O170" s="2230" t="s">
        <v>20</v>
      </c>
      <c r="P170" s="2232"/>
      <c r="Q170" s="2230" t="s">
        <v>21</v>
      </c>
      <c r="R170" s="2232"/>
      <c r="S170" s="2230" t="s">
        <v>22</v>
      </c>
      <c r="T170" s="2232"/>
      <c r="U170" s="2230" t="s">
        <v>23</v>
      </c>
      <c r="V170" s="2232"/>
      <c r="W170" s="2230" t="s">
        <v>24</v>
      </c>
      <c r="X170" s="2232"/>
      <c r="Y170" s="2230" t="s">
        <v>25</v>
      </c>
      <c r="Z170" s="2232"/>
      <c r="AA170" s="2230" t="s">
        <v>26</v>
      </c>
      <c r="AB170" s="2232"/>
      <c r="AC170" s="2230" t="s">
        <v>27</v>
      </c>
      <c r="AD170" s="2232"/>
      <c r="AE170" s="2230" t="s">
        <v>28</v>
      </c>
      <c r="AF170" s="2231"/>
      <c r="AG170" s="2160"/>
      <c r="AH170" s="2140"/>
      <c r="AI170" s="2140"/>
    </row>
    <row r="171" spans="1:91" s="3" customFormat="1" ht="10.5" x14ac:dyDescent="0.15">
      <c r="A171" s="2102"/>
      <c r="B171" s="533" t="s">
        <v>43</v>
      </c>
      <c r="C171" s="534" t="s">
        <v>29</v>
      </c>
      <c r="D171" s="400" t="s">
        <v>30</v>
      </c>
      <c r="E171" s="535" t="s">
        <v>29</v>
      </c>
      <c r="F171" s="400" t="s">
        <v>30</v>
      </c>
      <c r="G171" s="535" t="s">
        <v>29</v>
      </c>
      <c r="H171" s="400" t="s">
        <v>30</v>
      </c>
      <c r="I171" s="535" t="s">
        <v>29</v>
      </c>
      <c r="J171" s="400" t="s">
        <v>30</v>
      </c>
      <c r="K171" s="535" t="s">
        <v>29</v>
      </c>
      <c r="L171" s="400" t="s">
        <v>30</v>
      </c>
      <c r="M171" s="535" t="s">
        <v>29</v>
      </c>
      <c r="N171" s="400" t="s">
        <v>30</v>
      </c>
      <c r="O171" s="535" t="s">
        <v>29</v>
      </c>
      <c r="P171" s="400" t="s">
        <v>30</v>
      </c>
      <c r="Q171" s="535" t="s">
        <v>29</v>
      </c>
      <c r="R171" s="400" t="s">
        <v>30</v>
      </c>
      <c r="S171" s="535" t="s">
        <v>29</v>
      </c>
      <c r="T171" s="400" t="s">
        <v>30</v>
      </c>
      <c r="U171" s="535" t="s">
        <v>29</v>
      </c>
      <c r="V171" s="400" t="s">
        <v>30</v>
      </c>
      <c r="W171" s="535" t="s">
        <v>29</v>
      </c>
      <c r="X171" s="400" t="s">
        <v>30</v>
      </c>
      <c r="Y171" s="535" t="s">
        <v>29</v>
      </c>
      <c r="Z171" s="400" t="s">
        <v>30</v>
      </c>
      <c r="AA171" s="535" t="s">
        <v>29</v>
      </c>
      <c r="AB171" s="400" t="s">
        <v>30</v>
      </c>
      <c r="AC171" s="535" t="s">
        <v>29</v>
      </c>
      <c r="AD171" s="400" t="s">
        <v>30</v>
      </c>
      <c r="AE171" s="535" t="s">
        <v>29</v>
      </c>
      <c r="AF171" s="401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536">
        <f>SUM(C172:D172)</f>
        <v>0</v>
      </c>
      <c r="C172" s="536">
        <f t="shared" ref="C172:D174" si="110">+E172+G172+I172+K172+M172+O172+Q172+S172+U172+W172+Y172+AA172+AC172+AE172</f>
        <v>0</v>
      </c>
      <c r="D172" s="536">
        <f t="shared" si="110"/>
        <v>0</v>
      </c>
      <c r="E172" s="530"/>
      <c r="F172" s="17"/>
      <c r="G172" s="530"/>
      <c r="H172" s="17"/>
      <c r="I172" s="530"/>
      <c r="J172" s="17"/>
      <c r="K172" s="530"/>
      <c r="L172" s="17"/>
      <c r="M172" s="530"/>
      <c r="N172" s="17"/>
      <c r="O172" s="530"/>
      <c r="P172" s="17"/>
      <c r="Q172" s="530"/>
      <c r="R172" s="17"/>
      <c r="S172" s="530"/>
      <c r="T172" s="17"/>
      <c r="U172" s="530"/>
      <c r="V172" s="17"/>
      <c r="W172" s="530"/>
      <c r="X172" s="17"/>
      <c r="Y172" s="530"/>
      <c r="Z172" s="17"/>
      <c r="AA172" s="530"/>
      <c r="AB172" s="17"/>
      <c r="AC172" s="530"/>
      <c r="AD172" s="17"/>
      <c r="AE172" s="530"/>
      <c r="AF172" s="537"/>
      <c r="AG172" s="538"/>
      <c r="AH172" s="539"/>
      <c r="AI172" s="539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291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243" t="s">
        <v>217</v>
      </c>
      <c r="B177" s="2243" t="s">
        <v>189</v>
      </c>
      <c r="C177" s="2256" t="s">
        <v>218</v>
      </c>
      <c r="D177" s="2257"/>
      <c r="E177" s="2243" t="s">
        <v>219</v>
      </c>
      <c r="F177" s="2256" t="s">
        <v>5</v>
      </c>
      <c r="G177" s="2257"/>
      <c r="H177" s="2257"/>
      <c r="I177" s="2257"/>
      <c r="J177" s="2257"/>
      <c r="K177" s="2257"/>
      <c r="L177" s="2257"/>
      <c r="M177" s="2257"/>
      <c r="N177" s="2257"/>
      <c r="O177" s="2257"/>
      <c r="P177" s="2257"/>
      <c r="Q177" s="2257"/>
      <c r="R177" s="2257"/>
      <c r="S177" s="2257"/>
      <c r="T177" s="2258"/>
    </row>
    <row r="178" spans="1:91" s="3" customFormat="1" ht="21" x14ac:dyDescent="0.15">
      <c r="A178" s="2116"/>
      <c r="B178" s="2116"/>
      <c r="C178" s="540" t="s">
        <v>194</v>
      </c>
      <c r="D178" s="540" t="s">
        <v>220</v>
      </c>
      <c r="E178" s="2116"/>
      <c r="F178" s="540" t="s">
        <v>221</v>
      </c>
      <c r="G178" s="540" t="s">
        <v>222</v>
      </c>
      <c r="H178" s="540" t="s">
        <v>223</v>
      </c>
      <c r="I178" s="540" t="s">
        <v>224</v>
      </c>
      <c r="J178" s="540" t="s">
        <v>225</v>
      </c>
      <c r="K178" s="540" t="s">
        <v>226</v>
      </c>
      <c r="L178" s="540" t="s">
        <v>227</v>
      </c>
      <c r="M178" s="540" t="s">
        <v>228</v>
      </c>
      <c r="N178" s="540" t="s">
        <v>229</v>
      </c>
      <c r="O178" s="540" t="s">
        <v>230</v>
      </c>
      <c r="P178" s="540" t="s">
        <v>231</v>
      </c>
      <c r="Q178" s="540" t="s">
        <v>232</v>
      </c>
      <c r="R178" s="540" t="s">
        <v>233</v>
      </c>
      <c r="S178" s="540" t="s">
        <v>234</v>
      </c>
      <c r="T178" s="540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527">
        <f>SUM(C179:D179)</f>
        <v>0</v>
      </c>
      <c r="C179" s="78"/>
      <c r="D179" s="78"/>
      <c r="E179" s="527">
        <f>+F179+G179+H179+I179+K179+L179+M179+N179+O179+P179+Q179+R179+S179+T179</f>
        <v>0</v>
      </c>
      <c r="F179" s="13"/>
      <c r="G179" s="13"/>
      <c r="H179" s="13"/>
      <c r="I179" s="13"/>
      <c r="J179" s="541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233" t="s">
        <v>238</v>
      </c>
      <c r="B184" s="2238" t="s">
        <v>239</v>
      </c>
      <c r="C184" s="2250"/>
      <c r="D184" s="2239"/>
      <c r="E184" s="2238" t="s">
        <v>240</v>
      </c>
      <c r="F184" s="2250"/>
      <c r="G184" s="2239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542" t="s">
        <v>43</v>
      </c>
      <c r="C185" s="543" t="s">
        <v>29</v>
      </c>
      <c r="D185" s="402" t="s">
        <v>30</v>
      </c>
      <c r="E185" s="542" t="s">
        <v>43</v>
      </c>
      <c r="F185" s="543" t="s">
        <v>29</v>
      </c>
      <c r="G185" s="402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544">
        <f>SUM(C186:D186)</f>
        <v>0</v>
      </c>
      <c r="C186" s="545"/>
      <c r="D186" s="546"/>
      <c r="E186" s="544">
        <f>SUM(F186:G186)</f>
        <v>0</v>
      </c>
      <c r="F186" s="545"/>
      <c r="G186" s="546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251" t="s">
        <v>244</v>
      </c>
      <c r="B189" s="2252" t="s">
        <v>189</v>
      </c>
      <c r="C189" s="2253" t="s">
        <v>245</v>
      </c>
      <c r="D189" s="2132"/>
      <c r="E189" s="2254"/>
      <c r="F189" s="2243" t="s">
        <v>219</v>
      </c>
      <c r="G189" s="2255" t="s">
        <v>5</v>
      </c>
      <c r="H189" s="2135"/>
      <c r="I189" s="2135"/>
      <c r="J189" s="2135"/>
      <c r="K189" s="2135"/>
      <c r="L189" s="2251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403" t="s">
        <v>246</v>
      </c>
      <c r="D190" s="403" t="s">
        <v>195</v>
      </c>
      <c r="E190" s="403" t="s">
        <v>247</v>
      </c>
      <c r="F190" s="2116"/>
      <c r="G190" s="404" t="s">
        <v>248</v>
      </c>
      <c r="H190" s="405" t="s">
        <v>249</v>
      </c>
      <c r="I190" s="405" t="s">
        <v>250</v>
      </c>
      <c r="J190" s="405" t="s">
        <v>251</v>
      </c>
      <c r="K190" s="405" t="s">
        <v>252</v>
      </c>
      <c r="L190" s="547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527">
        <f>SUM(G191:L191)</f>
        <v>0</v>
      </c>
      <c r="G191" s="530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260" t="s">
        <v>257</v>
      </c>
      <c r="B194" s="2260"/>
      <c r="C194" s="2260"/>
    </row>
    <row r="195" spans="1:92" ht="15" customHeight="1" x14ac:dyDescent="0.25">
      <c r="A195" s="2261" t="s">
        <v>258</v>
      </c>
      <c r="B195" s="2262"/>
      <c r="C195" s="2263" t="s">
        <v>259</v>
      </c>
      <c r="D195" s="2264" t="s">
        <v>260</v>
      </c>
      <c r="E195" s="2265"/>
      <c r="F195" s="2265"/>
      <c r="G195" s="2265"/>
      <c r="H195" s="2265"/>
      <c r="I195" s="2265"/>
      <c r="J195" s="2266"/>
      <c r="K195" s="2267" t="s">
        <v>261</v>
      </c>
      <c r="L195" s="2267"/>
      <c r="M195" s="2267"/>
      <c r="N195" s="2235"/>
    </row>
    <row r="196" spans="1:92" ht="21" x14ac:dyDescent="0.25">
      <c r="A196" s="2145"/>
      <c r="B196" s="2146"/>
      <c r="C196" s="2148"/>
      <c r="D196" s="403" t="s">
        <v>246</v>
      </c>
      <c r="E196" s="403" t="s">
        <v>262</v>
      </c>
      <c r="F196" s="403" t="s">
        <v>263</v>
      </c>
      <c r="G196" s="403" t="s">
        <v>264</v>
      </c>
      <c r="H196" s="403" t="s">
        <v>219</v>
      </c>
      <c r="I196" s="403" t="s">
        <v>265</v>
      </c>
      <c r="J196" s="403" t="s">
        <v>266</v>
      </c>
      <c r="K196" s="548" t="s">
        <v>267</v>
      </c>
      <c r="L196" s="549" t="s">
        <v>268</v>
      </c>
      <c r="M196" s="549" t="s">
        <v>269</v>
      </c>
      <c r="N196" s="406" t="s">
        <v>270</v>
      </c>
    </row>
    <row r="197" spans="1:92" x14ac:dyDescent="0.25">
      <c r="A197" s="2249" t="s">
        <v>271</v>
      </c>
      <c r="B197" s="550" t="s">
        <v>272</v>
      </c>
      <c r="C197" s="527">
        <f>SUM(E197+G197)</f>
        <v>0</v>
      </c>
      <c r="D197" s="551"/>
      <c r="E197" s="13"/>
      <c r="F197" s="541"/>
      <c r="G197" s="13"/>
      <c r="H197" s="527">
        <f>+K197+L197+M197</f>
        <v>0</v>
      </c>
      <c r="I197" s="541"/>
      <c r="J197" s="541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244" t="s">
        <v>244</v>
      </c>
      <c r="B202" s="2244" t="s">
        <v>277</v>
      </c>
      <c r="C202" s="2236" t="s">
        <v>278</v>
      </c>
      <c r="D202" s="2245" t="s">
        <v>261</v>
      </c>
      <c r="E202" s="2246"/>
      <c r="F202" s="2245" t="s">
        <v>5</v>
      </c>
      <c r="G202" s="2247"/>
      <c r="H202" s="2247"/>
      <c r="I202" s="2247"/>
      <c r="J202" s="2247"/>
      <c r="K202" s="2247"/>
      <c r="L202" s="2247"/>
      <c r="M202" s="2247"/>
      <c r="N202" s="2247"/>
      <c r="O202" s="2247"/>
      <c r="P202" s="2247"/>
      <c r="Q202" s="2247"/>
      <c r="R202" s="2247"/>
      <c r="S202" s="2247"/>
      <c r="T202" s="2248" t="s">
        <v>265</v>
      </c>
      <c r="U202" s="2236" t="s">
        <v>279</v>
      </c>
    </row>
    <row r="203" spans="1:92" s="3" customFormat="1" ht="21" x14ac:dyDescent="0.15">
      <c r="A203" s="2244"/>
      <c r="B203" s="2244"/>
      <c r="C203" s="2106"/>
      <c r="D203" s="552" t="s">
        <v>280</v>
      </c>
      <c r="E203" s="407" t="s">
        <v>281</v>
      </c>
      <c r="F203" s="552" t="s">
        <v>282</v>
      </c>
      <c r="G203" s="553" t="s">
        <v>283</v>
      </c>
      <c r="H203" s="553" t="s">
        <v>13</v>
      </c>
      <c r="I203" s="553" t="s">
        <v>141</v>
      </c>
      <c r="J203" s="553" t="s">
        <v>15</v>
      </c>
      <c r="K203" s="553" t="s">
        <v>284</v>
      </c>
      <c r="L203" s="553" t="s">
        <v>17</v>
      </c>
      <c r="M203" s="553" t="s">
        <v>18</v>
      </c>
      <c r="N203" s="553" t="s">
        <v>19</v>
      </c>
      <c r="O203" s="553" t="s">
        <v>20</v>
      </c>
      <c r="P203" s="553" t="s">
        <v>21</v>
      </c>
      <c r="Q203" s="553" t="s">
        <v>22</v>
      </c>
      <c r="R203" s="553" t="s">
        <v>23</v>
      </c>
      <c r="S203" s="554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555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237" t="s">
        <v>289</v>
      </c>
      <c r="B208" s="2237" t="s">
        <v>290</v>
      </c>
      <c r="C208" s="2238" t="s">
        <v>261</v>
      </c>
      <c r="D208" s="2239"/>
      <c r="E208" s="2240" t="s">
        <v>5</v>
      </c>
      <c r="F208" s="2241"/>
      <c r="G208" s="2241"/>
      <c r="H208" s="2241"/>
      <c r="I208" s="2241"/>
      <c r="J208" s="2241"/>
      <c r="K208" s="2242" t="s">
        <v>265</v>
      </c>
      <c r="L208" s="2243" t="s">
        <v>279</v>
      </c>
    </row>
    <row r="209" spans="1:91" ht="21" x14ac:dyDescent="0.25">
      <c r="A209" s="2237"/>
      <c r="B209" s="2237"/>
      <c r="C209" s="543" t="s">
        <v>280</v>
      </c>
      <c r="D209" s="402" t="s">
        <v>291</v>
      </c>
      <c r="E209" s="543" t="s">
        <v>282</v>
      </c>
      <c r="F209" s="557" t="s">
        <v>283</v>
      </c>
      <c r="G209" s="557" t="s">
        <v>13</v>
      </c>
      <c r="H209" s="557" t="s">
        <v>141</v>
      </c>
      <c r="I209" s="557" t="s">
        <v>15</v>
      </c>
      <c r="J209" s="408" t="s">
        <v>292</v>
      </c>
      <c r="K209" s="2114"/>
      <c r="L209" s="2116"/>
    </row>
    <row r="210" spans="1:91" x14ac:dyDescent="0.25">
      <c r="A210" s="341" t="s">
        <v>293</v>
      </c>
      <c r="B210" s="558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229" t="s">
        <v>296</v>
      </c>
      <c r="B213" s="2229" t="s">
        <v>189</v>
      </c>
      <c r="C213" s="2230" t="s">
        <v>297</v>
      </c>
      <c r="D213" s="2231"/>
      <c r="E213" s="2231"/>
      <c r="F213" s="2231"/>
      <c r="G213" s="2232"/>
    </row>
    <row r="214" spans="1:91" x14ac:dyDescent="0.25">
      <c r="A214" s="2096"/>
      <c r="B214" s="2096"/>
      <c r="C214" s="535" t="s">
        <v>12</v>
      </c>
      <c r="D214" s="409" t="s">
        <v>13</v>
      </c>
      <c r="E214" s="559" t="s">
        <v>141</v>
      </c>
      <c r="F214" s="559" t="s">
        <v>15</v>
      </c>
      <c r="G214" s="560" t="s">
        <v>16</v>
      </c>
    </row>
    <row r="215" spans="1:91" x14ac:dyDescent="0.25">
      <c r="A215" s="410" t="s">
        <v>298</v>
      </c>
      <c r="B215" s="561">
        <f>SUM(C215:G215)</f>
        <v>0</v>
      </c>
      <c r="C215" s="562"/>
      <c r="D215" s="563"/>
      <c r="E215" s="563"/>
      <c r="F215" s="411"/>
      <c r="G215" s="564"/>
    </row>
    <row r="216" spans="1:91" s="2" customFormat="1" ht="11.25" x14ac:dyDescent="0.15">
      <c r="A216" s="315" t="s">
        <v>299</v>
      </c>
    </row>
    <row r="217" spans="1:91" x14ac:dyDescent="0.25">
      <c r="A217" s="2233" t="s">
        <v>300</v>
      </c>
      <c r="B217" s="2230" t="s">
        <v>301</v>
      </c>
      <c r="C217" s="2231"/>
      <c r="D217" s="2232"/>
    </row>
    <row r="218" spans="1:91" ht="15" customHeight="1" x14ac:dyDescent="0.25">
      <c r="A218" s="2101"/>
      <c r="B218" s="412" t="s">
        <v>302</v>
      </c>
      <c r="C218" s="2234" t="s">
        <v>303</v>
      </c>
      <c r="D218" s="2235"/>
    </row>
    <row r="219" spans="1:91" x14ac:dyDescent="0.25">
      <c r="A219" s="2102"/>
      <c r="B219" s="534" t="s">
        <v>304</v>
      </c>
      <c r="C219" s="535" t="s">
        <v>305</v>
      </c>
      <c r="D219" s="400" t="s">
        <v>306</v>
      </c>
    </row>
    <row r="220" spans="1:91" x14ac:dyDescent="0.25">
      <c r="A220" s="565" t="s">
        <v>307</v>
      </c>
      <c r="B220" s="566"/>
      <c r="C220" s="413"/>
      <c r="D220" s="567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277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4" sqref="A4:A5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4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4" x14ac:dyDescent="0.25">
      <c r="A4" s="1" t="str">
        <f>CONCATENATE("MES: ",[3]NOMBRE!B6," - ","( ",[3]NOMBRE!C6,[3]NOMBRE!D6," )")</f>
        <v>MES: FEBRERO - ( 02 )</v>
      </c>
    </row>
    <row r="5" spans="1:94" x14ac:dyDescent="0.25">
      <c r="A5" s="1" t="str">
        <f>CONCATENATE("AÑO: ",[3]NOMBRE!B7)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359" t="s">
        <v>3</v>
      </c>
      <c r="B9" s="2345" t="s">
        <v>4</v>
      </c>
      <c r="C9" s="2305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306"/>
      <c r="T9" s="2360" t="s">
        <v>6</v>
      </c>
      <c r="U9" s="2361"/>
      <c r="V9" s="2259" t="s">
        <v>7</v>
      </c>
      <c r="W9" s="2259" t="s">
        <v>8</v>
      </c>
      <c r="X9" s="2332" t="s">
        <v>9</v>
      </c>
      <c r="Y9" s="2332" t="s">
        <v>10</v>
      </c>
      <c r="Z9" s="2332" t="s">
        <v>11</v>
      </c>
    </row>
    <row r="10" spans="1:94" s="3" customFormat="1" ht="10.5" x14ac:dyDescent="0.15">
      <c r="A10" s="2359"/>
      <c r="B10" s="2203"/>
      <c r="C10" s="535" t="s">
        <v>12</v>
      </c>
      <c r="D10" s="559" t="s">
        <v>13</v>
      </c>
      <c r="E10" s="574" t="s">
        <v>14</v>
      </c>
      <c r="F10" s="559" t="s">
        <v>15</v>
      </c>
      <c r="G10" s="575" t="s">
        <v>16</v>
      </c>
      <c r="H10" s="575" t="s">
        <v>17</v>
      </c>
      <c r="I10" s="575" t="s">
        <v>18</v>
      </c>
      <c r="J10" s="575" t="s">
        <v>19</v>
      </c>
      <c r="K10" s="575" t="s">
        <v>20</v>
      </c>
      <c r="L10" s="575" t="s">
        <v>21</v>
      </c>
      <c r="M10" s="575" t="s">
        <v>22</v>
      </c>
      <c r="N10" s="575" t="s">
        <v>23</v>
      </c>
      <c r="O10" s="575" t="s">
        <v>24</v>
      </c>
      <c r="P10" s="575" t="s">
        <v>25</v>
      </c>
      <c r="Q10" s="575" t="s">
        <v>26</v>
      </c>
      <c r="R10" s="575" t="s">
        <v>27</v>
      </c>
      <c r="S10" s="576" t="s">
        <v>28</v>
      </c>
      <c r="T10" s="577" t="s">
        <v>29</v>
      </c>
      <c r="U10" s="578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579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75"/>
      <c r="T11" s="539"/>
      <c r="U11" s="580"/>
      <c r="V11" s="532"/>
      <c r="W11" s="532"/>
      <c r="X11" s="532"/>
      <c r="Y11" s="532"/>
      <c r="Z11" s="532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581" t="s">
        <v>36</v>
      </c>
      <c r="B16" s="582">
        <f t="shared" si="0"/>
        <v>0</v>
      </c>
      <c r="C16" s="583">
        <f t="shared" ref="C16:S16" si="14">SUM(C11:C15)</f>
        <v>0</v>
      </c>
      <c r="D16" s="584">
        <f t="shared" si="14"/>
        <v>0</v>
      </c>
      <c r="E16" s="584">
        <f t="shared" si="14"/>
        <v>0</v>
      </c>
      <c r="F16" s="585">
        <f t="shared" si="14"/>
        <v>0</v>
      </c>
      <c r="G16" s="585">
        <f t="shared" si="14"/>
        <v>0</v>
      </c>
      <c r="H16" s="585">
        <f t="shared" si="14"/>
        <v>0</v>
      </c>
      <c r="I16" s="585">
        <f t="shared" si="14"/>
        <v>0</v>
      </c>
      <c r="J16" s="585">
        <f t="shared" si="14"/>
        <v>0</v>
      </c>
      <c r="K16" s="585">
        <f t="shared" si="14"/>
        <v>0</v>
      </c>
      <c r="L16" s="585">
        <f t="shared" si="14"/>
        <v>0</v>
      </c>
      <c r="M16" s="585">
        <f t="shared" si="14"/>
        <v>0</v>
      </c>
      <c r="N16" s="585">
        <f t="shared" si="14"/>
        <v>0</v>
      </c>
      <c r="O16" s="585">
        <f t="shared" si="14"/>
        <v>0</v>
      </c>
      <c r="P16" s="585">
        <f t="shared" si="14"/>
        <v>0</v>
      </c>
      <c r="Q16" s="585">
        <f t="shared" si="14"/>
        <v>0</v>
      </c>
      <c r="R16" s="585">
        <f t="shared" si="14"/>
        <v>0</v>
      </c>
      <c r="S16" s="586">
        <f t="shared" si="14"/>
        <v>0</v>
      </c>
      <c r="T16" s="582">
        <f>SUM(T11:T15)</f>
        <v>0</v>
      </c>
      <c r="U16" s="587">
        <f t="shared" ref="U16:Y16" si="15">SUM(U11:U15)</f>
        <v>0</v>
      </c>
      <c r="V16" s="588">
        <f t="shared" si="15"/>
        <v>0</v>
      </c>
      <c r="W16" s="588">
        <f t="shared" si="15"/>
        <v>0</v>
      </c>
      <c r="X16" s="588">
        <f t="shared" si="15"/>
        <v>0</v>
      </c>
      <c r="Y16" s="588">
        <f t="shared" si="15"/>
        <v>0</v>
      </c>
      <c r="Z16" s="588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350" t="s">
        <v>38</v>
      </c>
      <c r="B18" s="2349" t="s">
        <v>4</v>
      </c>
      <c r="C18" s="2349"/>
      <c r="D18" s="2349"/>
      <c r="E18" s="2355" t="s">
        <v>39</v>
      </c>
      <c r="F18" s="2356"/>
      <c r="G18" s="2356"/>
      <c r="H18" s="2357"/>
      <c r="I18" s="2358" t="s">
        <v>31</v>
      </c>
      <c r="J18" s="2349" t="s">
        <v>40</v>
      </c>
      <c r="K18" s="2349" t="s">
        <v>9</v>
      </c>
      <c r="L18" s="2349" t="s">
        <v>10</v>
      </c>
    </row>
    <row r="19" spans="1:93" s="3" customFormat="1" ht="10.5" x14ac:dyDescent="0.15">
      <c r="A19" s="2350"/>
      <c r="B19" s="2349"/>
      <c r="C19" s="2349"/>
      <c r="D19" s="2349"/>
      <c r="E19" s="2350" t="s">
        <v>41</v>
      </c>
      <c r="F19" s="2350"/>
      <c r="G19" s="2350" t="s">
        <v>42</v>
      </c>
      <c r="H19" s="2351"/>
      <c r="I19" s="2358"/>
      <c r="J19" s="2349"/>
      <c r="K19" s="2349"/>
      <c r="L19" s="2349"/>
    </row>
    <row r="20" spans="1:93" s="3" customFormat="1" ht="10.5" x14ac:dyDescent="0.15">
      <c r="A20" s="2350"/>
      <c r="B20" s="589" t="s">
        <v>43</v>
      </c>
      <c r="C20" s="590" t="s">
        <v>29</v>
      </c>
      <c r="D20" s="590" t="s">
        <v>30</v>
      </c>
      <c r="E20" s="591" t="s">
        <v>29</v>
      </c>
      <c r="F20" s="592" t="s">
        <v>30</v>
      </c>
      <c r="G20" s="591" t="s">
        <v>29</v>
      </c>
      <c r="H20" s="593" t="s">
        <v>30</v>
      </c>
      <c r="I20" s="2358"/>
      <c r="J20" s="2349"/>
      <c r="K20" s="2349"/>
      <c r="L20" s="2349"/>
    </row>
    <row r="21" spans="1:93" s="3" customFormat="1" ht="10.5" x14ac:dyDescent="0.15">
      <c r="A21" s="594" t="s">
        <v>44</v>
      </c>
      <c r="B21" s="595">
        <f>SUM(C21:D21)</f>
        <v>0</v>
      </c>
      <c r="C21" s="595">
        <f t="shared" ref="C21:D23" si="16">+E21+G21</f>
        <v>0</v>
      </c>
      <c r="D21" s="595">
        <f t="shared" si="16"/>
        <v>0</v>
      </c>
      <c r="E21" s="596"/>
      <c r="F21" s="597"/>
      <c r="G21" s="596"/>
      <c r="H21" s="598"/>
      <c r="I21" s="599"/>
      <c r="J21" s="600"/>
      <c r="K21" s="601"/>
      <c r="L21" s="601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581" t="s">
        <v>4</v>
      </c>
      <c r="B24" s="602">
        <f>SUM(B21:B23)</f>
        <v>0</v>
      </c>
      <c r="C24" s="602">
        <f>SUM(C21:C23)</f>
        <v>0</v>
      </c>
      <c r="D24" s="602">
        <f>SUM(D21:D23)</f>
        <v>0</v>
      </c>
      <c r="E24" s="603">
        <f>SUM(E21:E23)</f>
        <v>0</v>
      </c>
      <c r="F24" s="604">
        <f t="shared" ref="F24:L24" si="21">SUM(F21:F23)</f>
        <v>0</v>
      </c>
      <c r="G24" s="603">
        <f t="shared" si="21"/>
        <v>0</v>
      </c>
      <c r="H24" s="605">
        <f t="shared" si="21"/>
        <v>0</v>
      </c>
      <c r="I24" s="604">
        <f t="shared" si="21"/>
        <v>0</v>
      </c>
      <c r="J24" s="602">
        <f t="shared" si="21"/>
        <v>0</v>
      </c>
      <c r="K24" s="602">
        <f t="shared" si="21"/>
        <v>0</v>
      </c>
      <c r="L24" s="602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345"/>
      <c r="B26" s="2345" t="s">
        <v>4</v>
      </c>
      <c r="C26" s="2352" t="s">
        <v>5</v>
      </c>
      <c r="D26" s="2353"/>
      <c r="E26" s="2353"/>
      <c r="F26" s="2353"/>
      <c r="G26" s="2353"/>
      <c r="H26" s="2353"/>
      <c r="I26" s="2353"/>
      <c r="J26" s="2353"/>
      <c r="K26" s="2353"/>
      <c r="L26" s="2353"/>
      <c r="M26" s="2353"/>
      <c r="N26" s="2353"/>
      <c r="O26" s="2353"/>
      <c r="P26" s="2353"/>
      <c r="Q26" s="2353"/>
      <c r="R26" s="2353"/>
      <c r="S26" s="2354"/>
      <c r="T26" s="2341" t="s">
        <v>48</v>
      </c>
      <c r="U26" s="2343"/>
      <c r="V26" s="2314" t="s">
        <v>9</v>
      </c>
      <c r="W26" s="2344" t="s">
        <v>10</v>
      </c>
    </row>
    <row r="27" spans="1:93" s="3" customFormat="1" ht="10.5" x14ac:dyDescent="0.15">
      <c r="A27" s="2203"/>
      <c r="B27" s="2203"/>
      <c r="C27" s="535" t="s">
        <v>12</v>
      </c>
      <c r="D27" s="559" t="s">
        <v>13</v>
      </c>
      <c r="E27" s="574" t="s">
        <v>14</v>
      </c>
      <c r="F27" s="559" t="s">
        <v>15</v>
      </c>
      <c r="G27" s="575" t="s">
        <v>16</v>
      </c>
      <c r="H27" s="575" t="s">
        <v>17</v>
      </c>
      <c r="I27" s="575" t="s">
        <v>18</v>
      </c>
      <c r="J27" s="575" t="s">
        <v>19</v>
      </c>
      <c r="K27" s="575" t="s">
        <v>20</v>
      </c>
      <c r="L27" s="575" t="s">
        <v>21</v>
      </c>
      <c r="M27" s="575" t="s">
        <v>22</v>
      </c>
      <c r="N27" s="575" t="s">
        <v>23</v>
      </c>
      <c r="O27" s="575" t="s">
        <v>24</v>
      </c>
      <c r="P27" s="575" t="s">
        <v>25</v>
      </c>
      <c r="Q27" s="575" t="s">
        <v>26</v>
      </c>
      <c r="R27" s="575" t="s">
        <v>27</v>
      </c>
      <c r="S27" s="576" t="s">
        <v>28</v>
      </c>
      <c r="T27" s="577" t="s">
        <v>29</v>
      </c>
      <c r="U27" s="578" t="s">
        <v>30</v>
      </c>
      <c r="V27" s="2314"/>
      <c r="W27" s="2344"/>
    </row>
    <row r="28" spans="1:93" s="3" customFormat="1" ht="10.5" x14ac:dyDescent="0.15">
      <c r="A28" s="606" t="s">
        <v>49</v>
      </c>
      <c r="B28" s="607">
        <f>SUM(C28:S28)</f>
        <v>0</v>
      </c>
      <c r="C28" s="608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567"/>
      <c r="T28" s="566"/>
      <c r="U28" s="610"/>
      <c r="V28" s="611"/>
      <c r="W28" s="566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287" t="s">
        <v>52</v>
      </c>
      <c r="B31" s="2345" t="s">
        <v>4</v>
      </c>
      <c r="C31" s="2346" t="s">
        <v>53</v>
      </c>
      <c r="D31" s="2347"/>
      <c r="E31" s="2347"/>
      <c r="F31" s="2347"/>
      <c r="G31" s="2347"/>
      <c r="H31" s="2347"/>
      <c r="I31" s="2347"/>
      <c r="J31" s="2347"/>
      <c r="K31" s="2347"/>
      <c r="L31" s="2347"/>
      <c r="M31" s="2347"/>
      <c r="N31" s="2347"/>
      <c r="O31" s="2347"/>
      <c r="P31" s="2347"/>
      <c r="Q31" s="2347"/>
      <c r="R31" s="2347"/>
      <c r="S31" s="2347"/>
      <c r="T31" s="2347"/>
      <c r="U31" s="2348"/>
      <c r="V31" s="2292" t="s">
        <v>54</v>
      </c>
      <c r="W31" s="2293"/>
      <c r="X31" s="2270" t="s">
        <v>55</v>
      </c>
      <c r="Y31" s="2259"/>
      <c r="Z31" s="2313" t="s">
        <v>56</v>
      </c>
      <c r="AA31" s="2336"/>
      <c r="AB31" s="2336"/>
      <c r="AC31" s="2336"/>
      <c r="AD31" s="2336"/>
      <c r="AE31" s="2336"/>
      <c r="AF31" s="2336"/>
      <c r="AG31" s="2336"/>
      <c r="AH31" s="2336"/>
      <c r="AI31" s="2314"/>
      <c r="AJ31" s="2342" t="s">
        <v>57</v>
      </c>
      <c r="AK31" s="2156"/>
      <c r="AL31" s="2259"/>
      <c r="AM31" s="2332" t="s">
        <v>58</v>
      </c>
      <c r="AN31" s="2259" t="s">
        <v>59</v>
      </c>
      <c r="AO31" s="2332" t="s">
        <v>9</v>
      </c>
      <c r="AP31" s="2259" t="s">
        <v>10</v>
      </c>
      <c r="AQ31" s="2259" t="s">
        <v>60</v>
      </c>
    </row>
    <row r="32" spans="1:93" s="3" customFormat="1" ht="10.5" x14ac:dyDescent="0.15">
      <c r="A32" s="2199"/>
      <c r="B32" s="2202"/>
      <c r="C32" s="2339" t="s">
        <v>5</v>
      </c>
      <c r="D32" s="2339"/>
      <c r="E32" s="2339"/>
      <c r="F32" s="2339"/>
      <c r="G32" s="2339"/>
      <c r="H32" s="2339"/>
      <c r="I32" s="2339"/>
      <c r="J32" s="2339"/>
      <c r="K32" s="2339"/>
      <c r="L32" s="2339"/>
      <c r="M32" s="2339"/>
      <c r="N32" s="2339"/>
      <c r="O32" s="2339"/>
      <c r="P32" s="2339"/>
      <c r="Q32" s="2339"/>
      <c r="R32" s="2339"/>
      <c r="S32" s="2339"/>
      <c r="T32" s="2340" t="s">
        <v>48</v>
      </c>
      <c r="U32" s="2341"/>
      <c r="V32" s="2209"/>
      <c r="W32" s="2210"/>
      <c r="X32" s="2157"/>
      <c r="Y32" s="2141"/>
      <c r="Z32" s="2310" t="s">
        <v>61</v>
      </c>
      <c r="AA32" s="2311"/>
      <c r="AB32" s="2311"/>
      <c r="AC32" s="2311"/>
      <c r="AD32" s="2312"/>
      <c r="AE32" s="2310" t="s">
        <v>62</v>
      </c>
      <c r="AF32" s="2311"/>
      <c r="AG32" s="2311"/>
      <c r="AH32" s="2311"/>
      <c r="AI32" s="2312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535" t="s">
        <v>12</v>
      </c>
      <c r="D33" s="559" t="s">
        <v>13</v>
      </c>
      <c r="E33" s="574" t="s">
        <v>14</v>
      </c>
      <c r="F33" s="559" t="s">
        <v>15</v>
      </c>
      <c r="G33" s="575" t="s">
        <v>16</v>
      </c>
      <c r="H33" s="575" t="s">
        <v>17</v>
      </c>
      <c r="I33" s="575" t="s">
        <v>18</v>
      </c>
      <c r="J33" s="575" t="s">
        <v>19</v>
      </c>
      <c r="K33" s="575" t="s">
        <v>20</v>
      </c>
      <c r="L33" s="575" t="s">
        <v>21</v>
      </c>
      <c r="M33" s="575" t="s">
        <v>22</v>
      </c>
      <c r="N33" s="575" t="s">
        <v>23</v>
      </c>
      <c r="O33" s="575" t="s">
        <v>24</v>
      </c>
      <c r="P33" s="575" t="s">
        <v>25</v>
      </c>
      <c r="Q33" s="575" t="s">
        <v>26</v>
      </c>
      <c r="R33" s="575" t="s">
        <v>27</v>
      </c>
      <c r="S33" s="576" t="s">
        <v>28</v>
      </c>
      <c r="T33" s="612" t="s">
        <v>29</v>
      </c>
      <c r="U33" s="613" t="s">
        <v>30</v>
      </c>
      <c r="V33" s="535" t="s">
        <v>63</v>
      </c>
      <c r="W33" s="614" t="s">
        <v>64</v>
      </c>
      <c r="X33" s="535" t="s">
        <v>65</v>
      </c>
      <c r="Y33" s="560" t="s">
        <v>66</v>
      </c>
      <c r="Z33" s="615" t="s">
        <v>4</v>
      </c>
      <c r="AA33" s="616" t="s">
        <v>67</v>
      </c>
      <c r="AB33" s="559" t="s">
        <v>68</v>
      </c>
      <c r="AC33" s="559" t="s">
        <v>69</v>
      </c>
      <c r="AD33" s="614" t="s">
        <v>70</v>
      </c>
      <c r="AE33" s="73" t="s">
        <v>71</v>
      </c>
      <c r="AF33" s="616" t="s">
        <v>67</v>
      </c>
      <c r="AG33" s="559" t="s">
        <v>68</v>
      </c>
      <c r="AH33" s="559" t="s">
        <v>69</v>
      </c>
      <c r="AI33" s="614" t="s">
        <v>70</v>
      </c>
      <c r="AJ33" s="617" t="s">
        <v>72</v>
      </c>
      <c r="AK33" s="534" t="s">
        <v>73</v>
      </c>
      <c r="AL33" s="534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6</v>
      </c>
      <c r="C34" s="530">
        <v>6</v>
      </c>
      <c r="D34" s="16"/>
      <c r="E34" s="16"/>
      <c r="F34" s="16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9"/>
      <c r="T34" s="620">
        <v>3</v>
      </c>
      <c r="U34" s="621">
        <v>3</v>
      </c>
      <c r="V34" s="620"/>
      <c r="W34" s="621"/>
      <c r="X34" s="620"/>
      <c r="Y34" s="621"/>
      <c r="Z34" s="77">
        <f>SUM(AA34+AB34+AC34+AD34)</f>
        <v>0</v>
      </c>
      <c r="AA34" s="620"/>
      <c r="AB34" s="622"/>
      <c r="AC34" s="622"/>
      <c r="AD34" s="621"/>
      <c r="AE34" s="77">
        <f>SUM(AF34+AG34+AH34+AI34)</f>
        <v>0</v>
      </c>
      <c r="AF34" s="620"/>
      <c r="AG34" s="622"/>
      <c r="AH34" s="622"/>
      <c r="AI34" s="623"/>
      <c r="AJ34" s="27"/>
      <c r="AK34" s="27"/>
      <c r="AL34" s="27">
        <v>6</v>
      </c>
      <c r="AM34" s="27"/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78"/>
      <c r="U35" s="79"/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/>
      <c r="AN35" s="27"/>
      <c r="AO35" s="27"/>
      <c r="AP35" s="27"/>
      <c r="AQ35" s="27"/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10</v>
      </c>
      <c r="C77" s="13"/>
      <c r="D77" s="14"/>
      <c r="E77" s="14"/>
      <c r="F77" s="14"/>
      <c r="G77" s="14"/>
      <c r="H77" s="14"/>
      <c r="I77" s="14"/>
      <c r="J77" s="14"/>
      <c r="K77" s="14">
        <v>1</v>
      </c>
      <c r="L77" s="14"/>
      <c r="M77" s="14">
        <v>1</v>
      </c>
      <c r="N77" s="14"/>
      <c r="O77" s="14">
        <v>2</v>
      </c>
      <c r="P77" s="14"/>
      <c r="Q77" s="14">
        <v>3</v>
      </c>
      <c r="R77" s="14">
        <v>2</v>
      </c>
      <c r="S77" s="24">
        <v>1</v>
      </c>
      <c r="T77" s="13">
        <v>5</v>
      </c>
      <c r="U77" s="24">
        <v>5</v>
      </c>
      <c r="V77" s="13"/>
      <c r="W77" s="24">
        <v>3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10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426" t="s">
        <v>4</v>
      </c>
      <c r="B94" s="97">
        <f>SUM(C94:S94)</f>
        <v>16</v>
      </c>
      <c r="C94" s="98">
        <f>SUM(C34:C93)</f>
        <v>6</v>
      </c>
      <c r="D94" s="624">
        <f>SUM(D34:D93)</f>
        <v>0</v>
      </c>
      <c r="E94" s="624">
        <f t="shared" ref="E94:AP94" si="34">SUM(E34:E93)</f>
        <v>0</v>
      </c>
      <c r="F94" s="624">
        <f t="shared" si="34"/>
        <v>0</v>
      </c>
      <c r="G94" s="624">
        <f t="shared" si="34"/>
        <v>0</v>
      </c>
      <c r="H94" s="100">
        <f t="shared" si="34"/>
        <v>0</v>
      </c>
      <c r="I94" s="624">
        <f t="shared" si="34"/>
        <v>0</v>
      </c>
      <c r="J94" s="624">
        <f t="shared" si="34"/>
        <v>0</v>
      </c>
      <c r="K94" s="624">
        <f t="shared" si="34"/>
        <v>1</v>
      </c>
      <c r="L94" s="624">
        <f t="shared" si="34"/>
        <v>0</v>
      </c>
      <c r="M94" s="624">
        <f t="shared" si="34"/>
        <v>1</v>
      </c>
      <c r="N94" s="624">
        <f t="shared" si="34"/>
        <v>0</v>
      </c>
      <c r="O94" s="624">
        <f t="shared" si="34"/>
        <v>2</v>
      </c>
      <c r="P94" s="624">
        <f t="shared" si="34"/>
        <v>0</v>
      </c>
      <c r="Q94" s="624">
        <f t="shared" si="34"/>
        <v>3</v>
      </c>
      <c r="R94" s="624">
        <f t="shared" si="34"/>
        <v>2</v>
      </c>
      <c r="S94" s="101">
        <f t="shared" si="34"/>
        <v>1</v>
      </c>
      <c r="T94" s="98">
        <f t="shared" si="34"/>
        <v>8</v>
      </c>
      <c r="U94" s="101">
        <f t="shared" si="34"/>
        <v>8</v>
      </c>
      <c r="V94" s="98">
        <f t="shared" si="34"/>
        <v>0</v>
      </c>
      <c r="W94" s="101">
        <f t="shared" si="34"/>
        <v>3</v>
      </c>
      <c r="X94" s="98">
        <f t="shared" si="34"/>
        <v>0</v>
      </c>
      <c r="Y94" s="101">
        <f t="shared" si="34"/>
        <v>0</v>
      </c>
      <c r="Z94" s="97">
        <f t="shared" si="34"/>
        <v>0</v>
      </c>
      <c r="AA94" s="98">
        <f t="shared" si="34"/>
        <v>0</v>
      </c>
      <c r="AB94" s="624">
        <f t="shared" si="34"/>
        <v>0</v>
      </c>
      <c r="AC94" s="624">
        <f t="shared" si="34"/>
        <v>0</v>
      </c>
      <c r="AD94" s="100">
        <f t="shared" si="34"/>
        <v>0</v>
      </c>
      <c r="AE94" s="97">
        <f t="shared" si="34"/>
        <v>0</v>
      </c>
      <c r="AF94" s="98">
        <f t="shared" si="34"/>
        <v>0</v>
      </c>
      <c r="AG94" s="624">
        <f t="shared" si="34"/>
        <v>0</v>
      </c>
      <c r="AH94" s="624">
        <f t="shared" si="34"/>
        <v>0</v>
      </c>
      <c r="AI94" s="102">
        <f t="shared" si="34"/>
        <v>0</v>
      </c>
      <c r="AJ94" s="101">
        <f>SUM(AJ34:AJ93)</f>
        <v>0</v>
      </c>
      <c r="AK94" s="101">
        <f>SUM(AK34:AK93)</f>
        <v>0</v>
      </c>
      <c r="AL94" s="101">
        <f>SUM(AL34:AL93)</f>
        <v>16</v>
      </c>
      <c r="AM94" s="101">
        <f t="shared" si="34"/>
        <v>0</v>
      </c>
      <c r="AN94" s="101">
        <f t="shared" si="34"/>
        <v>0</v>
      </c>
      <c r="AO94" s="101">
        <f t="shared" si="34"/>
        <v>0</v>
      </c>
      <c r="AP94" s="101">
        <f t="shared" si="34"/>
        <v>0</v>
      </c>
      <c r="AQ94" s="101">
        <f>SUM(AQ34:AQ93)</f>
        <v>0</v>
      </c>
    </row>
    <row r="95" spans="1:93" s="2" customFormat="1" ht="11.25" customHeight="1" x14ac:dyDescent="0.15">
      <c r="A95" s="2183" t="s">
        <v>135</v>
      </c>
      <c r="B95" s="2183"/>
      <c r="C95" s="2183"/>
      <c r="D95" s="2183"/>
      <c r="E95" s="218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143" t="s">
        <v>3</v>
      </c>
      <c r="B96" s="2144"/>
      <c r="C96" s="2143" t="s">
        <v>36</v>
      </c>
      <c r="D96" s="2186"/>
      <c r="E96" s="2144"/>
      <c r="F96" s="2167" t="s">
        <v>39</v>
      </c>
      <c r="G96" s="2172"/>
      <c r="H96" s="2172"/>
      <c r="I96" s="2172"/>
      <c r="J96" s="2172"/>
      <c r="K96" s="2172"/>
      <c r="L96" s="2172"/>
      <c r="M96" s="2172"/>
      <c r="N96" s="2172"/>
      <c r="O96" s="2172"/>
      <c r="P96" s="2172"/>
      <c r="Q96" s="2172"/>
      <c r="R96" s="2172"/>
      <c r="S96" s="2172"/>
      <c r="T96" s="2172"/>
      <c r="U96" s="2172"/>
      <c r="V96" s="2172"/>
      <c r="W96" s="2172"/>
      <c r="X96" s="2172"/>
      <c r="Y96" s="2172"/>
      <c r="Z96" s="2172"/>
      <c r="AA96" s="2172"/>
      <c r="AB96" s="2172"/>
      <c r="AC96" s="2172"/>
      <c r="AD96" s="2172"/>
      <c r="AE96" s="2172"/>
      <c r="AF96" s="2172"/>
      <c r="AG96" s="2172"/>
      <c r="AH96" s="2172"/>
      <c r="AI96" s="2172"/>
      <c r="AJ96" s="2172"/>
      <c r="AK96" s="2172"/>
      <c r="AL96" s="2172"/>
      <c r="AM96" s="2168"/>
      <c r="AN96" s="2188" t="s">
        <v>136</v>
      </c>
      <c r="AO96" s="2189"/>
      <c r="AP96" s="2156" t="s">
        <v>137</v>
      </c>
      <c r="AQ96" s="2170" t="s">
        <v>138</v>
      </c>
      <c r="AR96" s="2155" t="s">
        <v>9</v>
      </c>
      <c r="AS96" s="2170" t="s">
        <v>10</v>
      </c>
      <c r="AT96" s="2170" t="s">
        <v>139</v>
      </c>
      <c r="AU96" s="2139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163" t="s">
        <v>12</v>
      </c>
      <c r="G97" s="2166"/>
      <c r="H97" s="2163" t="s">
        <v>13</v>
      </c>
      <c r="I97" s="2166"/>
      <c r="J97" s="2163" t="s">
        <v>141</v>
      </c>
      <c r="K97" s="2166"/>
      <c r="L97" s="2163" t="s">
        <v>15</v>
      </c>
      <c r="M97" s="2166"/>
      <c r="N97" s="2163" t="s">
        <v>16</v>
      </c>
      <c r="O97" s="2166"/>
      <c r="P97" s="2167" t="s">
        <v>17</v>
      </c>
      <c r="Q97" s="2169"/>
      <c r="R97" s="2167" t="s">
        <v>18</v>
      </c>
      <c r="S97" s="2169"/>
      <c r="T97" s="2167" t="s">
        <v>19</v>
      </c>
      <c r="U97" s="2169"/>
      <c r="V97" s="2167" t="s">
        <v>20</v>
      </c>
      <c r="W97" s="2169"/>
      <c r="X97" s="2167" t="s">
        <v>21</v>
      </c>
      <c r="Y97" s="2169"/>
      <c r="Z97" s="2167" t="s">
        <v>22</v>
      </c>
      <c r="AA97" s="2169"/>
      <c r="AB97" s="2167" t="s">
        <v>23</v>
      </c>
      <c r="AC97" s="2169"/>
      <c r="AD97" s="2167" t="s">
        <v>24</v>
      </c>
      <c r="AE97" s="2169"/>
      <c r="AF97" s="2167" t="s">
        <v>25</v>
      </c>
      <c r="AG97" s="2169"/>
      <c r="AH97" s="2167" t="s">
        <v>26</v>
      </c>
      <c r="AI97" s="2169"/>
      <c r="AJ97" s="2167" t="s">
        <v>27</v>
      </c>
      <c r="AK97" s="2169"/>
      <c r="AL97" s="2167" t="s">
        <v>28</v>
      </c>
      <c r="AM97" s="2168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72" t="s">
        <v>43</v>
      </c>
      <c r="D98" s="625" t="s">
        <v>29</v>
      </c>
      <c r="E98" s="418" t="s">
        <v>30</v>
      </c>
      <c r="F98" s="104" t="s">
        <v>29</v>
      </c>
      <c r="G98" s="416" t="s">
        <v>30</v>
      </c>
      <c r="H98" s="104" t="s">
        <v>29</v>
      </c>
      <c r="I98" s="416" t="s">
        <v>30</v>
      </c>
      <c r="J98" s="104" t="s">
        <v>29</v>
      </c>
      <c r="K98" s="416" t="s">
        <v>30</v>
      </c>
      <c r="L98" s="104" t="s">
        <v>29</v>
      </c>
      <c r="M98" s="416" t="s">
        <v>30</v>
      </c>
      <c r="N98" s="104" t="s">
        <v>29</v>
      </c>
      <c r="O98" s="416" t="s">
        <v>30</v>
      </c>
      <c r="P98" s="104" t="s">
        <v>29</v>
      </c>
      <c r="Q98" s="416" t="s">
        <v>30</v>
      </c>
      <c r="R98" s="104" t="s">
        <v>29</v>
      </c>
      <c r="S98" s="416" t="s">
        <v>30</v>
      </c>
      <c r="T98" s="104" t="s">
        <v>29</v>
      </c>
      <c r="U98" s="416" t="s">
        <v>30</v>
      </c>
      <c r="V98" s="104" t="s">
        <v>29</v>
      </c>
      <c r="W98" s="416" t="s">
        <v>30</v>
      </c>
      <c r="X98" s="104" t="s">
        <v>29</v>
      </c>
      <c r="Y98" s="416" t="s">
        <v>30</v>
      </c>
      <c r="Z98" s="104" t="s">
        <v>29</v>
      </c>
      <c r="AA98" s="416" t="s">
        <v>30</v>
      </c>
      <c r="AB98" s="104" t="s">
        <v>29</v>
      </c>
      <c r="AC98" s="416" t="s">
        <v>30</v>
      </c>
      <c r="AD98" s="104" t="s">
        <v>29</v>
      </c>
      <c r="AE98" s="416" t="s">
        <v>30</v>
      </c>
      <c r="AF98" s="104" t="s">
        <v>29</v>
      </c>
      <c r="AG98" s="416" t="s">
        <v>30</v>
      </c>
      <c r="AH98" s="104" t="s">
        <v>29</v>
      </c>
      <c r="AI98" s="416" t="s">
        <v>30</v>
      </c>
      <c r="AJ98" s="104" t="s">
        <v>29</v>
      </c>
      <c r="AK98" s="416" t="s">
        <v>30</v>
      </c>
      <c r="AL98" s="104" t="s">
        <v>29</v>
      </c>
      <c r="AM98" s="424" t="s">
        <v>30</v>
      </c>
      <c r="AN98" s="107" t="s">
        <v>142</v>
      </c>
      <c r="AO98" s="108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09" t="s">
        <v>32</v>
      </c>
      <c r="B99" s="110"/>
      <c r="C99" s="111">
        <f>SUM(D99+E99)</f>
        <v>58</v>
      </c>
      <c r="D99" s="112">
        <f>SUM(F99+H99+J99+L99+N99+P99+R99+T99+V99+X99+Z99+AB99+AD99+AF99+AH99+AJ99+AL99)</f>
        <v>29</v>
      </c>
      <c r="E99" s="113">
        <f>SUM(G99+I99+K99+M99+O99+Q99+S99+U99+W99+Y99+AA99+AC99+AE99+AG99+AI99+AK99+AM99)</f>
        <v>29</v>
      </c>
      <c r="F99" s="626"/>
      <c r="G99" s="114"/>
      <c r="H99" s="626"/>
      <c r="I99" s="114"/>
      <c r="J99" s="626"/>
      <c r="K99" s="114"/>
      <c r="L99" s="626"/>
      <c r="M99" s="114"/>
      <c r="N99" s="626"/>
      <c r="O99" s="114"/>
      <c r="P99" s="626"/>
      <c r="Q99" s="114">
        <v>1</v>
      </c>
      <c r="R99" s="626"/>
      <c r="S99" s="114">
        <v>1</v>
      </c>
      <c r="T99" s="626"/>
      <c r="U99" s="114">
        <v>4</v>
      </c>
      <c r="V99" s="626">
        <v>2</v>
      </c>
      <c r="W99" s="114">
        <v>1</v>
      </c>
      <c r="X99" s="626">
        <v>2</v>
      </c>
      <c r="Y99" s="114">
        <v>3</v>
      </c>
      <c r="Z99" s="626"/>
      <c r="AA99" s="114">
        <v>1</v>
      </c>
      <c r="AB99" s="626">
        <v>3</v>
      </c>
      <c r="AC99" s="114">
        <v>2</v>
      </c>
      <c r="AD99" s="626">
        <v>1</v>
      </c>
      <c r="AE99" s="114">
        <v>4</v>
      </c>
      <c r="AF99" s="626">
        <v>9</v>
      </c>
      <c r="AG99" s="114">
        <v>5</v>
      </c>
      <c r="AH99" s="626">
        <v>7</v>
      </c>
      <c r="AI99" s="114">
        <v>4</v>
      </c>
      <c r="AJ99" s="626">
        <v>4</v>
      </c>
      <c r="AK99" s="114">
        <v>2</v>
      </c>
      <c r="AL99" s="626">
        <v>1</v>
      </c>
      <c r="AM99" s="115">
        <v>1</v>
      </c>
      <c r="AN99" s="627"/>
      <c r="AO99" s="628">
        <v>40</v>
      </c>
      <c r="AP99" s="629">
        <v>58</v>
      </c>
      <c r="AQ99" s="630">
        <v>12</v>
      </c>
      <c r="AR99" s="629">
        <v>0</v>
      </c>
      <c r="AS99" s="630">
        <v>0</v>
      </c>
      <c r="AT99" s="631">
        <v>18</v>
      </c>
      <c r="AU99" s="631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16" t="s">
        <v>33</v>
      </c>
      <c r="B100" s="632" t="s">
        <v>144</v>
      </c>
      <c r="C100" s="118">
        <f>SUM(D100:E100)</f>
        <v>0</v>
      </c>
      <c r="D100" s="371"/>
      <c r="E100" s="113">
        <f>SUM(K100+M100+O100+Q100+S100+U100+W100+Y100+AA100+AC100+AE100+AG100+AI100+AK100+AM100)</f>
        <v>0</v>
      </c>
      <c r="F100" s="633"/>
      <c r="G100" s="634"/>
      <c r="H100" s="633"/>
      <c r="I100" s="634"/>
      <c r="J100" s="633"/>
      <c r="K100" s="635"/>
      <c r="L100" s="633"/>
      <c r="M100" s="635"/>
      <c r="N100" s="633"/>
      <c r="O100" s="635"/>
      <c r="P100" s="633"/>
      <c r="Q100" s="635"/>
      <c r="R100" s="633"/>
      <c r="S100" s="635"/>
      <c r="T100" s="633"/>
      <c r="U100" s="635"/>
      <c r="V100" s="633"/>
      <c r="W100" s="635"/>
      <c r="X100" s="633"/>
      <c r="Y100" s="635"/>
      <c r="Z100" s="633"/>
      <c r="AA100" s="635"/>
      <c r="AB100" s="633"/>
      <c r="AC100" s="621"/>
      <c r="AD100" s="633"/>
      <c r="AE100" s="635"/>
      <c r="AF100" s="633"/>
      <c r="AG100" s="635"/>
      <c r="AH100" s="633"/>
      <c r="AI100" s="635"/>
      <c r="AJ100" s="633"/>
      <c r="AK100" s="635"/>
      <c r="AL100" s="633"/>
      <c r="AM100" s="623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163" t="s">
        <v>4</v>
      </c>
      <c r="B108" s="2166"/>
      <c r="C108" s="163">
        <f t="shared" ref="C108:AU108" si="46">SUM(C99:C107)</f>
        <v>58</v>
      </c>
      <c r="D108" s="164">
        <f t="shared" si="46"/>
        <v>29</v>
      </c>
      <c r="E108" s="134">
        <f t="shared" si="46"/>
        <v>29</v>
      </c>
      <c r="F108" s="165">
        <f t="shared" si="46"/>
        <v>0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167">
        <f t="shared" si="46"/>
        <v>0</v>
      </c>
      <c r="K108" s="636">
        <f t="shared" si="46"/>
        <v>0</v>
      </c>
      <c r="L108" s="167">
        <f t="shared" si="46"/>
        <v>0</v>
      </c>
      <c r="M108" s="636">
        <f t="shared" si="46"/>
        <v>0</v>
      </c>
      <c r="N108" s="167">
        <f t="shared" si="46"/>
        <v>0</v>
      </c>
      <c r="O108" s="636">
        <f t="shared" si="46"/>
        <v>0</v>
      </c>
      <c r="P108" s="167">
        <f t="shared" si="46"/>
        <v>0</v>
      </c>
      <c r="Q108" s="636">
        <f t="shared" si="46"/>
        <v>1</v>
      </c>
      <c r="R108" s="167">
        <f t="shared" si="46"/>
        <v>0</v>
      </c>
      <c r="S108" s="636">
        <f t="shared" si="46"/>
        <v>1</v>
      </c>
      <c r="T108" s="167">
        <f t="shared" si="46"/>
        <v>0</v>
      </c>
      <c r="U108" s="636">
        <f t="shared" si="46"/>
        <v>4</v>
      </c>
      <c r="V108" s="167">
        <f t="shared" si="46"/>
        <v>2</v>
      </c>
      <c r="W108" s="636">
        <f t="shared" si="46"/>
        <v>1</v>
      </c>
      <c r="X108" s="167">
        <f t="shared" si="46"/>
        <v>2</v>
      </c>
      <c r="Y108" s="636">
        <f t="shared" si="46"/>
        <v>3</v>
      </c>
      <c r="Z108" s="167">
        <f t="shared" si="46"/>
        <v>0</v>
      </c>
      <c r="AA108" s="636">
        <f t="shared" si="46"/>
        <v>1</v>
      </c>
      <c r="AB108" s="167">
        <f t="shared" si="46"/>
        <v>3</v>
      </c>
      <c r="AC108" s="636">
        <f t="shared" si="46"/>
        <v>2</v>
      </c>
      <c r="AD108" s="167">
        <f t="shared" si="46"/>
        <v>1</v>
      </c>
      <c r="AE108" s="636">
        <f t="shared" si="46"/>
        <v>4</v>
      </c>
      <c r="AF108" s="167">
        <f t="shared" si="46"/>
        <v>9</v>
      </c>
      <c r="AG108" s="636">
        <f t="shared" si="46"/>
        <v>5</v>
      </c>
      <c r="AH108" s="167">
        <f t="shared" si="46"/>
        <v>7</v>
      </c>
      <c r="AI108" s="636">
        <f t="shared" si="46"/>
        <v>4</v>
      </c>
      <c r="AJ108" s="167">
        <f t="shared" si="46"/>
        <v>4</v>
      </c>
      <c r="AK108" s="636">
        <f t="shared" si="46"/>
        <v>2</v>
      </c>
      <c r="AL108" s="169">
        <f t="shared" si="46"/>
        <v>1</v>
      </c>
      <c r="AM108" s="637">
        <f t="shared" si="46"/>
        <v>1</v>
      </c>
      <c r="AN108" s="171">
        <f>SUM(AN99:AN107)</f>
        <v>0</v>
      </c>
      <c r="AO108" s="172">
        <f>SUM(AO99:AO107)</f>
        <v>40</v>
      </c>
      <c r="AP108" s="173">
        <f t="shared" si="46"/>
        <v>58</v>
      </c>
      <c r="AQ108" s="174">
        <f t="shared" si="46"/>
        <v>12</v>
      </c>
      <c r="AR108" s="175">
        <f t="shared" si="46"/>
        <v>0</v>
      </c>
      <c r="AS108" s="174">
        <f t="shared" si="46"/>
        <v>0</v>
      </c>
      <c r="AT108" s="166">
        <f t="shared" si="46"/>
        <v>18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423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170" t="s">
        <v>153</v>
      </c>
      <c r="B111" s="2163" t="s">
        <v>4</v>
      </c>
      <c r="C111" s="2164"/>
      <c r="D111" s="2166"/>
      <c r="E111" s="2163" t="s">
        <v>5</v>
      </c>
      <c r="F111" s="2164"/>
      <c r="G111" s="2164"/>
      <c r="H111" s="2164"/>
      <c r="I111" s="2164"/>
      <c r="J111" s="2164"/>
      <c r="K111" s="2164"/>
      <c r="L111" s="2164"/>
      <c r="M111" s="2164"/>
      <c r="N111" s="2164"/>
      <c r="O111" s="2164"/>
      <c r="P111" s="2165"/>
      <c r="Q111" s="2174" t="s">
        <v>154</v>
      </c>
      <c r="R111" s="2139" t="s">
        <v>155</v>
      </c>
      <c r="S111" s="2139" t="s">
        <v>156</v>
      </c>
      <c r="T111" s="2139" t="s">
        <v>7</v>
      </c>
      <c r="U111" s="2139" t="s">
        <v>8</v>
      </c>
      <c r="V111" s="2139" t="s">
        <v>9</v>
      </c>
      <c r="W111" s="2139" t="s">
        <v>10</v>
      </c>
    </row>
    <row r="112" spans="1:93" s="3" customFormat="1" ht="21" x14ac:dyDescent="0.15">
      <c r="A112" s="2148"/>
      <c r="B112" s="177" t="s">
        <v>71</v>
      </c>
      <c r="C112" s="421" t="s">
        <v>29</v>
      </c>
      <c r="D112" s="638" t="s">
        <v>30</v>
      </c>
      <c r="E112" s="4" t="s">
        <v>157</v>
      </c>
      <c r="F112" s="639" t="s">
        <v>158</v>
      </c>
      <c r="G112" s="639" t="s">
        <v>159</v>
      </c>
      <c r="H112" s="639" t="s">
        <v>160</v>
      </c>
      <c r="I112" s="639" t="s">
        <v>161</v>
      </c>
      <c r="J112" s="639" t="s">
        <v>162</v>
      </c>
      <c r="K112" s="639" t="s">
        <v>163</v>
      </c>
      <c r="L112" s="639" t="s">
        <v>164</v>
      </c>
      <c r="M112" s="639" t="s">
        <v>165</v>
      </c>
      <c r="N112" s="639" t="s">
        <v>166</v>
      </c>
      <c r="O112" s="639" t="s">
        <v>167</v>
      </c>
      <c r="P112" s="640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641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419" t="s">
        <v>4</v>
      </c>
      <c r="B116" s="183">
        <f t="shared" ref="B116:W116" si="64">SUM(B113:B115)</f>
        <v>0</v>
      </c>
      <c r="C116" s="184">
        <f t="shared" si="64"/>
        <v>0</v>
      </c>
      <c r="D116" s="642">
        <f t="shared" si="64"/>
        <v>0</v>
      </c>
      <c r="E116" s="111">
        <f t="shared" si="64"/>
        <v>0</v>
      </c>
      <c r="F116" s="643">
        <f t="shared" si="64"/>
        <v>0</v>
      </c>
      <c r="G116" s="643">
        <f t="shared" si="64"/>
        <v>0</v>
      </c>
      <c r="H116" s="643">
        <f t="shared" si="64"/>
        <v>0</v>
      </c>
      <c r="I116" s="643">
        <f t="shared" si="64"/>
        <v>0</v>
      </c>
      <c r="J116" s="643">
        <f t="shared" si="64"/>
        <v>0</v>
      </c>
      <c r="K116" s="643">
        <f t="shared" si="64"/>
        <v>0</v>
      </c>
      <c r="L116" s="643">
        <f t="shared" si="64"/>
        <v>0</v>
      </c>
      <c r="M116" s="643">
        <f t="shared" si="64"/>
        <v>0</v>
      </c>
      <c r="N116" s="643">
        <f t="shared" si="64"/>
        <v>0</v>
      </c>
      <c r="O116" s="643">
        <f t="shared" si="64"/>
        <v>0</v>
      </c>
      <c r="P116" s="644">
        <f t="shared" si="64"/>
        <v>0</v>
      </c>
      <c r="Q116" s="188">
        <f t="shared" si="64"/>
        <v>0</v>
      </c>
      <c r="R116" s="189">
        <f t="shared" si="64"/>
        <v>0</v>
      </c>
      <c r="S116" s="189">
        <f t="shared" si="64"/>
        <v>0</v>
      </c>
      <c r="T116" s="189">
        <f>SUM(T113:T115)</f>
        <v>0</v>
      </c>
      <c r="U116" s="189">
        <f t="shared" si="64"/>
        <v>0</v>
      </c>
      <c r="V116" s="189">
        <f t="shared" si="64"/>
        <v>0</v>
      </c>
      <c r="W116" s="189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170" t="s">
        <v>153</v>
      </c>
      <c r="B118" s="2163" t="s">
        <v>4</v>
      </c>
      <c r="C118" s="2164"/>
      <c r="D118" s="2166"/>
      <c r="E118" s="2163" t="s">
        <v>5</v>
      </c>
      <c r="F118" s="2164"/>
      <c r="G118" s="2164"/>
      <c r="H118" s="2164"/>
      <c r="I118" s="2164"/>
      <c r="J118" s="2164"/>
      <c r="K118" s="2164"/>
      <c r="L118" s="2165"/>
      <c r="M118" s="2174" t="s">
        <v>173</v>
      </c>
      <c r="N118" s="2139" t="s">
        <v>154</v>
      </c>
      <c r="O118" s="2139" t="s">
        <v>137</v>
      </c>
      <c r="P118" s="2139" t="s">
        <v>174</v>
      </c>
      <c r="Q118" s="2139" t="s">
        <v>175</v>
      </c>
      <c r="R118" s="2139" t="s">
        <v>176</v>
      </c>
      <c r="S118" s="2139" t="s">
        <v>9</v>
      </c>
      <c r="T118" s="2139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417" t="s">
        <v>29</v>
      </c>
      <c r="D119" s="638" t="s">
        <v>30</v>
      </c>
      <c r="E119" s="4" t="s">
        <v>177</v>
      </c>
      <c r="F119" s="639" t="s">
        <v>178</v>
      </c>
      <c r="G119" s="639" t="s">
        <v>179</v>
      </c>
      <c r="H119" s="639" t="s">
        <v>180</v>
      </c>
      <c r="I119" s="639" t="s">
        <v>181</v>
      </c>
      <c r="J119" s="639" t="s">
        <v>182</v>
      </c>
      <c r="K119" s="639" t="s">
        <v>183</v>
      </c>
      <c r="L119" s="640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425" t="s">
        <v>4</v>
      </c>
      <c r="B122" s="183">
        <f t="shared" ref="B122:T122" si="66">SUM(B120:B121)</f>
        <v>0</v>
      </c>
      <c r="C122" s="193">
        <f t="shared" si="66"/>
        <v>0</v>
      </c>
      <c r="D122" s="642">
        <f t="shared" si="66"/>
        <v>0</v>
      </c>
      <c r="E122" s="111">
        <f t="shared" si="66"/>
        <v>0</v>
      </c>
      <c r="F122" s="643">
        <f t="shared" si="66"/>
        <v>0</v>
      </c>
      <c r="G122" s="643">
        <f t="shared" si="66"/>
        <v>0</v>
      </c>
      <c r="H122" s="643">
        <f t="shared" si="66"/>
        <v>0</v>
      </c>
      <c r="I122" s="643">
        <f t="shared" si="66"/>
        <v>0</v>
      </c>
      <c r="J122" s="643">
        <f t="shared" si="66"/>
        <v>0</v>
      </c>
      <c r="K122" s="643">
        <f t="shared" si="66"/>
        <v>0</v>
      </c>
      <c r="L122" s="644">
        <f t="shared" si="66"/>
        <v>0</v>
      </c>
      <c r="M122" s="188">
        <f t="shared" si="66"/>
        <v>0</v>
      </c>
      <c r="N122" s="189">
        <f t="shared" si="66"/>
        <v>0</v>
      </c>
      <c r="O122" s="189">
        <f t="shared" si="66"/>
        <v>0</v>
      </c>
      <c r="P122" s="189">
        <f t="shared" si="66"/>
        <v>0</v>
      </c>
      <c r="Q122" s="189">
        <f t="shared" si="66"/>
        <v>0</v>
      </c>
      <c r="R122" s="189">
        <f>SUM(R120:R121)</f>
        <v>0</v>
      </c>
      <c r="S122" s="189">
        <f t="shared" si="66"/>
        <v>0</v>
      </c>
      <c r="T122" s="189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177" t="s">
        <v>188</v>
      </c>
      <c r="B125" s="2177" t="s">
        <v>189</v>
      </c>
      <c r="C125" s="2167" t="s">
        <v>5</v>
      </c>
      <c r="D125" s="2172"/>
      <c r="E125" s="2172"/>
      <c r="F125" s="2172"/>
      <c r="G125" s="2172"/>
      <c r="H125" s="2172"/>
      <c r="I125" s="2172"/>
      <c r="J125" s="2172"/>
      <c r="K125" s="2172"/>
      <c r="L125" s="2172"/>
      <c r="M125" s="2172"/>
      <c r="N125" s="2172"/>
      <c r="O125" s="2172"/>
      <c r="P125" s="2172"/>
      <c r="Q125" s="2172"/>
      <c r="R125" s="2172"/>
      <c r="S125" s="2172"/>
      <c r="T125" s="2178" t="s">
        <v>48</v>
      </c>
      <c r="U125" s="2179"/>
      <c r="V125" s="2174" t="s">
        <v>190</v>
      </c>
      <c r="W125" s="2170" t="s">
        <v>191</v>
      </c>
      <c r="X125" s="2170" t="s">
        <v>9</v>
      </c>
      <c r="Y125" s="2170" t="s">
        <v>10</v>
      </c>
      <c r="Z125" s="2139" t="s">
        <v>192</v>
      </c>
      <c r="AA125" s="2175" t="s">
        <v>193</v>
      </c>
    </row>
    <row r="126" spans="1:96" s="3" customFormat="1" ht="10.5" x14ac:dyDescent="0.15">
      <c r="A126" s="2177"/>
      <c r="B126" s="2177"/>
      <c r="C126" s="4" t="s">
        <v>12</v>
      </c>
      <c r="D126" s="639" t="s">
        <v>13</v>
      </c>
      <c r="E126" s="6" t="s">
        <v>14</v>
      </c>
      <c r="F126" s="639" t="s">
        <v>15</v>
      </c>
      <c r="G126" s="625" t="s">
        <v>16</v>
      </c>
      <c r="H126" s="625" t="s">
        <v>17</v>
      </c>
      <c r="I126" s="625" t="s">
        <v>18</v>
      </c>
      <c r="J126" s="625" t="s">
        <v>19</v>
      </c>
      <c r="K126" s="625" t="s">
        <v>20</v>
      </c>
      <c r="L126" s="625" t="s">
        <v>21</v>
      </c>
      <c r="M126" s="625" t="s">
        <v>22</v>
      </c>
      <c r="N126" s="625" t="s">
        <v>23</v>
      </c>
      <c r="O126" s="625" t="s">
        <v>24</v>
      </c>
      <c r="P126" s="625" t="s">
        <v>25</v>
      </c>
      <c r="Q126" s="625" t="s">
        <v>26</v>
      </c>
      <c r="R126" s="625" t="s">
        <v>27</v>
      </c>
      <c r="S126" s="194" t="s">
        <v>28</v>
      </c>
      <c r="T126" s="195" t="s">
        <v>29</v>
      </c>
      <c r="U126" s="10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645" t="s">
        <v>194</v>
      </c>
      <c r="B127" s="646">
        <f>SUM(C127:S127)</f>
        <v>2</v>
      </c>
      <c r="C127" s="198"/>
      <c r="D127" s="199"/>
      <c r="E127" s="199">
        <v>1</v>
      </c>
      <c r="F127" s="199">
        <v>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1</v>
      </c>
      <c r="U127" s="202">
        <v>1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162" t="s">
        <v>198</v>
      </c>
      <c r="B131" s="2162" t="s">
        <v>3</v>
      </c>
      <c r="C131" s="2155" t="s">
        <v>4</v>
      </c>
      <c r="D131" s="2156"/>
      <c r="E131" s="2139"/>
      <c r="F131" s="2167" t="s">
        <v>39</v>
      </c>
      <c r="G131" s="2172"/>
      <c r="H131" s="2172"/>
      <c r="I131" s="2172"/>
      <c r="J131" s="2172"/>
      <c r="K131" s="2172"/>
      <c r="L131" s="2172"/>
      <c r="M131" s="2172"/>
      <c r="N131" s="2172"/>
      <c r="O131" s="2172"/>
      <c r="P131" s="2172"/>
      <c r="Q131" s="2172"/>
      <c r="R131" s="2172"/>
      <c r="S131" s="2172"/>
      <c r="T131" s="2172"/>
      <c r="U131" s="2172"/>
      <c r="V131" s="2172"/>
      <c r="W131" s="2172"/>
      <c r="X131" s="2172"/>
      <c r="Y131" s="2172"/>
      <c r="Z131" s="2172"/>
      <c r="AA131" s="2172"/>
      <c r="AB131" s="2172"/>
      <c r="AC131" s="2172"/>
      <c r="AD131" s="2172"/>
      <c r="AE131" s="2172"/>
      <c r="AF131" s="2172"/>
      <c r="AG131" s="2172"/>
      <c r="AH131" s="2172"/>
      <c r="AI131" s="2172"/>
      <c r="AJ131" s="2172"/>
      <c r="AK131" s="2172"/>
      <c r="AL131" s="2172"/>
      <c r="AM131" s="2172"/>
      <c r="AN131" s="2174" t="s">
        <v>8</v>
      </c>
      <c r="AO131" s="2170" t="s">
        <v>9</v>
      </c>
      <c r="AP131" s="2170" t="s">
        <v>10</v>
      </c>
      <c r="AQ131" s="2170" t="s">
        <v>192</v>
      </c>
      <c r="AR131" s="2170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163" t="s">
        <v>12</v>
      </c>
      <c r="G132" s="2166"/>
      <c r="H132" s="2163" t="s">
        <v>13</v>
      </c>
      <c r="I132" s="2166"/>
      <c r="J132" s="2163" t="s">
        <v>141</v>
      </c>
      <c r="K132" s="2166"/>
      <c r="L132" s="2163" t="s">
        <v>15</v>
      </c>
      <c r="M132" s="2164"/>
      <c r="N132" s="2163" t="s">
        <v>16</v>
      </c>
      <c r="O132" s="2166"/>
      <c r="P132" s="2167" t="s">
        <v>17</v>
      </c>
      <c r="Q132" s="2169"/>
      <c r="R132" s="2167" t="s">
        <v>18</v>
      </c>
      <c r="S132" s="2169"/>
      <c r="T132" s="2167" t="s">
        <v>19</v>
      </c>
      <c r="U132" s="2169"/>
      <c r="V132" s="2167" t="s">
        <v>20</v>
      </c>
      <c r="W132" s="2169"/>
      <c r="X132" s="2167" t="s">
        <v>21</v>
      </c>
      <c r="Y132" s="2169"/>
      <c r="Z132" s="2167" t="s">
        <v>22</v>
      </c>
      <c r="AA132" s="2169"/>
      <c r="AB132" s="2167" t="s">
        <v>23</v>
      </c>
      <c r="AC132" s="2169"/>
      <c r="AD132" s="2167" t="s">
        <v>24</v>
      </c>
      <c r="AE132" s="2169"/>
      <c r="AF132" s="2167" t="s">
        <v>25</v>
      </c>
      <c r="AG132" s="2169"/>
      <c r="AH132" s="2167" t="s">
        <v>26</v>
      </c>
      <c r="AI132" s="2169"/>
      <c r="AJ132" s="2167" t="s">
        <v>27</v>
      </c>
      <c r="AK132" s="2169"/>
      <c r="AL132" s="2167" t="s">
        <v>28</v>
      </c>
      <c r="AM132" s="2172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72" t="s">
        <v>43</v>
      </c>
      <c r="D133" s="6" t="s">
        <v>29</v>
      </c>
      <c r="E133" s="420" t="s">
        <v>30</v>
      </c>
      <c r="F133" s="4" t="s">
        <v>29</v>
      </c>
      <c r="G133" s="420" t="s">
        <v>30</v>
      </c>
      <c r="H133" s="4" t="s">
        <v>29</v>
      </c>
      <c r="I133" s="420" t="s">
        <v>30</v>
      </c>
      <c r="J133" s="4" t="s">
        <v>29</v>
      </c>
      <c r="K133" s="420" t="s">
        <v>30</v>
      </c>
      <c r="L133" s="6" t="s">
        <v>29</v>
      </c>
      <c r="M133" s="220" t="s">
        <v>30</v>
      </c>
      <c r="N133" s="4" t="s">
        <v>29</v>
      </c>
      <c r="O133" s="638" t="s">
        <v>30</v>
      </c>
      <c r="P133" s="4" t="s">
        <v>29</v>
      </c>
      <c r="Q133" s="638" t="s">
        <v>30</v>
      </c>
      <c r="R133" s="6" t="s">
        <v>29</v>
      </c>
      <c r="S133" s="638" t="s">
        <v>30</v>
      </c>
      <c r="T133" s="6" t="s">
        <v>29</v>
      </c>
      <c r="U133" s="638" t="s">
        <v>30</v>
      </c>
      <c r="V133" s="4" t="s">
        <v>29</v>
      </c>
      <c r="W133" s="638" t="s">
        <v>30</v>
      </c>
      <c r="X133" s="6" t="s">
        <v>29</v>
      </c>
      <c r="Y133" s="638" t="s">
        <v>30</v>
      </c>
      <c r="Z133" s="6" t="s">
        <v>29</v>
      </c>
      <c r="AA133" s="638" t="s">
        <v>30</v>
      </c>
      <c r="AB133" s="6" t="s">
        <v>29</v>
      </c>
      <c r="AC133" s="638" t="s">
        <v>30</v>
      </c>
      <c r="AD133" s="6" t="s">
        <v>29</v>
      </c>
      <c r="AE133" s="638" t="s">
        <v>30</v>
      </c>
      <c r="AF133" s="6" t="s">
        <v>29</v>
      </c>
      <c r="AG133" s="638" t="s">
        <v>30</v>
      </c>
      <c r="AH133" s="6" t="s">
        <v>29</v>
      </c>
      <c r="AI133" s="638" t="s">
        <v>30</v>
      </c>
      <c r="AJ133" s="6" t="s">
        <v>29</v>
      </c>
      <c r="AK133" s="638" t="s">
        <v>30</v>
      </c>
      <c r="AL133" s="6" t="s">
        <v>29</v>
      </c>
      <c r="AM133" s="220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153" t="s">
        <v>199</v>
      </c>
      <c r="B134" s="647" t="s">
        <v>31</v>
      </c>
      <c r="C134" s="648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649">
        <f t="shared" si="83"/>
        <v>0</v>
      </c>
      <c r="F134" s="650"/>
      <c r="G134" s="651"/>
      <c r="H134" s="650"/>
      <c r="I134" s="651"/>
      <c r="J134" s="650"/>
      <c r="K134" s="651"/>
      <c r="L134" s="652"/>
      <c r="M134" s="653"/>
      <c r="N134" s="650"/>
      <c r="O134" s="654"/>
      <c r="P134" s="650"/>
      <c r="Q134" s="654"/>
      <c r="R134" s="652"/>
      <c r="S134" s="654"/>
      <c r="T134" s="652"/>
      <c r="U134" s="654"/>
      <c r="V134" s="650"/>
      <c r="W134" s="651"/>
      <c r="X134" s="652"/>
      <c r="Y134" s="651"/>
      <c r="Z134" s="652"/>
      <c r="AA134" s="654"/>
      <c r="AB134" s="652"/>
      <c r="AC134" s="654"/>
      <c r="AD134" s="652"/>
      <c r="AE134" s="654"/>
      <c r="AF134" s="652"/>
      <c r="AG134" s="654"/>
      <c r="AH134" s="652"/>
      <c r="AI134" s="654"/>
      <c r="AJ134" s="652"/>
      <c r="AK134" s="654"/>
      <c r="AL134" s="652"/>
      <c r="AM134" s="653"/>
      <c r="AN134" s="655"/>
      <c r="AO134" s="654"/>
      <c r="AP134" s="654"/>
      <c r="AQ134" s="654"/>
      <c r="AR134" s="654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0</v>
      </c>
      <c r="D138" s="227">
        <f t="shared" si="83"/>
        <v>0</v>
      </c>
      <c r="E138" s="228">
        <f t="shared" si="83"/>
        <v>0</v>
      </c>
      <c r="F138" s="198"/>
      <c r="G138" s="205"/>
      <c r="H138" s="198"/>
      <c r="I138" s="205"/>
      <c r="J138" s="198"/>
      <c r="K138" s="205"/>
      <c r="L138" s="229"/>
      <c r="M138" s="230"/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/>
      <c r="AB138" s="229"/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/>
      <c r="AO138" s="231"/>
      <c r="AP138" s="231"/>
      <c r="AQ138" s="231"/>
      <c r="AR138" s="231"/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414" t="s">
        <v>4</v>
      </c>
      <c r="C144" s="243">
        <f t="shared" si="82"/>
        <v>0</v>
      </c>
      <c r="D144" s="244">
        <f t="shared" ref="D144:AQ144" si="95">SUM(D134:D143)</f>
        <v>0</v>
      </c>
      <c r="E144" s="245">
        <f t="shared" si="95"/>
        <v>0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414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162" t="s">
        <v>208</v>
      </c>
      <c r="B157" s="2162" t="s">
        <v>3</v>
      </c>
      <c r="C157" s="2155" t="s">
        <v>4</v>
      </c>
      <c r="D157" s="2156"/>
      <c r="E157" s="2139"/>
      <c r="F157" s="2163" t="s">
        <v>39</v>
      </c>
      <c r="G157" s="2164"/>
      <c r="H157" s="2164"/>
      <c r="I157" s="2164"/>
      <c r="J157" s="2164"/>
      <c r="K157" s="2164"/>
      <c r="L157" s="2164"/>
      <c r="M157" s="2164"/>
      <c r="N157" s="2164"/>
      <c r="O157" s="2164"/>
      <c r="P157" s="2164"/>
      <c r="Q157" s="2164"/>
      <c r="R157" s="2164"/>
      <c r="S157" s="2164"/>
      <c r="T157" s="2164"/>
      <c r="U157" s="2164"/>
      <c r="V157" s="2164"/>
      <c r="W157" s="2164"/>
      <c r="X157" s="2164"/>
      <c r="Y157" s="2164"/>
      <c r="Z157" s="2164"/>
      <c r="AA157" s="2164"/>
      <c r="AB157" s="2164"/>
      <c r="AC157" s="2164"/>
      <c r="AD157" s="2164"/>
      <c r="AE157" s="2164"/>
      <c r="AF157" s="2164"/>
      <c r="AG157" s="2165"/>
      <c r="AH157" s="2139" t="s">
        <v>9</v>
      </c>
      <c r="AI157" s="2139" t="s">
        <v>10</v>
      </c>
    </row>
    <row r="158" spans="1:93" x14ac:dyDescent="0.25">
      <c r="A158" s="2101"/>
      <c r="B158" s="2101"/>
      <c r="C158" s="2157"/>
      <c r="D158" s="2158"/>
      <c r="E158" s="2141"/>
      <c r="F158" s="2163" t="s">
        <v>15</v>
      </c>
      <c r="G158" s="2166"/>
      <c r="H158" s="2163" t="s">
        <v>16</v>
      </c>
      <c r="I158" s="2166"/>
      <c r="J158" s="2167" t="s">
        <v>17</v>
      </c>
      <c r="K158" s="2169"/>
      <c r="L158" s="2167" t="s">
        <v>18</v>
      </c>
      <c r="M158" s="2169"/>
      <c r="N158" s="2167" t="s">
        <v>19</v>
      </c>
      <c r="O158" s="2169"/>
      <c r="P158" s="2167" t="s">
        <v>20</v>
      </c>
      <c r="Q158" s="2169"/>
      <c r="R158" s="2167" t="s">
        <v>21</v>
      </c>
      <c r="S158" s="2169"/>
      <c r="T158" s="2167" t="s">
        <v>22</v>
      </c>
      <c r="U158" s="2169"/>
      <c r="V158" s="2167" t="s">
        <v>23</v>
      </c>
      <c r="W158" s="2169"/>
      <c r="X158" s="2167" t="s">
        <v>24</v>
      </c>
      <c r="Y158" s="2169"/>
      <c r="Z158" s="2167" t="s">
        <v>25</v>
      </c>
      <c r="AA158" s="2169"/>
      <c r="AB158" s="2167" t="s">
        <v>26</v>
      </c>
      <c r="AC158" s="2169"/>
      <c r="AD158" s="2167" t="s">
        <v>27</v>
      </c>
      <c r="AE158" s="2169"/>
      <c r="AF158" s="2167" t="s">
        <v>28</v>
      </c>
      <c r="AG158" s="2168"/>
      <c r="AH158" s="2140"/>
      <c r="AI158" s="2140"/>
    </row>
    <row r="159" spans="1:93" x14ac:dyDescent="0.25">
      <c r="A159" s="2102"/>
      <c r="B159" s="2102"/>
      <c r="C159" s="72" t="s">
        <v>43</v>
      </c>
      <c r="D159" s="6" t="s">
        <v>29</v>
      </c>
      <c r="E159" s="420" t="s">
        <v>30</v>
      </c>
      <c r="F159" s="4" t="s">
        <v>29</v>
      </c>
      <c r="G159" s="420" t="s">
        <v>30</v>
      </c>
      <c r="H159" s="4" t="s">
        <v>29</v>
      </c>
      <c r="I159" s="420" t="s">
        <v>30</v>
      </c>
      <c r="J159" s="4" t="s">
        <v>29</v>
      </c>
      <c r="K159" s="420" t="s">
        <v>30</v>
      </c>
      <c r="L159" s="4" t="s">
        <v>29</v>
      </c>
      <c r="M159" s="420" t="s">
        <v>30</v>
      </c>
      <c r="N159" s="4" t="s">
        <v>29</v>
      </c>
      <c r="O159" s="420" t="s">
        <v>30</v>
      </c>
      <c r="P159" s="4" t="s">
        <v>29</v>
      </c>
      <c r="Q159" s="420" t="s">
        <v>30</v>
      </c>
      <c r="R159" s="4" t="s">
        <v>29</v>
      </c>
      <c r="S159" s="420" t="s">
        <v>30</v>
      </c>
      <c r="T159" s="4" t="s">
        <v>29</v>
      </c>
      <c r="U159" s="420" t="s">
        <v>30</v>
      </c>
      <c r="V159" s="4" t="s">
        <v>29</v>
      </c>
      <c r="W159" s="420" t="s">
        <v>30</v>
      </c>
      <c r="X159" s="4" t="s">
        <v>29</v>
      </c>
      <c r="Y159" s="420" t="s">
        <v>30</v>
      </c>
      <c r="Z159" s="4" t="s">
        <v>29</v>
      </c>
      <c r="AA159" s="420" t="s">
        <v>30</v>
      </c>
      <c r="AB159" s="4" t="s">
        <v>29</v>
      </c>
      <c r="AC159" s="420" t="s">
        <v>30</v>
      </c>
      <c r="AD159" s="4" t="s">
        <v>29</v>
      </c>
      <c r="AE159" s="420" t="s">
        <v>30</v>
      </c>
      <c r="AF159" s="4" t="s">
        <v>29</v>
      </c>
      <c r="AG159" s="422" t="s">
        <v>30</v>
      </c>
      <c r="AH159" s="2141"/>
      <c r="AI159" s="2141"/>
    </row>
    <row r="160" spans="1:93" x14ac:dyDescent="0.25">
      <c r="A160" s="2153" t="s">
        <v>209</v>
      </c>
      <c r="B160" s="656" t="s">
        <v>31</v>
      </c>
      <c r="C160" s="657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649">
        <f t="shared" si="104"/>
        <v>0</v>
      </c>
      <c r="F160" s="658"/>
      <c r="G160" s="621"/>
      <c r="H160" s="658"/>
      <c r="I160" s="621"/>
      <c r="J160" s="658"/>
      <c r="K160" s="621"/>
      <c r="L160" s="658"/>
      <c r="M160" s="621"/>
      <c r="N160" s="658"/>
      <c r="O160" s="621"/>
      <c r="P160" s="658"/>
      <c r="Q160" s="621"/>
      <c r="R160" s="658"/>
      <c r="S160" s="621"/>
      <c r="T160" s="658"/>
      <c r="U160" s="621"/>
      <c r="V160" s="658"/>
      <c r="W160" s="621"/>
      <c r="X160" s="658"/>
      <c r="Y160" s="621"/>
      <c r="Z160" s="658"/>
      <c r="AA160" s="621"/>
      <c r="AB160" s="658"/>
      <c r="AC160" s="621"/>
      <c r="AD160" s="658"/>
      <c r="AE160" s="621"/>
      <c r="AF160" s="658"/>
      <c r="AG160" s="623"/>
      <c r="AH160" s="659"/>
      <c r="AI160" s="659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660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660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661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337" t="s">
        <v>211</v>
      </c>
      <c r="B164" s="656" t="s">
        <v>31</v>
      </c>
      <c r="C164" s="657">
        <f t="shared" si="103"/>
        <v>0</v>
      </c>
      <c r="D164" s="223">
        <f t="shared" si="104"/>
        <v>0</v>
      </c>
      <c r="E164" s="649">
        <f t="shared" si="104"/>
        <v>0</v>
      </c>
      <c r="F164" s="658"/>
      <c r="G164" s="621"/>
      <c r="H164" s="658"/>
      <c r="I164" s="621"/>
      <c r="J164" s="658"/>
      <c r="K164" s="621"/>
      <c r="L164" s="658"/>
      <c r="M164" s="621"/>
      <c r="N164" s="658"/>
      <c r="O164" s="621"/>
      <c r="P164" s="658"/>
      <c r="Q164" s="621"/>
      <c r="R164" s="658"/>
      <c r="S164" s="621"/>
      <c r="T164" s="658"/>
      <c r="U164" s="621"/>
      <c r="V164" s="658"/>
      <c r="W164" s="621"/>
      <c r="X164" s="658"/>
      <c r="Y164" s="621"/>
      <c r="Z164" s="658"/>
      <c r="AA164" s="621"/>
      <c r="AB164" s="658"/>
      <c r="AC164" s="621"/>
      <c r="AD164" s="658"/>
      <c r="AE164" s="621"/>
      <c r="AF164" s="658"/>
      <c r="AG164" s="623"/>
      <c r="AH164" s="659"/>
      <c r="AI164" s="659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273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273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274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269" t="s">
        <v>38</v>
      </c>
      <c r="B169" s="2155" t="s">
        <v>4</v>
      </c>
      <c r="C169" s="2156"/>
      <c r="D169" s="2139"/>
      <c r="E169" s="2313" t="s">
        <v>39</v>
      </c>
      <c r="F169" s="2336"/>
      <c r="G169" s="2336"/>
      <c r="H169" s="2336"/>
      <c r="I169" s="2336"/>
      <c r="J169" s="2336"/>
      <c r="K169" s="2336"/>
      <c r="L169" s="2336"/>
      <c r="M169" s="2336"/>
      <c r="N169" s="2336"/>
      <c r="O169" s="2336"/>
      <c r="P169" s="2336"/>
      <c r="Q169" s="2336"/>
      <c r="R169" s="2336"/>
      <c r="S169" s="2336"/>
      <c r="T169" s="2336"/>
      <c r="U169" s="2336"/>
      <c r="V169" s="2336"/>
      <c r="W169" s="2336"/>
      <c r="X169" s="2336"/>
      <c r="Y169" s="2336"/>
      <c r="Z169" s="2336"/>
      <c r="AA169" s="2336"/>
      <c r="AB169" s="2336"/>
      <c r="AC169" s="2336"/>
      <c r="AD169" s="2336"/>
      <c r="AE169" s="2336"/>
      <c r="AF169" s="2336"/>
      <c r="AG169" s="2338" t="s">
        <v>213</v>
      </c>
      <c r="AH169" s="2139" t="s">
        <v>9</v>
      </c>
      <c r="AI169" s="2139" t="s">
        <v>10</v>
      </c>
    </row>
    <row r="170" spans="1:91" s="3" customFormat="1" ht="10.5" x14ac:dyDescent="0.15">
      <c r="A170" s="2101"/>
      <c r="B170" s="2157"/>
      <c r="C170" s="2158"/>
      <c r="D170" s="2141"/>
      <c r="E170" s="2313" t="s">
        <v>15</v>
      </c>
      <c r="F170" s="2314"/>
      <c r="G170" s="2313" t="s">
        <v>16</v>
      </c>
      <c r="H170" s="2314"/>
      <c r="I170" s="2310" t="s">
        <v>17</v>
      </c>
      <c r="J170" s="2312"/>
      <c r="K170" s="2310" t="s">
        <v>18</v>
      </c>
      <c r="L170" s="2312"/>
      <c r="M170" s="2310" t="s">
        <v>19</v>
      </c>
      <c r="N170" s="2312"/>
      <c r="O170" s="2310" t="s">
        <v>20</v>
      </c>
      <c r="P170" s="2312"/>
      <c r="Q170" s="2310" t="s">
        <v>21</v>
      </c>
      <c r="R170" s="2312"/>
      <c r="S170" s="2310" t="s">
        <v>22</v>
      </c>
      <c r="T170" s="2312"/>
      <c r="U170" s="2310" t="s">
        <v>23</v>
      </c>
      <c r="V170" s="2312"/>
      <c r="W170" s="2310" t="s">
        <v>24</v>
      </c>
      <c r="X170" s="2312"/>
      <c r="Y170" s="2310" t="s">
        <v>25</v>
      </c>
      <c r="Z170" s="2312"/>
      <c r="AA170" s="2310" t="s">
        <v>26</v>
      </c>
      <c r="AB170" s="2312"/>
      <c r="AC170" s="2310" t="s">
        <v>27</v>
      </c>
      <c r="AD170" s="2312"/>
      <c r="AE170" s="2310" t="s">
        <v>28</v>
      </c>
      <c r="AF170" s="2311"/>
      <c r="AG170" s="2160"/>
      <c r="AH170" s="2140"/>
      <c r="AI170" s="2140"/>
    </row>
    <row r="171" spans="1:91" s="3" customFormat="1" ht="10.5" x14ac:dyDescent="0.15">
      <c r="A171" s="2102"/>
      <c r="B171" s="533" t="s">
        <v>43</v>
      </c>
      <c r="C171" s="534" t="s">
        <v>29</v>
      </c>
      <c r="D171" s="614" t="s">
        <v>30</v>
      </c>
      <c r="E171" s="535" t="s">
        <v>29</v>
      </c>
      <c r="F171" s="614" t="s">
        <v>30</v>
      </c>
      <c r="G171" s="535" t="s">
        <v>29</v>
      </c>
      <c r="H171" s="614" t="s">
        <v>30</v>
      </c>
      <c r="I171" s="535" t="s">
        <v>29</v>
      </c>
      <c r="J171" s="614" t="s">
        <v>30</v>
      </c>
      <c r="K171" s="535" t="s">
        <v>29</v>
      </c>
      <c r="L171" s="614" t="s">
        <v>30</v>
      </c>
      <c r="M171" s="535" t="s">
        <v>29</v>
      </c>
      <c r="N171" s="614" t="s">
        <v>30</v>
      </c>
      <c r="O171" s="535" t="s">
        <v>29</v>
      </c>
      <c r="P171" s="614" t="s">
        <v>30</v>
      </c>
      <c r="Q171" s="535" t="s">
        <v>29</v>
      </c>
      <c r="R171" s="614" t="s">
        <v>30</v>
      </c>
      <c r="S171" s="535" t="s">
        <v>29</v>
      </c>
      <c r="T171" s="614" t="s">
        <v>30</v>
      </c>
      <c r="U171" s="535" t="s">
        <v>29</v>
      </c>
      <c r="V171" s="614" t="s">
        <v>30</v>
      </c>
      <c r="W171" s="535" t="s">
        <v>29</v>
      </c>
      <c r="X171" s="614" t="s">
        <v>30</v>
      </c>
      <c r="Y171" s="535" t="s">
        <v>29</v>
      </c>
      <c r="Z171" s="614" t="s">
        <v>30</v>
      </c>
      <c r="AA171" s="535" t="s">
        <v>29</v>
      </c>
      <c r="AB171" s="614" t="s">
        <v>30</v>
      </c>
      <c r="AC171" s="535" t="s">
        <v>29</v>
      </c>
      <c r="AD171" s="614" t="s">
        <v>30</v>
      </c>
      <c r="AE171" s="535" t="s">
        <v>29</v>
      </c>
      <c r="AF171" s="662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536">
        <f>SUM(C172:D172)</f>
        <v>0</v>
      </c>
      <c r="C172" s="536">
        <f t="shared" ref="C172:D174" si="110">+E172+G172+I172+K172+M172+O172+Q172+S172+U172+W172+Y172+AA172+AC172+AE172</f>
        <v>0</v>
      </c>
      <c r="D172" s="536">
        <f t="shared" si="110"/>
        <v>0</v>
      </c>
      <c r="E172" s="530"/>
      <c r="F172" s="475"/>
      <c r="G172" s="530"/>
      <c r="H172" s="475"/>
      <c r="I172" s="530"/>
      <c r="J172" s="475"/>
      <c r="K172" s="530"/>
      <c r="L172" s="475"/>
      <c r="M172" s="530"/>
      <c r="N172" s="475"/>
      <c r="O172" s="530"/>
      <c r="P172" s="475"/>
      <c r="Q172" s="530"/>
      <c r="R172" s="475"/>
      <c r="S172" s="530"/>
      <c r="T172" s="475"/>
      <c r="U172" s="530"/>
      <c r="V172" s="475"/>
      <c r="W172" s="530"/>
      <c r="X172" s="475"/>
      <c r="Y172" s="530"/>
      <c r="Z172" s="475"/>
      <c r="AA172" s="530"/>
      <c r="AB172" s="475"/>
      <c r="AC172" s="530"/>
      <c r="AD172" s="475"/>
      <c r="AE172" s="530"/>
      <c r="AF172" s="537"/>
      <c r="AG172" s="538"/>
      <c r="AH172" s="539"/>
      <c r="AI172" s="539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415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321" t="s">
        <v>217</v>
      </c>
      <c r="B177" s="2321" t="s">
        <v>189</v>
      </c>
      <c r="C177" s="2328" t="s">
        <v>218</v>
      </c>
      <c r="D177" s="2329"/>
      <c r="E177" s="2321" t="s">
        <v>219</v>
      </c>
      <c r="F177" s="2328" t="s">
        <v>5</v>
      </c>
      <c r="G177" s="2329"/>
      <c r="H177" s="2329"/>
      <c r="I177" s="2329"/>
      <c r="J177" s="2329"/>
      <c r="K177" s="2329"/>
      <c r="L177" s="2329"/>
      <c r="M177" s="2329"/>
      <c r="N177" s="2329"/>
      <c r="O177" s="2329"/>
      <c r="P177" s="2329"/>
      <c r="Q177" s="2329"/>
      <c r="R177" s="2329"/>
      <c r="S177" s="2329"/>
      <c r="T177" s="2330"/>
    </row>
    <row r="178" spans="1:91" s="3" customFormat="1" ht="21" x14ac:dyDescent="0.15">
      <c r="A178" s="2116"/>
      <c r="B178" s="2116"/>
      <c r="C178" s="556" t="s">
        <v>194</v>
      </c>
      <c r="D178" s="556" t="s">
        <v>220</v>
      </c>
      <c r="E178" s="2116"/>
      <c r="F178" s="556" t="s">
        <v>221</v>
      </c>
      <c r="G178" s="556" t="s">
        <v>222</v>
      </c>
      <c r="H178" s="556" t="s">
        <v>223</v>
      </c>
      <c r="I178" s="556" t="s">
        <v>224</v>
      </c>
      <c r="J178" s="556" t="s">
        <v>225</v>
      </c>
      <c r="K178" s="556" t="s">
        <v>226</v>
      </c>
      <c r="L178" s="556" t="s">
        <v>227</v>
      </c>
      <c r="M178" s="556" t="s">
        <v>228</v>
      </c>
      <c r="N178" s="556" t="s">
        <v>229</v>
      </c>
      <c r="O178" s="556" t="s">
        <v>230</v>
      </c>
      <c r="P178" s="556" t="s">
        <v>231</v>
      </c>
      <c r="Q178" s="556" t="s">
        <v>232</v>
      </c>
      <c r="R178" s="556" t="s">
        <v>233</v>
      </c>
      <c r="S178" s="556" t="s">
        <v>234</v>
      </c>
      <c r="T178" s="556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527">
        <f>SUM(C179:D179)</f>
        <v>0</v>
      </c>
      <c r="C179" s="78"/>
      <c r="D179" s="78"/>
      <c r="E179" s="527">
        <f>+F179+G179+H179+I179+K179+L179+M179+N179+O179+P179+Q179+R179+S179+T179</f>
        <v>0</v>
      </c>
      <c r="F179" s="13"/>
      <c r="G179" s="13"/>
      <c r="H179" s="13"/>
      <c r="I179" s="13"/>
      <c r="J179" s="541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269" t="s">
        <v>238</v>
      </c>
      <c r="B184" s="2316" t="s">
        <v>239</v>
      </c>
      <c r="C184" s="2326"/>
      <c r="D184" s="2317"/>
      <c r="E184" s="2316" t="s">
        <v>240</v>
      </c>
      <c r="F184" s="2326"/>
      <c r="G184" s="2317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542" t="s">
        <v>43</v>
      </c>
      <c r="C185" s="543" t="s">
        <v>29</v>
      </c>
      <c r="D185" s="663" t="s">
        <v>30</v>
      </c>
      <c r="E185" s="542" t="s">
        <v>43</v>
      </c>
      <c r="F185" s="543" t="s">
        <v>29</v>
      </c>
      <c r="G185" s="663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544">
        <f>SUM(C186:D186)</f>
        <v>0</v>
      </c>
      <c r="C186" s="545"/>
      <c r="D186" s="546"/>
      <c r="E186" s="544">
        <f>SUM(F186:G186)</f>
        <v>0</v>
      </c>
      <c r="F186" s="545"/>
      <c r="G186" s="546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127" t="s">
        <v>244</v>
      </c>
      <c r="B189" s="2327" t="s">
        <v>189</v>
      </c>
      <c r="C189" s="2131" t="s">
        <v>245</v>
      </c>
      <c r="D189" s="2132"/>
      <c r="E189" s="2133"/>
      <c r="F189" s="2321" t="s">
        <v>219</v>
      </c>
      <c r="G189" s="2134" t="s">
        <v>5</v>
      </c>
      <c r="H189" s="2135"/>
      <c r="I189" s="2135"/>
      <c r="J189" s="2135"/>
      <c r="K189" s="2135"/>
      <c r="L189" s="2127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664" t="s">
        <v>246</v>
      </c>
      <c r="D190" s="664" t="s">
        <v>195</v>
      </c>
      <c r="E190" s="664" t="s">
        <v>247</v>
      </c>
      <c r="F190" s="2116"/>
      <c r="G190" s="665" t="s">
        <v>248</v>
      </c>
      <c r="H190" s="666" t="s">
        <v>249</v>
      </c>
      <c r="I190" s="666" t="s">
        <v>250</v>
      </c>
      <c r="J190" s="666" t="s">
        <v>251</v>
      </c>
      <c r="K190" s="666" t="s">
        <v>252</v>
      </c>
      <c r="L190" s="547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527">
        <f>SUM(G191:L191)</f>
        <v>0</v>
      </c>
      <c r="G191" s="530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331" t="s">
        <v>257</v>
      </c>
      <c r="B194" s="2331"/>
      <c r="C194" s="2331"/>
    </row>
    <row r="195" spans="1:92" ht="15" customHeight="1" x14ac:dyDescent="0.25">
      <c r="A195" s="2143" t="s">
        <v>258</v>
      </c>
      <c r="B195" s="2144"/>
      <c r="C195" s="2332" t="s">
        <v>259</v>
      </c>
      <c r="D195" s="2333" t="s">
        <v>260</v>
      </c>
      <c r="E195" s="2334"/>
      <c r="F195" s="2334"/>
      <c r="G195" s="2334"/>
      <c r="H195" s="2334"/>
      <c r="I195" s="2334"/>
      <c r="J195" s="2335"/>
      <c r="K195" s="2336" t="s">
        <v>261</v>
      </c>
      <c r="L195" s="2336"/>
      <c r="M195" s="2336"/>
      <c r="N195" s="2314"/>
    </row>
    <row r="196" spans="1:92" ht="21" x14ac:dyDescent="0.25">
      <c r="A196" s="2145"/>
      <c r="B196" s="2146"/>
      <c r="C196" s="2148"/>
      <c r="D196" s="664" t="s">
        <v>246</v>
      </c>
      <c r="E196" s="664" t="s">
        <v>262</v>
      </c>
      <c r="F196" s="664" t="s">
        <v>263</v>
      </c>
      <c r="G196" s="664" t="s">
        <v>264</v>
      </c>
      <c r="H196" s="664" t="s">
        <v>219</v>
      </c>
      <c r="I196" s="664" t="s">
        <v>265</v>
      </c>
      <c r="J196" s="664" t="s">
        <v>266</v>
      </c>
      <c r="K196" s="548" t="s">
        <v>267</v>
      </c>
      <c r="L196" s="549" t="s">
        <v>268</v>
      </c>
      <c r="M196" s="549" t="s">
        <v>269</v>
      </c>
      <c r="N196" s="667" t="s">
        <v>270</v>
      </c>
    </row>
    <row r="197" spans="1:92" x14ac:dyDescent="0.25">
      <c r="A197" s="2268" t="s">
        <v>271</v>
      </c>
      <c r="B197" s="550" t="s">
        <v>272</v>
      </c>
      <c r="C197" s="527">
        <f>SUM(E197+G197)</f>
        <v>0</v>
      </c>
      <c r="D197" s="551"/>
      <c r="E197" s="13"/>
      <c r="F197" s="541"/>
      <c r="G197" s="13"/>
      <c r="H197" s="527">
        <f>+K197+L197+M197</f>
        <v>0</v>
      </c>
      <c r="I197" s="541"/>
      <c r="J197" s="541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244" t="s">
        <v>244</v>
      </c>
      <c r="B202" s="2244" t="s">
        <v>277</v>
      </c>
      <c r="C202" s="2315" t="s">
        <v>278</v>
      </c>
      <c r="D202" s="2322" t="s">
        <v>261</v>
      </c>
      <c r="E202" s="2323"/>
      <c r="F202" s="2322" t="s">
        <v>5</v>
      </c>
      <c r="G202" s="2324"/>
      <c r="H202" s="2324"/>
      <c r="I202" s="2324"/>
      <c r="J202" s="2324"/>
      <c r="K202" s="2324"/>
      <c r="L202" s="2324"/>
      <c r="M202" s="2324"/>
      <c r="N202" s="2324"/>
      <c r="O202" s="2324"/>
      <c r="P202" s="2324"/>
      <c r="Q202" s="2324"/>
      <c r="R202" s="2324"/>
      <c r="S202" s="2324"/>
      <c r="T202" s="2325" t="s">
        <v>265</v>
      </c>
      <c r="U202" s="2315" t="s">
        <v>279</v>
      </c>
    </row>
    <row r="203" spans="1:92" s="3" customFormat="1" ht="21" x14ac:dyDescent="0.15">
      <c r="A203" s="2244"/>
      <c r="B203" s="2244"/>
      <c r="C203" s="2106"/>
      <c r="D203" s="552" t="s">
        <v>280</v>
      </c>
      <c r="E203" s="668" t="s">
        <v>281</v>
      </c>
      <c r="F203" s="552" t="s">
        <v>282</v>
      </c>
      <c r="G203" s="553" t="s">
        <v>283</v>
      </c>
      <c r="H203" s="553" t="s">
        <v>13</v>
      </c>
      <c r="I203" s="553" t="s">
        <v>141</v>
      </c>
      <c r="J203" s="553" t="s">
        <v>15</v>
      </c>
      <c r="K203" s="553" t="s">
        <v>284</v>
      </c>
      <c r="L203" s="553" t="s">
        <v>17</v>
      </c>
      <c r="M203" s="553" t="s">
        <v>18</v>
      </c>
      <c r="N203" s="553" t="s">
        <v>19</v>
      </c>
      <c r="O203" s="553" t="s">
        <v>20</v>
      </c>
      <c r="P203" s="553" t="s">
        <v>21</v>
      </c>
      <c r="Q203" s="553" t="s">
        <v>22</v>
      </c>
      <c r="R203" s="553" t="s">
        <v>23</v>
      </c>
      <c r="S203" s="554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555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237" t="s">
        <v>289</v>
      </c>
      <c r="B208" s="2237" t="s">
        <v>290</v>
      </c>
      <c r="C208" s="2316" t="s">
        <v>261</v>
      </c>
      <c r="D208" s="2317"/>
      <c r="E208" s="2318" t="s">
        <v>5</v>
      </c>
      <c r="F208" s="2319"/>
      <c r="G208" s="2319"/>
      <c r="H208" s="2319"/>
      <c r="I208" s="2319"/>
      <c r="J208" s="2319"/>
      <c r="K208" s="2320" t="s">
        <v>265</v>
      </c>
      <c r="L208" s="2321" t="s">
        <v>279</v>
      </c>
    </row>
    <row r="209" spans="1:91" ht="21" x14ac:dyDescent="0.25">
      <c r="A209" s="2237"/>
      <c r="B209" s="2237"/>
      <c r="C209" s="543" t="s">
        <v>280</v>
      </c>
      <c r="D209" s="663" t="s">
        <v>291</v>
      </c>
      <c r="E209" s="543" t="s">
        <v>282</v>
      </c>
      <c r="F209" s="557" t="s">
        <v>283</v>
      </c>
      <c r="G209" s="557" t="s">
        <v>13</v>
      </c>
      <c r="H209" s="557" t="s">
        <v>141</v>
      </c>
      <c r="I209" s="557" t="s">
        <v>15</v>
      </c>
      <c r="J209" s="669" t="s">
        <v>292</v>
      </c>
      <c r="K209" s="2114"/>
      <c r="L209" s="2116"/>
    </row>
    <row r="210" spans="1:91" x14ac:dyDescent="0.25">
      <c r="A210" s="341" t="s">
        <v>293</v>
      </c>
      <c r="B210" s="558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309" t="s">
        <v>296</v>
      </c>
      <c r="B213" s="2309" t="s">
        <v>189</v>
      </c>
      <c r="C213" s="2310" t="s">
        <v>297</v>
      </c>
      <c r="D213" s="2311"/>
      <c r="E213" s="2311"/>
      <c r="F213" s="2311"/>
      <c r="G213" s="2312"/>
    </row>
    <row r="214" spans="1:91" x14ac:dyDescent="0.25">
      <c r="A214" s="2096"/>
      <c r="B214" s="2096"/>
      <c r="C214" s="535" t="s">
        <v>12</v>
      </c>
      <c r="D214" s="574" t="s">
        <v>13</v>
      </c>
      <c r="E214" s="559" t="s">
        <v>141</v>
      </c>
      <c r="F214" s="559" t="s">
        <v>15</v>
      </c>
      <c r="G214" s="560" t="s">
        <v>16</v>
      </c>
    </row>
    <row r="215" spans="1:91" x14ac:dyDescent="0.25">
      <c r="A215" s="670" t="s">
        <v>298</v>
      </c>
      <c r="B215" s="561">
        <f>SUM(C215:G215)</f>
        <v>0</v>
      </c>
      <c r="C215" s="562"/>
      <c r="D215" s="563"/>
      <c r="E215" s="563"/>
      <c r="F215" s="671"/>
      <c r="G215" s="564"/>
    </row>
    <row r="216" spans="1:91" s="2" customFormat="1" ht="11.25" x14ac:dyDescent="0.15">
      <c r="A216" s="315" t="s">
        <v>299</v>
      </c>
    </row>
    <row r="217" spans="1:91" x14ac:dyDescent="0.25">
      <c r="A217" s="2269" t="s">
        <v>300</v>
      </c>
      <c r="B217" s="2310" t="s">
        <v>301</v>
      </c>
      <c r="C217" s="2311"/>
      <c r="D217" s="2312"/>
    </row>
    <row r="218" spans="1:91" ht="15" customHeight="1" x14ac:dyDescent="0.25">
      <c r="A218" s="2101"/>
      <c r="B218" s="672" t="s">
        <v>302</v>
      </c>
      <c r="C218" s="2313" t="s">
        <v>303</v>
      </c>
      <c r="D218" s="2314"/>
    </row>
    <row r="219" spans="1:91" x14ac:dyDescent="0.25">
      <c r="A219" s="2102"/>
      <c r="B219" s="534" t="s">
        <v>304</v>
      </c>
      <c r="C219" s="535" t="s">
        <v>305</v>
      </c>
      <c r="D219" s="614" t="s">
        <v>306</v>
      </c>
    </row>
    <row r="220" spans="1:91" x14ac:dyDescent="0.25">
      <c r="A220" s="565" t="s">
        <v>307</v>
      </c>
      <c r="B220" s="566"/>
      <c r="C220" s="673"/>
      <c r="D220" s="567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134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6" sqref="A6:S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4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4" x14ac:dyDescent="0.25">
      <c r="A4" s="1" t="str">
        <f>CONCATENATE("MES: ",[4]NOMBRE!B6," - ","( ",[4]NOMBRE!C6,[4]NOMBRE!D6," )")</f>
        <v>MES: MARZO - ( 03 )</v>
      </c>
    </row>
    <row r="5" spans="1:94" x14ac:dyDescent="0.25">
      <c r="A5" s="1" t="str">
        <f>CONCATENATE("AÑO: ",[4]NOMBRE!B7)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445" t="s">
        <v>3</v>
      </c>
      <c r="B9" s="2431" t="s">
        <v>4</v>
      </c>
      <c r="C9" s="2224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226"/>
      <c r="T9" s="2446" t="s">
        <v>6</v>
      </c>
      <c r="U9" s="2447"/>
      <c r="V9" s="2139" t="s">
        <v>7</v>
      </c>
      <c r="W9" s="2139" t="s">
        <v>8</v>
      </c>
      <c r="X9" s="2418" t="s">
        <v>9</v>
      </c>
      <c r="Y9" s="2418" t="s">
        <v>10</v>
      </c>
      <c r="Z9" s="2418" t="s">
        <v>11</v>
      </c>
    </row>
    <row r="10" spans="1:94" s="3" customFormat="1" ht="10.5" x14ac:dyDescent="0.15">
      <c r="A10" s="2445"/>
      <c r="B10" s="2203"/>
      <c r="C10" s="681" t="s">
        <v>12</v>
      </c>
      <c r="D10" s="687" t="s">
        <v>13</v>
      </c>
      <c r="E10" s="686" t="s">
        <v>14</v>
      </c>
      <c r="F10" s="687" t="s">
        <v>15</v>
      </c>
      <c r="G10" s="694" t="s">
        <v>16</v>
      </c>
      <c r="H10" s="694" t="s">
        <v>17</v>
      </c>
      <c r="I10" s="694" t="s">
        <v>18</v>
      </c>
      <c r="J10" s="694" t="s">
        <v>19</v>
      </c>
      <c r="K10" s="694" t="s">
        <v>20</v>
      </c>
      <c r="L10" s="694" t="s">
        <v>21</v>
      </c>
      <c r="M10" s="694" t="s">
        <v>22</v>
      </c>
      <c r="N10" s="694" t="s">
        <v>23</v>
      </c>
      <c r="O10" s="694" t="s">
        <v>24</v>
      </c>
      <c r="P10" s="694" t="s">
        <v>25</v>
      </c>
      <c r="Q10" s="694" t="s">
        <v>26</v>
      </c>
      <c r="R10" s="694" t="s">
        <v>27</v>
      </c>
      <c r="S10" s="695" t="s">
        <v>28</v>
      </c>
      <c r="T10" s="696" t="s">
        <v>29</v>
      </c>
      <c r="U10" s="697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69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684"/>
      <c r="U11" s="699"/>
      <c r="V11" s="700"/>
      <c r="W11" s="700"/>
      <c r="X11" s="700"/>
      <c r="Y11" s="700"/>
      <c r="Z11" s="700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701" t="s">
        <v>36</v>
      </c>
      <c r="B16" s="702">
        <f t="shared" si="0"/>
        <v>0</v>
      </c>
      <c r="C16" s="703">
        <f t="shared" ref="C16:S16" si="14">SUM(C11:C15)</f>
        <v>0</v>
      </c>
      <c r="D16" s="704">
        <f t="shared" si="14"/>
        <v>0</v>
      </c>
      <c r="E16" s="704">
        <f t="shared" si="14"/>
        <v>0</v>
      </c>
      <c r="F16" s="705">
        <f t="shared" si="14"/>
        <v>0</v>
      </c>
      <c r="G16" s="705">
        <f t="shared" si="14"/>
        <v>0</v>
      </c>
      <c r="H16" s="705">
        <f t="shared" si="14"/>
        <v>0</v>
      </c>
      <c r="I16" s="705">
        <f t="shared" si="14"/>
        <v>0</v>
      </c>
      <c r="J16" s="705">
        <f t="shared" si="14"/>
        <v>0</v>
      </c>
      <c r="K16" s="705">
        <f t="shared" si="14"/>
        <v>0</v>
      </c>
      <c r="L16" s="705">
        <f t="shared" si="14"/>
        <v>0</v>
      </c>
      <c r="M16" s="705">
        <f t="shared" si="14"/>
        <v>0</v>
      </c>
      <c r="N16" s="705">
        <f t="shared" si="14"/>
        <v>0</v>
      </c>
      <c r="O16" s="705">
        <f t="shared" si="14"/>
        <v>0</v>
      </c>
      <c r="P16" s="705">
        <f t="shared" si="14"/>
        <v>0</v>
      </c>
      <c r="Q16" s="705">
        <f t="shared" si="14"/>
        <v>0</v>
      </c>
      <c r="R16" s="705">
        <f t="shared" si="14"/>
        <v>0</v>
      </c>
      <c r="S16" s="706">
        <f t="shared" si="14"/>
        <v>0</v>
      </c>
      <c r="T16" s="702">
        <f>SUM(T11:T15)</f>
        <v>0</v>
      </c>
      <c r="U16" s="707">
        <f t="shared" ref="U16:Y16" si="15">SUM(U11:U15)</f>
        <v>0</v>
      </c>
      <c r="V16" s="708">
        <f t="shared" si="15"/>
        <v>0</v>
      </c>
      <c r="W16" s="708">
        <f t="shared" si="15"/>
        <v>0</v>
      </c>
      <c r="X16" s="708">
        <f t="shared" si="15"/>
        <v>0</v>
      </c>
      <c r="Y16" s="708">
        <f t="shared" si="15"/>
        <v>0</v>
      </c>
      <c r="Z16" s="708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436" t="s">
        <v>38</v>
      </c>
      <c r="B18" s="2435" t="s">
        <v>4</v>
      </c>
      <c r="C18" s="2435"/>
      <c r="D18" s="2435"/>
      <c r="E18" s="2441" t="s">
        <v>39</v>
      </c>
      <c r="F18" s="2442"/>
      <c r="G18" s="2442"/>
      <c r="H18" s="2443"/>
      <c r="I18" s="2444" t="s">
        <v>31</v>
      </c>
      <c r="J18" s="2435" t="s">
        <v>40</v>
      </c>
      <c r="K18" s="2435" t="s">
        <v>9</v>
      </c>
      <c r="L18" s="2435" t="s">
        <v>10</v>
      </c>
    </row>
    <row r="19" spans="1:93" s="3" customFormat="1" ht="10.5" x14ac:dyDescent="0.15">
      <c r="A19" s="2436"/>
      <c r="B19" s="2435"/>
      <c r="C19" s="2435"/>
      <c r="D19" s="2435"/>
      <c r="E19" s="2436" t="s">
        <v>41</v>
      </c>
      <c r="F19" s="2436"/>
      <c r="G19" s="2436" t="s">
        <v>42</v>
      </c>
      <c r="H19" s="2437"/>
      <c r="I19" s="2444"/>
      <c r="J19" s="2435"/>
      <c r="K19" s="2435"/>
      <c r="L19" s="2435"/>
    </row>
    <row r="20" spans="1:93" s="3" customFormat="1" ht="10.5" x14ac:dyDescent="0.15">
      <c r="A20" s="2436"/>
      <c r="B20" s="709" t="s">
        <v>43</v>
      </c>
      <c r="C20" s="710" t="s">
        <v>29</v>
      </c>
      <c r="D20" s="710" t="s">
        <v>30</v>
      </c>
      <c r="E20" s="711" t="s">
        <v>29</v>
      </c>
      <c r="F20" s="712" t="s">
        <v>30</v>
      </c>
      <c r="G20" s="711" t="s">
        <v>29</v>
      </c>
      <c r="H20" s="713" t="s">
        <v>30</v>
      </c>
      <c r="I20" s="2444"/>
      <c r="J20" s="2435"/>
      <c r="K20" s="2435"/>
      <c r="L20" s="2435"/>
    </row>
    <row r="21" spans="1:93" s="3" customFormat="1" ht="10.5" x14ac:dyDescent="0.15">
      <c r="A21" s="714" t="s">
        <v>44</v>
      </c>
      <c r="B21" s="715">
        <f>SUM(C21:D21)</f>
        <v>0</v>
      </c>
      <c r="C21" s="715">
        <f t="shared" ref="C21:D23" si="16">+E21+G21</f>
        <v>0</v>
      </c>
      <c r="D21" s="715">
        <f t="shared" si="16"/>
        <v>0</v>
      </c>
      <c r="E21" s="716"/>
      <c r="F21" s="717"/>
      <c r="G21" s="716"/>
      <c r="H21" s="718"/>
      <c r="I21" s="719"/>
      <c r="J21" s="720"/>
      <c r="K21" s="721"/>
      <c r="L21" s="721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701" t="s">
        <v>4</v>
      </c>
      <c r="B24" s="722">
        <f>SUM(B21:B23)</f>
        <v>0</v>
      </c>
      <c r="C24" s="722">
        <f>SUM(C21:C23)</f>
        <v>0</v>
      </c>
      <c r="D24" s="722">
        <f>SUM(D21:D23)</f>
        <v>0</v>
      </c>
      <c r="E24" s="723">
        <f>SUM(E21:E23)</f>
        <v>0</v>
      </c>
      <c r="F24" s="724">
        <f t="shared" ref="F24:L24" si="21">SUM(F21:F23)</f>
        <v>0</v>
      </c>
      <c r="G24" s="723">
        <f t="shared" si="21"/>
        <v>0</v>
      </c>
      <c r="H24" s="725">
        <f t="shared" si="21"/>
        <v>0</v>
      </c>
      <c r="I24" s="724">
        <f t="shared" si="21"/>
        <v>0</v>
      </c>
      <c r="J24" s="722">
        <f t="shared" si="21"/>
        <v>0</v>
      </c>
      <c r="K24" s="722">
        <f t="shared" si="21"/>
        <v>0</v>
      </c>
      <c r="L24" s="722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431"/>
      <c r="B26" s="2431" t="s">
        <v>4</v>
      </c>
      <c r="C26" s="2438" t="s">
        <v>5</v>
      </c>
      <c r="D26" s="2439"/>
      <c r="E26" s="2439"/>
      <c r="F26" s="2439"/>
      <c r="G26" s="2439"/>
      <c r="H26" s="2439"/>
      <c r="I26" s="2439"/>
      <c r="J26" s="2439"/>
      <c r="K26" s="2439"/>
      <c r="L26" s="2439"/>
      <c r="M26" s="2439"/>
      <c r="N26" s="2439"/>
      <c r="O26" s="2439"/>
      <c r="P26" s="2439"/>
      <c r="Q26" s="2439"/>
      <c r="R26" s="2439"/>
      <c r="S26" s="2440"/>
      <c r="T26" s="2429" t="s">
        <v>48</v>
      </c>
      <c r="U26" s="2424"/>
      <c r="V26" s="2414" t="s">
        <v>9</v>
      </c>
      <c r="W26" s="2430" t="s">
        <v>10</v>
      </c>
    </row>
    <row r="27" spans="1:93" s="3" customFormat="1" ht="10.5" x14ac:dyDescent="0.15">
      <c r="A27" s="2203"/>
      <c r="B27" s="2203"/>
      <c r="C27" s="681" t="s">
        <v>12</v>
      </c>
      <c r="D27" s="687" t="s">
        <v>13</v>
      </c>
      <c r="E27" s="686" t="s">
        <v>14</v>
      </c>
      <c r="F27" s="687" t="s">
        <v>15</v>
      </c>
      <c r="G27" s="694" t="s">
        <v>16</v>
      </c>
      <c r="H27" s="694" t="s">
        <v>17</v>
      </c>
      <c r="I27" s="694" t="s">
        <v>18</v>
      </c>
      <c r="J27" s="694" t="s">
        <v>19</v>
      </c>
      <c r="K27" s="694" t="s">
        <v>20</v>
      </c>
      <c r="L27" s="694" t="s">
        <v>21</v>
      </c>
      <c r="M27" s="694" t="s">
        <v>22</v>
      </c>
      <c r="N27" s="694" t="s">
        <v>23</v>
      </c>
      <c r="O27" s="694" t="s">
        <v>24</v>
      </c>
      <c r="P27" s="694" t="s">
        <v>25</v>
      </c>
      <c r="Q27" s="694" t="s">
        <v>26</v>
      </c>
      <c r="R27" s="694" t="s">
        <v>27</v>
      </c>
      <c r="S27" s="695" t="s">
        <v>28</v>
      </c>
      <c r="T27" s="696" t="s">
        <v>29</v>
      </c>
      <c r="U27" s="697" t="s">
        <v>30</v>
      </c>
      <c r="V27" s="2414"/>
      <c r="W27" s="2430"/>
    </row>
    <row r="28" spans="1:93" s="3" customFormat="1" ht="10.5" x14ac:dyDescent="0.15">
      <c r="A28" s="726" t="s">
        <v>49</v>
      </c>
      <c r="B28" s="727">
        <f>SUM(C28:S28)</f>
        <v>0</v>
      </c>
      <c r="C28" s="728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691"/>
      <c r="T28" s="690"/>
      <c r="U28" s="730"/>
      <c r="V28" s="731"/>
      <c r="W28" s="690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198" t="s">
        <v>52</v>
      </c>
      <c r="B31" s="2431" t="s">
        <v>4</v>
      </c>
      <c r="C31" s="2432" t="s">
        <v>53</v>
      </c>
      <c r="D31" s="2433"/>
      <c r="E31" s="2433"/>
      <c r="F31" s="2433"/>
      <c r="G31" s="2433"/>
      <c r="H31" s="2433"/>
      <c r="I31" s="2433"/>
      <c r="J31" s="2433"/>
      <c r="K31" s="2433"/>
      <c r="L31" s="2433"/>
      <c r="M31" s="2433"/>
      <c r="N31" s="2433"/>
      <c r="O31" s="2433"/>
      <c r="P31" s="2433"/>
      <c r="Q31" s="2433"/>
      <c r="R31" s="2433"/>
      <c r="S31" s="2433"/>
      <c r="T31" s="2433"/>
      <c r="U31" s="2434"/>
      <c r="V31" s="2207" t="s">
        <v>54</v>
      </c>
      <c r="W31" s="2208"/>
      <c r="X31" s="2155" t="s">
        <v>55</v>
      </c>
      <c r="Y31" s="2139"/>
      <c r="Z31" s="2411" t="s">
        <v>56</v>
      </c>
      <c r="AA31" s="2412"/>
      <c r="AB31" s="2412"/>
      <c r="AC31" s="2412"/>
      <c r="AD31" s="2412"/>
      <c r="AE31" s="2412"/>
      <c r="AF31" s="2412"/>
      <c r="AG31" s="2412"/>
      <c r="AH31" s="2412"/>
      <c r="AI31" s="2414"/>
      <c r="AJ31" s="2426" t="s">
        <v>57</v>
      </c>
      <c r="AK31" s="2156"/>
      <c r="AL31" s="2139"/>
      <c r="AM31" s="2418" t="s">
        <v>58</v>
      </c>
      <c r="AN31" s="2139" t="s">
        <v>59</v>
      </c>
      <c r="AO31" s="2418" t="s">
        <v>9</v>
      </c>
      <c r="AP31" s="2139" t="s">
        <v>10</v>
      </c>
      <c r="AQ31" s="2139" t="s">
        <v>60</v>
      </c>
    </row>
    <row r="32" spans="1:93" s="3" customFormat="1" ht="10.5" x14ac:dyDescent="0.15">
      <c r="A32" s="2199"/>
      <c r="B32" s="2202"/>
      <c r="C32" s="2427" t="s">
        <v>5</v>
      </c>
      <c r="D32" s="2427"/>
      <c r="E32" s="2427"/>
      <c r="F32" s="2427"/>
      <c r="G32" s="2427"/>
      <c r="H32" s="2427"/>
      <c r="I32" s="2427"/>
      <c r="J32" s="2427"/>
      <c r="K32" s="2427"/>
      <c r="L32" s="2427"/>
      <c r="M32" s="2427"/>
      <c r="N32" s="2427"/>
      <c r="O32" s="2427"/>
      <c r="P32" s="2427"/>
      <c r="Q32" s="2427"/>
      <c r="R32" s="2427"/>
      <c r="S32" s="2427"/>
      <c r="T32" s="2428" t="s">
        <v>48</v>
      </c>
      <c r="U32" s="2429"/>
      <c r="V32" s="2209"/>
      <c r="W32" s="2210"/>
      <c r="X32" s="2157"/>
      <c r="Y32" s="2141"/>
      <c r="Z32" s="2415" t="s">
        <v>61</v>
      </c>
      <c r="AA32" s="2419"/>
      <c r="AB32" s="2419"/>
      <c r="AC32" s="2419"/>
      <c r="AD32" s="2417"/>
      <c r="AE32" s="2415" t="s">
        <v>62</v>
      </c>
      <c r="AF32" s="2419"/>
      <c r="AG32" s="2419"/>
      <c r="AH32" s="2419"/>
      <c r="AI32" s="2417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681" t="s">
        <v>12</v>
      </c>
      <c r="D33" s="687" t="s">
        <v>13</v>
      </c>
      <c r="E33" s="686" t="s">
        <v>14</v>
      </c>
      <c r="F33" s="687" t="s">
        <v>15</v>
      </c>
      <c r="G33" s="694" t="s">
        <v>16</v>
      </c>
      <c r="H33" s="694" t="s">
        <v>17</v>
      </c>
      <c r="I33" s="694" t="s">
        <v>18</v>
      </c>
      <c r="J33" s="694" t="s">
        <v>19</v>
      </c>
      <c r="K33" s="694" t="s">
        <v>20</v>
      </c>
      <c r="L33" s="694" t="s">
        <v>21</v>
      </c>
      <c r="M33" s="694" t="s">
        <v>22</v>
      </c>
      <c r="N33" s="694" t="s">
        <v>23</v>
      </c>
      <c r="O33" s="694" t="s">
        <v>24</v>
      </c>
      <c r="P33" s="694" t="s">
        <v>25</v>
      </c>
      <c r="Q33" s="694" t="s">
        <v>26</v>
      </c>
      <c r="R33" s="694" t="s">
        <v>27</v>
      </c>
      <c r="S33" s="695" t="s">
        <v>28</v>
      </c>
      <c r="T33" s="732" t="s">
        <v>29</v>
      </c>
      <c r="U33" s="733" t="s">
        <v>30</v>
      </c>
      <c r="V33" s="681" t="s">
        <v>63</v>
      </c>
      <c r="W33" s="680" t="s">
        <v>64</v>
      </c>
      <c r="X33" s="681" t="s">
        <v>65</v>
      </c>
      <c r="Y33" s="688" t="s">
        <v>66</v>
      </c>
      <c r="Z33" s="692" t="s">
        <v>4</v>
      </c>
      <c r="AA33" s="734" t="s">
        <v>67</v>
      </c>
      <c r="AB33" s="687" t="s">
        <v>68</v>
      </c>
      <c r="AC33" s="687" t="s">
        <v>69</v>
      </c>
      <c r="AD33" s="680" t="s">
        <v>70</v>
      </c>
      <c r="AE33" s="73" t="s">
        <v>71</v>
      </c>
      <c r="AF33" s="734" t="s">
        <v>67</v>
      </c>
      <c r="AG33" s="687" t="s">
        <v>68</v>
      </c>
      <c r="AH33" s="687" t="s">
        <v>69</v>
      </c>
      <c r="AI33" s="680" t="s">
        <v>70</v>
      </c>
      <c r="AJ33" s="735" t="s">
        <v>72</v>
      </c>
      <c r="AK33" s="679" t="s">
        <v>73</v>
      </c>
      <c r="AL33" s="679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9</v>
      </c>
      <c r="C34" s="683">
        <v>9</v>
      </c>
      <c r="D34" s="16"/>
      <c r="E34" s="16"/>
      <c r="F34" s="1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7"/>
      <c r="T34" s="738">
        <v>5</v>
      </c>
      <c r="U34" s="739">
        <v>4</v>
      </c>
      <c r="V34" s="738"/>
      <c r="W34" s="739"/>
      <c r="X34" s="738"/>
      <c r="Y34" s="739"/>
      <c r="Z34" s="77">
        <f>SUM(AA34+AB34+AC34+AD34)</f>
        <v>2</v>
      </c>
      <c r="AA34" s="738"/>
      <c r="AB34" s="740">
        <v>2</v>
      </c>
      <c r="AC34" s="740"/>
      <c r="AD34" s="739"/>
      <c r="AE34" s="77">
        <f>SUM(AF34+AG34+AH34+AI34)</f>
        <v>0</v>
      </c>
      <c r="AF34" s="738"/>
      <c r="AG34" s="740"/>
      <c r="AH34" s="740"/>
      <c r="AI34" s="741"/>
      <c r="AJ34" s="27">
        <v>2</v>
      </c>
      <c r="AK34" s="27"/>
      <c r="AL34" s="27">
        <v>7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78"/>
      <c r="U35" s="79"/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/>
      <c r="AN35" s="27"/>
      <c r="AO35" s="27"/>
      <c r="AP35" s="27"/>
      <c r="AQ35" s="27"/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1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24"/>
      <c r="T67" s="78"/>
      <c r="U67" s="79">
        <v>1</v>
      </c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>
        <v>1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4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>
        <v>1</v>
      </c>
      <c r="O77" s="14"/>
      <c r="P77" s="14">
        <v>1</v>
      </c>
      <c r="Q77" s="14"/>
      <c r="R77" s="14"/>
      <c r="S77" s="24">
        <v>2</v>
      </c>
      <c r="T77" s="13">
        <v>3</v>
      </c>
      <c r="U77" s="24">
        <v>1</v>
      </c>
      <c r="V77" s="13"/>
      <c r="W77" s="24">
        <v>2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4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742" t="s">
        <v>4</v>
      </c>
      <c r="B94" s="743">
        <f>SUM(C94:S94)</f>
        <v>14</v>
      </c>
      <c r="C94" s="744">
        <f>SUM(C34:C93)</f>
        <v>9</v>
      </c>
      <c r="D94" s="745">
        <f>SUM(D34:D93)</f>
        <v>0</v>
      </c>
      <c r="E94" s="745">
        <f t="shared" ref="E94:AP94" si="34">SUM(E34:E93)</f>
        <v>0</v>
      </c>
      <c r="F94" s="745">
        <f t="shared" si="34"/>
        <v>0</v>
      </c>
      <c r="G94" s="745">
        <f t="shared" si="34"/>
        <v>0</v>
      </c>
      <c r="H94" s="746">
        <f t="shared" si="34"/>
        <v>0</v>
      </c>
      <c r="I94" s="745">
        <f t="shared" si="34"/>
        <v>0</v>
      </c>
      <c r="J94" s="745">
        <f t="shared" si="34"/>
        <v>0</v>
      </c>
      <c r="K94" s="745">
        <f t="shared" si="34"/>
        <v>0</v>
      </c>
      <c r="L94" s="745">
        <f t="shared" si="34"/>
        <v>0</v>
      </c>
      <c r="M94" s="745">
        <f t="shared" si="34"/>
        <v>1</v>
      </c>
      <c r="N94" s="745">
        <f t="shared" si="34"/>
        <v>1</v>
      </c>
      <c r="O94" s="745">
        <f t="shared" si="34"/>
        <v>0</v>
      </c>
      <c r="P94" s="745">
        <f t="shared" si="34"/>
        <v>1</v>
      </c>
      <c r="Q94" s="745">
        <f t="shared" si="34"/>
        <v>0</v>
      </c>
      <c r="R94" s="745">
        <f t="shared" si="34"/>
        <v>0</v>
      </c>
      <c r="S94" s="747">
        <f t="shared" si="34"/>
        <v>2</v>
      </c>
      <c r="T94" s="744">
        <f t="shared" si="34"/>
        <v>8</v>
      </c>
      <c r="U94" s="747">
        <f t="shared" si="34"/>
        <v>6</v>
      </c>
      <c r="V94" s="744">
        <f t="shared" si="34"/>
        <v>0</v>
      </c>
      <c r="W94" s="747">
        <f t="shared" si="34"/>
        <v>2</v>
      </c>
      <c r="X94" s="744">
        <f t="shared" si="34"/>
        <v>0</v>
      </c>
      <c r="Y94" s="747">
        <f t="shared" si="34"/>
        <v>0</v>
      </c>
      <c r="Z94" s="743">
        <f t="shared" si="34"/>
        <v>2</v>
      </c>
      <c r="AA94" s="744">
        <f t="shared" si="34"/>
        <v>0</v>
      </c>
      <c r="AB94" s="745">
        <f t="shared" si="34"/>
        <v>2</v>
      </c>
      <c r="AC94" s="745">
        <f t="shared" si="34"/>
        <v>0</v>
      </c>
      <c r="AD94" s="746">
        <f t="shared" si="34"/>
        <v>0</v>
      </c>
      <c r="AE94" s="743">
        <f t="shared" si="34"/>
        <v>0</v>
      </c>
      <c r="AF94" s="744">
        <f t="shared" si="34"/>
        <v>0</v>
      </c>
      <c r="AG94" s="745">
        <f t="shared" si="34"/>
        <v>0</v>
      </c>
      <c r="AH94" s="745">
        <f t="shared" si="34"/>
        <v>0</v>
      </c>
      <c r="AI94" s="748">
        <f t="shared" si="34"/>
        <v>0</v>
      </c>
      <c r="AJ94" s="747">
        <f>SUM(AJ34:AJ93)</f>
        <v>2</v>
      </c>
      <c r="AK94" s="747">
        <f>SUM(AK34:AK93)</f>
        <v>0</v>
      </c>
      <c r="AL94" s="747">
        <f>SUM(AL34:AL93)</f>
        <v>12</v>
      </c>
      <c r="AM94" s="747">
        <f t="shared" si="34"/>
        <v>0</v>
      </c>
      <c r="AN94" s="747">
        <f t="shared" si="34"/>
        <v>0</v>
      </c>
      <c r="AO94" s="747">
        <f t="shared" si="34"/>
        <v>0</v>
      </c>
      <c r="AP94" s="747">
        <f t="shared" si="34"/>
        <v>0</v>
      </c>
      <c r="AQ94" s="747">
        <f>SUM(AQ34:AQ93)</f>
        <v>0</v>
      </c>
    </row>
    <row r="95" spans="1:93" s="2" customFormat="1" ht="11.25" customHeight="1" x14ac:dyDescent="0.15">
      <c r="A95" s="2425" t="s">
        <v>135</v>
      </c>
      <c r="B95" s="2425"/>
      <c r="C95" s="2425"/>
      <c r="D95" s="2425"/>
      <c r="E95" s="2425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143" t="s">
        <v>3</v>
      </c>
      <c r="B96" s="2144"/>
      <c r="C96" s="2143" t="s">
        <v>36</v>
      </c>
      <c r="D96" s="2186"/>
      <c r="E96" s="2144"/>
      <c r="F96" s="2415" t="s">
        <v>39</v>
      </c>
      <c r="G96" s="2419"/>
      <c r="H96" s="2419"/>
      <c r="I96" s="2419"/>
      <c r="J96" s="2419"/>
      <c r="K96" s="2419"/>
      <c r="L96" s="2419"/>
      <c r="M96" s="2419"/>
      <c r="N96" s="2419"/>
      <c r="O96" s="2419"/>
      <c r="P96" s="2419"/>
      <c r="Q96" s="2419"/>
      <c r="R96" s="2419"/>
      <c r="S96" s="2419"/>
      <c r="T96" s="2419"/>
      <c r="U96" s="2419"/>
      <c r="V96" s="2419"/>
      <c r="W96" s="2419"/>
      <c r="X96" s="2419"/>
      <c r="Y96" s="2419"/>
      <c r="Z96" s="2419"/>
      <c r="AA96" s="2419"/>
      <c r="AB96" s="2419"/>
      <c r="AC96" s="2419"/>
      <c r="AD96" s="2419"/>
      <c r="AE96" s="2419"/>
      <c r="AF96" s="2419"/>
      <c r="AG96" s="2419"/>
      <c r="AH96" s="2419"/>
      <c r="AI96" s="2419"/>
      <c r="AJ96" s="2419"/>
      <c r="AK96" s="2419"/>
      <c r="AL96" s="2419"/>
      <c r="AM96" s="2416"/>
      <c r="AN96" s="2426" t="s">
        <v>136</v>
      </c>
      <c r="AO96" s="2189"/>
      <c r="AP96" s="2156" t="s">
        <v>137</v>
      </c>
      <c r="AQ96" s="2418" t="s">
        <v>138</v>
      </c>
      <c r="AR96" s="2155" t="s">
        <v>9</v>
      </c>
      <c r="AS96" s="2418" t="s">
        <v>10</v>
      </c>
      <c r="AT96" s="2418" t="s">
        <v>139</v>
      </c>
      <c r="AU96" s="2139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411" t="s">
        <v>12</v>
      </c>
      <c r="G97" s="2414"/>
      <c r="H97" s="2411" t="s">
        <v>13</v>
      </c>
      <c r="I97" s="2414"/>
      <c r="J97" s="2411" t="s">
        <v>141</v>
      </c>
      <c r="K97" s="2414"/>
      <c r="L97" s="2411" t="s">
        <v>15</v>
      </c>
      <c r="M97" s="2414"/>
      <c r="N97" s="2411" t="s">
        <v>16</v>
      </c>
      <c r="O97" s="2414"/>
      <c r="P97" s="2415" t="s">
        <v>17</v>
      </c>
      <c r="Q97" s="2417"/>
      <c r="R97" s="2415" t="s">
        <v>18</v>
      </c>
      <c r="S97" s="2417"/>
      <c r="T97" s="2415" t="s">
        <v>19</v>
      </c>
      <c r="U97" s="2417"/>
      <c r="V97" s="2415" t="s">
        <v>20</v>
      </c>
      <c r="W97" s="2417"/>
      <c r="X97" s="2415" t="s">
        <v>21</v>
      </c>
      <c r="Y97" s="2417"/>
      <c r="Z97" s="2415" t="s">
        <v>22</v>
      </c>
      <c r="AA97" s="2417"/>
      <c r="AB97" s="2415" t="s">
        <v>23</v>
      </c>
      <c r="AC97" s="2417"/>
      <c r="AD97" s="2415" t="s">
        <v>24</v>
      </c>
      <c r="AE97" s="2417"/>
      <c r="AF97" s="2415" t="s">
        <v>25</v>
      </c>
      <c r="AG97" s="2417"/>
      <c r="AH97" s="2415" t="s">
        <v>26</v>
      </c>
      <c r="AI97" s="2417"/>
      <c r="AJ97" s="2415" t="s">
        <v>27</v>
      </c>
      <c r="AK97" s="2417"/>
      <c r="AL97" s="2415" t="s">
        <v>28</v>
      </c>
      <c r="AM97" s="2416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734" t="s">
        <v>43</v>
      </c>
      <c r="D98" s="694" t="s">
        <v>29</v>
      </c>
      <c r="E98" s="693" t="s">
        <v>30</v>
      </c>
      <c r="F98" s="749" t="s">
        <v>29</v>
      </c>
      <c r="G98" s="568" t="s">
        <v>30</v>
      </c>
      <c r="H98" s="749" t="s">
        <v>29</v>
      </c>
      <c r="I98" s="568" t="s">
        <v>30</v>
      </c>
      <c r="J98" s="749" t="s">
        <v>29</v>
      </c>
      <c r="K98" s="568" t="s">
        <v>30</v>
      </c>
      <c r="L98" s="749" t="s">
        <v>29</v>
      </c>
      <c r="M98" s="568" t="s">
        <v>30</v>
      </c>
      <c r="N98" s="749" t="s">
        <v>29</v>
      </c>
      <c r="O98" s="568" t="s">
        <v>30</v>
      </c>
      <c r="P98" s="749" t="s">
        <v>29</v>
      </c>
      <c r="Q98" s="568" t="s">
        <v>30</v>
      </c>
      <c r="R98" s="749" t="s">
        <v>29</v>
      </c>
      <c r="S98" s="568" t="s">
        <v>30</v>
      </c>
      <c r="T98" s="749" t="s">
        <v>29</v>
      </c>
      <c r="U98" s="568" t="s">
        <v>30</v>
      </c>
      <c r="V98" s="749" t="s">
        <v>29</v>
      </c>
      <c r="W98" s="568" t="s">
        <v>30</v>
      </c>
      <c r="X98" s="749" t="s">
        <v>29</v>
      </c>
      <c r="Y98" s="568" t="s">
        <v>30</v>
      </c>
      <c r="Z98" s="749" t="s">
        <v>29</v>
      </c>
      <c r="AA98" s="568" t="s">
        <v>30</v>
      </c>
      <c r="AB98" s="749" t="s">
        <v>29</v>
      </c>
      <c r="AC98" s="568" t="s">
        <v>30</v>
      </c>
      <c r="AD98" s="749" t="s">
        <v>29</v>
      </c>
      <c r="AE98" s="568" t="s">
        <v>30</v>
      </c>
      <c r="AF98" s="749" t="s">
        <v>29</v>
      </c>
      <c r="AG98" s="568" t="s">
        <v>30</v>
      </c>
      <c r="AH98" s="749" t="s">
        <v>29</v>
      </c>
      <c r="AI98" s="568" t="s">
        <v>30</v>
      </c>
      <c r="AJ98" s="749" t="s">
        <v>29</v>
      </c>
      <c r="AK98" s="568" t="s">
        <v>30</v>
      </c>
      <c r="AL98" s="749" t="s">
        <v>29</v>
      </c>
      <c r="AM98" s="572" t="s">
        <v>30</v>
      </c>
      <c r="AN98" s="750" t="s">
        <v>142</v>
      </c>
      <c r="AO98" s="751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09" t="s">
        <v>32</v>
      </c>
      <c r="B99" s="110"/>
      <c r="C99" s="752">
        <f>SUM(D99+E99)</f>
        <v>95</v>
      </c>
      <c r="D99" s="753">
        <f>SUM(F99+H99+J99+L99+N99+P99+R99+T99+V99+X99+Z99+AB99+AD99+AF99+AH99+AJ99+AL99)</f>
        <v>35</v>
      </c>
      <c r="E99" s="113">
        <f>SUM(G99+I99+K99+M99+O99+Q99+S99+U99+W99+Y99+AA99+AC99+AE99+AG99+AI99+AK99+AM99)</f>
        <v>60</v>
      </c>
      <c r="F99" s="754"/>
      <c r="G99" s="114"/>
      <c r="H99" s="754"/>
      <c r="I99" s="114"/>
      <c r="J99" s="754"/>
      <c r="K99" s="114"/>
      <c r="L99" s="754"/>
      <c r="M99" s="114">
        <v>2</v>
      </c>
      <c r="N99" s="754"/>
      <c r="O99" s="114"/>
      <c r="P99" s="754">
        <v>1</v>
      </c>
      <c r="Q99" s="114">
        <v>2</v>
      </c>
      <c r="R99" s="754">
        <v>2</v>
      </c>
      <c r="S99" s="114">
        <v>2</v>
      </c>
      <c r="T99" s="754">
        <v>2</v>
      </c>
      <c r="U99" s="114">
        <v>5</v>
      </c>
      <c r="V99" s="754">
        <v>2</v>
      </c>
      <c r="W99" s="114">
        <v>5</v>
      </c>
      <c r="X99" s="754">
        <v>3</v>
      </c>
      <c r="Y99" s="114">
        <v>8</v>
      </c>
      <c r="Z99" s="754">
        <v>1</v>
      </c>
      <c r="AA99" s="114">
        <v>9</v>
      </c>
      <c r="AB99" s="754">
        <v>1</v>
      </c>
      <c r="AC99" s="114">
        <v>4</v>
      </c>
      <c r="AD99" s="754">
        <v>2</v>
      </c>
      <c r="AE99" s="114">
        <v>9</v>
      </c>
      <c r="AF99" s="754">
        <v>4</v>
      </c>
      <c r="AG99" s="114">
        <v>5</v>
      </c>
      <c r="AH99" s="754">
        <v>5</v>
      </c>
      <c r="AI99" s="114">
        <v>3</v>
      </c>
      <c r="AJ99" s="754">
        <v>8</v>
      </c>
      <c r="AK99" s="114">
        <v>3</v>
      </c>
      <c r="AL99" s="754">
        <v>4</v>
      </c>
      <c r="AM99" s="115">
        <v>3</v>
      </c>
      <c r="AN99" s="755"/>
      <c r="AO99" s="756">
        <v>64</v>
      </c>
      <c r="AP99" s="757">
        <v>95</v>
      </c>
      <c r="AQ99" s="690">
        <v>10</v>
      </c>
      <c r="AR99" s="757">
        <v>0</v>
      </c>
      <c r="AS99" s="690">
        <v>0</v>
      </c>
      <c r="AT99" s="691">
        <v>31</v>
      </c>
      <c r="AU99" s="691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758" t="s">
        <v>33</v>
      </c>
      <c r="B100" s="685" t="s">
        <v>144</v>
      </c>
      <c r="C100" s="118">
        <f>SUM(D100:E100)</f>
        <v>0</v>
      </c>
      <c r="D100" s="371"/>
      <c r="E100" s="113">
        <f>SUM(K100+M100+O100+Q100+S100+U100+W100+Y100+AA100+AC100+AE100+AG100+AI100+AK100+AM100)</f>
        <v>0</v>
      </c>
      <c r="F100" s="759"/>
      <c r="G100" s="760"/>
      <c r="H100" s="759"/>
      <c r="I100" s="760"/>
      <c r="J100" s="759"/>
      <c r="K100" s="700"/>
      <c r="L100" s="759"/>
      <c r="M100" s="700"/>
      <c r="N100" s="759"/>
      <c r="O100" s="700"/>
      <c r="P100" s="759"/>
      <c r="Q100" s="700"/>
      <c r="R100" s="759"/>
      <c r="S100" s="700"/>
      <c r="T100" s="759"/>
      <c r="U100" s="700"/>
      <c r="V100" s="759"/>
      <c r="W100" s="700"/>
      <c r="X100" s="759"/>
      <c r="Y100" s="700"/>
      <c r="Z100" s="759"/>
      <c r="AA100" s="700"/>
      <c r="AB100" s="759"/>
      <c r="AC100" s="17"/>
      <c r="AD100" s="759"/>
      <c r="AE100" s="700"/>
      <c r="AF100" s="759"/>
      <c r="AG100" s="700"/>
      <c r="AH100" s="759"/>
      <c r="AI100" s="700"/>
      <c r="AJ100" s="759"/>
      <c r="AK100" s="700"/>
      <c r="AL100" s="759"/>
      <c r="AM100" s="761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1</v>
      </c>
      <c r="D105" s="152">
        <f t="shared" si="45"/>
        <v>1</v>
      </c>
      <c r="E105" s="126">
        <f t="shared" si="45"/>
        <v>0</v>
      </c>
      <c r="F105" s="13">
        <v>1</v>
      </c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>
        <v>1</v>
      </c>
      <c r="AP105" s="129">
        <v>1</v>
      </c>
      <c r="AQ105" s="25">
        <v>0</v>
      </c>
      <c r="AR105" s="129">
        <v>0</v>
      </c>
      <c r="AS105" s="25">
        <v>0</v>
      </c>
      <c r="AT105" s="24">
        <v>0</v>
      </c>
      <c r="AU105" s="24">
        <v>0</v>
      </c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411" t="s">
        <v>4</v>
      </c>
      <c r="B108" s="2414"/>
      <c r="C108" s="163">
        <f t="shared" ref="C108:AU108" si="46">SUM(C99:C107)</f>
        <v>96</v>
      </c>
      <c r="D108" s="164">
        <f t="shared" si="46"/>
        <v>36</v>
      </c>
      <c r="E108" s="134">
        <f t="shared" si="46"/>
        <v>60</v>
      </c>
      <c r="F108" s="165">
        <f t="shared" si="46"/>
        <v>1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762">
        <f t="shared" si="46"/>
        <v>0</v>
      </c>
      <c r="K108" s="763">
        <f t="shared" si="46"/>
        <v>0</v>
      </c>
      <c r="L108" s="762">
        <f t="shared" si="46"/>
        <v>0</v>
      </c>
      <c r="M108" s="763">
        <f t="shared" si="46"/>
        <v>2</v>
      </c>
      <c r="N108" s="762">
        <f t="shared" si="46"/>
        <v>0</v>
      </c>
      <c r="O108" s="763">
        <f t="shared" si="46"/>
        <v>0</v>
      </c>
      <c r="P108" s="762">
        <f t="shared" si="46"/>
        <v>1</v>
      </c>
      <c r="Q108" s="763">
        <f t="shared" si="46"/>
        <v>2</v>
      </c>
      <c r="R108" s="762">
        <f t="shared" si="46"/>
        <v>2</v>
      </c>
      <c r="S108" s="763">
        <f t="shared" si="46"/>
        <v>2</v>
      </c>
      <c r="T108" s="762">
        <f t="shared" si="46"/>
        <v>2</v>
      </c>
      <c r="U108" s="763">
        <f t="shared" si="46"/>
        <v>5</v>
      </c>
      <c r="V108" s="762">
        <f t="shared" si="46"/>
        <v>2</v>
      </c>
      <c r="W108" s="763">
        <f t="shared" si="46"/>
        <v>5</v>
      </c>
      <c r="X108" s="762">
        <f t="shared" si="46"/>
        <v>3</v>
      </c>
      <c r="Y108" s="763">
        <f t="shared" si="46"/>
        <v>8</v>
      </c>
      <c r="Z108" s="762">
        <f t="shared" si="46"/>
        <v>1</v>
      </c>
      <c r="AA108" s="763">
        <f t="shared" si="46"/>
        <v>9</v>
      </c>
      <c r="AB108" s="762">
        <f t="shared" si="46"/>
        <v>1</v>
      </c>
      <c r="AC108" s="763">
        <f t="shared" si="46"/>
        <v>4</v>
      </c>
      <c r="AD108" s="762">
        <f t="shared" si="46"/>
        <v>2</v>
      </c>
      <c r="AE108" s="763">
        <f t="shared" si="46"/>
        <v>9</v>
      </c>
      <c r="AF108" s="762">
        <f t="shared" si="46"/>
        <v>4</v>
      </c>
      <c r="AG108" s="763">
        <f t="shared" si="46"/>
        <v>5</v>
      </c>
      <c r="AH108" s="762">
        <f t="shared" si="46"/>
        <v>5</v>
      </c>
      <c r="AI108" s="763">
        <f t="shared" si="46"/>
        <v>3</v>
      </c>
      <c r="AJ108" s="762">
        <f t="shared" si="46"/>
        <v>8</v>
      </c>
      <c r="AK108" s="763">
        <f t="shared" si="46"/>
        <v>3</v>
      </c>
      <c r="AL108" s="764">
        <f t="shared" si="46"/>
        <v>4</v>
      </c>
      <c r="AM108" s="765">
        <f t="shared" si="46"/>
        <v>3</v>
      </c>
      <c r="AN108" s="766">
        <f>SUM(AN99:AN107)</f>
        <v>0</v>
      </c>
      <c r="AO108" s="172">
        <f>SUM(AO99:AO107)</f>
        <v>65</v>
      </c>
      <c r="AP108" s="767">
        <f t="shared" si="46"/>
        <v>96</v>
      </c>
      <c r="AQ108" s="174">
        <f t="shared" si="46"/>
        <v>10</v>
      </c>
      <c r="AR108" s="175">
        <f t="shared" si="46"/>
        <v>0</v>
      </c>
      <c r="AS108" s="174">
        <f t="shared" si="46"/>
        <v>0</v>
      </c>
      <c r="AT108" s="166">
        <f t="shared" si="46"/>
        <v>31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569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418" t="s">
        <v>153</v>
      </c>
      <c r="B111" s="2411" t="s">
        <v>4</v>
      </c>
      <c r="C111" s="2412"/>
      <c r="D111" s="2414"/>
      <c r="E111" s="2411" t="s">
        <v>5</v>
      </c>
      <c r="F111" s="2412"/>
      <c r="G111" s="2412"/>
      <c r="H111" s="2412"/>
      <c r="I111" s="2412"/>
      <c r="J111" s="2412"/>
      <c r="K111" s="2412"/>
      <c r="L111" s="2412"/>
      <c r="M111" s="2412"/>
      <c r="N111" s="2412"/>
      <c r="O111" s="2412"/>
      <c r="P111" s="2413"/>
      <c r="Q111" s="2420" t="s">
        <v>154</v>
      </c>
      <c r="R111" s="2139" t="s">
        <v>155</v>
      </c>
      <c r="S111" s="2139" t="s">
        <v>156</v>
      </c>
      <c r="T111" s="2139" t="s">
        <v>7</v>
      </c>
      <c r="U111" s="2139" t="s">
        <v>8</v>
      </c>
      <c r="V111" s="2139" t="s">
        <v>9</v>
      </c>
      <c r="W111" s="2139" t="s">
        <v>10</v>
      </c>
    </row>
    <row r="112" spans="1:93" s="3" customFormat="1" ht="21" x14ac:dyDescent="0.15">
      <c r="A112" s="2148"/>
      <c r="B112" s="768" t="s">
        <v>71</v>
      </c>
      <c r="C112" s="682" t="s">
        <v>29</v>
      </c>
      <c r="D112" s="688" t="s">
        <v>30</v>
      </c>
      <c r="E112" s="681" t="s">
        <v>157</v>
      </c>
      <c r="F112" s="687" t="s">
        <v>158</v>
      </c>
      <c r="G112" s="687" t="s">
        <v>159</v>
      </c>
      <c r="H112" s="687" t="s">
        <v>160</v>
      </c>
      <c r="I112" s="687" t="s">
        <v>161</v>
      </c>
      <c r="J112" s="687" t="s">
        <v>162</v>
      </c>
      <c r="K112" s="687" t="s">
        <v>163</v>
      </c>
      <c r="L112" s="687" t="s">
        <v>164</v>
      </c>
      <c r="M112" s="687" t="s">
        <v>165</v>
      </c>
      <c r="N112" s="687" t="s">
        <v>166</v>
      </c>
      <c r="O112" s="687" t="s">
        <v>167</v>
      </c>
      <c r="P112" s="76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770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689" t="s">
        <v>4</v>
      </c>
      <c r="B116" s="771">
        <f t="shared" ref="B116:W116" si="64">SUM(B113:B115)</f>
        <v>0</v>
      </c>
      <c r="C116" s="772">
        <f t="shared" si="64"/>
        <v>0</v>
      </c>
      <c r="D116" s="773">
        <f t="shared" si="64"/>
        <v>0</v>
      </c>
      <c r="E116" s="752">
        <f t="shared" si="64"/>
        <v>0</v>
      </c>
      <c r="F116" s="774">
        <f t="shared" si="64"/>
        <v>0</v>
      </c>
      <c r="G116" s="774">
        <f t="shared" si="64"/>
        <v>0</v>
      </c>
      <c r="H116" s="774">
        <f t="shared" si="64"/>
        <v>0</v>
      </c>
      <c r="I116" s="774">
        <f t="shared" si="64"/>
        <v>0</v>
      </c>
      <c r="J116" s="774">
        <f t="shared" si="64"/>
        <v>0</v>
      </c>
      <c r="K116" s="774">
        <f t="shared" si="64"/>
        <v>0</v>
      </c>
      <c r="L116" s="774">
        <f t="shared" si="64"/>
        <v>0</v>
      </c>
      <c r="M116" s="774">
        <f t="shared" si="64"/>
        <v>0</v>
      </c>
      <c r="N116" s="774">
        <f t="shared" si="64"/>
        <v>0</v>
      </c>
      <c r="O116" s="774">
        <f t="shared" si="64"/>
        <v>0</v>
      </c>
      <c r="P116" s="775">
        <f t="shared" si="64"/>
        <v>0</v>
      </c>
      <c r="Q116" s="776">
        <f t="shared" si="64"/>
        <v>0</v>
      </c>
      <c r="R116" s="777">
        <f t="shared" si="64"/>
        <v>0</v>
      </c>
      <c r="S116" s="777">
        <f t="shared" si="64"/>
        <v>0</v>
      </c>
      <c r="T116" s="777">
        <f>SUM(T113:T115)</f>
        <v>0</v>
      </c>
      <c r="U116" s="777">
        <f t="shared" si="64"/>
        <v>0</v>
      </c>
      <c r="V116" s="777">
        <f t="shared" si="64"/>
        <v>0</v>
      </c>
      <c r="W116" s="777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418" t="s">
        <v>153</v>
      </c>
      <c r="B118" s="2411" t="s">
        <v>4</v>
      </c>
      <c r="C118" s="2412"/>
      <c r="D118" s="2414"/>
      <c r="E118" s="2411" t="s">
        <v>5</v>
      </c>
      <c r="F118" s="2412"/>
      <c r="G118" s="2412"/>
      <c r="H118" s="2412"/>
      <c r="I118" s="2412"/>
      <c r="J118" s="2412"/>
      <c r="K118" s="2412"/>
      <c r="L118" s="2413"/>
      <c r="M118" s="2420" t="s">
        <v>173</v>
      </c>
      <c r="N118" s="2139" t="s">
        <v>154</v>
      </c>
      <c r="O118" s="2139" t="s">
        <v>137</v>
      </c>
      <c r="P118" s="2139" t="s">
        <v>174</v>
      </c>
      <c r="Q118" s="2139" t="s">
        <v>175</v>
      </c>
      <c r="R118" s="2139" t="s">
        <v>176</v>
      </c>
      <c r="S118" s="2139" t="s">
        <v>9</v>
      </c>
      <c r="T118" s="2139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570" t="s">
        <v>29</v>
      </c>
      <c r="D119" s="688" t="s">
        <v>30</v>
      </c>
      <c r="E119" s="681" t="s">
        <v>177</v>
      </c>
      <c r="F119" s="687" t="s">
        <v>178</v>
      </c>
      <c r="G119" s="687" t="s">
        <v>179</v>
      </c>
      <c r="H119" s="687" t="s">
        <v>180</v>
      </c>
      <c r="I119" s="687" t="s">
        <v>181</v>
      </c>
      <c r="J119" s="687" t="s">
        <v>182</v>
      </c>
      <c r="K119" s="687" t="s">
        <v>183</v>
      </c>
      <c r="L119" s="76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679" t="s">
        <v>4</v>
      </c>
      <c r="B122" s="771">
        <f t="shared" ref="B122:T122" si="66">SUM(B120:B121)</f>
        <v>0</v>
      </c>
      <c r="C122" s="778">
        <f t="shared" si="66"/>
        <v>0</v>
      </c>
      <c r="D122" s="773">
        <f t="shared" si="66"/>
        <v>0</v>
      </c>
      <c r="E122" s="752">
        <f t="shared" si="66"/>
        <v>0</v>
      </c>
      <c r="F122" s="774">
        <f t="shared" si="66"/>
        <v>0</v>
      </c>
      <c r="G122" s="774">
        <f t="shared" si="66"/>
        <v>0</v>
      </c>
      <c r="H122" s="774">
        <f t="shared" si="66"/>
        <v>0</v>
      </c>
      <c r="I122" s="774">
        <f t="shared" si="66"/>
        <v>0</v>
      </c>
      <c r="J122" s="774">
        <f t="shared" si="66"/>
        <v>0</v>
      </c>
      <c r="K122" s="774">
        <f t="shared" si="66"/>
        <v>0</v>
      </c>
      <c r="L122" s="775">
        <f t="shared" si="66"/>
        <v>0</v>
      </c>
      <c r="M122" s="776">
        <f t="shared" si="66"/>
        <v>0</v>
      </c>
      <c r="N122" s="777">
        <f t="shared" si="66"/>
        <v>0</v>
      </c>
      <c r="O122" s="777">
        <f t="shared" si="66"/>
        <v>0</v>
      </c>
      <c r="P122" s="777">
        <f t="shared" si="66"/>
        <v>0</v>
      </c>
      <c r="Q122" s="777">
        <f t="shared" si="66"/>
        <v>0</v>
      </c>
      <c r="R122" s="777">
        <f>SUM(R120:R121)</f>
        <v>0</v>
      </c>
      <c r="S122" s="777">
        <f t="shared" si="66"/>
        <v>0</v>
      </c>
      <c r="T122" s="777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422" t="s">
        <v>188</v>
      </c>
      <c r="B125" s="2422" t="s">
        <v>189</v>
      </c>
      <c r="C125" s="2415" t="s">
        <v>5</v>
      </c>
      <c r="D125" s="2419"/>
      <c r="E125" s="2419"/>
      <c r="F125" s="2419"/>
      <c r="G125" s="2419"/>
      <c r="H125" s="2419"/>
      <c r="I125" s="2419"/>
      <c r="J125" s="2419"/>
      <c r="K125" s="2419"/>
      <c r="L125" s="2419"/>
      <c r="M125" s="2419"/>
      <c r="N125" s="2419"/>
      <c r="O125" s="2419"/>
      <c r="P125" s="2419"/>
      <c r="Q125" s="2419"/>
      <c r="R125" s="2419"/>
      <c r="S125" s="2419"/>
      <c r="T125" s="2423" t="s">
        <v>48</v>
      </c>
      <c r="U125" s="2424"/>
      <c r="V125" s="2420" t="s">
        <v>190</v>
      </c>
      <c r="W125" s="2418" t="s">
        <v>191</v>
      </c>
      <c r="X125" s="2418" t="s">
        <v>9</v>
      </c>
      <c r="Y125" s="2418" t="s">
        <v>10</v>
      </c>
      <c r="Z125" s="2139" t="s">
        <v>192</v>
      </c>
      <c r="AA125" s="2421" t="s">
        <v>193</v>
      </c>
    </row>
    <row r="126" spans="1:96" s="3" customFormat="1" ht="10.5" x14ac:dyDescent="0.15">
      <c r="A126" s="2422"/>
      <c r="B126" s="2422"/>
      <c r="C126" s="681" t="s">
        <v>12</v>
      </c>
      <c r="D126" s="687" t="s">
        <v>13</v>
      </c>
      <c r="E126" s="686" t="s">
        <v>14</v>
      </c>
      <c r="F126" s="687" t="s">
        <v>15</v>
      </c>
      <c r="G126" s="694" t="s">
        <v>16</v>
      </c>
      <c r="H126" s="694" t="s">
        <v>17</v>
      </c>
      <c r="I126" s="694" t="s">
        <v>18</v>
      </c>
      <c r="J126" s="694" t="s">
        <v>19</v>
      </c>
      <c r="K126" s="694" t="s">
        <v>20</v>
      </c>
      <c r="L126" s="694" t="s">
        <v>21</v>
      </c>
      <c r="M126" s="694" t="s">
        <v>22</v>
      </c>
      <c r="N126" s="694" t="s">
        <v>23</v>
      </c>
      <c r="O126" s="694" t="s">
        <v>24</v>
      </c>
      <c r="P126" s="694" t="s">
        <v>25</v>
      </c>
      <c r="Q126" s="694" t="s">
        <v>26</v>
      </c>
      <c r="R126" s="694" t="s">
        <v>27</v>
      </c>
      <c r="S126" s="779" t="s">
        <v>28</v>
      </c>
      <c r="T126" s="780" t="s">
        <v>29</v>
      </c>
      <c r="U126" s="697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781" t="s">
        <v>194</v>
      </c>
      <c r="B127" s="782">
        <f>SUM(C127:S127)</f>
        <v>0</v>
      </c>
      <c r="C127" s="198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/>
      <c r="U127" s="202"/>
      <c r="V127" s="203"/>
      <c r="W127" s="204"/>
      <c r="X127" s="204"/>
      <c r="Y127" s="204"/>
      <c r="Z127" s="205"/>
      <c r="AA127" s="205"/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410" t="s">
        <v>198</v>
      </c>
      <c r="B131" s="2410" t="s">
        <v>3</v>
      </c>
      <c r="C131" s="2155" t="s">
        <v>4</v>
      </c>
      <c r="D131" s="2156"/>
      <c r="E131" s="2139"/>
      <c r="F131" s="2415" t="s">
        <v>39</v>
      </c>
      <c r="G131" s="2419"/>
      <c r="H131" s="2419"/>
      <c r="I131" s="2419"/>
      <c r="J131" s="2419"/>
      <c r="K131" s="2419"/>
      <c r="L131" s="2419"/>
      <c r="M131" s="2419"/>
      <c r="N131" s="2419"/>
      <c r="O131" s="2419"/>
      <c r="P131" s="2419"/>
      <c r="Q131" s="2419"/>
      <c r="R131" s="2419"/>
      <c r="S131" s="2419"/>
      <c r="T131" s="2419"/>
      <c r="U131" s="2419"/>
      <c r="V131" s="2419"/>
      <c r="W131" s="2419"/>
      <c r="X131" s="2419"/>
      <c r="Y131" s="2419"/>
      <c r="Z131" s="2419"/>
      <c r="AA131" s="2419"/>
      <c r="AB131" s="2419"/>
      <c r="AC131" s="2419"/>
      <c r="AD131" s="2419"/>
      <c r="AE131" s="2419"/>
      <c r="AF131" s="2419"/>
      <c r="AG131" s="2419"/>
      <c r="AH131" s="2419"/>
      <c r="AI131" s="2419"/>
      <c r="AJ131" s="2419"/>
      <c r="AK131" s="2419"/>
      <c r="AL131" s="2419"/>
      <c r="AM131" s="2419"/>
      <c r="AN131" s="2420" t="s">
        <v>8</v>
      </c>
      <c r="AO131" s="2418" t="s">
        <v>9</v>
      </c>
      <c r="AP131" s="2418" t="s">
        <v>10</v>
      </c>
      <c r="AQ131" s="2418" t="s">
        <v>192</v>
      </c>
      <c r="AR131" s="2418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411" t="s">
        <v>12</v>
      </c>
      <c r="G132" s="2414"/>
      <c r="H132" s="2411" t="s">
        <v>13</v>
      </c>
      <c r="I132" s="2414"/>
      <c r="J132" s="2411" t="s">
        <v>141</v>
      </c>
      <c r="K132" s="2414"/>
      <c r="L132" s="2411" t="s">
        <v>15</v>
      </c>
      <c r="M132" s="2412"/>
      <c r="N132" s="2411" t="s">
        <v>16</v>
      </c>
      <c r="O132" s="2414"/>
      <c r="P132" s="2415" t="s">
        <v>17</v>
      </c>
      <c r="Q132" s="2417"/>
      <c r="R132" s="2415" t="s">
        <v>18</v>
      </c>
      <c r="S132" s="2417"/>
      <c r="T132" s="2415" t="s">
        <v>19</v>
      </c>
      <c r="U132" s="2417"/>
      <c r="V132" s="2415" t="s">
        <v>20</v>
      </c>
      <c r="W132" s="2417"/>
      <c r="X132" s="2415" t="s">
        <v>21</v>
      </c>
      <c r="Y132" s="2417"/>
      <c r="Z132" s="2415" t="s">
        <v>22</v>
      </c>
      <c r="AA132" s="2417"/>
      <c r="AB132" s="2415" t="s">
        <v>23</v>
      </c>
      <c r="AC132" s="2417"/>
      <c r="AD132" s="2415" t="s">
        <v>24</v>
      </c>
      <c r="AE132" s="2417"/>
      <c r="AF132" s="2415" t="s">
        <v>25</v>
      </c>
      <c r="AG132" s="2417"/>
      <c r="AH132" s="2415" t="s">
        <v>26</v>
      </c>
      <c r="AI132" s="2417"/>
      <c r="AJ132" s="2415" t="s">
        <v>27</v>
      </c>
      <c r="AK132" s="2417"/>
      <c r="AL132" s="2415" t="s">
        <v>28</v>
      </c>
      <c r="AM132" s="2419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734" t="s">
        <v>43</v>
      </c>
      <c r="D133" s="686" t="s">
        <v>29</v>
      </c>
      <c r="E133" s="680" t="s">
        <v>30</v>
      </c>
      <c r="F133" s="681" t="s">
        <v>29</v>
      </c>
      <c r="G133" s="680" t="s">
        <v>30</v>
      </c>
      <c r="H133" s="681" t="s">
        <v>29</v>
      </c>
      <c r="I133" s="680" t="s">
        <v>30</v>
      </c>
      <c r="J133" s="681" t="s">
        <v>29</v>
      </c>
      <c r="K133" s="680" t="s">
        <v>30</v>
      </c>
      <c r="L133" s="686" t="s">
        <v>29</v>
      </c>
      <c r="M133" s="783" t="s">
        <v>30</v>
      </c>
      <c r="N133" s="681" t="s">
        <v>29</v>
      </c>
      <c r="O133" s="688" t="s">
        <v>30</v>
      </c>
      <c r="P133" s="681" t="s">
        <v>29</v>
      </c>
      <c r="Q133" s="688" t="s">
        <v>30</v>
      </c>
      <c r="R133" s="686" t="s">
        <v>29</v>
      </c>
      <c r="S133" s="688" t="s">
        <v>30</v>
      </c>
      <c r="T133" s="686" t="s">
        <v>29</v>
      </c>
      <c r="U133" s="688" t="s">
        <v>30</v>
      </c>
      <c r="V133" s="681" t="s">
        <v>29</v>
      </c>
      <c r="W133" s="688" t="s">
        <v>30</v>
      </c>
      <c r="X133" s="686" t="s">
        <v>29</v>
      </c>
      <c r="Y133" s="688" t="s">
        <v>30</v>
      </c>
      <c r="Z133" s="686" t="s">
        <v>29</v>
      </c>
      <c r="AA133" s="688" t="s">
        <v>30</v>
      </c>
      <c r="AB133" s="686" t="s">
        <v>29</v>
      </c>
      <c r="AC133" s="688" t="s">
        <v>30</v>
      </c>
      <c r="AD133" s="686" t="s">
        <v>29</v>
      </c>
      <c r="AE133" s="688" t="s">
        <v>30</v>
      </c>
      <c r="AF133" s="686" t="s">
        <v>29</v>
      </c>
      <c r="AG133" s="688" t="s">
        <v>30</v>
      </c>
      <c r="AH133" s="686" t="s">
        <v>29</v>
      </c>
      <c r="AI133" s="688" t="s">
        <v>30</v>
      </c>
      <c r="AJ133" s="686" t="s">
        <v>29</v>
      </c>
      <c r="AK133" s="688" t="s">
        <v>30</v>
      </c>
      <c r="AL133" s="686" t="s">
        <v>29</v>
      </c>
      <c r="AM133" s="783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406" t="s">
        <v>199</v>
      </c>
      <c r="B134" s="784" t="s">
        <v>31</v>
      </c>
      <c r="C134" s="785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786">
        <f t="shared" si="83"/>
        <v>0</v>
      </c>
      <c r="F134" s="787"/>
      <c r="G134" s="788"/>
      <c r="H134" s="787"/>
      <c r="I134" s="788"/>
      <c r="J134" s="787"/>
      <c r="K134" s="788"/>
      <c r="L134" s="789"/>
      <c r="M134" s="790"/>
      <c r="N134" s="787"/>
      <c r="O134" s="791"/>
      <c r="P134" s="787"/>
      <c r="Q134" s="791"/>
      <c r="R134" s="789"/>
      <c r="S134" s="791"/>
      <c r="T134" s="789"/>
      <c r="U134" s="791"/>
      <c r="V134" s="787"/>
      <c r="W134" s="788"/>
      <c r="X134" s="789"/>
      <c r="Y134" s="788"/>
      <c r="Z134" s="789"/>
      <c r="AA134" s="791"/>
      <c r="AB134" s="789"/>
      <c r="AC134" s="791"/>
      <c r="AD134" s="789"/>
      <c r="AE134" s="791"/>
      <c r="AF134" s="789"/>
      <c r="AG134" s="791"/>
      <c r="AH134" s="789"/>
      <c r="AI134" s="791"/>
      <c r="AJ134" s="789"/>
      <c r="AK134" s="791"/>
      <c r="AL134" s="789"/>
      <c r="AM134" s="790"/>
      <c r="AN134" s="792"/>
      <c r="AO134" s="791"/>
      <c r="AP134" s="791"/>
      <c r="AQ134" s="791"/>
      <c r="AR134" s="791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2</v>
      </c>
      <c r="D135" s="227">
        <f t="shared" si="83"/>
        <v>1</v>
      </c>
      <c r="E135" s="228">
        <f t="shared" si="83"/>
        <v>1</v>
      </c>
      <c r="F135" s="198"/>
      <c r="G135" s="205"/>
      <c r="H135" s="198"/>
      <c r="I135" s="205"/>
      <c r="J135" s="198"/>
      <c r="K135" s="205"/>
      <c r="L135" s="229"/>
      <c r="M135" s="230">
        <v>1</v>
      </c>
      <c r="N135" s="198">
        <v>1</v>
      </c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>
        <v>0</v>
      </c>
      <c r="AO135" s="231">
        <v>0</v>
      </c>
      <c r="AP135" s="231">
        <v>0</v>
      </c>
      <c r="AQ135" s="231">
        <v>0</v>
      </c>
      <c r="AR135" s="231">
        <v>0</v>
      </c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3</v>
      </c>
      <c r="D138" s="227">
        <f t="shared" si="83"/>
        <v>1</v>
      </c>
      <c r="E138" s="228">
        <f t="shared" si="83"/>
        <v>2</v>
      </c>
      <c r="F138" s="198"/>
      <c r="G138" s="205"/>
      <c r="H138" s="198"/>
      <c r="I138" s="205"/>
      <c r="J138" s="198"/>
      <c r="K138" s="205">
        <v>1</v>
      </c>
      <c r="L138" s="229">
        <v>1</v>
      </c>
      <c r="M138" s="230">
        <v>1</v>
      </c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/>
      <c r="AB138" s="229"/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571" t="s">
        <v>4</v>
      </c>
      <c r="C144" s="243">
        <f t="shared" si="82"/>
        <v>5</v>
      </c>
      <c r="D144" s="244">
        <f t="shared" ref="D144:AQ144" si="95">SUM(D134:D143)</f>
        <v>2</v>
      </c>
      <c r="E144" s="245">
        <f t="shared" si="95"/>
        <v>3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1</v>
      </c>
      <c r="L144" s="248">
        <f t="shared" si="95"/>
        <v>1</v>
      </c>
      <c r="M144" s="249">
        <f t="shared" si="95"/>
        <v>2</v>
      </c>
      <c r="N144" s="246">
        <f t="shared" si="95"/>
        <v>1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571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410" t="s">
        <v>208</v>
      </c>
      <c r="B157" s="2410" t="s">
        <v>3</v>
      </c>
      <c r="C157" s="2155" t="s">
        <v>4</v>
      </c>
      <c r="D157" s="2156"/>
      <c r="E157" s="2139"/>
      <c r="F157" s="2411" t="s">
        <v>39</v>
      </c>
      <c r="G157" s="2412"/>
      <c r="H157" s="2412"/>
      <c r="I157" s="2412"/>
      <c r="J157" s="2412"/>
      <c r="K157" s="2412"/>
      <c r="L157" s="2412"/>
      <c r="M157" s="2412"/>
      <c r="N157" s="2412"/>
      <c r="O157" s="2412"/>
      <c r="P157" s="2412"/>
      <c r="Q157" s="2412"/>
      <c r="R157" s="2412"/>
      <c r="S157" s="2412"/>
      <c r="T157" s="2412"/>
      <c r="U157" s="2412"/>
      <c r="V157" s="2412"/>
      <c r="W157" s="2412"/>
      <c r="X157" s="2412"/>
      <c r="Y157" s="2412"/>
      <c r="Z157" s="2412"/>
      <c r="AA157" s="2412"/>
      <c r="AB157" s="2412"/>
      <c r="AC157" s="2412"/>
      <c r="AD157" s="2412"/>
      <c r="AE157" s="2412"/>
      <c r="AF157" s="2412"/>
      <c r="AG157" s="2413"/>
      <c r="AH157" s="2139" t="s">
        <v>9</v>
      </c>
      <c r="AI157" s="2139" t="s">
        <v>10</v>
      </c>
    </row>
    <row r="158" spans="1:93" x14ac:dyDescent="0.25">
      <c r="A158" s="2101"/>
      <c r="B158" s="2101"/>
      <c r="C158" s="2157"/>
      <c r="D158" s="2158"/>
      <c r="E158" s="2141"/>
      <c r="F158" s="2411" t="s">
        <v>15</v>
      </c>
      <c r="G158" s="2414"/>
      <c r="H158" s="2411" t="s">
        <v>16</v>
      </c>
      <c r="I158" s="2414"/>
      <c r="J158" s="2415" t="s">
        <v>17</v>
      </c>
      <c r="K158" s="2417"/>
      <c r="L158" s="2415" t="s">
        <v>18</v>
      </c>
      <c r="M158" s="2417"/>
      <c r="N158" s="2415" t="s">
        <v>19</v>
      </c>
      <c r="O158" s="2417"/>
      <c r="P158" s="2415" t="s">
        <v>20</v>
      </c>
      <c r="Q158" s="2417"/>
      <c r="R158" s="2415" t="s">
        <v>21</v>
      </c>
      <c r="S158" s="2417"/>
      <c r="T158" s="2415" t="s">
        <v>22</v>
      </c>
      <c r="U158" s="2417"/>
      <c r="V158" s="2415" t="s">
        <v>23</v>
      </c>
      <c r="W158" s="2417"/>
      <c r="X158" s="2415" t="s">
        <v>24</v>
      </c>
      <c r="Y158" s="2417"/>
      <c r="Z158" s="2415" t="s">
        <v>25</v>
      </c>
      <c r="AA158" s="2417"/>
      <c r="AB158" s="2415" t="s">
        <v>26</v>
      </c>
      <c r="AC158" s="2417"/>
      <c r="AD158" s="2415" t="s">
        <v>27</v>
      </c>
      <c r="AE158" s="2417"/>
      <c r="AF158" s="2415" t="s">
        <v>28</v>
      </c>
      <c r="AG158" s="2416"/>
      <c r="AH158" s="2140"/>
      <c r="AI158" s="2140"/>
    </row>
    <row r="159" spans="1:93" x14ac:dyDescent="0.25">
      <c r="A159" s="2102"/>
      <c r="B159" s="2102"/>
      <c r="C159" s="734" t="s">
        <v>43</v>
      </c>
      <c r="D159" s="686" t="s">
        <v>29</v>
      </c>
      <c r="E159" s="680" t="s">
        <v>30</v>
      </c>
      <c r="F159" s="681" t="s">
        <v>29</v>
      </c>
      <c r="G159" s="680" t="s">
        <v>30</v>
      </c>
      <c r="H159" s="681" t="s">
        <v>29</v>
      </c>
      <c r="I159" s="680" t="s">
        <v>30</v>
      </c>
      <c r="J159" s="681" t="s">
        <v>29</v>
      </c>
      <c r="K159" s="680" t="s">
        <v>30</v>
      </c>
      <c r="L159" s="681" t="s">
        <v>29</v>
      </c>
      <c r="M159" s="680" t="s">
        <v>30</v>
      </c>
      <c r="N159" s="681" t="s">
        <v>29</v>
      </c>
      <c r="O159" s="680" t="s">
        <v>30</v>
      </c>
      <c r="P159" s="681" t="s">
        <v>29</v>
      </c>
      <c r="Q159" s="680" t="s">
        <v>30</v>
      </c>
      <c r="R159" s="681" t="s">
        <v>29</v>
      </c>
      <c r="S159" s="680" t="s">
        <v>30</v>
      </c>
      <c r="T159" s="681" t="s">
        <v>29</v>
      </c>
      <c r="U159" s="680" t="s">
        <v>30</v>
      </c>
      <c r="V159" s="681" t="s">
        <v>29</v>
      </c>
      <c r="W159" s="680" t="s">
        <v>30</v>
      </c>
      <c r="X159" s="681" t="s">
        <v>29</v>
      </c>
      <c r="Y159" s="680" t="s">
        <v>30</v>
      </c>
      <c r="Z159" s="681" t="s">
        <v>29</v>
      </c>
      <c r="AA159" s="680" t="s">
        <v>30</v>
      </c>
      <c r="AB159" s="681" t="s">
        <v>29</v>
      </c>
      <c r="AC159" s="680" t="s">
        <v>30</v>
      </c>
      <c r="AD159" s="681" t="s">
        <v>29</v>
      </c>
      <c r="AE159" s="680" t="s">
        <v>30</v>
      </c>
      <c r="AF159" s="681" t="s">
        <v>29</v>
      </c>
      <c r="AG159" s="793" t="s">
        <v>30</v>
      </c>
      <c r="AH159" s="2141"/>
      <c r="AI159" s="2141"/>
    </row>
    <row r="160" spans="1:93" x14ac:dyDescent="0.25">
      <c r="A160" s="2406" t="s">
        <v>209</v>
      </c>
      <c r="B160" s="685" t="s">
        <v>31</v>
      </c>
      <c r="C160" s="794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795">
        <f t="shared" si="104"/>
        <v>0</v>
      </c>
      <c r="F160" s="683"/>
      <c r="G160" s="17"/>
      <c r="H160" s="683"/>
      <c r="I160" s="17"/>
      <c r="J160" s="683"/>
      <c r="K160" s="17"/>
      <c r="L160" s="683"/>
      <c r="M160" s="17"/>
      <c r="N160" s="683"/>
      <c r="O160" s="17"/>
      <c r="P160" s="683"/>
      <c r="Q160" s="17"/>
      <c r="R160" s="683"/>
      <c r="S160" s="17"/>
      <c r="T160" s="683"/>
      <c r="U160" s="17"/>
      <c r="V160" s="683"/>
      <c r="W160" s="17"/>
      <c r="X160" s="683"/>
      <c r="Y160" s="17"/>
      <c r="Z160" s="683"/>
      <c r="AA160" s="17"/>
      <c r="AB160" s="683"/>
      <c r="AC160" s="17"/>
      <c r="AD160" s="683"/>
      <c r="AE160" s="17"/>
      <c r="AF160" s="683"/>
      <c r="AG160" s="761"/>
      <c r="AH160" s="700"/>
      <c r="AI160" s="700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796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796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797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406" t="s">
        <v>211</v>
      </c>
      <c r="B164" s="685" t="s">
        <v>31</v>
      </c>
      <c r="C164" s="794">
        <f t="shared" si="103"/>
        <v>0</v>
      </c>
      <c r="D164" s="223">
        <f t="shared" si="104"/>
        <v>0</v>
      </c>
      <c r="E164" s="795">
        <f t="shared" si="104"/>
        <v>0</v>
      </c>
      <c r="F164" s="683"/>
      <c r="G164" s="17"/>
      <c r="H164" s="683"/>
      <c r="I164" s="17"/>
      <c r="J164" s="683"/>
      <c r="K164" s="17"/>
      <c r="L164" s="683"/>
      <c r="M164" s="17"/>
      <c r="N164" s="683"/>
      <c r="O164" s="17"/>
      <c r="P164" s="683"/>
      <c r="Q164" s="17"/>
      <c r="R164" s="683"/>
      <c r="S164" s="17"/>
      <c r="T164" s="683"/>
      <c r="U164" s="17"/>
      <c r="V164" s="683"/>
      <c r="W164" s="17"/>
      <c r="X164" s="683"/>
      <c r="Y164" s="17"/>
      <c r="Z164" s="683"/>
      <c r="AA164" s="17"/>
      <c r="AB164" s="683"/>
      <c r="AC164" s="17"/>
      <c r="AD164" s="683"/>
      <c r="AE164" s="17"/>
      <c r="AF164" s="683"/>
      <c r="AG164" s="761"/>
      <c r="AH164" s="700"/>
      <c r="AI164" s="700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796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796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798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366" t="s">
        <v>38</v>
      </c>
      <c r="B169" s="2407" t="s">
        <v>4</v>
      </c>
      <c r="C169" s="2156"/>
      <c r="D169" s="2392"/>
      <c r="E169" s="2401" t="s">
        <v>39</v>
      </c>
      <c r="F169" s="2408"/>
      <c r="G169" s="2408"/>
      <c r="H169" s="2408"/>
      <c r="I169" s="2408"/>
      <c r="J169" s="2408"/>
      <c r="K169" s="2408"/>
      <c r="L169" s="2408"/>
      <c r="M169" s="2408"/>
      <c r="N169" s="2408"/>
      <c r="O169" s="2408"/>
      <c r="P169" s="2408"/>
      <c r="Q169" s="2408"/>
      <c r="R169" s="2408"/>
      <c r="S169" s="2408"/>
      <c r="T169" s="2408"/>
      <c r="U169" s="2408"/>
      <c r="V169" s="2408"/>
      <c r="W169" s="2408"/>
      <c r="X169" s="2408"/>
      <c r="Y169" s="2408"/>
      <c r="Z169" s="2408"/>
      <c r="AA169" s="2408"/>
      <c r="AB169" s="2408"/>
      <c r="AC169" s="2408"/>
      <c r="AD169" s="2408"/>
      <c r="AE169" s="2408"/>
      <c r="AF169" s="2408"/>
      <c r="AG169" s="2409" t="s">
        <v>213</v>
      </c>
      <c r="AH169" s="2392" t="s">
        <v>9</v>
      </c>
      <c r="AI169" s="2392" t="s">
        <v>10</v>
      </c>
    </row>
    <row r="170" spans="1:91" s="3" customFormat="1" ht="10.5" x14ac:dyDescent="0.15">
      <c r="A170" s="2101"/>
      <c r="B170" s="2157"/>
      <c r="C170" s="2158"/>
      <c r="D170" s="2141"/>
      <c r="E170" s="2401" t="s">
        <v>15</v>
      </c>
      <c r="F170" s="2402"/>
      <c r="G170" s="2401" t="s">
        <v>16</v>
      </c>
      <c r="H170" s="2402"/>
      <c r="I170" s="2403" t="s">
        <v>17</v>
      </c>
      <c r="J170" s="2404"/>
      <c r="K170" s="2403" t="s">
        <v>18</v>
      </c>
      <c r="L170" s="2404"/>
      <c r="M170" s="2403" t="s">
        <v>19</v>
      </c>
      <c r="N170" s="2404"/>
      <c r="O170" s="2403" t="s">
        <v>20</v>
      </c>
      <c r="P170" s="2404"/>
      <c r="Q170" s="2403" t="s">
        <v>21</v>
      </c>
      <c r="R170" s="2404"/>
      <c r="S170" s="2403" t="s">
        <v>22</v>
      </c>
      <c r="T170" s="2404"/>
      <c r="U170" s="2403" t="s">
        <v>23</v>
      </c>
      <c r="V170" s="2404"/>
      <c r="W170" s="2403" t="s">
        <v>24</v>
      </c>
      <c r="X170" s="2404"/>
      <c r="Y170" s="2403" t="s">
        <v>25</v>
      </c>
      <c r="Z170" s="2404"/>
      <c r="AA170" s="2403" t="s">
        <v>26</v>
      </c>
      <c r="AB170" s="2404"/>
      <c r="AC170" s="2403" t="s">
        <v>27</v>
      </c>
      <c r="AD170" s="2404"/>
      <c r="AE170" s="2403" t="s">
        <v>28</v>
      </c>
      <c r="AF170" s="2405"/>
      <c r="AG170" s="2160"/>
      <c r="AH170" s="2140"/>
      <c r="AI170" s="2140"/>
    </row>
    <row r="171" spans="1:91" s="3" customFormat="1" ht="10.5" x14ac:dyDescent="0.15">
      <c r="A171" s="2102"/>
      <c r="B171" s="800" t="s">
        <v>43</v>
      </c>
      <c r="C171" s="801" t="s">
        <v>29</v>
      </c>
      <c r="D171" s="802" t="s">
        <v>30</v>
      </c>
      <c r="E171" s="803" t="s">
        <v>29</v>
      </c>
      <c r="F171" s="802" t="s">
        <v>30</v>
      </c>
      <c r="G171" s="803" t="s">
        <v>29</v>
      </c>
      <c r="H171" s="802" t="s">
        <v>30</v>
      </c>
      <c r="I171" s="803" t="s">
        <v>29</v>
      </c>
      <c r="J171" s="802" t="s">
        <v>30</v>
      </c>
      <c r="K171" s="803" t="s">
        <v>29</v>
      </c>
      <c r="L171" s="802" t="s">
        <v>30</v>
      </c>
      <c r="M171" s="803" t="s">
        <v>29</v>
      </c>
      <c r="N171" s="802" t="s">
        <v>30</v>
      </c>
      <c r="O171" s="803" t="s">
        <v>29</v>
      </c>
      <c r="P171" s="802" t="s">
        <v>30</v>
      </c>
      <c r="Q171" s="803" t="s">
        <v>29</v>
      </c>
      <c r="R171" s="802" t="s">
        <v>30</v>
      </c>
      <c r="S171" s="803" t="s">
        <v>29</v>
      </c>
      <c r="T171" s="802" t="s">
        <v>30</v>
      </c>
      <c r="U171" s="803" t="s">
        <v>29</v>
      </c>
      <c r="V171" s="802" t="s">
        <v>30</v>
      </c>
      <c r="W171" s="803" t="s">
        <v>29</v>
      </c>
      <c r="X171" s="802" t="s">
        <v>30</v>
      </c>
      <c r="Y171" s="803" t="s">
        <v>29</v>
      </c>
      <c r="Z171" s="802" t="s">
        <v>30</v>
      </c>
      <c r="AA171" s="803" t="s">
        <v>29</v>
      </c>
      <c r="AB171" s="802" t="s">
        <v>30</v>
      </c>
      <c r="AC171" s="803" t="s">
        <v>29</v>
      </c>
      <c r="AD171" s="802" t="s">
        <v>30</v>
      </c>
      <c r="AE171" s="803" t="s">
        <v>29</v>
      </c>
      <c r="AF171" s="804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805">
        <f>SUM(C172:D172)</f>
        <v>0</v>
      </c>
      <c r="C172" s="805">
        <f t="shared" ref="C172:D174" si="110">+E172+G172+I172+K172+M172+O172+Q172+S172+U172+W172+Y172+AA172+AC172+AE172</f>
        <v>0</v>
      </c>
      <c r="D172" s="805">
        <f t="shared" si="110"/>
        <v>0</v>
      </c>
      <c r="E172" s="738"/>
      <c r="F172" s="806"/>
      <c r="G172" s="807"/>
      <c r="H172" s="806"/>
      <c r="I172" s="807"/>
      <c r="J172" s="806"/>
      <c r="K172" s="807"/>
      <c r="L172" s="806"/>
      <c r="M172" s="807"/>
      <c r="N172" s="806"/>
      <c r="O172" s="807"/>
      <c r="P172" s="806"/>
      <c r="Q172" s="807"/>
      <c r="R172" s="806"/>
      <c r="S172" s="807"/>
      <c r="T172" s="806"/>
      <c r="U172" s="807"/>
      <c r="V172" s="806"/>
      <c r="W172" s="807"/>
      <c r="X172" s="806"/>
      <c r="Y172" s="807"/>
      <c r="Z172" s="806"/>
      <c r="AA172" s="807"/>
      <c r="AB172" s="806"/>
      <c r="AC172" s="807"/>
      <c r="AD172" s="806"/>
      <c r="AE172" s="807"/>
      <c r="AF172" s="808"/>
      <c r="AG172" s="809"/>
      <c r="AH172" s="810"/>
      <c r="AI172" s="810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573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376" t="s">
        <v>217</v>
      </c>
      <c r="B177" s="2376" t="s">
        <v>189</v>
      </c>
      <c r="C177" s="2389" t="s">
        <v>218</v>
      </c>
      <c r="D177" s="2390"/>
      <c r="E177" s="2376" t="s">
        <v>219</v>
      </c>
      <c r="F177" s="2389" t="s">
        <v>5</v>
      </c>
      <c r="G177" s="2390"/>
      <c r="H177" s="2390"/>
      <c r="I177" s="2390"/>
      <c r="J177" s="2390"/>
      <c r="K177" s="2390"/>
      <c r="L177" s="2390"/>
      <c r="M177" s="2390"/>
      <c r="N177" s="2390"/>
      <c r="O177" s="2390"/>
      <c r="P177" s="2390"/>
      <c r="Q177" s="2390"/>
      <c r="R177" s="2390"/>
      <c r="S177" s="2390"/>
      <c r="T177" s="2391"/>
    </row>
    <row r="178" spans="1:91" s="3" customFormat="1" ht="21" x14ac:dyDescent="0.15">
      <c r="A178" s="2116"/>
      <c r="B178" s="2116"/>
      <c r="C178" s="811" t="s">
        <v>194</v>
      </c>
      <c r="D178" s="811" t="s">
        <v>220</v>
      </c>
      <c r="E178" s="2116"/>
      <c r="F178" s="811" t="s">
        <v>221</v>
      </c>
      <c r="G178" s="811" t="s">
        <v>222</v>
      </c>
      <c r="H178" s="811" t="s">
        <v>223</v>
      </c>
      <c r="I178" s="811" t="s">
        <v>224</v>
      </c>
      <c r="J178" s="811" t="s">
        <v>225</v>
      </c>
      <c r="K178" s="811" t="s">
        <v>226</v>
      </c>
      <c r="L178" s="811" t="s">
        <v>227</v>
      </c>
      <c r="M178" s="811" t="s">
        <v>228</v>
      </c>
      <c r="N178" s="811" t="s">
        <v>229</v>
      </c>
      <c r="O178" s="811" t="s">
        <v>230</v>
      </c>
      <c r="P178" s="811" t="s">
        <v>231</v>
      </c>
      <c r="Q178" s="811" t="s">
        <v>232</v>
      </c>
      <c r="R178" s="811" t="s">
        <v>233</v>
      </c>
      <c r="S178" s="811" t="s">
        <v>234</v>
      </c>
      <c r="T178" s="811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812">
        <f>SUM(C179:D179)</f>
        <v>0</v>
      </c>
      <c r="C179" s="78"/>
      <c r="D179" s="78"/>
      <c r="E179" s="812">
        <f>+F179+G179+H179+I179+K179+L179+M179+N179+O179+P179+Q179+R179+S179+T179</f>
        <v>0</v>
      </c>
      <c r="F179" s="13"/>
      <c r="G179" s="13"/>
      <c r="H179" s="13"/>
      <c r="I179" s="13"/>
      <c r="J179" s="813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366" t="s">
        <v>238</v>
      </c>
      <c r="B184" s="2371" t="s">
        <v>239</v>
      </c>
      <c r="C184" s="2383"/>
      <c r="D184" s="2372"/>
      <c r="E184" s="2371" t="s">
        <v>240</v>
      </c>
      <c r="F184" s="2383"/>
      <c r="G184" s="2372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814" t="s">
        <v>43</v>
      </c>
      <c r="C185" s="815" t="s">
        <v>29</v>
      </c>
      <c r="D185" s="816" t="s">
        <v>30</v>
      </c>
      <c r="E185" s="814" t="s">
        <v>43</v>
      </c>
      <c r="F185" s="815" t="s">
        <v>29</v>
      </c>
      <c r="G185" s="816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817">
        <f>SUM(C186:D186)</f>
        <v>0</v>
      </c>
      <c r="C186" s="818"/>
      <c r="D186" s="819"/>
      <c r="E186" s="817">
        <f>SUM(F186:G186)</f>
        <v>0</v>
      </c>
      <c r="F186" s="818"/>
      <c r="G186" s="819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384" t="s">
        <v>244</v>
      </c>
      <c r="B189" s="2385" t="s">
        <v>189</v>
      </c>
      <c r="C189" s="2386" t="s">
        <v>245</v>
      </c>
      <c r="D189" s="2132"/>
      <c r="E189" s="2387"/>
      <c r="F189" s="2376" t="s">
        <v>219</v>
      </c>
      <c r="G189" s="2388" t="s">
        <v>5</v>
      </c>
      <c r="H189" s="2135"/>
      <c r="I189" s="2135"/>
      <c r="J189" s="2135"/>
      <c r="K189" s="2135"/>
      <c r="L189" s="2384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820" t="s">
        <v>246</v>
      </c>
      <c r="D190" s="820" t="s">
        <v>195</v>
      </c>
      <c r="E190" s="820" t="s">
        <v>247</v>
      </c>
      <c r="F190" s="2116"/>
      <c r="G190" s="821" t="s">
        <v>248</v>
      </c>
      <c r="H190" s="822" t="s">
        <v>249</v>
      </c>
      <c r="I190" s="822" t="s">
        <v>250</v>
      </c>
      <c r="J190" s="822" t="s">
        <v>251</v>
      </c>
      <c r="K190" s="822" t="s">
        <v>252</v>
      </c>
      <c r="L190" s="823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812">
        <f>SUM(G191:L191)</f>
        <v>0</v>
      </c>
      <c r="G191" s="807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393" t="s">
        <v>257</v>
      </c>
      <c r="B194" s="2393"/>
      <c r="C194" s="2393"/>
    </row>
    <row r="195" spans="1:92" ht="15" customHeight="1" x14ac:dyDescent="0.25">
      <c r="A195" s="2394" t="s">
        <v>258</v>
      </c>
      <c r="B195" s="2395"/>
      <c r="C195" s="2396" t="s">
        <v>259</v>
      </c>
      <c r="D195" s="2397" t="s">
        <v>260</v>
      </c>
      <c r="E195" s="2398"/>
      <c r="F195" s="2398"/>
      <c r="G195" s="2398"/>
      <c r="H195" s="2398"/>
      <c r="I195" s="2398"/>
      <c r="J195" s="2399"/>
      <c r="K195" s="2400" t="s">
        <v>261</v>
      </c>
      <c r="L195" s="2400"/>
      <c r="M195" s="2400"/>
      <c r="N195" s="2368"/>
    </row>
    <row r="196" spans="1:92" ht="21" x14ac:dyDescent="0.25">
      <c r="A196" s="2145"/>
      <c r="B196" s="2146"/>
      <c r="C196" s="2148"/>
      <c r="D196" s="820" t="s">
        <v>246</v>
      </c>
      <c r="E196" s="820" t="s">
        <v>262</v>
      </c>
      <c r="F196" s="820" t="s">
        <v>263</v>
      </c>
      <c r="G196" s="820" t="s">
        <v>264</v>
      </c>
      <c r="H196" s="820" t="s">
        <v>219</v>
      </c>
      <c r="I196" s="820" t="s">
        <v>265</v>
      </c>
      <c r="J196" s="820" t="s">
        <v>266</v>
      </c>
      <c r="K196" s="825" t="s">
        <v>267</v>
      </c>
      <c r="L196" s="826" t="s">
        <v>268</v>
      </c>
      <c r="M196" s="826" t="s">
        <v>269</v>
      </c>
      <c r="N196" s="827" t="s">
        <v>270</v>
      </c>
    </row>
    <row r="197" spans="1:92" x14ac:dyDescent="0.25">
      <c r="A197" s="2382" t="s">
        <v>271</v>
      </c>
      <c r="B197" s="828" t="s">
        <v>272</v>
      </c>
      <c r="C197" s="812">
        <f>SUM(E197+G197)</f>
        <v>0</v>
      </c>
      <c r="D197" s="829"/>
      <c r="E197" s="13"/>
      <c r="F197" s="813"/>
      <c r="G197" s="13"/>
      <c r="H197" s="812">
        <f>+K197+L197+M197</f>
        <v>0</v>
      </c>
      <c r="I197" s="813"/>
      <c r="J197" s="813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377" t="s">
        <v>244</v>
      </c>
      <c r="B202" s="2377" t="s">
        <v>277</v>
      </c>
      <c r="C202" s="2369" t="s">
        <v>278</v>
      </c>
      <c r="D202" s="2378" t="s">
        <v>261</v>
      </c>
      <c r="E202" s="2379"/>
      <c r="F202" s="2378" t="s">
        <v>5</v>
      </c>
      <c r="G202" s="2380"/>
      <c r="H202" s="2380"/>
      <c r="I202" s="2380"/>
      <c r="J202" s="2380"/>
      <c r="K202" s="2380"/>
      <c r="L202" s="2380"/>
      <c r="M202" s="2380"/>
      <c r="N202" s="2380"/>
      <c r="O202" s="2380"/>
      <c r="P202" s="2380"/>
      <c r="Q202" s="2380"/>
      <c r="R202" s="2380"/>
      <c r="S202" s="2380"/>
      <c r="T202" s="2381" t="s">
        <v>265</v>
      </c>
      <c r="U202" s="2369" t="s">
        <v>279</v>
      </c>
    </row>
    <row r="203" spans="1:92" s="3" customFormat="1" ht="21" x14ac:dyDescent="0.15">
      <c r="A203" s="2377"/>
      <c r="B203" s="2377"/>
      <c r="C203" s="2106"/>
      <c r="D203" s="830" t="s">
        <v>280</v>
      </c>
      <c r="E203" s="831" t="s">
        <v>281</v>
      </c>
      <c r="F203" s="830" t="s">
        <v>282</v>
      </c>
      <c r="G203" s="832" t="s">
        <v>283</v>
      </c>
      <c r="H203" s="832" t="s">
        <v>13</v>
      </c>
      <c r="I203" s="832" t="s">
        <v>141</v>
      </c>
      <c r="J203" s="832" t="s">
        <v>15</v>
      </c>
      <c r="K203" s="832" t="s">
        <v>284</v>
      </c>
      <c r="L203" s="832" t="s">
        <v>17</v>
      </c>
      <c r="M203" s="832" t="s">
        <v>18</v>
      </c>
      <c r="N203" s="832" t="s">
        <v>19</v>
      </c>
      <c r="O203" s="832" t="s">
        <v>20</v>
      </c>
      <c r="P203" s="832" t="s">
        <v>21</v>
      </c>
      <c r="Q203" s="832" t="s">
        <v>22</v>
      </c>
      <c r="R203" s="832" t="s">
        <v>23</v>
      </c>
      <c r="S203" s="833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834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370" t="s">
        <v>289</v>
      </c>
      <c r="B208" s="2370" t="s">
        <v>290</v>
      </c>
      <c r="C208" s="2371" t="s">
        <v>261</v>
      </c>
      <c r="D208" s="2372"/>
      <c r="E208" s="2373" t="s">
        <v>5</v>
      </c>
      <c r="F208" s="2374"/>
      <c r="G208" s="2374"/>
      <c r="H208" s="2374"/>
      <c r="I208" s="2374"/>
      <c r="J208" s="2374"/>
      <c r="K208" s="2375" t="s">
        <v>265</v>
      </c>
      <c r="L208" s="2376" t="s">
        <v>279</v>
      </c>
    </row>
    <row r="209" spans="1:91" ht="21" x14ac:dyDescent="0.25">
      <c r="A209" s="2370"/>
      <c r="B209" s="2370"/>
      <c r="C209" s="815" t="s">
        <v>280</v>
      </c>
      <c r="D209" s="816" t="s">
        <v>291</v>
      </c>
      <c r="E209" s="815" t="s">
        <v>282</v>
      </c>
      <c r="F209" s="835" t="s">
        <v>283</v>
      </c>
      <c r="G209" s="835" t="s">
        <v>13</v>
      </c>
      <c r="H209" s="835" t="s">
        <v>141</v>
      </c>
      <c r="I209" s="835" t="s">
        <v>15</v>
      </c>
      <c r="J209" s="836" t="s">
        <v>292</v>
      </c>
      <c r="K209" s="2114"/>
      <c r="L209" s="2116"/>
    </row>
    <row r="210" spans="1:91" x14ac:dyDescent="0.25">
      <c r="A210" s="341" t="s">
        <v>293</v>
      </c>
      <c r="B210" s="837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362" t="s">
        <v>296</v>
      </c>
      <c r="B213" s="2362" t="s">
        <v>189</v>
      </c>
      <c r="C213" s="2363" t="s">
        <v>297</v>
      </c>
      <c r="D213" s="2364"/>
      <c r="E213" s="2364"/>
      <c r="F213" s="2364"/>
      <c r="G213" s="2365"/>
    </row>
    <row r="214" spans="1:91" x14ac:dyDescent="0.25">
      <c r="A214" s="2096"/>
      <c r="B214" s="2096"/>
      <c r="C214" s="840" t="s">
        <v>12</v>
      </c>
      <c r="D214" s="841" t="s">
        <v>13</v>
      </c>
      <c r="E214" s="842" t="s">
        <v>141</v>
      </c>
      <c r="F214" s="842" t="s">
        <v>15</v>
      </c>
      <c r="G214" s="843" t="s">
        <v>16</v>
      </c>
    </row>
    <row r="215" spans="1:91" x14ac:dyDescent="0.25">
      <c r="A215" s="844" t="s">
        <v>298</v>
      </c>
      <c r="B215" s="845">
        <f>SUM(C215:G215)</f>
        <v>0</v>
      </c>
      <c r="C215" s="846"/>
      <c r="D215" s="847"/>
      <c r="E215" s="847"/>
      <c r="F215" s="848"/>
      <c r="G215" s="849"/>
    </row>
    <row r="216" spans="1:91" s="2" customFormat="1" ht="11.25" x14ac:dyDescent="0.15">
      <c r="A216" s="315" t="s">
        <v>299</v>
      </c>
    </row>
    <row r="217" spans="1:91" x14ac:dyDescent="0.25">
      <c r="A217" s="2366" t="s">
        <v>300</v>
      </c>
      <c r="B217" s="2363" t="s">
        <v>301</v>
      </c>
      <c r="C217" s="2364"/>
      <c r="D217" s="2365"/>
    </row>
    <row r="218" spans="1:91" ht="15" customHeight="1" x14ac:dyDescent="0.25">
      <c r="A218" s="2101"/>
      <c r="B218" s="850" t="s">
        <v>302</v>
      </c>
      <c r="C218" s="2367" t="s">
        <v>303</v>
      </c>
      <c r="D218" s="2368"/>
    </row>
    <row r="219" spans="1:91" x14ac:dyDescent="0.25">
      <c r="A219" s="2102"/>
      <c r="B219" s="852" t="s">
        <v>304</v>
      </c>
      <c r="C219" s="840" t="s">
        <v>305</v>
      </c>
      <c r="D219" s="853" t="s">
        <v>306</v>
      </c>
    </row>
    <row r="220" spans="1:91" x14ac:dyDescent="0.25">
      <c r="A220" s="854" t="s">
        <v>307</v>
      </c>
      <c r="B220" s="855"/>
      <c r="C220" s="856"/>
      <c r="D220" s="857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216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4" sqref="A4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4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4" x14ac:dyDescent="0.25">
      <c r="A4" s="1" t="str">
        <f>CONCATENATE("MES: ",[5]NOMBRE!B6," - ","( ",[5]NOMBRE!C6,[5]NOMBRE!D6," )")</f>
        <v>MES: ABRIL - ( 04 )</v>
      </c>
    </row>
    <row r="5" spans="1:94" x14ac:dyDescent="0.25">
      <c r="A5" s="1" t="str">
        <f>CONCATENATE("AÑO: ",[5]NOMBRE!B7)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512" t="s">
        <v>3</v>
      </c>
      <c r="B9" s="2496" t="s">
        <v>4</v>
      </c>
      <c r="C9" s="2513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514"/>
      <c r="T9" s="2515" t="s">
        <v>6</v>
      </c>
      <c r="U9" s="2516"/>
      <c r="V9" s="2392" t="s">
        <v>7</v>
      </c>
      <c r="W9" s="2392" t="s">
        <v>8</v>
      </c>
      <c r="X9" s="2396" t="s">
        <v>9</v>
      </c>
      <c r="Y9" s="2396" t="s">
        <v>10</v>
      </c>
      <c r="Z9" s="2396" t="s">
        <v>11</v>
      </c>
    </row>
    <row r="10" spans="1:94" s="3" customFormat="1" ht="10.5" x14ac:dyDescent="0.15">
      <c r="A10" s="2512"/>
      <c r="B10" s="2203"/>
      <c r="C10" s="840" t="s">
        <v>12</v>
      </c>
      <c r="D10" s="842" t="s">
        <v>13</v>
      </c>
      <c r="E10" s="841" t="s">
        <v>14</v>
      </c>
      <c r="F10" s="842" t="s">
        <v>15</v>
      </c>
      <c r="G10" s="862" t="s">
        <v>16</v>
      </c>
      <c r="H10" s="862" t="s">
        <v>17</v>
      </c>
      <c r="I10" s="862" t="s">
        <v>18</v>
      </c>
      <c r="J10" s="862" t="s">
        <v>19</v>
      </c>
      <c r="K10" s="862" t="s">
        <v>20</v>
      </c>
      <c r="L10" s="862" t="s">
        <v>21</v>
      </c>
      <c r="M10" s="862" t="s">
        <v>22</v>
      </c>
      <c r="N10" s="862" t="s">
        <v>23</v>
      </c>
      <c r="O10" s="862" t="s">
        <v>24</v>
      </c>
      <c r="P10" s="862" t="s">
        <v>25</v>
      </c>
      <c r="Q10" s="862" t="s">
        <v>26</v>
      </c>
      <c r="R10" s="862" t="s">
        <v>27</v>
      </c>
      <c r="S10" s="863" t="s">
        <v>28</v>
      </c>
      <c r="T10" s="864" t="s">
        <v>29</v>
      </c>
      <c r="U10" s="865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86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806"/>
      <c r="T11" s="810"/>
      <c r="U11" s="699"/>
      <c r="V11" s="867"/>
      <c r="W11" s="867"/>
      <c r="X11" s="867"/>
      <c r="Y11" s="867"/>
      <c r="Z11" s="867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868" t="s">
        <v>36</v>
      </c>
      <c r="B16" s="869">
        <f t="shared" si="0"/>
        <v>0</v>
      </c>
      <c r="C16" s="870">
        <f t="shared" ref="C16:S16" si="14">SUM(C11:C15)</f>
        <v>0</v>
      </c>
      <c r="D16" s="871">
        <f t="shared" si="14"/>
        <v>0</v>
      </c>
      <c r="E16" s="871">
        <f t="shared" si="14"/>
        <v>0</v>
      </c>
      <c r="F16" s="872">
        <f t="shared" si="14"/>
        <v>0</v>
      </c>
      <c r="G16" s="872">
        <f t="shared" si="14"/>
        <v>0</v>
      </c>
      <c r="H16" s="872">
        <f t="shared" si="14"/>
        <v>0</v>
      </c>
      <c r="I16" s="872">
        <f t="shared" si="14"/>
        <v>0</v>
      </c>
      <c r="J16" s="872">
        <f t="shared" si="14"/>
        <v>0</v>
      </c>
      <c r="K16" s="872">
        <f t="shared" si="14"/>
        <v>0</v>
      </c>
      <c r="L16" s="872">
        <f t="shared" si="14"/>
        <v>0</v>
      </c>
      <c r="M16" s="872">
        <f t="shared" si="14"/>
        <v>0</v>
      </c>
      <c r="N16" s="872">
        <f t="shared" si="14"/>
        <v>0</v>
      </c>
      <c r="O16" s="872">
        <f t="shared" si="14"/>
        <v>0</v>
      </c>
      <c r="P16" s="872">
        <f t="shared" si="14"/>
        <v>0</v>
      </c>
      <c r="Q16" s="872">
        <f t="shared" si="14"/>
        <v>0</v>
      </c>
      <c r="R16" s="872">
        <f t="shared" si="14"/>
        <v>0</v>
      </c>
      <c r="S16" s="873">
        <f t="shared" si="14"/>
        <v>0</v>
      </c>
      <c r="T16" s="869">
        <f>SUM(T11:T15)</f>
        <v>0</v>
      </c>
      <c r="U16" s="874">
        <f t="shared" ref="U16:Y16" si="15">SUM(U11:U15)</f>
        <v>0</v>
      </c>
      <c r="V16" s="875">
        <f t="shared" si="15"/>
        <v>0</v>
      </c>
      <c r="W16" s="875">
        <f t="shared" si="15"/>
        <v>0</v>
      </c>
      <c r="X16" s="875">
        <f t="shared" si="15"/>
        <v>0</v>
      </c>
      <c r="Y16" s="875">
        <f t="shared" si="15"/>
        <v>0</v>
      </c>
      <c r="Z16" s="875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503" t="s">
        <v>38</v>
      </c>
      <c r="B18" s="2502" t="s">
        <v>4</v>
      </c>
      <c r="C18" s="2502"/>
      <c r="D18" s="2502"/>
      <c r="E18" s="2508" t="s">
        <v>39</v>
      </c>
      <c r="F18" s="2509"/>
      <c r="G18" s="2509"/>
      <c r="H18" s="2510"/>
      <c r="I18" s="2511" t="s">
        <v>31</v>
      </c>
      <c r="J18" s="2502" t="s">
        <v>40</v>
      </c>
      <c r="K18" s="2502" t="s">
        <v>9</v>
      </c>
      <c r="L18" s="2502" t="s">
        <v>10</v>
      </c>
    </row>
    <row r="19" spans="1:93" s="3" customFormat="1" ht="10.5" x14ac:dyDescent="0.15">
      <c r="A19" s="2503"/>
      <c r="B19" s="2502"/>
      <c r="C19" s="2502"/>
      <c r="D19" s="2502"/>
      <c r="E19" s="2503" t="s">
        <v>41</v>
      </c>
      <c r="F19" s="2503"/>
      <c r="G19" s="2503" t="s">
        <v>42</v>
      </c>
      <c r="H19" s="2504"/>
      <c r="I19" s="2511"/>
      <c r="J19" s="2502"/>
      <c r="K19" s="2502"/>
      <c r="L19" s="2502"/>
    </row>
    <row r="20" spans="1:93" s="3" customFormat="1" ht="10.5" x14ac:dyDescent="0.15">
      <c r="A20" s="2503"/>
      <c r="B20" s="876" t="s">
        <v>43</v>
      </c>
      <c r="C20" s="877" t="s">
        <v>29</v>
      </c>
      <c r="D20" s="877" t="s">
        <v>30</v>
      </c>
      <c r="E20" s="878" t="s">
        <v>29</v>
      </c>
      <c r="F20" s="879" t="s">
        <v>30</v>
      </c>
      <c r="G20" s="878" t="s">
        <v>29</v>
      </c>
      <c r="H20" s="880" t="s">
        <v>30</v>
      </c>
      <c r="I20" s="2511"/>
      <c r="J20" s="2502"/>
      <c r="K20" s="2502"/>
      <c r="L20" s="2502"/>
    </row>
    <row r="21" spans="1:93" s="3" customFormat="1" ht="10.5" x14ac:dyDescent="0.15">
      <c r="A21" s="881" t="s">
        <v>44</v>
      </c>
      <c r="B21" s="882">
        <f>SUM(C21:D21)</f>
        <v>0</v>
      </c>
      <c r="C21" s="882">
        <f t="shared" ref="C21:D23" si="16">+E21+G21</f>
        <v>0</v>
      </c>
      <c r="D21" s="882">
        <f t="shared" si="16"/>
        <v>0</v>
      </c>
      <c r="E21" s="883"/>
      <c r="F21" s="884"/>
      <c r="G21" s="883"/>
      <c r="H21" s="718"/>
      <c r="I21" s="885"/>
      <c r="J21" s="886"/>
      <c r="K21" s="887"/>
      <c r="L21" s="887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868" t="s">
        <v>4</v>
      </c>
      <c r="B24" s="888">
        <f>SUM(B21:B23)</f>
        <v>0</v>
      </c>
      <c r="C24" s="888">
        <f>SUM(C21:C23)</f>
        <v>0</v>
      </c>
      <c r="D24" s="888">
        <f>SUM(D21:D23)</f>
        <v>0</v>
      </c>
      <c r="E24" s="889">
        <f>SUM(E21:E23)</f>
        <v>0</v>
      </c>
      <c r="F24" s="890">
        <f t="shared" ref="F24:L24" si="21">SUM(F21:F23)</f>
        <v>0</v>
      </c>
      <c r="G24" s="889">
        <f t="shared" si="21"/>
        <v>0</v>
      </c>
      <c r="H24" s="891">
        <f t="shared" si="21"/>
        <v>0</v>
      </c>
      <c r="I24" s="890">
        <f t="shared" si="21"/>
        <v>0</v>
      </c>
      <c r="J24" s="888">
        <f t="shared" si="21"/>
        <v>0</v>
      </c>
      <c r="K24" s="888">
        <f t="shared" si="21"/>
        <v>0</v>
      </c>
      <c r="L24" s="888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496"/>
      <c r="B26" s="2496" t="s">
        <v>4</v>
      </c>
      <c r="C26" s="2505" t="s">
        <v>5</v>
      </c>
      <c r="D26" s="2506"/>
      <c r="E26" s="2506"/>
      <c r="F26" s="2506"/>
      <c r="G26" s="2506"/>
      <c r="H26" s="2506"/>
      <c r="I26" s="2506"/>
      <c r="J26" s="2506"/>
      <c r="K26" s="2506"/>
      <c r="L26" s="2506"/>
      <c r="M26" s="2506"/>
      <c r="N26" s="2506"/>
      <c r="O26" s="2506"/>
      <c r="P26" s="2506"/>
      <c r="Q26" s="2506"/>
      <c r="R26" s="2506"/>
      <c r="S26" s="2507"/>
      <c r="T26" s="2493" t="s">
        <v>48</v>
      </c>
      <c r="U26" s="2486"/>
      <c r="V26" s="2368" t="s">
        <v>9</v>
      </c>
      <c r="W26" s="2494" t="s">
        <v>10</v>
      </c>
    </row>
    <row r="27" spans="1:93" s="3" customFormat="1" ht="10.5" x14ac:dyDescent="0.15">
      <c r="A27" s="2203"/>
      <c r="B27" s="2203"/>
      <c r="C27" s="840" t="s">
        <v>12</v>
      </c>
      <c r="D27" s="842" t="s">
        <v>13</v>
      </c>
      <c r="E27" s="841" t="s">
        <v>14</v>
      </c>
      <c r="F27" s="842" t="s">
        <v>15</v>
      </c>
      <c r="G27" s="862" t="s">
        <v>16</v>
      </c>
      <c r="H27" s="862" t="s">
        <v>17</v>
      </c>
      <c r="I27" s="862" t="s">
        <v>18</v>
      </c>
      <c r="J27" s="862" t="s">
        <v>19</v>
      </c>
      <c r="K27" s="862" t="s">
        <v>20</v>
      </c>
      <c r="L27" s="862" t="s">
        <v>21</v>
      </c>
      <c r="M27" s="862" t="s">
        <v>22</v>
      </c>
      <c r="N27" s="862" t="s">
        <v>23</v>
      </c>
      <c r="O27" s="862" t="s">
        <v>24</v>
      </c>
      <c r="P27" s="862" t="s">
        <v>25</v>
      </c>
      <c r="Q27" s="862" t="s">
        <v>26</v>
      </c>
      <c r="R27" s="862" t="s">
        <v>27</v>
      </c>
      <c r="S27" s="863" t="s">
        <v>28</v>
      </c>
      <c r="T27" s="864" t="s">
        <v>29</v>
      </c>
      <c r="U27" s="865" t="s">
        <v>30</v>
      </c>
      <c r="V27" s="2368"/>
      <c r="W27" s="2494"/>
    </row>
    <row r="28" spans="1:93" s="3" customFormat="1" ht="10.5" x14ac:dyDescent="0.15">
      <c r="A28" s="892" t="s">
        <v>49</v>
      </c>
      <c r="B28" s="893">
        <f>SUM(C28:S28)</f>
        <v>0</v>
      </c>
      <c r="C28" s="894"/>
      <c r="D28" s="895"/>
      <c r="E28" s="895"/>
      <c r="F28" s="895"/>
      <c r="G28" s="895"/>
      <c r="H28" s="895"/>
      <c r="I28" s="895"/>
      <c r="J28" s="895"/>
      <c r="K28" s="895"/>
      <c r="L28" s="895"/>
      <c r="M28" s="895"/>
      <c r="N28" s="895"/>
      <c r="O28" s="895"/>
      <c r="P28" s="895"/>
      <c r="Q28" s="895"/>
      <c r="R28" s="895"/>
      <c r="S28" s="857"/>
      <c r="T28" s="855"/>
      <c r="U28" s="896"/>
      <c r="V28" s="897"/>
      <c r="W28" s="855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495" t="s">
        <v>52</v>
      </c>
      <c r="B31" s="2496" t="s">
        <v>4</v>
      </c>
      <c r="C31" s="2497" t="s">
        <v>53</v>
      </c>
      <c r="D31" s="2498"/>
      <c r="E31" s="2498"/>
      <c r="F31" s="2498"/>
      <c r="G31" s="2498"/>
      <c r="H31" s="2498"/>
      <c r="I31" s="2498"/>
      <c r="J31" s="2498"/>
      <c r="K31" s="2498"/>
      <c r="L31" s="2498"/>
      <c r="M31" s="2498"/>
      <c r="N31" s="2498"/>
      <c r="O31" s="2498"/>
      <c r="P31" s="2498"/>
      <c r="Q31" s="2498"/>
      <c r="R31" s="2498"/>
      <c r="S31" s="2498"/>
      <c r="T31" s="2498"/>
      <c r="U31" s="2499"/>
      <c r="V31" s="2500" t="s">
        <v>54</v>
      </c>
      <c r="W31" s="2501"/>
      <c r="X31" s="2407" t="s">
        <v>55</v>
      </c>
      <c r="Y31" s="2392"/>
      <c r="Z31" s="2367" t="s">
        <v>56</v>
      </c>
      <c r="AA31" s="2400"/>
      <c r="AB31" s="2400"/>
      <c r="AC31" s="2400"/>
      <c r="AD31" s="2400"/>
      <c r="AE31" s="2400"/>
      <c r="AF31" s="2400"/>
      <c r="AG31" s="2400"/>
      <c r="AH31" s="2400"/>
      <c r="AI31" s="2368"/>
      <c r="AJ31" s="2490" t="s">
        <v>57</v>
      </c>
      <c r="AK31" s="2156"/>
      <c r="AL31" s="2392"/>
      <c r="AM31" s="2396" t="s">
        <v>58</v>
      </c>
      <c r="AN31" s="2392" t="s">
        <v>59</v>
      </c>
      <c r="AO31" s="2396" t="s">
        <v>9</v>
      </c>
      <c r="AP31" s="2392" t="s">
        <v>10</v>
      </c>
      <c r="AQ31" s="2392" t="s">
        <v>60</v>
      </c>
    </row>
    <row r="32" spans="1:93" s="3" customFormat="1" ht="10.5" x14ac:dyDescent="0.15">
      <c r="A32" s="2199"/>
      <c r="B32" s="2202"/>
      <c r="C32" s="2491" t="s">
        <v>5</v>
      </c>
      <c r="D32" s="2491"/>
      <c r="E32" s="2491"/>
      <c r="F32" s="2491"/>
      <c r="G32" s="2491"/>
      <c r="H32" s="2491"/>
      <c r="I32" s="2491"/>
      <c r="J32" s="2491"/>
      <c r="K32" s="2491"/>
      <c r="L32" s="2491"/>
      <c r="M32" s="2491"/>
      <c r="N32" s="2491"/>
      <c r="O32" s="2491"/>
      <c r="P32" s="2491"/>
      <c r="Q32" s="2491"/>
      <c r="R32" s="2491"/>
      <c r="S32" s="2491"/>
      <c r="T32" s="2492" t="s">
        <v>48</v>
      </c>
      <c r="U32" s="2493"/>
      <c r="V32" s="2209"/>
      <c r="W32" s="2210"/>
      <c r="X32" s="2157"/>
      <c r="Y32" s="2141"/>
      <c r="Z32" s="2363" t="s">
        <v>61</v>
      </c>
      <c r="AA32" s="2364"/>
      <c r="AB32" s="2364"/>
      <c r="AC32" s="2364"/>
      <c r="AD32" s="2365"/>
      <c r="AE32" s="2363" t="s">
        <v>62</v>
      </c>
      <c r="AF32" s="2364"/>
      <c r="AG32" s="2364"/>
      <c r="AH32" s="2364"/>
      <c r="AI32" s="2365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840" t="s">
        <v>12</v>
      </c>
      <c r="D33" s="842" t="s">
        <v>13</v>
      </c>
      <c r="E33" s="841" t="s">
        <v>14</v>
      </c>
      <c r="F33" s="842" t="s">
        <v>15</v>
      </c>
      <c r="G33" s="862" t="s">
        <v>16</v>
      </c>
      <c r="H33" s="862" t="s">
        <v>17</v>
      </c>
      <c r="I33" s="862" t="s">
        <v>18</v>
      </c>
      <c r="J33" s="862" t="s">
        <v>19</v>
      </c>
      <c r="K33" s="862" t="s">
        <v>20</v>
      </c>
      <c r="L33" s="862" t="s">
        <v>21</v>
      </c>
      <c r="M33" s="862" t="s">
        <v>22</v>
      </c>
      <c r="N33" s="862" t="s">
        <v>23</v>
      </c>
      <c r="O33" s="862" t="s">
        <v>24</v>
      </c>
      <c r="P33" s="862" t="s">
        <v>25</v>
      </c>
      <c r="Q33" s="862" t="s">
        <v>26</v>
      </c>
      <c r="R33" s="862" t="s">
        <v>27</v>
      </c>
      <c r="S33" s="863" t="s">
        <v>28</v>
      </c>
      <c r="T33" s="898" t="s">
        <v>29</v>
      </c>
      <c r="U33" s="899" t="s">
        <v>30</v>
      </c>
      <c r="V33" s="840" t="s">
        <v>63</v>
      </c>
      <c r="W33" s="853" t="s">
        <v>64</v>
      </c>
      <c r="X33" s="840" t="s">
        <v>65</v>
      </c>
      <c r="Y33" s="843" t="s">
        <v>66</v>
      </c>
      <c r="Z33" s="838" t="s">
        <v>4</v>
      </c>
      <c r="AA33" s="900" t="s">
        <v>67</v>
      </c>
      <c r="AB33" s="842" t="s">
        <v>68</v>
      </c>
      <c r="AC33" s="842" t="s">
        <v>69</v>
      </c>
      <c r="AD33" s="853" t="s">
        <v>70</v>
      </c>
      <c r="AE33" s="73" t="s">
        <v>71</v>
      </c>
      <c r="AF33" s="900" t="s">
        <v>67</v>
      </c>
      <c r="AG33" s="842" t="s">
        <v>68</v>
      </c>
      <c r="AH33" s="842" t="s">
        <v>69</v>
      </c>
      <c r="AI33" s="853" t="s">
        <v>70</v>
      </c>
      <c r="AJ33" s="901" t="s">
        <v>72</v>
      </c>
      <c r="AK33" s="852" t="s">
        <v>73</v>
      </c>
      <c r="AL33" s="852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18</v>
      </c>
      <c r="C34" s="807">
        <v>17</v>
      </c>
      <c r="D34" s="16">
        <v>1</v>
      </c>
      <c r="E34" s="16"/>
      <c r="F34" s="16"/>
      <c r="G34" s="902"/>
      <c r="H34" s="902"/>
      <c r="I34" s="902"/>
      <c r="J34" s="902"/>
      <c r="K34" s="902"/>
      <c r="L34" s="902"/>
      <c r="M34" s="902"/>
      <c r="N34" s="902"/>
      <c r="O34" s="902"/>
      <c r="P34" s="902"/>
      <c r="Q34" s="902"/>
      <c r="R34" s="902"/>
      <c r="S34" s="903"/>
      <c r="T34" s="904">
        <v>11</v>
      </c>
      <c r="U34" s="905">
        <v>7</v>
      </c>
      <c r="V34" s="904"/>
      <c r="W34" s="905">
        <v>1</v>
      </c>
      <c r="X34" s="904"/>
      <c r="Y34" s="905"/>
      <c r="Z34" s="77">
        <f>SUM(AA34+AB34+AC34+AD34)</f>
        <v>2</v>
      </c>
      <c r="AA34" s="904"/>
      <c r="AB34" s="906">
        <v>2</v>
      </c>
      <c r="AC34" s="906"/>
      <c r="AD34" s="905"/>
      <c r="AE34" s="77">
        <f>SUM(AF34+AG34+AH34+AI34)</f>
        <v>0</v>
      </c>
      <c r="AF34" s="904"/>
      <c r="AG34" s="906"/>
      <c r="AH34" s="906"/>
      <c r="AI34" s="907"/>
      <c r="AJ34" s="27">
        <v>2</v>
      </c>
      <c r="AK34" s="27"/>
      <c r="AL34" s="27">
        <v>14</v>
      </c>
      <c r="AM34" s="27">
        <v>2</v>
      </c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7</v>
      </c>
      <c r="C35" s="13"/>
      <c r="D35" s="14"/>
      <c r="E35" s="14"/>
      <c r="F35" s="14"/>
      <c r="G35" s="14"/>
      <c r="H35" s="14"/>
      <c r="I35" s="14"/>
      <c r="J35" s="14"/>
      <c r="K35" s="14"/>
      <c r="L35" s="14">
        <v>1</v>
      </c>
      <c r="M35" s="14"/>
      <c r="N35" s="14"/>
      <c r="O35" s="14">
        <v>1</v>
      </c>
      <c r="P35" s="14"/>
      <c r="Q35" s="14">
        <v>2</v>
      </c>
      <c r="R35" s="14">
        <v>2</v>
      </c>
      <c r="S35" s="24">
        <v>1</v>
      </c>
      <c r="T35" s="78">
        <v>3</v>
      </c>
      <c r="U35" s="79">
        <v>4</v>
      </c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>
        <v>7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0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4"/>
      <c r="T77" s="13"/>
      <c r="U77" s="24"/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/>
      <c r="AM77" s="27"/>
      <c r="AN77" s="27"/>
      <c r="AO77" s="27"/>
      <c r="AP77" s="27"/>
      <c r="AQ77" s="27"/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908" t="s">
        <v>4</v>
      </c>
      <c r="B94" s="909">
        <f>SUM(C94:S94)</f>
        <v>25</v>
      </c>
      <c r="C94" s="910">
        <f>SUM(C34:C93)</f>
        <v>17</v>
      </c>
      <c r="D94" s="911">
        <f>SUM(D34:D93)</f>
        <v>1</v>
      </c>
      <c r="E94" s="911">
        <f t="shared" ref="E94:AP94" si="34">SUM(E34:E93)</f>
        <v>0</v>
      </c>
      <c r="F94" s="911">
        <f t="shared" si="34"/>
        <v>0</v>
      </c>
      <c r="G94" s="911">
        <f t="shared" si="34"/>
        <v>0</v>
      </c>
      <c r="H94" s="912">
        <f t="shared" si="34"/>
        <v>0</v>
      </c>
      <c r="I94" s="911">
        <f t="shared" si="34"/>
        <v>0</v>
      </c>
      <c r="J94" s="911">
        <f t="shared" si="34"/>
        <v>0</v>
      </c>
      <c r="K94" s="911">
        <f t="shared" si="34"/>
        <v>0</v>
      </c>
      <c r="L94" s="911">
        <f t="shared" si="34"/>
        <v>1</v>
      </c>
      <c r="M94" s="911">
        <f t="shared" si="34"/>
        <v>0</v>
      </c>
      <c r="N94" s="911">
        <f t="shared" si="34"/>
        <v>0</v>
      </c>
      <c r="O94" s="911">
        <f t="shared" si="34"/>
        <v>1</v>
      </c>
      <c r="P94" s="911">
        <f t="shared" si="34"/>
        <v>0</v>
      </c>
      <c r="Q94" s="911">
        <f t="shared" si="34"/>
        <v>2</v>
      </c>
      <c r="R94" s="911">
        <f t="shared" si="34"/>
        <v>2</v>
      </c>
      <c r="S94" s="913">
        <f t="shared" si="34"/>
        <v>1</v>
      </c>
      <c r="T94" s="910">
        <f t="shared" si="34"/>
        <v>14</v>
      </c>
      <c r="U94" s="913">
        <f t="shared" si="34"/>
        <v>11</v>
      </c>
      <c r="V94" s="910">
        <f t="shared" si="34"/>
        <v>0</v>
      </c>
      <c r="W94" s="913">
        <f t="shared" si="34"/>
        <v>1</v>
      </c>
      <c r="X94" s="910">
        <f t="shared" si="34"/>
        <v>0</v>
      </c>
      <c r="Y94" s="913">
        <f t="shared" si="34"/>
        <v>0</v>
      </c>
      <c r="Z94" s="909">
        <f t="shared" si="34"/>
        <v>2</v>
      </c>
      <c r="AA94" s="910">
        <f t="shared" si="34"/>
        <v>0</v>
      </c>
      <c r="AB94" s="911">
        <f t="shared" si="34"/>
        <v>2</v>
      </c>
      <c r="AC94" s="911">
        <f t="shared" si="34"/>
        <v>0</v>
      </c>
      <c r="AD94" s="912">
        <f t="shared" si="34"/>
        <v>0</v>
      </c>
      <c r="AE94" s="909">
        <f t="shared" si="34"/>
        <v>0</v>
      </c>
      <c r="AF94" s="910">
        <f t="shared" si="34"/>
        <v>0</v>
      </c>
      <c r="AG94" s="911">
        <f t="shared" si="34"/>
        <v>0</v>
      </c>
      <c r="AH94" s="911">
        <f t="shared" si="34"/>
        <v>0</v>
      </c>
      <c r="AI94" s="914">
        <f t="shared" si="34"/>
        <v>0</v>
      </c>
      <c r="AJ94" s="913">
        <f>SUM(AJ34:AJ93)</f>
        <v>2</v>
      </c>
      <c r="AK94" s="913">
        <f>SUM(AK34:AK93)</f>
        <v>0</v>
      </c>
      <c r="AL94" s="913">
        <f>SUM(AL34:AL93)</f>
        <v>21</v>
      </c>
      <c r="AM94" s="913">
        <f t="shared" si="34"/>
        <v>2</v>
      </c>
      <c r="AN94" s="913">
        <f t="shared" si="34"/>
        <v>0</v>
      </c>
      <c r="AO94" s="913">
        <f t="shared" si="34"/>
        <v>0</v>
      </c>
      <c r="AP94" s="913">
        <f t="shared" si="34"/>
        <v>0</v>
      </c>
      <c r="AQ94" s="913">
        <f>SUM(AQ34:AQ93)</f>
        <v>0</v>
      </c>
    </row>
    <row r="95" spans="1:93" s="2" customFormat="1" ht="11.25" customHeight="1" x14ac:dyDescent="0.15">
      <c r="A95" s="2489" t="s">
        <v>135</v>
      </c>
      <c r="B95" s="2489"/>
      <c r="C95" s="2489"/>
      <c r="D95" s="2489"/>
      <c r="E95" s="2489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394" t="s">
        <v>3</v>
      </c>
      <c r="B96" s="2395"/>
      <c r="C96" s="2394" t="s">
        <v>36</v>
      </c>
      <c r="D96" s="2186"/>
      <c r="E96" s="2395"/>
      <c r="F96" s="2363" t="s">
        <v>39</v>
      </c>
      <c r="G96" s="2364"/>
      <c r="H96" s="2364"/>
      <c r="I96" s="2364"/>
      <c r="J96" s="2364"/>
      <c r="K96" s="2364"/>
      <c r="L96" s="2364"/>
      <c r="M96" s="2364"/>
      <c r="N96" s="2364"/>
      <c r="O96" s="2364"/>
      <c r="P96" s="2364"/>
      <c r="Q96" s="2364"/>
      <c r="R96" s="2364"/>
      <c r="S96" s="2364"/>
      <c r="T96" s="2364"/>
      <c r="U96" s="2364"/>
      <c r="V96" s="2364"/>
      <c r="W96" s="2364"/>
      <c r="X96" s="2364"/>
      <c r="Y96" s="2364"/>
      <c r="Z96" s="2364"/>
      <c r="AA96" s="2364"/>
      <c r="AB96" s="2364"/>
      <c r="AC96" s="2364"/>
      <c r="AD96" s="2364"/>
      <c r="AE96" s="2364"/>
      <c r="AF96" s="2364"/>
      <c r="AG96" s="2364"/>
      <c r="AH96" s="2364"/>
      <c r="AI96" s="2364"/>
      <c r="AJ96" s="2364"/>
      <c r="AK96" s="2364"/>
      <c r="AL96" s="2364"/>
      <c r="AM96" s="2488"/>
      <c r="AN96" s="2490" t="s">
        <v>136</v>
      </c>
      <c r="AO96" s="2282"/>
      <c r="AP96" s="2156" t="s">
        <v>137</v>
      </c>
      <c r="AQ96" s="2396" t="s">
        <v>138</v>
      </c>
      <c r="AR96" s="2407" t="s">
        <v>9</v>
      </c>
      <c r="AS96" s="2396" t="s">
        <v>10</v>
      </c>
      <c r="AT96" s="2396" t="s">
        <v>139</v>
      </c>
      <c r="AU96" s="2392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367" t="s">
        <v>12</v>
      </c>
      <c r="G97" s="2368"/>
      <c r="H97" s="2367" t="s">
        <v>13</v>
      </c>
      <c r="I97" s="2368"/>
      <c r="J97" s="2367" t="s">
        <v>141</v>
      </c>
      <c r="K97" s="2368"/>
      <c r="L97" s="2367" t="s">
        <v>15</v>
      </c>
      <c r="M97" s="2368"/>
      <c r="N97" s="2367" t="s">
        <v>16</v>
      </c>
      <c r="O97" s="2368"/>
      <c r="P97" s="2363" t="s">
        <v>17</v>
      </c>
      <c r="Q97" s="2365"/>
      <c r="R97" s="2363" t="s">
        <v>18</v>
      </c>
      <c r="S97" s="2365"/>
      <c r="T97" s="2363" t="s">
        <v>19</v>
      </c>
      <c r="U97" s="2365"/>
      <c r="V97" s="2363" t="s">
        <v>20</v>
      </c>
      <c r="W97" s="2365"/>
      <c r="X97" s="2363" t="s">
        <v>21</v>
      </c>
      <c r="Y97" s="2365"/>
      <c r="Z97" s="2363" t="s">
        <v>22</v>
      </c>
      <c r="AA97" s="2365"/>
      <c r="AB97" s="2363" t="s">
        <v>23</v>
      </c>
      <c r="AC97" s="2365"/>
      <c r="AD97" s="2363" t="s">
        <v>24</v>
      </c>
      <c r="AE97" s="2365"/>
      <c r="AF97" s="2363" t="s">
        <v>25</v>
      </c>
      <c r="AG97" s="2365"/>
      <c r="AH97" s="2363" t="s">
        <v>26</v>
      </c>
      <c r="AI97" s="2365"/>
      <c r="AJ97" s="2363" t="s">
        <v>27</v>
      </c>
      <c r="AK97" s="2365"/>
      <c r="AL97" s="2363" t="s">
        <v>28</v>
      </c>
      <c r="AM97" s="2488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900" t="s">
        <v>43</v>
      </c>
      <c r="D98" s="862" t="s">
        <v>29</v>
      </c>
      <c r="E98" s="839" t="s">
        <v>30</v>
      </c>
      <c r="F98" s="915" t="s">
        <v>29</v>
      </c>
      <c r="G98" s="799" t="s">
        <v>30</v>
      </c>
      <c r="H98" s="915" t="s">
        <v>29</v>
      </c>
      <c r="I98" s="799" t="s">
        <v>30</v>
      </c>
      <c r="J98" s="915" t="s">
        <v>29</v>
      </c>
      <c r="K98" s="799" t="s">
        <v>30</v>
      </c>
      <c r="L98" s="915" t="s">
        <v>29</v>
      </c>
      <c r="M98" s="799" t="s">
        <v>30</v>
      </c>
      <c r="N98" s="915" t="s">
        <v>29</v>
      </c>
      <c r="O98" s="799" t="s">
        <v>30</v>
      </c>
      <c r="P98" s="915" t="s">
        <v>29</v>
      </c>
      <c r="Q98" s="799" t="s">
        <v>30</v>
      </c>
      <c r="R98" s="915" t="s">
        <v>29</v>
      </c>
      <c r="S98" s="799" t="s">
        <v>30</v>
      </c>
      <c r="T98" s="915" t="s">
        <v>29</v>
      </c>
      <c r="U98" s="799" t="s">
        <v>30</v>
      </c>
      <c r="V98" s="915" t="s">
        <v>29</v>
      </c>
      <c r="W98" s="799" t="s">
        <v>30</v>
      </c>
      <c r="X98" s="915" t="s">
        <v>29</v>
      </c>
      <c r="Y98" s="799" t="s">
        <v>30</v>
      </c>
      <c r="Z98" s="915" t="s">
        <v>29</v>
      </c>
      <c r="AA98" s="799" t="s">
        <v>30</v>
      </c>
      <c r="AB98" s="915" t="s">
        <v>29</v>
      </c>
      <c r="AC98" s="799" t="s">
        <v>30</v>
      </c>
      <c r="AD98" s="915" t="s">
        <v>29</v>
      </c>
      <c r="AE98" s="799" t="s">
        <v>30</v>
      </c>
      <c r="AF98" s="915" t="s">
        <v>29</v>
      </c>
      <c r="AG98" s="799" t="s">
        <v>30</v>
      </c>
      <c r="AH98" s="915" t="s">
        <v>29</v>
      </c>
      <c r="AI98" s="799" t="s">
        <v>30</v>
      </c>
      <c r="AJ98" s="915" t="s">
        <v>29</v>
      </c>
      <c r="AK98" s="799" t="s">
        <v>30</v>
      </c>
      <c r="AL98" s="915" t="s">
        <v>29</v>
      </c>
      <c r="AM98" s="678" t="s">
        <v>30</v>
      </c>
      <c r="AN98" s="916" t="s">
        <v>142</v>
      </c>
      <c r="AO98" s="917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918" t="s">
        <v>32</v>
      </c>
      <c r="B99" s="919"/>
      <c r="C99" s="920">
        <f>SUM(D99+E99)</f>
        <v>167</v>
      </c>
      <c r="D99" s="921">
        <f>SUM(F99+H99+J99+L99+N99+P99+R99+T99+V99+X99+Z99+AB99+AD99+AF99+AH99+AJ99+AL99)</f>
        <v>59</v>
      </c>
      <c r="E99" s="922">
        <f>SUM(G99+I99+K99+M99+O99+Q99+S99+U99+W99+Y99+AA99+AC99+AE99+AG99+AI99+AK99+AM99)</f>
        <v>108</v>
      </c>
      <c r="F99" s="923"/>
      <c r="G99" s="924"/>
      <c r="H99" s="923"/>
      <c r="I99" s="924"/>
      <c r="J99" s="923"/>
      <c r="K99" s="924"/>
      <c r="L99" s="923">
        <v>1</v>
      </c>
      <c r="M99" s="924"/>
      <c r="N99" s="923">
        <v>1</v>
      </c>
      <c r="O99" s="924">
        <v>3</v>
      </c>
      <c r="P99" s="923">
        <v>2</v>
      </c>
      <c r="Q99" s="924">
        <v>2</v>
      </c>
      <c r="R99" s="923">
        <v>2</v>
      </c>
      <c r="S99" s="924">
        <v>5</v>
      </c>
      <c r="T99" s="923">
        <v>2</v>
      </c>
      <c r="U99" s="924">
        <v>5</v>
      </c>
      <c r="V99" s="923"/>
      <c r="W99" s="924">
        <v>6</v>
      </c>
      <c r="X99" s="923">
        <v>2</v>
      </c>
      <c r="Y99" s="924">
        <v>11</v>
      </c>
      <c r="Z99" s="923">
        <v>3</v>
      </c>
      <c r="AA99" s="924">
        <v>11</v>
      </c>
      <c r="AB99" s="923">
        <v>8</v>
      </c>
      <c r="AC99" s="924">
        <v>13</v>
      </c>
      <c r="AD99" s="923">
        <v>4</v>
      </c>
      <c r="AE99" s="924">
        <v>12</v>
      </c>
      <c r="AF99" s="923">
        <v>5</v>
      </c>
      <c r="AG99" s="924">
        <v>9</v>
      </c>
      <c r="AH99" s="923">
        <v>11</v>
      </c>
      <c r="AI99" s="924">
        <v>14</v>
      </c>
      <c r="AJ99" s="923">
        <v>9</v>
      </c>
      <c r="AK99" s="924">
        <v>9</v>
      </c>
      <c r="AL99" s="923">
        <v>9</v>
      </c>
      <c r="AM99" s="380">
        <v>8</v>
      </c>
      <c r="AN99" s="925"/>
      <c r="AO99" s="756">
        <v>117</v>
      </c>
      <c r="AP99" s="926">
        <v>166</v>
      </c>
      <c r="AQ99" s="855">
        <v>83</v>
      </c>
      <c r="AR99" s="926">
        <v>0</v>
      </c>
      <c r="AS99" s="855">
        <v>0</v>
      </c>
      <c r="AT99" s="857">
        <v>50</v>
      </c>
      <c r="AU99" s="857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927" t="s">
        <v>33</v>
      </c>
      <c r="B100" s="812" t="s">
        <v>144</v>
      </c>
      <c r="C100" s="118">
        <f>SUM(D100:E100)</f>
        <v>0</v>
      </c>
      <c r="D100" s="371"/>
      <c r="E100" s="922">
        <f>SUM(K100+M100+O100+Q100+S100+U100+W100+Y100+AA100+AC100+AE100+AG100+AI100+AK100+AM100)</f>
        <v>0</v>
      </c>
      <c r="F100" s="928"/>
      <c r="G100" s="929"/>
      <c r="H100" s="928"/>
      <c r="I100" s="929"/>
      <c r="J100" s="928"/>
      <c r="K100" s="867"/>
      <c r="L100" s="928"/>
      <c r="M100" s="867"/>
      <c r="N100" s="928"/>
      <c r="O100" s="867"/>
      <c r="P100" s="928"/>
      <c r="Q100" s="867"/>
      <c r="R100" s="928"/>
      <c r="S100" s="867"/>
      <c r="T100" s="928"/>
      <c r="U100" s="867"/>
      <c r="V100" s="928"/>
      <c r="W100" s="867"/>
      <c r="X100" s="928"/>
      <c r="Y100" s="867"/>
      <c r="Z100" s="928"/>
      <c r="AA100" s="867"/>
      <c r="AB100" s="928"/>
      <c r="AC100" s="806"/>
      <c r="AD100" s="928"/>
      <c r="AE100" s="867"/>
      <c r="AF100" s="928"/>
      <c r="AG100" s="867"/>
      <c r="AH100" s="928"/>
      <c r="AI100" s="867"/>
      <c r="AJ100" s="928"/>
      <c r="AK100" s="867"/>
      <c r="AL100" s="928"/>
      <c r="AM100" s="761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2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2</v>
      </c>
      <c r="F103" s="78"/>
      <c r="G103" s="144">
        <v>2</v>
      </c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>
        <v>2</v>
      </c>
      <c r="AP103" s="129">
        <v>2</v>
      </c>
      <c r="AQ103" s="25">
        <v>1</v>
      </c>
      <c r="AR103" s="129">
        <v>0</v>
      </c>
      <c r="AS103" s="25">
        <v>0</v>
      </c>
      <c r="AT103" s="24">
        <v>0</v>
      </c>
      <c r="AU103" s="24">
        <v>0</v>
      </c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367" t="s">
        <v>4</v>
      </c>
      <c r="B108" s="2368"/>
      <c r="C108" s="163">
        <f t="shared" ref="C108:AU108" si="46">SUM(C99:C107)</f>
        <v>169</v>
      </c>
      <c r="D108" s="164">
        <f t="shared" si="46"/>
        <v>59</v>
      </c>
      <c r="E108" s="134">
        <f t="shared" si="46"/>
        <v>110</v>
      </c>
      <c r="F108" s="165">
        <f t="shared" si="46"/>
        <v>0</v>
      </c>
      <c r="G108" s="166">
        <f t="shared" si="46"/>
        <v>2</v>
      </c>
      <c r="H108" s="165">
        <f t="shared" si="46"/>
        <v>0</v>
      </c>
      <c r="I108" s="166">
        <f t="shared" si="46"/>
        <v>0</v>
      </c>
      <c r="J108" s="930">
        <f t="shared" si="46"/>
        <v>0</v>
      </c>
      <c r="K108" s="931">
        <f t="shared" si="46"/>
        <v>0</v>
      </c>
      <c r="L108" s="930">
        <f t="shared" si="46"/>
        <v>1</v>
      </c>
      <c r="M108" s="931">
        <f t="shared" si="46"/>
        <v>0</v>
      </c>
      <c r="N108" s="930">
        <f t="shared" si="46"/>
        <v>1</v>
      </c>
      <c r="O108" s="931">
        <f t="shared" si="46"/>
        <v>3</v>
      </c>
      <c r="P108" s="930">
        <f t="shared" si="46"/>
        <v>2</v>
      </c>
      <c r="Q108" s="931">
        <f t="shared" si="46"/>
        <v>2</v>
      </c>
      <c r="R108" s="930">
        <f t="shared" si="46"/>
        <v>2</v>
      </c>
      <c r="S108" s="931">
        <f t="shared" si="46"/>
        <v>5</v>
      </c>
      <c r="T108" s="930">
        <f t="shared" si="46"/>
        <v>2</v>
      </c>
      <c r="U108" s="931">
        <f t="shared" si="46"/>
        <v>5</v>
      </c>
      <c r="V108" s="930">
        <f t="shared" si="46"/>
        <v>0</v>
      </c>
      <c r="W108" s="931">
        <f t="shared" si="46"/>
        <v>6</v>
      </c>
      <c r="X108" s="930">
        <f t="shared" si="46"/>
        <v>2</v>
      </c>
      <c r="Y108" s="931">
        <f t="shared" si="46"/>
        <v>11</v>
      </c>
      <c r="Z108" s="930">
        <f t="shared" si="46"/>
        <v>3</v>
      </c>
      <c r="AA108" s="931">
        <f t="shared" si="46"/>
        <v>11</v>
      </c>
      <c r="AB108" s="930">
        <f t="shared" si="46"/>
        <v>8</v>
      </c>
      <c r="AC108" s="931">
        <f t="shared" si="46"/>
        <v>13</v>
      </c>
      <c r="AD108" s="930">
        <f t="shared" si="46"/>
        <v>4</v>
      </c>
      <c r="AE108" s="931">
        <f t="shared" si="46"/>
        <v>12</v>
      </c>
      <c r="AF108" s="930">
        <f t="shared" si="46"/>
        <v>5</v>
      </c>
      <c r="AG108" s="931">
        <f t="shared" si="46"/>
        <v>9</v>
      </c>
      <c r="AH108" s="930">
        <f t="shared" si="46"/>
        <v>11</v>
      </c>
      <c r="AI108" s="931">
        <f t="shared" si="46"/>
        <v>14</v>
      </c>
      <c r="AJ108" s="930">
        <f t="shared" si="46"/>
        <v>9</v>
      </c>
      <c r="AK108" s="931">
        <f t="shared" si="46"/>
        <v>9</v>
      </c>
      <c r="AL108" s="932">
        <f t="shared" si="46"/>
        <v>9</v>
      </c>
      <c r="AM108" s="765">
        <f t="shared" si="46"/>
        <v>8</v>
      </c>
      <c r="AN108" s="933">
        <f>SUM(AN99:AN107)</f>
        <v>0</v>
      </c>
      <c r="AO108" s="172">
        <f>SUM(AO99:AO107)</f>
        <v>119</v>
      </c>
      <c r="AP108" s="934">
        <f t="shared" si="46"/>
        <v>168</v>
      </c>
      <c r="AQ108" s="174">
        <f t="shared" si="46"/>
        <v>84</v>
      </c>
      <c r="AR108" s="175">
        <f t="shared" si="46"/>
        <v>0</v>
      </c>
      <c r="AS108" s="174">
        <f t="shared" si="46"/>
        <v>0</v>
      </c>
      <c r="AT108" s="166">
        <f t="shared" si="46"/>
        <v>50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677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396" t="s">
        <v>153</v>
      </c>
      <c r="B111" s="2367" t="s">
        <v>4</v>
      </c>
      <c r="C111" s="2400"/>
      <c r="D111" s="2368"/>
      <c r="E111" s="2367" t="s">
        <v>5</v>
      </c>
      <c r="F111" s="2400"/>
      <c r="G111" s="2400"/>
      <c r="H111" s="2400"/>
      <c r="I111" s="2400"/>
      <c r="J111" s="2400"/>
      <c r="K111" s="2400"/>
      <c r="L111" s="2400"/>
      <c r="M111" s="2400"/>
      <c r="N111" s="2400"/>
      <c r="O111" s="2400"/>
      <c r="P111" s="2487"/>
      <c r="Q111" s="2482" t="s">
        <v>154</v>
      </c>
      <c r="R111" s="2392" t="s">
        <v>155</v>
      </c>
      <c r="S111" s="2392" t="s">
        <v>156</v>
      </c>
      <c r="T111" s="2392" t="s">
        <v>7</v>
      </c>
      <c r="U111" s="2392" t="s">
        <v>8</v>
      </c>
      <c r="V111" s="2392" t="s">
        <v>9</v>
      </c>
      <c r="W111" s="2392" t="s">
        <v>10</v>
      </c>
    </row>
    <row r="112" spans="1:93" s="3" customFormat="1" ht="21" x14ac:dyDescent="0.15">
      <c r="A112" s="2148"/>
      <c r="B112" s="935" t="s">
        <v>71</v>
      </c>
      <c r="C112" s="824" t="s">
        <v>29</v>
      </c>
      <c r="D112" s="843" t="s">
        <v>30</v>
      </c>
      <c r="E112" s="840" t="s">
        <v>157</v>
      </c>
      <c r="F112" s="842" t="s">
        <v>158</v>
      </c>
      <c r="G112" s="842" t="s">
        <v>159</v>
      </c>
      <c r="H112" s="842" t="s">
        <v>160</v>
      </c>
      <c r="I112" s="842" t="s">
        <v>161</v>
      </c>
      <c r="J112" s="842" t="s">
        <v>162</v>
      </c>
      <c r="K112" s="842" t="s">
        <v>163</v>
      </c>
      <c r="L112" s="842" t="s">
        <v>164</v>
      </c>
      <c r="M112" s="842" t="s">
        <v>165</v>
      </c>
      <c r="N112" s="842" t="s">
        <v>166</v>
      </c>
      <c r="O112" s="842" t="s">
        <v>167</v>
      </c>
      <c r="P112" s="76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936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851" t="s">
        <v>4</v>
      </c>
      <c r="B116" s="937">
        <f t="shared" ref="B116:W116" si="64">SUM(B113:B115)</f>
        <v>0</v>
      </c>
      <c r="C116" s="938">
        <f t="shared" si="64"/>
        <v>0</v>
      </c>
      <c r="D116" s="939">
        <f t="shared" si="64"/>
        <v>0</v>
      </c>
      <c r="E116" s="920">
        <f t="shared" si="64"/>
        <v>0</v>
      </c>
      <c r="F116" s="940">
        <f t="shared" si="64"/>
        <v>0</v>
      </c>
      <c r="G116" s="940">
        <f t="shared" si="64"/>
        <v>0</v>
      </c>
      <c r="H116" s="940">
        <f t="shared" si="64"/>
        <v>0</v>
      </c>
      <c r="I116" s="940">
        <f t="shared" si="64"/>
        <v>0</v>
      </c>
      <c r="J116" s="940">
        <f t="shared" si="64"/>
        <v>0</v>
      </c>
      <c r="K116" s="940">
        <f t="shared" si="64"/>
        <v>0</v>
      </c>
      <c r="L116" s="940">
        <f t="shared" si="64"/>
        <v>0</v>
      </c>
      <c r="M116" s="940">
        <f t="shared" si="64"/>
        <v>0</v>
      </c>
      <c r="N116" s="940">
        <f t="shared" si="64"/>
        <v>0</v>
      </c>
      <c r="O116" s="940">
        <f t="shared" si="64"/>
        <v>0</v>
      </c>
      <c r="P116" s="775">
        <f t="shared" si="64"/>
        <v>0</v>
      </c>
      <c r="Q116" s="941">
        <f t="shared" si="64"/>
        <v>0</v>
      </c>
      <c r="R116" s="942">
        <f t="shared" si="64"/>
        <v>0</v>
      </c>
      <c r="S116" s="942">
        <f t="shared" si="64"/>
        <v>0</v>
      </c>
      <c r="T116" s="942">
        <f>SUM(T113:T115)</f>
        <v>0</v>
      </c>
      <c r="U116" s="942">
        <f t="shared" si="64"/>
        <v>0</v>
      </c>
      <c r="V116" s="942">
        <f t="shared" si="64"/>
        <v>0</v>
      </c>
      <c r="W116" s="942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396" t="s">
        <v>153</v>
      </c>
      <c r="B118" s="2367" t="s">
        <v>4</v>
      </c>
      <c r="C118" s="2400"/>
      <c r="D118" s="2368"/>
      <c r="E118" s="2367" t="s">
        <v>5</v>
      </c>
      <c r="F118" s="2400"/>
      <c r="G118" s="2400"/>
      <c r="H118" s="2400"/>
      <c r="I118" s="2400"/>
      <c r="J118" s="2400"/>
      <c r="K118" s="2400"/>
      <c r="L118" s="2487"/>
      <c r="M118" s="2482" t="s">
        <v>173</v>
      </c>
      <c r="N118" s="2392" t="s">
        <v>154</v>
      </c>
      <c r="O118" s="2392" t="s">
        <v>137</v>
      </c>
      <c r="P118" s="2392" t="s">
        <v>174</v>
      </c>
      <c r="Q118" s="2392" t="s">
        <v>175</v>
      </c>
      <c r="R118" s="2392" t="s">
        <v>176</v>
      </c>
      <c r="S118" s="2392" t="s">
        <v>9</v>
      </c>
      <c r="T118" s="2392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676" t="s">
        <v>29</v>
      </c>
      <c r="D119" s="843" t="s">
        <v>30</v>
      </c>
      <c r="E119" s="840" t="s">
        <v>177</v>
      </c>
      <c r="F119" s="842" t="s">
        <v>178</v>
      </c>
      <c r="G119" s="842" t="s">
        <v>179</v>
      </c>
      <c r="H119" s="842" t="s">
        <v>180</v>
      </c>
      <c r="I119" s="842" t="s">
        <v>181</v>
      </c>
      <c r="J119" s="842" t="s">
        <v>182</v>
      </c>
      <c r="K119" s="842" t="s">
        <v>183</v>
      </c>
      <c r="L119" s="76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852" t="s">
        <v>4</v>
      </c>
      <c r="B122" s="937">
        <f t="shared" ref="B122:T122" si="66">SUM(B120:B121)</f>
        <v>0</v>
      </c>
      <c r="C122" s="943">
        <f t="shared" si="66"/>
        <v>0</v>
      </c>
      <c r="D122" s="939">
        <f t="shared" si="66"/>
        <v>0</v>
      </c>
      <c r="E122" s="920">
        <f t="shared" si="66"/>
        <v>0</v>
      </c>
      <c r="F122" s="940">
        <f t="shared" si="66"/>
        <v>0</v>
      </c>
      <c r="G122" s="940">
        <f t="shared" si="66"/>
        <v>0</v>
      </c>
      <c r="H122" s="940">
        <f t="shared" si="66"/>
        <v>0</v>
      </c>
      <c r="I122" s="940">
        <f t="shared" si="66"/>
        <v>0</v>
      </c>
      <c r="J122" s="940">
        <f t="shared" si="66"/>
        <v>0</v>
      </c>
      <c r="K122" s="940">
        <f t="shared" si="66"/>
        <v>0</v>
      </c>
      <c r="L122" s="775">
        <f t="shared" si="66"/>
        <v>0</v>
      </c>
      <c r="M122" s="941">
        <f t="shared" si="66"/>
        <v>0</v>
      </c>
      <c r="N122" s="942">
        <f t="shared" si="66"/>
        <v>0</v>
      </c>
      <c r="O122" s="942">
        <f t="shared" si="66"/>
        <v>0</v>
      </c>
      <c r="P122" s="942">
        <f t="shared" si="66"/>
        <v>0</v>
      </c>
      <c r="Q122" s="942">
        <f t="shared" si="66"/>
        <v>0</v>
      </c>
      <c r="R122" s="942">
        <f>SUM(R120:R121)</f>
        <v>0</v>
      </c>
      <c r="S122" s="942">
        <f t="shared" si="66"/>
        <v>0</v>
      </c>
      <c r="T122" s="942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484" t="s">
        <v>188</v>
      </c>
      <c r="B125" s="2484" t="s">
        <v>189</v>
      </c>
      <c r="C125" s="2363" t="s">
        <v>5</v>
      </c>
      <c r="D125" s="2364"/>
      <c r="E125" s="2364"/>
      <c r="F125" s="2364"/>
      <c r="G125" s="2364"/>
      <c r="H125" s="2364"/>
      <c r="I125" s="2364"/>
      <c r="J125" s="2364"/>
      <c r="K125" s="2364"/>
      <c r="L125" s="2364"/>
      <c r="M125" s="2364"/>
      <c r="N125" s="2364"/>
      <c r="O125" s="2364"/>
      <c r="P125" s="2364"/>
      <c r="Q125" s="2364"/>
      <c r="R125" s="2364"/>
      <c r="S125" s="2364"/>
      <c r="T125" s="2485" t="s">
        <v>48</v>
      </c>
      <c r="U125" s="2486"/>
      <c r="V125" s="2482" t="s">
        <v>190</v>
      </c>
      <c r="W125" s="2396" t="s">
        <v>191</v>
      </c>
      <c r="X125" s="2396" t="s">
        <v>9</v>
      </c>
      <c r="Y125" s="2396" t="s">
        <v>10</v>
      </c>
      <c r="Z125" s="2392" t="s">
        <v>192</v>
      </c>
      <c r="AA125" s="2483" t="s">
        <v>193</v>
      </c>
    </row>
    <row r="126" spans="1:96" s="3" customFormat="1" ht="10.5" x14ac:dyDescent="0.15">
      <c r="A126" s="2484"/>
      <c r="B126" s="2484"/>
      <c r="C126" s="840" t="s">
        <v>12</v>
      </c>
      <c r="D126" s="842" t="s">
        <v>13</v>
      </c>
      <c r="E126" s="841" t="s">
        <v>14</v>
      </c>
      <c r="F126" s="842" t="s">
        <v>15</v>
      </c>
      <c r="G126" s="862" t="s">
        <v>16</v>
      </c>
      <c r="H126" s="862" t="s">
        <v>17</v>
      </c>
      <c r="I126" s="862" t="s">
        <v>18</v>
      </c>
      <c r="J126" s="862" t="s">
        <v>19</v>
      </c>
      <c r="K126" s="862" t="s">
        <v>20</v>
      </c>
      <c r="L126" s="862" t="s">
        <v>21</v>
      </c>
      <c r="M126" s="862" t="s">
        <v>22</v>
      </c>
      <c r="N126" s="862" t="s">
        <v>23</v>
      </c>
      <c r="O126" s="862" t="s">
        <v>24</v>
      </c>
      <c r="P126" s="862" t="s">
        <v>25</v>
      </c>
      <c r="Q126" s="862" t="s">
        <v>26</v>
      </c>
      <c r="R126" s="862" t="s">
        <v>27</v>
      </c>
      <c r="S126" s="944" t="s">
        <v>28</v>
      </c>
      <c r="T126" s="945" t="s">
        <v>29</v>
      </c>
      <c r="U126" s="865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781" t="s">
        <v>194</v>
      </c>
      <c r="B127" s="946">
        <f>SUM(C127:S127)</f>
        <v>9</v>
      </c>
      <c r="C127" s="198"/>
      <c r="D127" s="199">
        <v>1</v>
      </c>
      <c r="E127" s="199">
        <v>2</v>
      </c>
      <c r="F127" s="199">
        <v>6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2</v>
      </c>
      <c r="U127" s="202">
        <v>7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366" t="s">
        <v>198</v>
      </c>
      <c r="B131" s="2366" t="s">
        <v>3</v>
      </c>
      <c r="C131" s="2407" t="s">
        <v>4</v>
      </c>
      <c r="D131" s="2156"/>
      <c r="E131" s="2392"/>
      <c r="F131" s="2363" t="s">
        <v>39</v>
      </c>
      <c r="G131" s="2364"/>
      <c r="H131" s="2364"/>
      <c r="I131" s="2364"/>
      <c r="J131" s="2364"/>
      <c r="K131" s="2364"/>
      <c r="L131" s="2364"/>
      <c r="M131" s="2364"/>
      <c r="N131" s="2364"/>
      <c r="O131" s="2364"/>
      <c r="P131" s="2364"/>
      <c r="Q131" s="2364"/>
      <c r="R131" s="2364"/>
      <c r="S131" s="2364"/>
      <c r="T131" s="2364"/>
      <c r="U131" s="2364"/>
      <c r="V131" s="2364"/>
      <c r="W131" s="2364"/>
      <c r="X131" s="2364"/>
      <c r="Y131" s="2364"/>
      <c r="Z131" s="2364"/>
      <c r="AA131" s="2364"/>
      <c r="AB131" s="2364"/>
      <c r="AC131" s="2364"/>
      <c r="AD131" s="2364"/>
      <c r="AE131" s="2364"/>
      <c r="AF131" s="2364"/>
      <c r="AG131" s="2364"/>
      <c r="AH131" s="2364"/>
      <c r="AI131" s="2364"/>
      <c r="AJ131" s="2364"/>
      <c r="AK131" s="2364"/>
      <c r="AL131" s="2364"/>
      <c r="AM131" s="2364"/>
      <c r="AN131" s="2482" t="s">
        <v>8</v>
      </c>
      <c r="AO131" s="2396" t="s">
        <v>9</v>
      </c>
      <c r="AP131" s="2396" t="s">
        <v>10</v>
      </c>
      <c r="AQ131" s="2396" t="s">
        <v>192</v>
      </c>
      <c r="AR131" s="2396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367" t="s">
        <v>12</v>
      </c>
      <c r="G132" s="2368"/>
      <c r="H132" s="2367" t="s">
        <v>13</v>
      </c>
      <c r="I132" s="2368"/>
      <c r="J132" s="2367" t="s">
        <v>141</v>
      </c>
      <c r="K132" s="2368"/>
      <c r="L132" s="2367" t="s">
        <v>15</v>
      </c>
      <c r="M132" s="2400"/>
      <c r="N132" s="2367" t="s">
        <v>16</v>
      </c>
      <c r="O132" s="2368"/>
      <c r="P132" s="2363" t="s">
        <v>17</v>
      </c>
      <c r="Q132" s="2365"/>
      <c r="R132" s="2363" t="s">
        <v>18</v>
      </c>
      <c r="S132" s="2365"/>
      <c r="T132" s="2363" t="s">
        <v>19</v>
      </c>
      <c r="U132" s="2365"/>
      <c r="V132" s="2363" t="s">
        <v>20</v>
      </c>
      <c r="W132" s="2365"/>
      <c r="X132" s="2363" t="s">
        <v>21</v>
      </c>
      <c r="Y132" s="2365"/>
      <c r="Z132" s="2363" t="s">
        <v>22</v>
      </c>
      <c r="AA132" s="2365"/>
      <c r="AB132" s="2363" t="s">
        <v>23</v>
      </c>
      <c r="AC132" s="2365"/>
      <c r="AD132" s="2363" t="s">
        <v>24</v>
      </c>
      <c r="AE132" s="2365"/>
      <c r="AF132" s="2363" t="s">
        <v>25</v>
      </c>
      <c r="AG132" s="2365"/>
      <c r="AH132" s="2363" t="s">
        <v>26</v>
      </c>
      <c r="AI132" s="2365"/>
      <c r="AJ132" s="2363" t="s">
        <v>27</v>
      </c>
      <c r="AK132" s="2365"/>
      <c r="AL132" s="2363" t="s">
        <v>28</v>
      </c>
      <c r="AM132" s="2364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900" t="s">
        <v>43</v>
      </c>
      <c r="D133" s="841" t="s">
        <v>29</v>
      </c>
      <c r="E133" s="853" t="s">
        <v>30</v>
      </c>
      <c r="F133" s="840" t="s">
        <v>29</v>
      </c>
      <c r="G133" s="853" t="s">
        <v>30</v>
      </c>
      <c r="H133" s="840" t="s">
        <v>29</v>
      </c>
      <c r="I133" s="853" t="s">
        <v>30</v>
      </c>
      <c r="J133" s="840" t="s">
        <v>29</v>
      </c>
      <c r="K133" s="853" t="s">
        <v>30</v>
      </c>
      <c r="L133" s="841" t="s">
        <v>29</v>
      </c>
      <c r="M133" s="947" t="s">
        <v>30</v>
      </c>
      <c r="N133" s="840" t="s">
        <v>29</v>
      </c>
      <c r="O133" s="843" t="s">
        <v>30</v>
      </c>
      <c r="P133" s="840" t="s">
        <v>29</v>
      </c>
      <c r="Q133" s="843" t="s">
        <v>30</v>
      </c>
      <c r="R133" s="841" t="s">
        <v>29</v>
      </c>
      <c r="S133" s="843" t="s">
        <v>30</v>
      </c>
      <c r="T133" s="841" t="s">
        <v>29</v>
      </c>
      <c r="U133" s="843" t="s">
        <v>30</v>
      </c>
      <c r="V133" s="840" t="s">
        <v>29</v>
      </c>
      <c r="W133" s="843" t="s">
        <v>30</v>
      </c>
      <c r="X133" s="841" t="s">
        <v>29</v>
      </c>
      <c r="Y133" s="843" t="s">
        <v>30</v>
      </c>
      <c r="Z133" s="841" t="s">
        <v>29</v>
      </c>
      <c r="AA133" s="843" t="s">
        <v>30</v>
      </c>
      <c r="AB133" s="841" t="s">
        <v>29</v>
      </c>
      <c r="AC133" s="843" t="s">
        <v>30</v>
      </c>
      <c r="AD133" s="841" t="s">
        <v>29</v>
      </c>
      <c r="AE133" s="843" t="s">
        <v>30</v>
      </c>
      <c r="AF133" s="841" t="s">
        <v>29</v>
      </c>
      <c r="AG133" s="843" t="s">
        <v>30</v>
      </c>
      <c r="AH133" s="841" t="s">
        <v>29</v>
      </c>
      <c r="AI133" s="843" t="s">
        <v>30</v>
      </c>
      <c r="AJ133" s="841" t="s">
        <v>29</v>
      </c>
      <c r="AK133" s="843" t="s">
        <v>30</v>
      </c>
      <c r="AL133" s="841" t="s">
        <v>29</v>
      </c>
      <c r="AM133" s="947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382" t="s">
        <v>199</v>
      </c>
      <c r="B134" s="784" t="s">
        <v>31</v>
      </c>
      <c r="C134" s="948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949">
        <f t="shared" si="83"/>
        <v>0</v>
      </c>
      <c r="F134" s="950"/>
      <c r="G134" s="951"/>
      <c r="H134" s="950"/>
      <c r="I134" s="951"/>
      <c r="J134" s="950"/>
      <c r="K134" s="951"/>
      <c r="L134" s="952"/>
      <c r="M134" s="953"/>
      <c r="N134" s="950"/>
      <c r="O134" s="954"/>
      <c r="P134" s="950"/>
      <c r="Q134" s="954"/>
      <c r="R134" s="952"/>
      <c r="S134" s="954"/>
      <c r="T134" s="952"/>
      <c r="U134" s="954"/>
      <c r="V134" s="950"/>
      <c r="W134" s="951"/>
      <c r="X134" s="952"/>
      <c r="Y134" s="951"/>
      <c r="Z134" s="952"/>
      <c r="AA134" s="954"/>
      <c r="AB134" s="952"/>
      <c r="AC134" s="954"/>
      <c r="AD134" s="952"/>
      <c r="AE134" s="954"/>
      <c r="AF134" s="952"/>
      <c r="AG134" s="954"/>
      <c r="AH134" s="952"/>
      <c r="AI134" s="954"/>
      <c r="AJ134" s="952"/>
      <c r="AK134" s="954"/>
      <c r="AL134" s="952"/>
      <c r="AM134" s="953"/>
      <c r="AN134" s="955"/>
      <c r="AO134" s="954"/>
      <c r="AP134" s="954"/>
      <c r="AQ134" s="954"/>
      <c r="AR134" s="954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3</v>
      </c>
      <c r="D135" s="227">
        <f t="shared" si="83"/>
        <v>0</v>
      </c>
      <c r="E135" s="228">
        <f t="shared" si="83"/>
        <v>3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>
        <v>2</v>
      </c>
      <c r="R135" s="229"/>
      <c r="S135" s="231"/>
      <c r="T135" s="229"/>
      <c r="U135" s="231">
        <v>1</v>
      </c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>
        <v>0</v>
      </c>
      <c r="AO135" s="231">
        <v>0</v>
      </c>
      <c r="AP135" s="231">
        <v>0</v>
      </c>
      <c r="AQ135" s="231">
        <v>0</v>
      </c>
      <c r="AR135" s="231">
        <v>0</v>
      </c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8</v>
      </c>
      <c r="D138" s="227">
        <f t="shared" si="83"/>
        <v>3</v>
      </c>
      <c r="E138" s="228">
        <f t="shared" si="83"/>
        <v>5</v>
      </c>
      <c r="F138" s="198"/>
      <c r="G138" s="205"/>
      <c r="H138" s="198"/>
      <c r="I138" s="205"/>
      <c r="J138" s="198"/>
      <c r="K138" s="205"/>
      <c r="L138" s="229"/>
      <c r="M138" s="230">
        <v>1</v>
      </c>
      <c r="N138" s="198"/>
      <c r="O138" s="231"/>
      <c r="P138" s="198"/>
      <c r="Q138" s="231"/>
      <c r="R138" s="229"/>
      <c r="S138" s="231"/>
      <c r="T138" s="229"/>
      <c r="U138" s="231"/>
      <c r="V138" s="198">
        <v>1</v>
      </c>
      <c r="W138" s="205"/>
      <c r="X138" s="229"/>
      <c r="Y138" s="205"/>
      <c r="Z138" s="229"/>
      <c r="AA138" s="231">
        <v>1</v>
      </c>
      <c r="AB138" s="229"/>
      <c r="AC138" s="231">
        <v>2</v>
      </c>
      <c r="AD138" s="229"/>
      <c r="AE138" s="231">
        <v>1</v>
      </c>
      <c r="AF138" s="229">
        <v>1</v>
      </c>
      <c r="AG138" s="231"/>
      <c r="AH138" s="229">
        <v>1</v>
      </c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675" t="s">
        <v>4</v>
      </c>
      <c r="C144" s="243">
        <f t="shared" si="82"/>
        <v>11</v>
      </c>
      <c r="D144" s="244">
        <f t="shared" ref="D144:AQ144" si="95">SUM(D134:D143)</f>
        <v>3</v>
      </c>
      <c r="E144" s="245">
        <f t="shared" si="95"/>
        <v>8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1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2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1</v>
      </c>
      <c r="V144" s="252">
        <f t="shared" si="95"/>
        <v>1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1</v>
      </c>
      <c r="AB144" s="252">
        <f t="shared" si="95"/>
        <v>0</v>
      </c>
      <c r="AC144" s="247">
        <f t="shared" si="95"/>
        <v>2</v>
      </c>
      <c r="AD144" s="252">
        <f t="shared" si="95"/>
        <v>0</v>
      </c>
      <c r="AE144" s="247">
        <f t="shared" si="95"/>
        <v>1</v>
      </c>
      <c r="AF144" s="252">
        <f t="shared" si="95"/>
        <v>1</v>
      </c>
      <c r="AG144" s="247">
        <f t="shared" si="95"/>
        <v>0</v>
      </c>
      <c r="AH144" s="252">
        <f t="shared" si="95"/>
        <v>1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675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410" t="s">
        <v>208</v>
      </c>
      <c r="B157" s="2410" t="s">
        <v>3</v>
      </c>
      <c r="C157" s="2407" t="s">
        <v>4</v>
      </c>
      <c r="D157" s="2156"/>
      <c r="E157" s="2392"/>
      <c r="F157" s="2411" t="s">
        <v>39</v>
      </c>
      <c r="G157" s="2412"/>
      <c r="H157" s="2412"/>
      <c r="I157" s="2412"/>
      <c r="J157" s="2412"/>
      <c r="K157" s="2412"/>
      <c r="L157" s="2412"/>
      <c r="M157" s="2412"/>
      <c r="N157" s="2412"/>
      <c r="O157" s="2412"/>
      <c r="P157" s="2412"/>
      <c r="Q157" s="2412"/>
      <c r="R157" s="2412"/>
      <c r="S157" s="2412"/>
      <c r="T157" s="2412"/>
      <c r="U157" s="2412"/>
      <c r="V157" s="2412"/>
      <c r="W157" s="2412"/>
      <c r="X157" s="2412"/>
      <c r="Y157" s="2412"/>
      <c r="Z157" s="2412"/>
      <c r="AA157" s="2412"/>
      <c r="AB157" s="2412"/>
      <c r="AC157" s="2412"/>
      <c r="AD157" s="2412"/>
      <c r="AE157" s="2412"/>
      <c r="AF157" s="2412"/>
      <c r="AG157" s="2413"/>
      <c r="AH157" s="2392" t="s">
        <v>9</v>
      </c>
      <c r="AI157" s="2392" t="s">
        <v>10</v>
      </c>
    </row>
    <row r="158" spans="1:93" x14ac:dyDescent="0.25">
      <c r="A158" s="2101"/>
      <c r="B158" s="2101"/>
      <c r="C158" s="2157"/>
      <c r="D158" s="2158"/>
      <c r="E158" s="2141"/>
      <c r="F158" s="2411" t="s">
        <v>15</v>
      </c>
      <c r="G158" s="2414"/>
      <c r="H158" s="2411" t="s">
        <v>16</v>
      </c>
      <c r="I158" s="2414"/>
      <c r="J158" s="2415" t="s">
        <v>17</v>
      </c>
      <c r="K158" s="2417"/>
      <c r="L158" s="2415" t="s">
        <v>18</v>
      </c>
      <c r="M158" s="2417"/>
      <c r="N158" s="2415" t="s">
        <v>19</v>
      </c>
      <c r="O158" s="2417"/>
      <c r="P158" s="2415" t="s">
        <v>20</v>
      </c>
      <c r="Q158" s="2417"/>
      <c r="R158" s="2415" t="s">
        <v>21</v>
      </c>
      <c r="S158" s="2417"/>
      <c r="T158" s="2415" t="s">
        <v>22</v>
      </c>
      <c r="U158" s="2417"/>
      <c r="V158" s="2415" t="s">
        <v>23</v>
      </c>
      <c r="W158" s="2417"/>
      <c r="X158" s="2415" t="s">
        <v>24</v>
      </c>
      <c r="Y158" s="2417"/>
      <c r="Z158" s="2415" t="s">
        <v>25</v>
      </c>
      <c r="AA158" s="2417"/>
      <c r="AB158" s="2415" t="s">
        <v>26</v>
      </c>
      <c r="AC158" s="2417"/>
      <c r="AD158" s="2415" t="s">
        <v>27</v>
      </c>
      <c r="AE158" s="2417"/>
      <c r="AF158" s="2415" t="s">
        <v>28</v>
      </c>
      <c r="AG158" s="2416"/>
      <c r="AH158" s="2140"/>
      <c r="AI158" s="2140"/>
    </row>
    <row r="159" spans="1:93" x14ac:dyDescent="0.25">
      <c r="A159" s="2102"/>
      <c r="B159" s="2102"/>
      <c r="C159" s="734" t="s">
        <v>43</v>
      </c>
      <c r="D159" s="686" t="s">
        <v>29</v>
      </c>
      <c r="E159" s="680" t="s">
        <v>30</v>
      </c>
      <c r="F159" s="681" t="s">
        <v>29</v>
      </c>
      <c r="G159" s="680" t="s">
        <v>30</v>
      </c>
      <c r="H159" s="681" t="s">
        <v>29</v>
      </c>
      <c r="I159" s="680" t="s">
        <v>30</v>
      </c>
      <c r="J159" s="681" t="s">
        <v>29</v>
      </c>
      <c r="K159" s="680" t="s">
        <v>30</v>
      </c>
      <c r="L159" s="681" t="s">
        <v>29</v>
      </c>
      <c r="M159" s="680" t="s">
        <v>30</v>
      </c>
      <c r="N159" s="681" t="s">
        <v>29</v>
      </c>
      <c r="O159" s="680" t="s">
        <v>30</v>
      </c>
      <c r="P159" s="681" t="s">
        <v>29</v>
      </c>
      <c r="Q159" s="680" t="s">
        <v>30</v>
      </c>
      <c r="R159" s="681" t="s">
        <v>29</v>
      </c>
      <c r="S159" s="680" t="s">
        <v>30</v>
      </c>
      <c r="T159" s="681" t="s">
        <v>29</v>
      </c>
      <c r="U159" s="680" t="s">
        <v>30</v>
      </c>
      <c r="V159" s="681" t="s">
        <v>29</v>
      </c>
      <c r="W159" s="680" t="s">
        <v>30</v>
      </c>
      <c r="X159" s="681" t="s">
        <v>29</v>
      </c>
      <c r="Y159" s="680" t="s">
        <v>30</v>
      </c>
      <c r="Z159" s="681" t="s">
        <v>29</v>
      </c>
      <c r="AA159" s="680" t="s">
        <v>30</v>
      </c>
      <c r="AB159" s="681" t="s">
        <v>29</v>
      </c>
      <c r="AC159" s="680" t="s">
        <v>30</v>
      </c>
      <c r="AD159" s="681" t="s">
        <v>29</v>
      </c>
      <c r="AE159" s="680" t="s">
        <v>30</v>
      </c>
      <c r="AF159" s="681" t="s">
        <v>29</v>
      </c>
      <c r="AG159" s="793" t="s">
        <v>30</v>
      </c>
      <c r="AH159" s="2141"/>
      <c r="AI159" s="2141"/>
    </row>
    <row r="160" spans="1:93" x14ac:dyDescent="0.25">
      <c r="A160" s="2406" t="s">
        <v>209</v>
      </c>
      <c r="B160" s="956" t="s">
        <v>31</v>
      </c>
      <c r="C160" s="957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949">
        <f t="shared" si="104"/>
        <v>0</v>
      </c>
      <c r="F160" s="958"/>
      <c r="G160" s="806"/>
      <c r="H160" s="958"/>
      <c r="I160" s="806"/>
      <c r="J160" s="958"/>
      <c r="K160" s="806"/>
      <c r="L160" s="958"/>
      <c r="M160" s="806"/>
      <c r="N160" s="958"/>
      <c r="O160" s="806"/>
      <c r="P160" s="958"/>
      <c r="Q160" s="806"/>
      <c r="R160" s="958"/>
      <c r="S160" s="806"/>
      <c r="T160" s="958"/>
      <c r="U160" s="806"/>
      <c r="V160" s="958"/>
      <c r="W160" s="806"/>
      <c r="X160" s="958"/>
      <c r="Y160" s="806"/>
      <c r="Z160" s="958"/>
      <c r="AA160" s="806"/>
      <c r="AB160" s="958"/>
      <c r="AC160" s="806"/>
      <c r="AD160" s="958"/>
      <c r="AE160" s="806"/>
      <c r="AF160" s="958"/>
      <c r="AG160" s="761"/>
      <c r="AH160" s="959"/>
      <c r="AI160" s="959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960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960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961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480" t="s">
        <v>211</v>
      </c>
      <c r="B164" s="956" t="s">
        <v>31</v>
      </c>
      <c r="C164" s="957">
        <f t="shared" si="103"/>
        <v>0</v>
      </c>
      <c r="D164" s="223">
        <f t="shared" si="104"/>
        <v>0</v>
      </c>
      <c r="E164" s="949">
        <f t="shared" si="104"/>
        <v>0</v>
      </c>
      <c r="F164" s="958"/>
      <c r="G164" s="806"/>
      <c r="H164" s="958"/>
      <c r="I164" s="806"/>
      <c r="J164" s="958"/>
      <c r="K164" s="806"/>
      <c r="L164" s="958"/>
      <c r="M164" s="806"/>
      <c r="N164" s="958"/>
      <c r="O164" s="806"/>
      <c r="P164" s="958"/>
      <c r="Q164" s="806"/>
      <c r="R164" s="958"/>
      <c r="S164" s="806"/>
      <c r="T164" s="958"/>
      <c r="U164" s="806"/>
      <c r="V164" s="958"/>
      <c r="W164" s="806"/>
      <c r="X164" s="958"/>
      <c r="Y164" s="806"/>
      <c r="Z164" s="958"/>
      <c r="AA164" s="806"/>
      <c r="AB164" s="958"/>
      <c r="AC164" s="806"/>
      <c r="AD164" s="958"/>
      <c r="AE164" s="806"/>
      <c r="AF164" s="958"/>
      <c r="AG164" s="761"/>
      <c r="AH164" s="959"/>
      <c r="AI164" s="959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372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372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962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452" t="s">
        <v>38</v>
      </c>
      <c r="B169" s="2407" t="s">
        <v>4</v>
      </c>
      <c r="C169" s="2156"/>
      <c r="D169" s="2392"/>
      <c r="E169" s="2453" t="s">
        <v>39</v>
      </c>
      <c r="F169" s="2479"/>
      <c r="G169" s="2479"/>
      <c r="H169" s="2479"/>
      <c r="I169" s="2479"/>
      <c r="J169" s="2479"/>
      <c r="K169" s="2479"/>
      <c r="L169" s="2479"/>
      <c r="M169" s="2479"/>
      <c r="N169" s="2479"/>
      <c r="O169" s="2479"/>
      <c r="P169" s="2479"/>
      <c r="Q169" s="2479"/>
      <c r="R169" s="2479"/>
      <c r="S169" s="2479"/>
      <c r="T169" s="2479"/>
      <c r="U169" s="2479"/>
      <c r="V169" s="2479"/>
      <c r="W169" s="2479"/>
      <c r="X169" s="2479"/>
      <c r="Y169" s="2479"/>
      <c r="Z169" s="2479"/>
      <c r="AA169" s="2479"/>
      <c r="AB169" s="2479"/>
      <c r="AC169" s="2479"/>
      <c r="AD169" s="2479"/>
      <c r="AE169" s="2479"/>
      <c r="AF169" s="2479"/>
      <c r="AG169" s="2481" t="s">
        <v>213</v>
      </c>
      <c r="AH169" s="2392" t="s">
        <v>9</v>
      </c>
      <c r="AI169" s="2392" t="s">
        <v>10</v>
      </c>
    </row>
    <row r="170" spans="1:91" s="3" customFormat="1" ht="10.5" x14ac:dyDescent="0.15">
      <c r="A170" s="2101"/>
      <c r="B170" s="2157"/>
      <c r="C170" s="2158"/>
      <c r="D170" s="2141"/>
      <c r="E170" s="2453" t="s">
        <v>15</v>
      </c>
      <c r="F170" s="2454"/>
      <c r="G170" s="2453" t="s">
        <v>16</v>
      </c>
      <c r="H170" s="2454"/>
      <c r="I170" s="2449" t="s">
        <v>17</v>
      </c>
      <c r="J170" s="2451"/>
      <c r="K170" s="2449" t="s">
        <v>18</v>
      </c>
      <c r="L170" s="2451"/>
      <c r="M170" s="2449" t="s">
        <v>19</v>
      </c>
      <c r="N170" s="2451"/>
      <c r="O170" s="2449" t="s">
        <v>20</v>
      </c>
      <c r="P170" s="2451"/>
      <c r="Q170" s="2449" t="s">
        <v>21</v>
      </c>
      <c r="R170" s="2451"/>
      <c r="S170" s="2449" t="s">
        <v>22</v>
      </c>
      <c r="T170" s="2451"/>
      <c r="U170" s="2449" t="s">
        <v>23</v>
      </c>
      <c r="V170" s="2451"/>
      <c r="W170" s="2449" t="s">
        <v>24</v>
      </c>
      <c r="X170" s="2451"/>
      <c r="Y170" s="2449" t="s">
        <v>25</v>
      </c>
      <c r="Z170" s="2451"/>
      <c r="AA170" s="2449" t="s">
        <v>26</v>
      </c>
      <c r="AB170" s="2451"/>
      <c r="AC170" s="2449" t="s">
        <v>27</v>
      </c>
      <c r="AD170" s="2451"/>
      <c r="AE170" s="2449" t="s">
        <v>28</v>
      </c>
      <c r="AF170" s="2450"/>
      <c r="AG170" s="2160"/>
      <c r="AH170" s="2140"/>
      <c r="AI170" s="2140"/>
    </row>
    <row r="171" spans="1:91" s="3" customFormat="1" ht="10.5" x14ac:dyDescent="0.15">
      <c r="A171" s="2102"/>
      <c r="B171" s="965" t="s">
        <v>43</v>
      </c>
      <c r="C171" s="966" t="s">
        <v>29</v>
      </c>
      <c r="D171" s="967" t="s">
        <v>30</v>
      </c>
      <c r="E171" s="968" t="s">
        <v>29</v>
      </c>
      <c r="F171" s="967" t="s">
        <v>30</v>
      </c>
      <c r="G171" s="968" t="s">
        <v>29</v>
      </c>
      <c r="H171" s="967" t="s">
        <v>30</v>
      </c>
      <c r="I171" s="968" t="s">
        <v>29</v>
      </c>
      <c r="J171" s="967" t="s">
        <v>30</v>
      </c>
      <c r="K171" s="968" t="s">
        <v>29</v>
      </c>
      <c r="L171" s="967" t="s">
        <v>30</v>
      </c>
      <c r="M171" s="968" t="s">
        <v>29</v>
      </c>
      <c r="N171" s="967" t="s">
        <v>30</v>
      </c>
      <c r="O171" s="968" t="s">
        <v>29</v>
      </c>
      <c r="P171" s="967" t="s">
        <v>30</v>
      </c>
      <c r="Q171" s="968" t="s">
        <v>29</v>
      </c>
      <c r="R171" s="967" t="s">
        <v>30</v>
      </c>
      <c r="S171" s="968" t="s">
        <v>29</v>
      </c>
      <c r="T171" s="967" t="s">
        <v>30</v>
      </c>
      <c r="U171" s="968" t="s">
        <v>29</v>
      </c>
      <c r="V171" s="967" t="s">
        <v>30</v>
      </c>
      <c r="W171" s="968" t="s">
        <v>29</v>
      </c>
      <c r="X171" s="967" t="s">
        <v>30</v>
      </c>
      <c r="Y171" s="968" t="s">
        <v>29</v>
      </c>
      <c r="Z171" s="967" t="s">
        <v>30</v>
      </c>
      <c r="AA171" s="968" t="s">
        <v>29</v>
      </c>
      <c r="AB171" s="967" t="s">
        <v>30</v>
      </c>
      <c r="AC171" s="968" t="s">
        <v>29</v>
      </c>
      <c r="AD171" s="967" t="s">
        <v>30</v>
      </c>
      <c r="AE171" s="968" t="s">
        <v>29</v>
      </c>
      <c r="AF171" s="969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970">
        <f>SUM(C172:D172)</f>
        <v>0</v>
      </c>
      <c r="C172" s="970">
        <f t="shared" ref="C172:D174" si="110">+E172+G172+I172+K172+M172+O172+Q172+S172+U172+W172+Y172+AA172+AC172+AE172</f>
        <v>0</v>
      </c>
      <c r="D172" s="970">
        <f t="shared" si="110"/>
        <v>0</v>
      </c>
      <c r="E172" s="971"/>
      <c r="F172" s="17"/>
      <c r="G172" s="971"/>
      <c r="H172" s="17"/>
      <c r="I172" s="971"/>
      <c r="J172" s="17"/>
      <c r="K172" s="971"/>
      <c r="L172" s="17"/>
      <c r="M172" s="971"/>
      <c r="N172" s="17"/>
      <c r="O172" s="971"/>
      <c r="P172" s="17"/>
      <c r="Q172" s="971"/>
      <c r="R172" s="17"/>
      <c r="S172" s="971"/>
      <c r="T172" s="17"/>
      <c r="U172" s="971"/>
      <c r="V172" s="17"/>
      <c r="W172" s="971"/>
      <c r="X172" s="17"/>
      <c r="Y172" s="971"/>
      <c r="Z172" s="17"/>
      <c r="AA172" s="971"/>
      <c r="AB172" s="17"/>
      <c r="AC172" s="971"/>
      <c r="AD172" s="17"/>
      <c r="AE172" s="971"/>
      <c r="AF172" s="972"/>
      <c r="AG172" s="973"/>
      <c r="AH172" s="974"/>
      <c r="AI172" s="974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674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462" t="s">
        <v>217</v>
      </c>
      <c r="B177" s="2462" t="s">
        <v>189</v>
      </c>
      <c r="C177" s="2471" t="s">
        <v>218</v>
      </c>
      <c r="D177" s="2472"/>
      <c r="E177" s="2462" t="s">
        <v>219</v>
      </c>
      <c r="F177" s="2471" t="s">
        <v>5</v>
      </c>
      <c r="G177" s="2472"/>
      <c r="H177" s="2472"/>
      <c r="I177" s="2472"/>
      <c r="J177" s="2472"/>
      <c r="K177" s="2472"/>
      <c r="L177" s="2472"/>
      <c r="M177" s="2472"/>
      <c r="N177" s="2472"/>
      <c r="O177" s="2472"/>
      <c r="P177" s="2472"/>
      <c r="Q177" s="2472"/>
      <c r="R177" s="2472"/>
      <c r="S177" s="2472"/>
      <c r="T177" s="2473"/>
    </row>
    <row r="178" spans="1:91" s="3" customFormat="1" ht="21" x14ac:dyDescent="0.15">
      <c r="A178" s="2116"/>
      <c r="B178" s="2116"/>
      <c r="C178" s="975" t="s">
        <v>194</v>
      </c>
      <c r="D178" s="975" t="s">
        <v>220</v>
      </c>
      <c r="E178" s="2116"/>
      <c r="F178" s="975" t="s">
        <v>221</v>
      </c>
      <c r="G178" s="975" t="s">
        <v>222</v>
      </c>
      <c r="H178" s="975" t="s">
        <v>223</v>
      </c>
      <c r="I178" s="975" t="s">
        <v>224</v>
      </c>
      <c r="J178" s="975" t="s">
        <v>225</v>
      </c>
      <c r="K178" s="975" t="s">
        <v>226</v>
      </c>
      <c r="L178" s="975" t="s">
        <v>227</v>
      </c>
      <c r="M178" s="975" t="s">
        <v>228</v>
      </c>
      <c r="N178" s="975" t="s">
        <v>229</v>
      </c>
      <c r="O178" s="975" t="s">
        <v>230</v>
      </c>
      <c r="P178" s="975" t="s">
        <v>231</v>
      </c>
      <c r="Q178" s="975" t="s">
        <v>232</v>
      </c>
      <c r="R178" s="975" t="s">
        <v>233</v>
      </c>
      <c r="S178" s="975" t="s">
        <v>234</v>
      </c>
      <c r="T178" s="975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976">
        <f>SUM(C179:D179)</f>
        <v>0</v>
      </c>
      <c r="C179" s="78"/>
      <c r="D179" s="78"/>
      <c r="E179" s="976">
        <f>+F179+G179+H179+I179+K179+L179+M179+N179+O179+P179+Q179+R179+S179+T179</f>
        <v>0</v>
      </c>
      <c r="F179" s="13"/>
      <c r="G179" s="13"/>
      <c r="H179" s="13"/>
      <c r="I179" s="13"/>
      <c r="J179" s="977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452" t="s">
        <v>238</v>
      </c>
      <c r="B184" s="2457" t="s">
        <v>239</v>
      </c>
      <c r="C184" s="2469"/>
      <c r="D184" s="2458"/>
      <c r="E184" s="2457" t="s">
        <v>240</v>
      </c>
      <c r="F184" s="2469"/>
      <c r="G184" s="2458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978" t="s">
        <v>43</v>
      </c>
      <c r="C185" s="979" t="s">
        <v>29</v>
      </c>
      <c r="D185" s="980" t="s">
        <v>30</v>
      </c>
      <c r="E185" s="978" t="s">
        <v>43</v>
      </c>
      <c r="F185" s="979" t="s">
        <v>29</v>
      </c>
      <c r="G185" s="980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981">
        <f>SUM(C186:D186)</f>
        <v>0</v>
      </c>
      <c r="C186" s="982"/>
      <c r="D186" s="983"/>
      <c r="E186" s="981">
        <f>SUM(F186:G186)</f>
        <v>0</v>
      </c>
      <c r="F186" s="982"/>
      <c r="G186" s="983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384" t="s">
        <v>244</v>
      </c>
      <c r="B189" s="2470" t="s">
        <v>189</v>
      </c>
      <c r="C189" s="2386" t="s">
        <v>245</v>
      </c>
      <c r="D189" s="2132"/>
      <c r="E189" s="2387"/>
      <c r="F189" s="2462" t="s">
        <v>219</v>
      </c>
      <c r="G189" s="2388" t="s">
        <v>5</v>
      </c>
      <c r="H189" s="2135"/>
      <c r="I189" s="2135"/>
      <c r="J189" s="2135"/>
      <c r="K189" s="2135"/>
      <c r="L189" s="2384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984" t="s">
        <v>246</v>
      </c>
      <c r="D190" s="984" t="s">
        <v>195</v>
      </c>
      <c r="E190" s="984" t="s">
        <v>247</v>
      </c>
      <c r="F190" s="2116"/>
      <c r="G190" s="985" t="s">
        <v>248</v>
      </c>
      <c r="H190" s="986" t="s">
        <v>249</v>
      </c>
      <c r="I190" s="986" t="s">
        <v>250</v>
      </c>
      <c r="J190" s="986" t="s">
        <v>251</v>
      </c>
      <c r="K190" s="986" t="s">
        <v>252</v>
      </c>
      <c r="L190" s="987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976">
        <f>SUM(G191:L191)</f>
        <v>0</v>
      </c>
      <c r="G191" s="971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474" t="s">
        <v>257</v>
      </c>
      <c r="B194" s="2474"/>
      <c r="C194" s="2474"/>
    </row>
    <row r="195" spans="1:92" ht="15" customHeight="1" x14ac:dyDescent="0.25">
      <c r="A195" s="2394" t="s">
        <v>258</v>
      </c>
      <c r="B195" s="2395"/>
      <c r="C195" s="2475" t="s">
        <v>259</v>
      </c>
      <c r="D195" s="2476" t="s">
        <v>260</v>
      </c>
      <c r="E195" s="2477"/>
      <c r="F195" s="2477"/>
      <c r="G195" s="2477"/>
      <c r="H195" s="2477"/>
      <c r="I195" s="2477"/>
      <c r="J195" s="2478"/>
      <c r="K195" s="2479" t="s">
        <v>261</v>
      </c>
      <c r="L195" s="2479"/>
      <c r="M195" s="2479"/>
      <c r="N195" s="2454"/>
    </row>
    <row r="196" spans="1:92" ht="21" x14ac:dyDescent="0.25">
      <c r="A196" s="2145"/>
      <c r="B196" s="2146"/>
      <c r="C196" s="2148"/>
      <c r="D196" s="984" t="s">
        <v>246</v>
      </c>
      <c r="E196" s="984" t="s">
        <v>262</v>
      </c>
      <c r="F196" s="984" t="s">
        <v>263</v>
      </c>
      <c r="G196" s="984" t="s">
        <v>264</v>
      </c>
      <c r="H196" s="984" t="s">
        <v>219</v>
      </c>
      <c r="I196" s="984" t="s">
        <v>265</v>
      </c>
      <c r="J196" s="984" t="s">
        <v>266</v>
      </c>
      <c r="K196" s="988" t="s">
        <v>267</v>
      </c>
      <c r="L196" s="989" t="s">
        <v>268</v>
      </c>
      <c r="M196" s="989" t="s">
        <v>269</v>
      </c>
      <c r="N196" s="990" t="s">
        <v>270</v>
      </c>
    </row>
    <row r="197" spans="1:92" x14ac:dyDescent="0.25">
      <c r="A197" s="2468" t="s">
        <v>271</v>
      </c>
      <c r="B197" s="991" t="s">
        <v>272</v>
      </c>
      <c r="C197" s="976">
        <f>SUM(E197+G197)</f>
        <v>0</v>
      </c>
      <c r="D197" s="992"/>
      <c r="E197" s="13"/>
      <c r="F197" s="977"/>
      <c r="G197" s="13"/>
      <c r="H197" s="976">
        <f>+K197+L197+M197</f>
        <v>0</v>
      </c>
      <c r="I197" s="977"/>
      <c r="J197" s="977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463" t="s">
        <v>244</v>
      </c>
      <c r="B202" s="2463" t="s">
        <v>277</v>
      </c>
      <c r="C202" s="2455" t="s">
        <v>278</v>
      </c>
      <c r="D202" s="2464" t="s">
        <v>261</v>
      </c>
      <c r="E202" s="2465"/>
      <c r="F202" s="2464" t="s">
        <v>5</v>
      </c>
      <c r="G202" s="2466"/>
      <c r="H202" s="2466"/>
      <c r="I202" s="2466"/>
      <c r="J202" s="2466"/>
      <c r="K202" s="2466"/>
      <c r="L202" s="2466"/>
      <c r="M202" s="2466"/>
      <c r="N202" s="2466"/>
      <c r="O202" s="2466"/>
      <c r="P202" s="2466"/>
      <c r="Q202" s="2466"/>
      <c r="R202" s="2466"/>
      <c r="S202" s="2466"/>
      <c r="T202" s="2467" t="s">
        <v>265</v>
      </c>
      <c r="U202" s="2455" t="s">
        <v>279</v>
      </c>
    </row>
    <row r="203" spans="1:92" s="3" customFormat="1" ht="21" x14ac:dyDescent="0.15">
      <c r="A203" s="2463"/>
      <c r="B203" s="2463"/>
      <c r="C203" s="2106"/>
      <c r="D203" s="993" t="s">
        <v>280</v>
      </c>
      <c r="E203" s="994" t="s">
        <v>281</v>
      </c>
      <c r="F203" s="993" t="s">
        <v>282</v>
      </c>
      <c r="G203" s="995" t="s">
        <v>283</v>
      </c>
      <c r="H203" s="995" t="s">
        <v>13</v>
      </c>
      <c r="I203" s="995" t="s">
        <v>141</v>
      </c>
      <c r="J203" s="995" t="s">
        <v>15</v>
      </c>
      <c r="K203" s="995" t="s">
        <v>284</v>
      </c>
      <c r="L203" s="995" t="s">
        <v>17</v>
      </c>
      <c r="M203" s="995" t="s">
        <v>18</v>
      </c>
      <c r="N203" s="995" t="s">
        <v>19</v>
      </c>
      <c r="O203" s="995" t="s">
        <v>20</v>
      </c>
      <c r="P203" s="995" t="s">
        <v>21</v>
      </c>
      <c r="Q203" s="995" t="s">
        <v>22</v>
      </c>
      <c r="R203" s="995" t="s">
        <v>23</v>
      </c>
      <c r="S203" s="996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997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456" t="s">
        <v>289</v>
      </c>
      <c r="B208" s="2456" t="s">
        <v>290</v>
      </c>
      <c r="C208" s="2457" t="s">
        <v>261</v>
      </c>
      <c r="D208" s="2458"/>
      <c r="E208" s="2459" t="s">
        <v>5</v>
      </c>
      <c r="F208" s="2460"/>
      <c r="G208" s="2460"/>
      <c r="H208" s="2460"/>
      <c r="I208" s="2460"/>
      <c r="J208" s="2460"/>
      <c r="K208" s="2461" t="s">
        <v>265</v>
      </c>
      <c r="L208" s="2462" t="s">
        <v>279</v>
      </c>
    </row>
    <row r="209" spans="1:91" ht="21" x14ac:dyDescent="0.25">
      <c r="A209" s="2456"/>
      <c r="B209" s="2456"/>
      <c r="C209" s="979" t="s">
        <v>280</v>
      </c>
      <c r="D209" s="980" t="s">
        <v>291</v>
      </c>
      <c r="E209" s="979" t="s">
        <v>282</v>
      </c>
      <c r="F209" s="998" t="s">
        <v>283</v>
      </c>
      <c r="G209" s="998" t="s">
        <v>13</v>
      </c>
      <c r="H209" s="998" t="s">
        <v>141</v>
      </c>
      <c r="I209" s="998" t="s">
        <v>15</v>
      </c>
      <c r="J209" s="999" t="s">
        <v>292</v>
      </c>
      <c r="K209" s="2114"/>
      <c r="L209" s="2116"/>
    </row>
    <row r="210" spans="1:91" x14ac:dyDescent="0.25">
      <c r="A210" s="341" t="s">
        <v>293</v>
      </c>
      <c r="B210" s="1000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448" t="s">
        <v>296</v>
      </c>
      <c r="B213" s="2448" t="s">
        <v>189</v>
      </c>
      <c r="C213" s="2449" t="s">
        <v>297</v>
      </c>
      <c r="D213" s="2450"/>
      <c r="E213" s="2450"/>
      <c r="F213" s="2450"/>
      <c r="G213" s="2451"/>
    </row>
    <row r="214" spans="1:91" x14ac:dyDescent="0.25">
      <c r="A214" s="2096"/>
      <c r="B214" s="2096"/>
      <c r="C214" s="968" t="s">
        <v>12</v>
      </c>
      <c r="D214" s="1001" t="s">
        <v>13</v>
      </c>
      <c r="E214" s="1002" t="s">
        <v>141</v>
      </c>
      <c r="F214" s="1002" t="s">
        <v>15</v>
      </c>
      <c r="G214" s="1003" t="s">
        <v>16</v>
      </c>
    </row>
    <row r="215" spans="1:91" x14ac:dyDescent="0.25">
      <c r="A215" s="1004" t="s">
        <v>298</v>
      </c>
      <c r="B215" s="1005">
        <f>SUM(C215:G215)</f>
        <v>0</v>
      </c>
      <c r="C215" s="1006"/>
      <c r="D215" s="1007"/>
      <c r="E215" s="1007"/>
      <c r="F215" s="1008"/>
      <c r="G215" s="1009"/>
    </row>
    <row r="216" spans="1:91" s="2" customFormat="1" ht="11.25" x14ac:dyDescent="0.15">
      <c r="A216" s="315" t="s">
        <v>299</v>
      </c>
    </row>
    <row r="217" spans="1:91" x14ac:dyDescent="0.25">
      <c r="A217" s="2452" t="s">
        <v>300</v>
      </c>
      <c r="B217" s="2449" t="s">
        <v>301</v>
      </c>
      <c r="C217" s="2450"/>
      <c r="D217" s="2451"/>
    </row>
    <row r="218" spans="1:91" ht="15" customHeight="1" x14ac:dyDescent="0.25">
      <c r="A218" s="2101"/>
      <c r="B218" s="1010" t="s">
        <v>302</v>
      </c>
      <c r="C218" s="2453" t="s">
        <v>303</v>
      </c>
      <c r="D218" s="2454"/>
    </row>
    <row r="219" spans="1:91" x14ac:dyDescent="0.25">
      <c r="A219" s="2102"/>
      <c r="B219" s="966" t="s">
        <v>304</v>
      </c>
      <c r="C219" s="968" t="s">
        <v>305</v>
      </c>
      <c r="D219" s="967" t="s">
        <v>306</v>
      </c>
    </row>
    <row r="220" spans="1:91" x14ac:dyDescent="0.25">
      <c r="A220" s="1011" t="s">
        <v>307</v>
      </c>
      <c r="B220" s="1012"/>
      <c r="C220" s="1013"/>
      <c r="D220" s="1014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394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6" sqref="A6:S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4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4" x14ac:dyDescent="0.25">
      <c r="A4" s="1" t="str">
        <f>CONCATENATE("MES: ",[6]NOMBRE!B6," - ","( ",[6]NOMBRE!C6,[6]NOMBRE!D6," )")</f>
        <v>MES: MAYO - ( 05 )</v>
      </c>
    </row>
    <row r="5" spans="1:94" x14ac:dyDescent="0.25">
      <c r="A5" s="1" t="str">
        <f>CONCATENATE("AÑO: ",[6]NOMBRE!B7)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577" t="s">
        <v>3</v>
      </c>
      <c r="B9" s="2561" t="s">
        <v>4</v>
      </c>
      <c r="C9" s="2578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579"/>
      <c r="T9" s="2580" t="s">
        <v>6</v>
      </c>
      <c r="U9" s="2581"/>
      <c r="V9" s="2544" t="s">
        <v>7</v>
      </c>
      <c r="W9" s="2544" t="s">
        <v>8</v>
      </c>
      <c r="X9" s="2475" t="s">
        <v>9</v>
      </c>
      <c r="Y9" s="2475" t="s">
        <v>10</v>
      </c>
      <c r="Z9" s="2475" t="s">
        <v>11</v>
      </c>
    </row>
    <row r="10" spans="1:94" s="3" customFormat="1" ht="10.5" x14ac:dyDescent="0.15">
      <c r="A10" s="2577"/>
      <c r="B10" s="2203"/>
      <c r="C10" s="968" t="s">
        <v>12</v>
      </c>
      <c r="D10" s="1002" t="s">
        <v>13</v>
      </c>
      <c r="E10" s="1001" t="s">
        <v>14</v>
      </c>
      <c r="F10" s="1002" t="s">
        <v>15</v>
      </c>
      <c r="G10" s="1021" t="s">
        <v>16</v>
      </c>
      <c r="H10" s="1021" t="s">
        <v>17</v>
      </c>
      <c r="I10" s="1021" t="s">
        <v>18</v>
      </c>
      <c r="J10" s="1021" t="s">
        <v>19</v>
      </c>
      <c r="K10" s="1021" t="s">
        <v>20</v>
      </c>
      <c r="L10" s="1021" t="s">
        <v>21</v>
      </c>
      <c r="M10" s="1021" t="s">
        <v>22</v>
      </c>
      <c r="N10" s="1021" t="s">
        <v>23</v>
      </c>
      <c r="O10" s="1021" t="s">
        <v>24</v>
      </c>
      <c r="P10" s="1021" t="s">
        <v>25</v>
      </c>
      <c r="Q10" s="1021" t="s">
        <v>26</v>
      </c>
      <c r="R10" s="1021" t="s">
        <v>27</v>
      </c>
      <c r="S10" s="1022" t="s">
        <v>28</v>
      </c>
      <c r="T10" s="1023" t="s">
        <v>29</v>
      </c>
      <c r="U10" s="1024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02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05"/>
      <c r="T11" s="974"/>
      <c r="U11" s="699"/>
      <c r="V11" s="1026"/>
      <c r="W11" s="1026"/>
      <c r="X11" s="1026"/>
      <c r="Y11" s="1026"/>
      <c r="Z11" s="1026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027" t="s">
        <v>36</v>
      </c>
      <c r="B16" s="1028">
        <f t="shared" si="0"/>
        <v>0</v>
      </c>
      <c r="C16" s="1029">
        <f t="shared" ref="C16:S16" si="14">SUM(C11:C15)</f>
        <v>0</v>
      </c>
      <c r="D16" s="1030">
        <f t="shared" si="14"/>
        <v>0</v>
      </c>
      <c r="E16" s="1030">
        <f t="shared" si="14"/>
        <v>0</v>
      </c>
      <c r="F16" s="1031">
        <f t="shared" si="14"/>
        <v>0</v>
      </c>
      <c r="G16" s="1031">
        <f t="shared" si="14"/>
        <v>0</v>
      </c>
      <c r="H16" s="1031">
        <f t="shared" si="14"/>
        <v>0</v>
      </c>
      <c r="I16" s="1031">
        <f t="shared" si="14"/>
        <v>0</v>
      </c>
      <c r="J16" s="1031">
        <f t="shared" si="14"/>
        <v>0</v>
      </c>
      <c r="K16" s="1031">
        <f t="shared" si="14"/>
        <v>0</v>
      </c>
      <c r="L16" s="1031">
        <f t="shared" si="14"/>
        <v>0</v>
      </c>
      <c r="M16" s="1031">
        <f t="shared" si="14"/>
        <v>0</v>
      </c>
      <c r="N16" s="1031">
        <f t="shared" si="14"/>
        <v>0</v>
      </c>
      <c r="O16" s="1031">
        <f t="shared" si="14"/>
        <v>0</v>
      </c>
      <c r="P16" s="1031">
        <f t="shared" si="14"/>
        <v>0</v>
      </c>
      <c r="Q16" s="1031">
        <f t="shared" si="14"/>
        <v>0</v>
      </c>
      <c r="R16" s="1031">
        <f t="shared" si="14"/>
        <v>0</v>
      </c>
      <c r="S16" s="1032">
        <f t="shared" si="14"/>
        <v>0</v>
      </c>
      <c r="T16" s="1028">
        <f>SUM(T11:T15)</f>
        <v>0</v>
      </c>
      <c r="U16" s="1033">
        <f t="shared" ref="U16:Y16" si="15">SUM(U11:U15)</f>
        <v>0</v>
      </c>
      <c r="V16" s="1034">
        <f t="shared" si="15"/>
        <v>0</v>
      </c>
      <c r="W16" s="1034">
        <f t="shared" si="15"/>
        <v>0</v>
      </c>
      <c r="X16" s="1034">
        <f t="shared" si="15"/>
        <v>0</v>
      </c>
      <c r="Y16" s="1034">
        <f t="shared" si="15"/>
        <v>0</v>
      </c>
      <c r="Z16" s="1034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568" t="s">
        <v>38</v>
      </c>
      <c r="B18" s="2567" t="s">
        <v>4</v>
      </c>
      <c r="C18" s="2567"/>
      <c r="D18" s="2567"/>
      <c r="E18" s="2573" t="s">
        <v>39</v>
      </c>
      <c r="F18" s="2574"/>
      <c r="G18" s="2574"/>
      <c r="H18" s="2575"/>
      <c r="I18" s="2576" t="s">
        <v>31</v>
      </c>
      <c r="J18" s="2567" t="s">
        <v>40</v>
      </c>
      <c r="K18" s="2567" t="s">
        <v>9</v>
      </c>
      <c r="L18" s="2567" t="s">
        <v>10</v>
      </c>
    </row>
    <row r="19" spans="1:93" s="3" customFormat="1" ht="10.5" x14ac:dyDescent="0.15">
      <c r="A19" s="2568"/>
      <c r="B19" s="2567"/>
      <c r="C19" s="2567"/>
      <c r="D19" s="2567"/>
      <c r="E19" s="2568" t="s">
        <v>41</v>
      </c>
      <c r="F19" s="2568"/>
      <c r="G19" s="2568" t="s">
        <v>42</v>
      </c>
      <c r="H19" s="2569"/>
      <c r="I19" s="2576"/>
      <c r="J19" s="2567"/>
      <c r="K19" s="2567"/>
      <c r="L19" s="2567"/>
    </row>
    <row r="20" spans="1:93" s="3" customFormat="1" ht="10.5" x14ac:dyDescent="0.15">
      <c r="A20" s="2568"/>
      <c r="B20" s="1035" t="s">
        <v>43</v>
      </c>
      <c r="C20" s="1036" t="s">
        <v>29</v>
      </c>
      <c r="D20" s="1036" t="s">
        <v>30</v>
      </c>
      <c r="E20" s="1037" t="s">
        <v>29</v>
      </c>
      <c r="F20" s="1038" t="s">
        <v>30</v>
      </c>
      <c r="G20" s="1037" t="s">
        <v>29</v>
      </c>
      <c r="H20" s="1039" t="s">
        <v>30</v>
      </c>
      <c r="I20" s="2576"/>
      <c r="J20" s="2567"/>
      <c r="K20" s="2567"/>
      <c r="L20" s="2567"/>
    </row>
    <row r="21" spans="1:93" s="3" customFormat="1" ht="10.5" x14ac:dyDescent="0.15">
      <c r="A21" s="1040" t="s">
        <v>44</v>
      </c>
      <c r="B21" s="1041">
        <f>SUM(C21:D21)</f>
        <v>0</v>
      </c>
      <c r="C21" s="1041">
        <f t="shared" ref="C21:D23" si="16">+E21+G21</f>
        <v>0</v>
      </c>
      <c r="D21" s="1041">
        <f t="shared" si="16"/>
        <v>0</v>
      </c>
      <c r="E21" s="1042"/>
      <c r="F21" s="1043"/>
      <c r="G21" s="1042"/>
      <c r="H21" s="718"/>
      <c r="I21" s="1044"/>
      <c r="J21" s="1045"/>
      <c r="K21" s="1046"/>
      <c r="L21" s="1046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027" t="s">
        <v>4</v>
      </c>
      <c r="B24" s="1047">
        <f>SUM(B21:B23)</f>
        <v>0</v>
      </c>
      <c r="C24" s="1047">
        <f>SUM(C21:C23)</f>
        <v>0</v>
      </c>
      <c r="D24" s="1047">
        <f>SUM(D21:D23)</f>
        <v>0</v>
      </c>
      <c r="E24" s="1048">
        <f>SUM(E21:E23)</f>
        <v>0</v>
      </c>
      <c r="F24" s="1049">
        <f t="shared" ref="F24:L24" si="21">SUM(F21:F23)</f>
        <v>0</v>
      </c>
      <c r="G24" s="1048">
        <f t="shared" si="21"/>
        <v>0</v>
      </c>
      <c r="H24" s="1050">
        <f t="shared" si="21"/>
        <v>0</v>
      </c>
      <c r="I24" s="1049">
        <f t="shared" si="21"/>
        <v>0</v>
      </c>
      <c r="J24" s="1047">
        <f t="shared" si="21"/>
        <v>0</v>
      </c>
      <c r="K24" s="1047">
        <f t="shared" si="21"/>
        <v>0</v>
      </c>
      <c r="L24" s="1047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561"/>
      <c r="B26" s="2561" t="s">
        <v>4</v>
      </c>
      <c r="C26" s="2570" t="s">
        <v>5</v>
      </c>
      <c r="D26" s="2571"/>
      <c r="E26" s="2571"/>
      <c r="F26" s="2571"/>
      <c r="G26" s="2571"/>
      <c r="H26" s="2571"/>
      <c r="I26" s="2571"/>
      <c r="J26" s="2571"/>
      <c r="K26" s="2571"/>
      <c r="L26" s="2571"/>
      <c r="M26" s="2571"/>
      <c r="N26" s="2571"/>
      <c r="O26" s="2571"/>
      <c r="P26" s="2571"/>
      <c r="Q26" s="2571"/>
      <c r="R26" s="2571"/>
      <c r="S26" s="2572"/>
      <c r="T26" s="2558" t="s">
        <v>48</v>
      </c>
      <c r="U26" s="2550"/>
      <c r="V26" s="2454" t="s">
        <v>9</v>
      </c>
      <c r="W26" s="2559" t="s">
        <v>10</v>
      </c>
    </row>
    <row r="27" spans="1:93" s="3" customFormat="1" ht="10.5" x14ac:dyDescent="0.15">
      <c r="A27" s="2203"/>
      <c r="B27" s="2203"/>
      <c r="C27" s="968" t="s">
        <v>12</v>
      </c>
      <c r="D27" s="1002" t="s">
        <v>13</v>
      </c>
      <c r="E27" s="1001" t="s">
        <v>14</v>
      </c>
      <c r="F27" s="1002" t="s">
        <v>15</v>
      </c>
      <c r="G27" s="1021" t="s">
        <v>16</v>
      </c>
      <c r="H27" s="1021" t="s">
        <v>17</v>
      </c>
      <c r="I27" s="1021" t="s">
        <v>18</v>
      </c>
      <c r="J27" s="1021" t="s">
        <v>19</v>
      </c>
      <c r="K27" s="1021" t="s">
        <v>20</v>
      </c>
      <c r="L27" s="1021" t="s">
        <v>21</v>
      </c>
      <c r="M27" s="1021" t="s">
        <v>22</v>
      </c>
      <c r="N27" s="1021" t="s">
        <v>23</v>
      </c>
      <c r="O27" s="1021" t="s">
        <v>24</v>
      </c>
      <c r="P27" s="1021" t="s">
        <v>25</v>
      </c>
      <c r="Q27" s="1021" t="s">
        <v>26</v>
      </c>
      <c r="R27" s="1021" t="s">
        <v>27</v>
      </c>
      <c r="S27" s="1022" t="s">
        <v>28</v>
      </c>
      <c r="T27" s="1023" t="s">
        <v>29</v>
      </c>
      <c r="U27" s="1024" t="s">
        <v>30</v>
      </c>
      <c r="V27" s="2454"/>
      <c r="W27" s="2559"/>
    </row>
    <row r="28" spans="1:93" s="3" customFormat="1" ht="10.5" x14ac:dyDescent="0.15">
      <c r="A28" s="1051" t="s">
        <v>49</v>
      </c>
      <c r="B28" s="1052">
        <f>SUM(C28:S28)</f>
        <v>0</v>
      </c>
      <c r="C28" s="1053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14"/>
      <c r="T28" s="1012"/>
      <c r="U28" s="1055"/>
      <c r="V28" s="1056"/>
      <c r="W28" s="1012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560" t="s">
        <v>52</v>
      </c>
      <c r="B31" s="2561" t="s">
        <v>4</v>
      </c>
      <c r="C31" s="2562" t="s">
        <v>53</v>
      </c>
      <c r="D31" s="2563"/>
      <c r="E31" s="2563"/>
      <c r="F31" s="2563"/>
      <c r="G31" s="2563"/>
      <c r="H31" s="2563"/>
      <c r="I31" s="2563"/>
      <c r="J31" s="2563"/>
      <c r="K31" s="2563"/>
      <c r="L31" s="2563"/>
      <c r="M31" s="2563"/>
      <c r="N31" s="2563"/>
      <c r="O31" s="2563"/>
      <c r="P31" s="2563"/>
      <c r="Q31" s="2563"/>
      <c r="R31" s="2563"/>
      <c r="S31" s="2563"/>
      <c r="T31" s="2563"/>
      <c r="U31" s="2564"/>
      <c r="V31" s="2565" t="s">
        <v>54</v>
      </c>
      <c r="W31" s="2566"/>
      <c r="X31" s="2543" t="s">
        <v>55</v>
      </c>
      <c r="Y31" s="2544"/>
      <c r="Z31" s="2453" t="s">
        <v>56</v>
      </c>
      <c r="AA31" s="2479"/>
      <c r="AB31" s="2479"/>
      <c r="AC31" s="2479"/>
      <c r="AD31" s="2479"/>
      <c r="AE31" s="2479"/>
      <c r="AF31" s="2479"/>
      <c r="AG31" s="2479"/>
      <c r="AH31" s="2479"/>
      <c r="AI31" s="2454"/>
      <c r="AJ31" s="2554" t="s">
        <v>57</v>
      </c>
      <c r="AK31" s="2156"/>
      <c r="AL31" s="2544"/>
      <c r="AM31" s="2475" t="s">
        <v>58</v>
      </c>
      <c r="AN31" s="2544" t="s">
        <v>59</v>
      </c>
      <c r="AO31" s="2475" t="s">
        <v>9</v>
      </c>
      <c r="AP31" s="2544" t="s">
        <v>10</v>
      </c>
      <c r="AQ31" s="2544" t="s">
        <v>60</v>
      </c>
    </row>
    <row r="32" spans="1:93" s="3" customFormat="1" ht="10.5" x14ac:dyDescent="0.15">
      <c r="A32" s="2199"/>
      <c r="B32" s="2202"/>
      <c r="C32" s="2556" t="s">
        <v>5</v>
      </c>
      <c r="D32" s="2556"/>
      <c r="E32" s="2556"/>
      <c r="F32" s="2556"/>
      <c r="G32" s="2556"/>
      <c r="H32" s="2556"/>
      <c r="I32" s="2556"/>
      <c r="J32" s="2556"/>
      <c r="K32" s="2556"/>
      <c r="L32" s="2556"/>
      <c r="M32" s="2556"/>
      <c r="N32" s="2556"/>
      <c r="O32" s="2556"/>
      <c r="P32" s="2556"/>
      <c r="Q32" s="2556"/>
      <c r="R32" s="2556"/>
      <c r="S32" s="2556"/>
      <c r="T32" s="2557" t="s">
        <v>48</v>
      </c>
      <c r="U32" s="2558"/>
      <c r="V32" s="2209"/>
      <c r="W32" s="2210"/>
      <c r="X32" s="2157"/>
      <c r="Y32" s="2141"/>
      <c r="Z32" s="2449" t="s">
        <v>61</v>
      </c>
      <c r="AA32" s="2450"/>
      <c r="AB32" s="2450"/>
      <c r="AC32" s="2450"/>
      <c r="AD32" s="2451"/>
      <c r="AE32" s="2449" t="s">
        <v>62</v>
      </c>
      <c r="AF32" s="2450"/>
      <c r="AG32" s="2450"/>
      <c r="AH32" s="2450"/>
      <c r="AI32" s="2451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968" t="s">
        <v>12</v>
      </c>
      <c r="D33" s="1002" t="s">
        <v>13</v>
      </c>
      <c r="E33" s="1001" t="s">
        <v>14</v>
      </c>
      <c r="F33" s="1002" t="s">
        <v>15</v>
      </c>
      <c r="G33" s="1021" t="s">
        <v>16</v>
      </c>
      <c r="H33" s="1021" t="s">
        <v>17</v>
      </c>
      <c r="I33" s="1021" t="s">
        <v>18</v>
      </c>
      <c r="J33" s="1021" t="s">
        <v>19</v>
      </c>
      <c r="K33" s="1021" t="s">
        <v>20</v>
      </c>
      <c r="L33" s="1021" t="s">
        <v>21</v>
      </c>
      <c r="M33" s="1021" t="s">
        <v>22</v>
      </c>
      <c r="N33" s="1021" t="s">
        <v>23</v>
      </c>
      <c r="O33" s="1021" t="s">
        <v>24</v>
      </c>
      <c r="P33" s="1021" t="s">
        <v>25</v>
      </c>
      <c r="Q33" s="1021" t="s">
        <v>26</v>
      </c>
      <c r="R33" s="1021" t="s">
        <v>27</v>
      </c>
      <c r="S33" s="1022" t="s">
        <v>28</v>
      </c>
      <c r="T33" s="1057" t="s">
        <v>29</v>
      </c>
      <c r="U33" s="1058" t="s">
        <v>30</v>
      </c>
      <c r="V33" s="968" t="s">
        <v>63</v>
      </c>
      <c r="W33" s="967" t="s">
        <v>64</v>
      </c>
      <c r="X33" s="968" t="s">
        <v>65</v>
      </c>
      <c r="Y33" s="1003" t="s">
        <v>66</v>
      </c>
      <c r="Z33" s="963" t="s">
        <v>4</v>
      </c>
      <c r="AA33" s="1059" t="s">
        <v>67</v>
      </c>
      <c r="AB33" s="1002" t="s">
        <v>68</v>
      </c>
      <c r="AC33" s="1002" t="s">
        <v>69</v>
      </c>
      <c r="AD33" s="967" t="s">
        <v>70</v>
      </c>
      <c r="AE33" s="73" t="s">
        <v>71</v>
      </c>
      <c r="AF33" s="1059" t="s">
        <v>67</v>
      </c>
      <c r="AG33" s="1002" t="s">
        <v>68</v>
      </c>
      <c r="AH33" s="1002" t="s">
        <v>69</v>
      </c>
      <c r="AI33" s="967" t="s">
        <v>70</v>
      </c>
      <c r="AJ33" s="1060" t="s">
        <v>72</v>
      </c>
      <c r="AK33" s="966" t="s">
        <v>73</v>
      </c>
      <c r="AL33" s="966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1</v>
      </c>
      <c r="C34" s="971">
        <v>1</v>
      </c>
      <c r="D34" s="16"/>
      <c r="E34" s="16"/>
      <c r="F34" s="16"/>
      <c r="G34" s="1061"/>
      <c r="H34" s="1061"/>
      <c r="I34" s="1061"/>
      <c r="J34" s="1061"/>
      <c r="K34" s="1061"/>
      <c r="L34" s="1061"/>
      <c r="M34" s="1061"/>
      <c r="N34" s="1061"/>
      <c r="O34" s="1061"/>
      <c r="P34" s="1061"/>
      <c r="Q34" s="1061"/>
      <c r="R34" s="1061"/>
      <c r="S34" s="1062"/>
      <c r="T34" s="1063"/>
      <c r="U34" s="1064">
        <v>1</v>
      </c>
      <c r="V34" s="1063"/>
      <c r="W34" s="1064"/>
      <c r="X34" s="1063"/>
      <c r="Y34" s="1064"/>
      <c r="Z34" s="77">
        <f>SUM(AA34+AB34+AC34+AD34)</f>
        <v>0</v>
      </c>
      <c r="AA34" s="1063"/>
      <c r="AB34" s="1065"/>
      <c r="AC34" s="1065"/>
      <c r="AD34" s="1064"/>
      <c r="AE34" s="77">
        <f>SUM(AF34+AG34+AH34+AI34)</f>
        <v>0</v>
      </c>
      <c r="AF34" s="1063"/>
      <c r="AG34" s="1065"/>
      <c r="AH34" s="1065"/>
      <c r="AI34" s="1066"/>
      <c r="AJ34" s="27">
        <v>0</v>
      </c>
      <c r="AK34" s="27">
        <v>0</v>
      </c>
      <c r="AL34" s="27">
        <v>1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17</v>
      </c>
      <c r="C35" s="13"/>
      <c r="D35" s="14"/>
      <c r="E35" s="14"/>
      <c r="F35" s="14"/>
      <c r="G35" s="14"/>
      <c r="H35" s="14"/>
      <c r="I35" s="14">
        <v>1</v>
      </c>
      <c r="J35" s="14"/>
      <c r="K35" s="14"/>
      <c r="L35" s="14">
        <v>1</v>
      </c>
      <c r="M35" s="14"/>
      <c r="N35" s="14">
        <v>1</v>
      </c>
      <c r="O35" s="14">
        <v>3</v>
      </c>
      <c r="P35" s="14"/>
      <c r="Q35" s="14">
        <v>3</v>
      </c>
      <c r="R35" s="14">
        <v>4</v>
      </c>
      <c r="S35" s="24">
        <v>4</v>
      </c>
      <c r="T35" s="78">
        <v>6</v>
      </c>
      <c r="U35" s="79">
        <v>11</v>
      </c>
      <c r="V35" s="78"/>
      <c r="W35" s="79">
        <v>2</v>
      </c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>
        <v>0</v>
      </c>
      <c r="AK35" s="27">
        <v>0</v>
      </c>
      <c r="AL35" s="27">
        <v>17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5</v>
      </c>
      <c r="C77" s="13"/>
      <c r="D77" s="14"/>
      <c r="E77" s="14"/>
      <c r="F77" s="14"/>
      <c r="G77" s="14"/>
      <c r="H77" s="14"/>
      <c r="I77" s="14"/>
      <c r="J77" s="14"/>
      <c r="K77" s="14">
        <v>2</v>
      </c>
      <c r="L77" s="14"/>
      <c r="M77" s="14"/>
      <c r="N77" s="14"/>
      <c r="O77" s="14">
        <v>2</v>
      </c>
      <c r="P77" s="14"/>
      <c r="Q77" s="14"/>
      <c r="R77" s="14"/>
      <c r="S77" s="24">
        <v>1</v>
      </c>
      <c r="T77" s="13">
        <v>2</v>
      </c>
      <c r="U77" s="24">
        <v>3</v>
      </c>
      <c r="V77" s="13"/>
      <c r="W77" s="24">
        <v>3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>
        <v>0</v>
      </c>
      <c r="AK77" s="27">
        <v>0</v>
      </c>
      <c r="AL77" s="27">
        <v>5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067" t="s">
        <v>4</v>
      </c>
      <c r="B94" s="1068">
        <f>SUM(C94:S94)</f>
        <v>23</v>
      </c>
      <c r="C94" s="1069">
        <f>SUM(C34:C93)</f>
        <v>1</v>
      </c>
      <c r="D94" s="1070">
        <f>SUM(D34:D93)</f>
        <v>0</v>
      </c>
      <c r="E94" s="1070">
        <f t="shared" ref="E94:AP94" si="34">SUM(E34:E93)</f>
        <v>0</v>
      </c>
      <c r="F94" s="1070">
        <f t="shared" si="34"/>
        <v>0</v>
      </c>
      <c r="G94" s="1070">
        <f t="shared" si="34"/>
        <v>0</v>
      </c>
      <c r="H94" s="1071">
        <f t="shared" si="34"/>
        <v>0</v>
      </c>
      <c r="I94" s="1070">
        <f t="shared" si="34"/>
        <v>1</v>
      </c>
      <c r="J94" s="1070">
        <f t="shared" si="34"/>
        <v>0</v>
      </c>
      <c r="K94" s="1070">
        <f t="shared" si="34"/>
        <v>2</v>
      </c>
      <c r="L94" s="1070">
        <f t="shared" si="34"/>
        <v>1</v>
      </c>
      <c r="M94" s="1070">
        <f t="shared" si="34"/>
        <v>0</v>
      </c>
      <c r="N94" s="1070">
        <f t="shared" si="34"/>
        <v>1</v>
      </c>
      <c r="O94" s="1070">
        <f t="shared" si="34"/>
        <v>5</v>
      </c>
      <c r="P94" s="1070">
        <f t="shared" si="34"/>
        <v>0</v>
      </c>
      <c r="Q94" s="1070">
        <f t="shared" si="34"/>
        <v>3</v>
      </c>
      <c r="R94" s="1070">
        <f t="shared" si="34"/>
        <v>4</v>
      </c>
      <c r="S94" s="1072">
        <f t="shared" si="34"/>
        <v>5</v>
      </c>
      <c r="T94" s="1069">
        <f t="shared" si="34"/>
        <v>8</v>
      </c>
      <c r="U94" s="1072">
        <f t="shared" si="34"/>
        <v>15</v>
      </c>
      <c r="V94" s="1069">
        <f t="shared" si="34"/>
        <v>0</v>
      </c>
      <c r="W94" s="1072">
        <f t="shared" si="34"/>
        <v>5</v>
      </c>
      <c r="X94" s="1069">
        <f t="shared" si="34"/>
        <v>0</v>
      </c>
      <c r="Y94" s="1072">
        <f t="shared" si="34"/>
        <v>0</v>
      </c>
      <c r="Z94" s="1068">
        <f t="shared" si="34"/>
        <v>0</v>
      </c>
      <c r="AA94" s="1069">
        <f t="shared" si="34"/>
        <v>0</v>
      </c>
      <c r="AB94" s="1070">
        <f t="shared" si="34"/>
        <v>0</v>
      </c>
      <c r="AC94" s="1070">
        <f t="shared" si="34"/>
        <v>0</v>
      </c>
      <c r="AD94" s="1071">
        <f t="shared" si="34"/>
        <v>0</v>
      </c>
      <c r="AE94" s="1068">
        <f t="shared" si="34"/>
        <v>0</v>
      </c>
      <c r="AF94" s="1069">
        <f t="shared" si="34"/>
        <v>0</v>
      </c>
      <c r="AG94" s="1070">
        <f t="shared" si="34"/>
        <v>0</v>
      </c>
      <c r="AH94" s="1070">
        <f t="shared" si="34"/>
        <v>0</v>
      </c>
      <c r="AI94" s="1073">
        <f t="shared" si="34"/>
        <v>0</v>
      </c>
      <c r="AJ94" s="1072">
        <f>SUM(AJ34:AJ93)</f>
        <v>0</v>
      </c>
      <c r="AK94" s="1072">
        <f>SUM(AK34:AK93)</f>
        <v>0</v>
      </c>
      <c r="AL94" s="1072">
        <f>SUM(AL34:AL93)</f>
        <v>23</v>
      </c>
      <c r="AM94" s="1072">
        <f t="shared" si="34"/>
        <v>0</v>
      </c>
      <c r="AN94" s="1072">
        <f t="shared" si="34"/>
        <v>0</v>
      </c>
      <c r="AO94" s="1072">
        <f t="shared" si="34"/>
        <v>0</v>
      </c>
      <c r="AP94" s="1072">
        <f t="shared" si="34"/>
        <v>0</v>
      </c>
      <c r="AQ94" s="1072">
        <f>SUM(AQ34:AQ93)</f>
        <v>0</v>
      </c>
    </row>
    <row r="95" spans="1:93" s="2" customFormat="1" ht="11.25" customHeight="1" x14ac:dyDescent="0.15">
      <c r="A95" s="2551" t="s">
        <v>135</v>
      </c>
      <c r="B95" s="2551"/>
      <c r="C95" s="2551"/>
      <c r="D95" s="2551"/>
      <c r="E95" s="2551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552" t="s">
        <v>3</v>
      </c>
      <c r="B96" s="2553"/>
      <c r="C96" s="2552" t="s">
        <v>36</v>
      </c>
      <c r="D96" s="2186"/>
      <c r="E96" s="2553"/>
      <c r="F96" s="2449" t="s">
        <v>39</v>
      </c>
      <c r="G96" s="2450"/>
      <c r="H96" s="2450"/>
      <c r="I96" s="2450"/>
      <c r="J96" s="2450"/>
      <c r="K96" s="2450"/>
      <c r="L96" s="2450"/>
      <c r="M96" s="2450"/>
      <c r="N96" s="2450"/>
      <c r="O96" s="2450"/>
      <c r="P96" s="2450"/>
      <c r="Q96" s="2450"/>
      <c r="R96" s="2450"/>
      <c r="S96" s="2450"/>
      <c r="T96" s="2450"/>
      <c r="U96" s="2450"/>
      <c r="V96" s="2450"/>
      <c r="W96" s="2450"/>
      <c r="X96" s="2450"/>
      <c r="Y96" s="2450"/>
      <c r="Z96" s="2450"/>
      <c r="AA96" s="2450"/>
      <c r="AB96" s="2450"/>
      <c r="AC96" s="2450"/>
      <c r="AD96" s="2450"/>
      <c r="AE96" s="2450"/>
      <c r="AF96" s="2450"/>
      <c r="AG96" s="2450"/>
      <c r="AH96" s="2450"/>
      <c r="AI96" s="2450"/>
      <c r="AJ96" s="2450"/>
      <c r="AK96" s="2450"/>
      <c r="AL96" s="2450"/>
      <c r="AM96" s="2546"/>
      <c r="AN96" s="2554" t="s">
        <v>136</v>
      </c>
      <c r="AO96" s="2555"/>
      <c r="AP96" s="2156" t="s">
        <v>137</v>
      </c>
      <c r="AQ96" s="2475" t="s">
        <v>138</v>
      </c>
      <c r="AR96" s="2543" t="s">
        <v>9</v>
      </c>
      <c r="AS96" s="2475" t="s">
        <v>10</v>
      </c>
      <c r="AT96" s="2475" t="s">
        <v>139</v>
      </c>
      <c r="AU96" s="2544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453" t="s">
        <v>12</v>
      </c>
      <c r="G97" s="2454"/>
      <c r="H97" s="2453" t="s">
        <v>13</v>
      </c>
      <c r="I97" s="2454"/>
      <c r="J97" s="2453" t="s">
        <v>141</v>
      </c>
      <c r="K97" s="2454"/>
      <c r="L97" s="2453" t="s">
        <v>15</v>
      </c>
      <c r="M97" s="2454"/>
      <c r="N97" s="2453" t="s">
        <v>16</v>
      </c>
      <c r="O97" s="2454"/>
      <c r="P97" s="2449" t="s">
        <v>17</v>
      </c>
      <c r="Q97" s="2451"/>
      <c r="R97" s="2449" t="s">
        <v>18</v>
      </c>
      <c r="S97" s="2451"/>
      <c r="T97" s="2449" t="s">
        <v>19</v>
      </c>
      <c r="U97" s="2451"/>
      <c r="V97" s="2449" t="s">
        <v>20</v>
      </c>
      <c r="W97" s="2451"/>
      <c r="X97" s="2449" t="s">
        <v>21</v>
      </c>
      <c r="Y97" s="2451"/>
      <c r="Z97" s="2449" t="s">
        <v>22</v>
      </c>
      <c r="AA97" s="2451"/>
      <c r="AB97" s="2449" t="s">
        <v>23</v>
      </c>
      <c r="AC97" s="2451"/>
      <c r="AD97" s="2449" t="s">
        <v>24</v>
      </c>
      <c r="AE97" s="2451"/>
      <c r="AF97" s="2449" t="s">
        <v>25</v>
      </c>
      <c r="AG97" s="2451"/>
      <c r="AH97" s="2449" t="s">
        <v>26</v>
      </c>
      <c r="AI97" s="2451"/>
      <c r="AJ97" s="2449" t="s">
        <v>27</v>
      </c>
      <c r="AK97" s="2451"/>
      <c r="AL97" s="2449" t="s">
        <v>28</v>
      </c>
      <c r="AM97" s="2546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059" t="s">
        <v>43</v>
      </c>
      <c r="D98" s="1021" t="s">
        <v>29</v>
      </c>
      <c r="E98" s="964" t="s">
        <v>30</v>
      </c>
      <c r="F98" s="1074" t="s">
        <v>29</v>
      </c>
      <c r="G98" s="1075" t="s">
        <v>30</v>
      </c>
      <c r="H98" s="1074" t="s">
        <v>29</v>
      </c>
      <c r="I98" s="1075" t="s">
        <v>30</v>
      </c>
      <c r="J98" s="1074" t="s">
        <v>29</v>
      </c>
      <c r="K98" s="1075" t="s">
        <v>30</v>
      </c>
      <c r="L98" s="1074" t="s">
        <v>29</v>
      </c>
      <c r="M98" s="1075" t="s">
        <v>30</v>
      </c>
      <c r="N98" s="1074" t="s">
        <v>29</v>
      </c>
      <c r="O98" s="1075" t="s">
        <v>30</v>
      </c>
      <c r="P98" s="1074" t="s">
        <v>29</v>
      </c>
      <c r="Q98" s="1075" t="s">
        <v>30</v>
      </c>
      <c r="R98" s="1074" t="s">
        <v>29</v>
      </c>
      <c r="S98" s="1075" t="s">
        <v>30</v>
      </c>
      <c r="T98" s="1074" t="s">
        <v>29</v>
      </c>
      <c r="U98" s="1075" t="s">
        <v>30</v>
      </c>
      <c r="V98" s="1074" t="s">
        <v>29</v>
      </c>
      <c r="W98" s="1075" t="s">
        <v>30</v>
      </c>
      <c r="X98" s="1074" t="s">
        <v>29</v>
      </c>
      <c r="Y98" s="1075" t="s">
        <v>30</v>
      </c>
      <c r="Z98" s="1074" t="s">
        <v>29</v>
      </c>
      <c r="AA98" s="1075" t="s">
        <v>30</v>
      </c>
      <c r="AB98" s="1074" t="s">
        <v>29</v>
      </c>
      <c r="AC98" s="1075" t="s">
        <v>30</v>
      </c>
      <c r="AD98" s="1074" t="s">
        <v>29</v>
      </c>
      <c r="AE98" s="1075" t="s">
        <v>30</v>
      </c>
      <c r="AF98" s="1074" t="s">
        <v>29</v>
      </c>
      <c r="AG98" s="1075" t="s">
        <v>30</v>
      </c>
      <c r="AH98" s="1074" t="s">
        <v>29</v>
      </c>
      <c r="AI98" s="1075" t="s">
        <v>30</v>
      </c>
      <c r="AJ98" s="1074" t="s">
        <v>29</v>
      </c>
      <c r="AK98" s="1075" t="s">
        <v>30</v>
      </c>
      <c r="AL98" s="1074" t="s">
        <v>29</v>
      </c>
      <c r="AM98" s="1076" t="s">
        <v>30</v>
      </c>
      <c r="AN98" s="1077" t="s">
        <v>142</v>
      </c>
      <c r="AO98" s="1078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079" t="s">
        <v>32</v>
      </c>
      <c r="B99" s="1080"/>
      <c r="C99" s="1081">
        <f>SUM(D99+E99)</f>
        <v>74</v>
      </c>
      <c r="D99" s="1082">
        <f>SUM(F99+H99+J99+L99+N99+P99+R99+T99+V99+X99+Z99+AB99+AD99+AF99+AH99+AJ99+AL99)</f>
        <v>20</v>
      </c>
      <c r="E99" s="1083">
        <f>SUM(G99+I99+K99+M99+O99+Q99+S99+U99+W99+Y99+AA99+AC99+AE99+AG99+AI99+AK99+AM99)</f>
        <v>54</v>
      </c>
      <c r="F99" s="1084"/>
      <c r="G99" s="1085"/>
      <c r="H99" s="1084"/>
      <c r="I99" s="1085"/>
      <c r="J99" s="1084"/>
      <c r="K99" s="1085"/>
      <c r="L99" s="1084"/>
      <c r="M99" s="1085"/>
      <c r="N99" s="1084"/>
      <c r="O99" s="1085">
        <v>2</v>
      </c>
      <c r="P99" s="1084">
        <v>1</v>
      </c>
      <c r="Q99" s="1085"/>
      <c r="R99" s="1084"/>
      <c r="S99" s="1085">
        <v>2</v>
      </c>
      <c r="T99" s="1084">
        <v>1</v>
      </c>
      <c r="U99" s="1085">
        <v>3</v>
      </c>
      <c r="V99" s="1084">
        <v>2</v>
      </c>
      <c r="W99" s="1085">
        <v>4</v>
      </c>
      <c r="X99" s="1084"/>
      <c r="Y99" s="1085">
        <v>4</v>
      </c>
      <c r="Z99" s="1084"/>
      <c r="AA99" s="1085">
        <v>5</v>
      </c>
      <c r="AB99" s="1084">
        <v>3</v>
      </c>
      <c r="AC99" s="1085">
        <v>3</v>
      </c>
      <c r="AD99" s="1084"/>
      <c r="AE99" s="1085">
        <v>4</v>
      </c>
      <c r="AF99" s="1084">
        <v>3</v>
      </c>
      <c r="AG99" s="1085">
        <v>9</v>
      </c>
      <c r="AH99" s="1084">
        <v>7</v>
      </c>
      <c r="AI99" s="1085">
        <v>8</v>
      </c>
      <c r="AJ99" s="1084"/>
      <c r="AK99" s="1085">
        <v>4</v>
      </c>
      <c r="AL99" s="1084">
        <v>3</v>
      </c>
      <c r="AM99" s="1086">
        <v>6</v>
      </c>
      <c r="AN99" s="1087"/>
      <c r="AO99" s="756">
        <v>58</v>
      </c>
      <c r="AP99" s="1088">
        <v>73</v>
      </c>
      <c r="AQ99" s="1012">
        <v>40</v>
      </c>
      <c r="AR99" s="1088">
        <v>0</v>
      </c>
      <c r="AS99" s="1012">
        <v>0</v>
      </c>
      <c r="AT99" s="1014">
        <v>16</v>
      </c>
      <c r="AU99" s="1014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089" t="s">
        <v>33</v>
      </c>
      <c r="B100" s="976" t="s">
        <v>144</v>
      </c>
      <c r="C100" s="118">
        <f>SUM(D100:E100)</f>
        <v>0</v>
      </c>
      <c r="D100" s="371"/>
      <c r="E100" s="1083">
        <f>SUM(K100+M100+O100+Q100+S100+U100+W100+Y100+AA100+AC100+AE100+AG100+AI100+AK100+AM100)</f>
        <v>0</v>
      </c>
      <c r="F100" s="1090"/>
      <c r="G100" s="1091"/>
      <c r="H100" s="1090"/>
      <c r="I100" s="1091"/>
      <c r="J100" s="1090"/>
      <c r="K100" s="1026"/>
      <c r="L100" s="1090"/>
      <c r="M100" s="1026"/>
      <c r="N100" s="1090"/>
      <c r="O100" s="1026"/>
      <c r="P100" s="1090"/>
      <c r="Q100" s="1026"/>
      <c r="R100" s="1090"/>
      <c r="S100" s="1026"/>
      <c r="T100" s="1090"/>
      <c r="U100" s="1026"/>
      <c r="V100" s="1090"/>
      <c r="W100" s="1026"/>
      <c r="X100" s="1090"/>
      <c r="Y100" s="1026"/>
      <c r="Z100" s="1090"/>
      <c r="AA100" s="1026"/>
      <c r="AB100" s="1090"/>
      <c r="AC100" s="905"/>
      <c r="AD100" s="1090"/>
      <c r="AE100" s="1026"/>
      <c r="AF100" s="1090"/>
      <c r="AG100" s="1026"/>
      <c r="AH100" s="1090"/>
      <c r="AI100" s="1026"/>
      <c r="AJ100" s="1090"/>
      <c r="AK100" s="1026"/>
      <c r="AL100" s="1090"/>
      <c r="AM100" s="907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453" t="s">
        <v>4</v>
      </c>
      <c r="B108" s="2454"/>
      <c r="C108" s="163">
        <f t="shared" ref="C108:AU108" si="46">SUM(C99:C107)</f>
        <v>74</v>
      </c>
      <c r="D108" s="164">
        <f t="shared" si="46"/>
        <v>20</v>
      </c>
      <c r="E108" s="134">
        <f t="shared" si="46"/>
        <v>54</v>
      </c>
      <c r="F108" s="165">
        <f t="shared" si="46"/>
        <v>0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1092">
        <f t="shared" si="46"/>
        <v>0</v>
      </c>
      <c r="K108" s="1093">
        <f t="shared" si="46"/>
        <v>0</v>
      </c>
      <c r="L108" s="1092">
        <f t="shared" si="46"/>
        <v>0</v>
      </c>
      <c r="M108" s="1093">
        <f t="shared" si="46"/>
        <v>0</v>
      </c>
      <c r="N108" s="1092">
        <f t="shared" si="46"/>
        <v>0</v>
      </c>
      <c r="O108" s="1093">
        <f t="shared" si="46"/>
        <v>2</v>
      </c>
      <c r="P108" s="1092">
        <f t="shared" si="46"/>
        <v>1</v>
      </c>
      <c r="Q108" s="1093">
        <f t="shared" si="46"/>
        <v>0</v>
      </c>
      <c r="R108" s="1092">
        <f t="shared" si="46"/>
        <v>0</v>
      </c>
      <c r="S108" s="1093">
        <f t="shared" si="46"/>
        <v>2</v>
      </c>
      <c r="T108" s="1092">
        <f t="shared" si="46"/>
        <v>1</v>
      </c>
      <c r="U108" s="1093">
        <f t="shared" si="46"/>
        <v>3</v>
      </c>
      <c r="V108" s="1092">
        <f t="shared" si="46"/>
        <v>2</v>
      </c>
      <c r="W108" s="1093">
        <f t="shared" si="46"/>
        <v>4</v>
      </c>
      <c r="X108" s="1092">
        <f t="shared" si="46"/>
        <v>0</v>
      </c>
      <c r="Y108" s="1093">
        <f t="shared" si="46"/>
        <v>4</v>
      </c>
      <c r="Z108" s="1092">
        <f t="shared" si="46"/>
        <v>0</v>
      </c>
      <c r="AA108" s="1093">
        <f t="shared" si="46"/>
        <v>5</v>
      </c>
      <c r="AB108" s="1092">
        <f t="shared" si="46"/>
        <v>3</v>
      </c>
      <c r="AC108" s="1093">
        <f t="shared" si="46"/>
        <v>3</v>
      </c>
      <c r="AD108" s="1092">
        <f t="shared" si="46"/>
        <v>0</v>
      </c>
      <c r="AE108" s="1093">
        <f t="shared" si="46"/>
        <v>4</v>
      </c>
      <c r="AF108" s="1092">
        <f t="shared" si="46"/>
        <v>3</v>
      </c>
      <c r="AG108" s="1093">
        <f t="shared" si="46"/>
        <v>9</v>
      </c>
      <c r="AH108" s="1092">
        <f t="shared" si="46"/>
        <v>7</v>
      </c>
      <c r="AI108" s="1093">
        <f t="shared" si="46"/>
        <v>8</v>
      </c>
      <c r="AJ108" s="1092">
        <f t="shared" si="46"/>
        <v>0</v>
      </c>
      <c r="AK108" s="1093">
        <f t="shared" si="46"/>
        <v>4</v>
      </c>
      <c r="AL108" s="1094">
        <f t="shared" si="46"/>
        <v>3</v>
      </c>
      <c r="AM108" s="765">
        <f t="shared" si="46"/>
        <v>6</v>
      </c>
      <c r="AN108" s="1095">
        <f>SUM(AN99:AN107)</f>
        <v>0</v>
      </c>
      <c r="AO108" s="172">
        <f>SUM(AO99:AO107)</f>
        <v>58</v>
      </c>
      <c r="AP108" s="1096">
        <f t="shared" si="46"/>
        <v>73</v>
      </c>
      <c r="AQ108" s="174">
        <f t="shared" si="46"/>
        <v>40</v>
      </c>
      <c r="AR108" s="175">
        <f t="shared" si="46"/>
        <v>0</v>
      </c>
      <c r="AS108" s="174">
        <f t="shared" si="46"/>
        <v>0</v>
      </c>
      <c r="AT108" s="166">
        <f t="shared" si="46"/>
        <v>16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858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475" t="s">
        <v>153</v>
      </c>
      <c r="B111" s="2453" t="s">
        <v>4</v>
      </c>
      <c r="C111" s="2479"/>
      <c r="D111" s="2454"/>
      <c r="E111" s="2453" t="s">
        <v>5</v>
      </c>
      <c r="F111" s="2479"/>
      <c r="G111" s="2479"/>
      <c r="H111" s="2479"/>
      <c r="I111" s="2479"/>
      <c r="J111" s="2479"/>
      <c r="K111" s="2479"/>
      <c r="L111" s="2479"/>
      <c r="M111" s="2479"/>
      <c r="N111" s="2479"/>
      <c r="O111" s="2479"/>
      <c r="P111" s="2545"/>
      <c r="Q111" s="2481" t="s">
        <v>154</v>
      </c>
      <c r="R111" s="2544" t="s">
        <v>155</v>
      </c>
      <c r="S111" s="2544" t="s">
        <v>156</v>
      </c>
      <c r="T111" s="2544" t="s">
        <v>7</v>
      </c>
      <c r="U111" s="2544" t="s">
        <v>8</v>
      </c>
      <c r="V111" s="2544" t="s">
        <v>9</v>
      </c>
      <c r="W111" s="2544" t="s">
        <v>10</v>
      </c>
    </row>
    <row r="112" spans="1:93" s="3" customFormat="1" ht="21" x14ac:dyDescent="0.15">
      <c r="A112" s="2148"/>
      <c r="B112" s="1097" t="s">
        <v>71</v>
      </c>
      <c r="C112" s="969" t="s">
        <v>29</v>
      </c>
      <c r="D112" s="1003" t="s">
        <v>30</v>
      </c>
      <c r="E112" s="968" t="s">
        <v>157</v>
      </c>
      <c r="F112" s="1002" t="s">
        <v>158</v>
      </c>
      <c r="G112" s="1002" t="s">
        <v>159</v>
      </c>
      <c r="H112" s="1002" t="s">
        <v>160</v>
      </c>
      <c r="I112" s="1002" t="s">
        <v>161</v>
      </c>
      <c r="J112" s="1002" t="s">
        <v>162</v>
      </c>
      <c r="K112" s="1002" t="s">
        <v>163</v>
      </c>
      <c r="L112" s="1002" t="s">
        <v>164</v>
      </c>
      <c r="M112" s="1002" t="s">
        <v>165</v>
      </c>
      <c r="N112" s="1002" t="s">
        <v>166</v>
      </c>
      <c r="O112" s="1002" t="s">
        <v>167</v>
      </c>
      <c r="P112" s="76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098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010" t="s">
        <v>4</v>
      </c>
      <c r="B116" s="1099">
        <f t="shared" ref="B116:W116" si="64">SUM(B113:B115)</f>
        <v>0</v>
      </c>
      <c r="C116" s="1100">
        <f t="shared" si="64"/>
        <v>0</v>
      </c>
      <c r="D116" s="1101">
        <f t="shared" si="64"/>
        <v>0</v>
      </c>
      <c r="E116" s="1081">
        <f t="shared" si="64"/>
        <v>0</v>
      </c>
      <c r="F116" s="1102">
        <f t="shared" si="64"/>
        <v>0</v>
      </c>
      <c r="G116" s="1102">
        <f t="shared" si="64"/>
        <v>0</v>
      </c>
      <c r="H116" s="1102">
        <f t="shared" si="64"/>
        <v>0</v>
      </c>
      <c r="I116" s="1102">
        <f t="shared" si="64"/>
        <v>0</v>
      </c>
      <c r="J116" s="1102">
        <f t="shared" si="64"/>
        <v>0</v>
      </c>
      <c r="K116" s="1102">
        <f t="shared" si="64"/>
        <v>0</v>
      </c>
      <c r="L116" s="1102">
        <f t="shared" si="64"/>
        <v>0</v>
      </c>
      <c r="M116" s="1102">
        <f t="shared" si="64"/>
        <v>0</v>
      </c>
      <c r="N116" s="1102">
        <f t="shared" si="64"/>
        <v>0</v>
      </c>
      <c r="O116" s="1102">
        <f t="shared" si="64"/>
        <v>0</v>
      </c>
      <c r="P116" s="775">
        <f t="shared" si="64"/>
        <v>0</v>
      </c>
      <c r="Q116" s="1103">
        <f t="shared" si="64"/>
        <v>0</v>
      </c>
      <c r="R116" s="1104">
        <f t="shared" si="64"/>
        <v>0</v>
      </c>
      <c r="S116" s="1104">
        <f t="shared" si="64"/>
        <v>0</v>
      </c>
      <c r="T116" s="1104">
        <f>SUM(T113:T115)</f>
        <v>0</v>
      </c>
      <c r="U116" s="1104">
        <f t="shared" si="64"/>
        <v>0</v>
      </c>
      <c r="V116" s="1104">
        <f t="shared" si="64"/>
        <v>0</v>
      </c>
      <c r="W116" s="1104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475" t="s">
        <v>153</v>
      </c>
      <c r="B118" s="2453" t="s">
        <v>4</v>
      </c>
      <c r="C118" s="2479"/>
      <c r="D118" s="2454"/>
      <c r="E118" s="2453" t="s">
        <v>5</v>
      </c>
      <c r="F118" s="2479"/>
      <c r="G118" s="2479"/>
      <c r="H118" s="2479"/>
      <c r="I118" s="2479"/>
      <c r="J118" s="2479"/>
      <c r="K118" s="2479"/>
      <c r="L118" s="2545"/>
      <c r="M118" s="2481" t="s">
        <v>173</v>
      </c>
      <c r="N118" s="2544" t="s">
        <v>154</v>
      </c>
      <c r="O118" s="2544" t="s">
        <v>137</v>
      </c>
      <c r="P118" s="2544" t="s">
        <v>174</v>
      </c>
      <c r="Q118" s="2544" t="s">
        <v>175</v>
      </c>
      <c r="R118" s="2544" t="s">
        <v>176</v>
      </c>
      <c r="S118" s="2544" t="s">
        <v>9</v>
      </c>
      <c r="T118" s="2544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859" t="s">
        <v>29</v>
      </c>
      <c r="D119" s="1003" t="s">
        <v>30</v>
      </c>
      <c r="E119" s="968" t="s">
        <v>177</v>
      </c>
      <c r="F119" s="1002" t="s">
        <v>178</v>
      </c>
      <c r="G119" s="1002" t="s">
        <v>179</v>
      </c>
      <c r="H119" s="1002" t="s">
        <v>180</v>
      </c>
      <c r="I119" s="1002" t="s">
        <v>181</v>
      </c>
      <c r="J119" s="1002" t="s">
        <v>182</v>
      </c>
      <c r="K119" s="1002" t="s">
        <v>183</v>
      </c>
      <c r="L119" s="76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966" t="s">
        <v>4</v>
      </c>
      <c r="B122" s="1099">
        <f t="shared" ref="B122:T122" si="66">SUM(B120:B121)</f>
        <v>0</v>
      </c>
      <c r="C122" s="1105">
        <f t="shared" si="66"/>
        <v>0</v>
      </c>
      <c r="D122" s="1101">
        <f t="shared" si="66"/>
        <v>0</v>
      </c>
      <c r="E122" s="1081">
        <f t="shared" si="66"/>
        <v>0</v>
      </c>
      <c r="F122" s="1102">
        <f t="shared" si="66"/>
        <v>0</v>
      </c>
      <c r="G122" s="1102">
        <f t="shared" si="66"/>
        <v>0</v>
      </c>
      <c r="H122" s="1102">
        <f t="shared" si="66"/>
        <v>0</v>
      </c>
      <c r="I122" s="1102">
        <f t="shared" si="66"/>
        <v>0</v>
      </c>
      <c r="J122" s="1102">
        <f t="shared" si="66"/>
        <v>0</v>
      </c>
      <c r="K122" s="1102">
        <f t="shared" si="66"/>
        <v>0</v>
      </c>
      <c r="L122" s="775">
        <f t="shared" si="66"/>
        <v>0</v>
      </c>
      <c r="M122" s="1103">
        <f t="shared" si="66"/>
        <v>0</v>
      </c>
      <c r="N122" s="1104">
        <f t="shared" si="66"/>
        <v>0</v>
      </c>
      <c r="O122" s="1104">
        <f t="shared" si="66"/>
        <v>0</v>
      </c>
      <c r="P122" s="1104">
        <f t="shared" si="66"/>
        <v>0</v>
      </c>
      <c r="Q122" s="1104">
        <f t="shared" si="66"/>
        <v>0</v>
      </c>
      <c r="R122" s="1104">
        <f>SUM(R120:R121)</f>
        <v>0</v>
      </c>
      <c r="S122" s="1104">
        <f t="shared" si="66"/>
        <v>0</v>
      </c>
      <c r="T122" s="1104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548" t="s">
        <v>188</v>
      </c>
      <c r="B125" s="2548" t="s">
        <v>189</v>
      </c>
      <c r="C125" s="2449" t="s">
        <v>5</v>
      </c>
      <c r="D125" s="2450"/>
      <c r="E125" s="2450"/>
      <c r="F125" s="2450"/>
      <c r="G125" s="2450"/>
      <c r="H125" s="2450"/>
      <c r="I125" s="2450"/>
      <c r="J125" s="2450"/>
      <c r="K125" s="2450"/>
      <c r="L125" s="2450"/>
      <c r="M125" s="2450"/>
      <c r="N125" s="2450"/>
      <c r="O125" s="2450"/>
      <c r="P125" s="2450"/>
      <c r="Q125" s="2450"/>
      <c r="R125" s="2450"/>
      <c r="S125" s="2450"/>
      <c r="T125" s="2549" t="s">
        <v>48</v>
      </c>
      <c r="U125" s="2550"/>
      <c r="V125" s="2481" t="s">
        <v>190</v>
      </c>
      <c r="W125" s="2475" t="s">
        <v>191</v>
      </c>
      <c r="X125" s="2475" t="s">
        <v>9</v>
      </c>
      <c r="Y125" s="2475" t="s">
        <v>10</v>
      </c>
      <c r="Z125" s="2544" t="s">
        <v>192</v>
      </c>
      <c r="AA125" s="2547" t="s">
        <v>193</v>
      </c>
    </row>
    <row r="126" spans="1:96" s="3" customFormat="1" ht="10.5" x14ac:dyDescent="0.15">
      <c r="A126" s="2548"/>
      <c r="B126" s="2548"/>
      <c r="C126" s="968" t="s">
        <v>12</v>
      </c>
      <c r="D126" s="1002" t="s">
        <v>13</v>
      </c>
      <c r="E126" s="1001" t="s">
        <v>14</v>
      </c>
      <c r="F126" s="1002" t="s">
        <v>15</v>
      </c>
      <c r="G126" s="1021" t="s">
        <v>16</v>
      </c>
      <c r="H126" s="1021" t="s">
        <v>17</v>
      </c>
      <c r="I126" s="1021" t="s">
        <v>18</v>
      </c>
      <c r="J126" s="1021" t="s">
        <v>19</v>
      </c>
      <c r="K126" s="1021" t="s">
        <v>20</v>
      </c>
      <c r="L126" s="1021" t="s">
        <v>21</v>
      </c>
      <c r="M126" s="1021" t="s">
        <v>22</v>
      </c>
      <c r="N126" s="1021" t="s">
        <v>23</v>
      </c>
      <c r="O126" s="1021" t="s">
        <v>24</v>
      </c>
      <c r="P126" s="1021" t="s">
        <v>25</v>
      </c>
      <c r="Q126" s="1021" t="s">
        <v>26</v>
      </c>
      <c r="R126" s="1021" t="s">
        <v>27</v>
      </c>
      <c r="S126" s="1106" t="s">
        <v>28</v>
      </c>
      <c r="T126" s="1107" t="s">
        <v>29</v>
      </c>
      <c r="U126" s="1024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781" t="s">
        <v>194</v>
      </c>
      <c r="B127" s="1108">
        <f>SUM(C127:S127)</f>
        <v>6</v>
      </c>
      <c r="C127" s="198"/>
      <c r="D127" s="199">
        <v>1</v>
      </c>
      <c r="E127" s="199">
        <v>3</v>
      </c>
      <c r="F127" s="199">
        <v>2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1</v>
      </c>
      <c r="U127" s="202">
        <v>5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452" t="s">
        <v>198</v>
      </c>
      <c r="B131" s="2452" t="s">
        <v>3</v>
      </c>
      <c r="C131" s="2543" t="s">
        <v>4</v>
      </c>
      <c r="D131" s="2156"/>
      <c r="E131" s="2544"/>
      <c r="F131" s="2449" t="s">
        <v>39</v>
      </c>
      <c r="G131" s="2450"/>
      <c r="H131" s="2450"/>
      <c r="I131" s="2450"/>
      <c r="J131" s="2450"/>
      <c r="K131" s="2450"/>
      <c r="L131" s="2450"/>
      <c r="M131" s="2450"/>
      <c r="N131" s="2450"/>
      <c r="O131" s="2450"/>
      <c r="P131" s="2450"/>
      <c r="Q131" s="2450"/>
      <c r="R131" s="2450"/>
      <c r="S131" s="2450"/>
      <c r="T131" s="2450"/>
      <c r="U131" s="2450"/>
      <c r="V131" s="2450"/>
      <c r="W131" s="2450"/>
      <c r="X131" s="2450"/>
      <c r="Y131" s="2450"/>
      <c r="Z131" s="2450"/>
      <c r="AA131" s="2450"/>
      <c r="AB131" s="2450"/>
      <c r="AC131" s="2450"/>
      <c r="AD131" s="2450"/>
      <c r="AE131" s="2450"/>
      <c r="AF131" s="2450"/>
      <c r="AG131" s="2450"/>
      <c r="AH131" s="2450"/>
      <c r="AI131" s="2450"/>
      <c r="AJ131" s="2450"/>
      <c r="AK131" s="2450"/>
      <c r="AL131" s="2450"/>
      <c r="AM131" s="2450"/>
      <c r="AN131" s="2481" t="s">
        <v>8</v>
      </c>
      <c r="AO131" s="2475" t="s">
        <v>9</v>
      </c>
      <c r="AP131" s="2475" t="s">
        <v>10</v>
      </c>
      <c r="AQ131" s="2475" t="s">
        <v>192</v>
      </c>
      <c r="AR131" s="2475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453" t="s">
        <v>12</v>
      </c>
      <c r="G132" s="2454"/>
      <c r="H132" s="2453" t="s">
        <v>13</v>
      </c>
      <c r="I132" s="2454"/>
      <c r="J132" s="2453" t="s">
        <v>141</v>
      </c>
      <c r="K132" s="2454"/>
      <c r="L132" s="2453" t="s">
        <v>15</v>
      </c>
      <c r="M132" s="2479"/>
      <c r="N132" s="2453" t="s">
        <v>16</v>
      </c>
      <c r="O132" s="2454"/>
      <c r="P132" s="2449" t="s">
        <v>17</v>
      </c>
      <c r="Q132" s="2451"/>
      <c r="R132" s="2449" t="s">
        <v>18</v>
      </c>
      <c r="S132" s="2451"/>
      <c r="T132" s="2449" t="s">
        <v>19</v>
      </c>
      <c r="U132" s="2451"/>
      <c r="V132" s="2449" t="s">
        <v>20</v>
      </c>
      <c r="W132" s="2451"/>
      <c r="X132" s="2449" t="s">
        <v>21</v>
      </c>
      <c r="Y132" s="2451"/>
      <c r="Z132" s="2449" t="s">
        <v>22</v>
      </c>
      <c r="AA132" s="2451"/>
      <c r="AB132" s="2449" t="s">
        <v>23</v>
      </c>
      <c r="AC132" s="2451"/>
      <c r="AD132" s="2449" t="s">
        <v>24</v>
      </c>
      <c r="AE132" s="2451"/>
      <c r="AF132" s="2449" t="s">
        <v>25</v>
      </c>
      <c r="AG132" s="2451"/>
      <c r="AH132" s="2449" t="s">
        <v>26</v>
      </c>
      <c r="AI132" s="2451"/>
      <c r="AJ132" s="2449" t="s">
        <v>27</v>
      </c>
      <c r="AK132" s="2451"/>
      <c r="AL132" s="2449" t="s">
        <v>28</v>
      </c>
      <c r="AM132" s="2450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059" t="s">
        <v>43</v>
      </c>
      <c r="D133" s="1001" t="s">
        <v>29</v>
      </c>
      <c r="E133" s="967" t="s">
        <v>30</v>
      </c>
      <c r="F133" s="968" t="s">
        <v>29</v>
      </c>
      <c r="G133" s="967" t="s">
        <v>30</v>
      </c>
      <c r="H133" s="968" t="s">
        <v>29</v>
      </c>
      <c r="I133" s="967" t="s">
        <v>30</v>
      </c>
      <c r="J133" s="968" t="s">
        <v>29</v>
      </c>
      <c r="K133" s="967" t="s">
        <v>30</v>
      </c>
      <c r="L133" s="1001" t="s">
        <v>29</v>
      </c>
      <c r="M133" s="1109" t="s">
        <v>30</v>
      </c>
      <c r="N133" s="968" t="s">
        <v>29</v>
      </c>
      <c r="O133" s="1003" t="s">
        <v>30</v>
      </c>
      <c r="P133" s="968" t="s">
        <v>29</v>
      </c>
      <c r="Q133" s="1003" t="s">
        <v>30</v>
      </c>
      <c r="R133" s="1001" t="s">
        <v>29</v>
      </c>
      <c r="S133" s="1003" t="s">
        <v>30</v>
      </c>
      <c r="T133" s="1001" t="s">
        <v>29</v>
      </c>
      <c r="U133" s="1003" t="s">
        <v>30</v>
      </c>
      <c r="V133" s="968" t="s">
        <v>29</v>
      </c>
      <c r="W133" s="1003" t="s">
        <v>30</v>
      </c>
      <c r="X133" s="1001" t="s">
        <v>29</v>
      </c>
      <c r="Y133" s="1003" t="s">
        <v>30</v>
      </c>
      <c r="Z133" s="1001" t="s">
        <v>29</v>
      </c>
      <c r="AA133" s="1003" t="s">
        <v>30</v>
      </c>
      <c r="AB133" s="1001" t="s">
        <v>29</v>
      </c>
      <c r="AC133" s="1003" t="s">
        <v>30</v>
      </c>
      <c r="AD133" s="1001" t="s">
        <v>29</v>
      </c>
      <c r="AE133" s="1003" t="s">
        <v>30</v>
      </c>
      <c r="AF133" s="1001" t="s">
        <v>29</v>
      </c>
      <c r="AG133" s="1003" t="s">
        <v>30</v>
      </c>
      <c r="AH133" s="1001" t="s">
        <v>29</v>
      </c>
      <c r="AI133" s="1003" t="s">
        <v>30</v>
      </c>
      <c r="AJ133" s="1001" t="s">
        <v>29</v>
      </c>
      <c r="AK133" s="1003" t="s">
        <v>30</v>
      </c>
      <c r="AL133" s="1001" t="s">
        <v>29</v>
      </c>
      <c r="AM133" s="1109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468" t="s">
        <v>199</v>
      </c>
      <c r="B134" s="784" t="s">
        <v>31</v>
      </c>
      <c r="C134" s="1110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1111">
        <f t="shared" si="83"/>
        <v>0</v>
      </c>
      <c r="F134" s="1112"/>
      <c r="G134" s="1113"/>
      <c r="H134" s="1112"/>
      <c r="I134" s="1113"/>
      <c r="J134" s="1112"/>
      <c r="K134" s="1113"/>
      <c r="L134" s="952"/>
      <c r="M134" s="1114"/>
      <c r="N134" s="1112"/>
      <c r="O134" s="1115"/>
      <c r="P134" s="1112"/>
      <c r="Q134" s="1115"/>
      <c r="R134" s="952"/>
      <c r="S134" s="1115"/>
      <c r="T134" s="952"/>
      <c r="U134" s="1115"/>
      <c r="V134" s="1112"/>
      <c r="W134" s="1113"/>
      <c r="X134" s="952"/>
      <c r="Y134" s="1113"/>
      <c r="Z134" s="952"/>
      <c r="AA134" s="1115"/>
      <c r="AB134" s="952"/>
      <c r="AC134" s="1115"/>
      <c r="AD134" s="952"/>
      <c r="AE134" s="1115"/>
      <c r="AF134" s="952"/>
      <c r="AG134" s="1115"/>
      <c r="AH134" s="952"/>
      <c r="AI134" s="1115"/>
      <c r="AJ134" s="952"/>
      <c r="AK134" s="1115"/>
      <c r="AL134" s="952"/>
      <c r="AM134" s="1114"/>
      <c r="AN134" s="1116"/>
      <c r="AO134" s="1115"/>
      <c r="AP134" s="1115"/>
      <c r="AQ134" s="1115"/>
      <c r="AR134" s="1115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2</v>
      </c>
      <c r="D135" s="227">
        <f t="shared" si="83"/>
        <v>0</v>
      </c>
      <c r="E135" s="228">
        <f t="shared" si="83"/>
        <v>2</v>
      </c>
      <c r="F135" s="198"/>
      <c r="G135" s="205"/>
      <c r="H135" s="198"/>
      <c r="I135" s="205"/>
      <c r="J135" s="198"/>
      <c r="K135" s="205"/>
      <c r="L135" s="229"/>
      <c r="M135" s="230">
        <v>1</v>
      </c>
      <c r="N135" s="198"/>
      <c r="O135" s="231"/>
      <c r="P135" s="198"/>
      <c r="Q135" s="231"/>
      <c r="R135" s="229"/>
      <c r="S135" s="231"/>
      <c r="T135" s="229"/>
      <c r="U135" s="231">
        <v>1</v>
      </c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>
        <v>0</v>
      </c>
      <c r="AO135" s="231">
        <v>0</v>
      </c>
      <c r="AP135" s="231">
        <v>0</v>
      </c>
      <c r="AQ135" s="231">
        <v>0</v>
      </c>
      <c r="AR135" s="231">
        <v>0</v>
      </c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9</v>
      </c>
      <c r="D138" s="227">
        <f t="shared" si="83"/>
        <v>6</v>
      </c>
      <c r="E138" s="228">
        <f t="shared" si="83"/>
        <v>3</v>
      </c>
      <c r="F138" s="198"/>
      <c r="G138" s="205"/>
      <c r="H138" s="198"/>
      <c r="I138" s="205"/>
      <c r="J138" s="198"/>
      <c r="K138" s="205"/>
      <c r="L138" s="229"/>
      <c r="M138" s="230"/>
      <c r="N138" s="198">
        <v>4</v>
      </c>
      <c r="O138" s="231"/>
      <c r="P138" s="198"/>
      <c r="Q138" s="231"/>
      <c r="R138" s="229"/>
      <c r="S138" s="231"/>
      <c r="T138" s="229"/>
      <c r="U138" s="231"/>
      <c r="V138" s="198">
        <v>2</v>
      </c>
      <c r="W138" s="205"/>
      <c r="X138" s="229"/>
      <c r="Y138" s="205"/>
      <c r="Z138" s="229"/>
      <c r="AA138" s="231"/>
      <c r="AB138" s="229"/>
      <c r="AC138" s="231">
        <v>2</v>
      </c>
      <c r="AD138" s="229"/>
      <c r="AE138" s="231">
        <v>1</v>
      </c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860" t="s">
        <v>4</v>
      </c>
      <c r="C144" s="243">
        <f t="shared" si="82"/>
        <v>11</v>
      </c>
      <c r="D144" s="244">
        <f t="shared" ref="D144:AQ144" si="95">SUM(D134:D143)</f>
        <v>6</v>
      </c>
      <c r="E144" s="245">
        <f t="shared" si="95"/>
        <v>5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1</v>
      </c>
      <c r="N144" s="246">
        <f t="shared" si="95"/>
        <v>4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1</v>
      </c>
      <c r="V144" s="252">
        <f t="shared" si="95"/>
        <v>2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2</v>
      </c>
      <c r="AD144" s="252">
        <f t="shared" si="95"/>
        <v>0</v>
      </c>
      <c r="AE144" s="247">
        <f t="shared" si="95"/>
        <v>1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860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452" t="s">
        <v>208</v>
      </c>
      <c r="B157" s="2452" t="s">
        <v>3</v>
      </c>
      <c r="C157" s="2543" t="s">
        <v>4</v>
      </c>
      <c r="D157" s="2156"/>
      <c r="E157" s="2544"/>
      <c r="F157" s="2453" t="s">
        <v>39</v>
      </c>
      <c r="G157" s="2479"/>
      <c r="H157" s="2479"/>
      <c r="I157" s="2479"/>
      <c r="J157" s="2479"/>
      <c r="K157" s="2479"/>
      <c r="L157" s="2479"/>
      <c r="M157" s="2479"/>
      <c r="N157" s="2479"/>
      <c r="O157" s="2479"/>
      <c r="P157" s="2479"/>
      <c r="Q157" s="2479"/>
      <c r="R157" s="2479"/>
      <c r="S157" s="2479"/>
      <c r="T157" s="2479"/>
      <c r="U157" s="2479"/>
      <c r="V157" s="2479"/>
      <c r="W157" s="2479"/>
      <c r="X157" s="2479"/>
      <c r="Y157" s="2479"/>
      <c r="Z157" s="2479"/>
      <c r="AA157" s="2479"/>
      <c r="AB157" s="2479"/>
      <c r="AC157" s="2479"/>
      <c r="AD157" s="2479"/>
      <c r="AE157" s="2479"/>
      <c r="AF157" s="2479"/>
      <c r="AG157" s="2545"/>
      <c r="AH157" s="2544" t="s">
        <v>9</v>
      </c>
      <c r="AI157" s="2544" t="s">
        <v>10</v>
      </c>
    </row>
    <row r="158" spans="1:93" x14ac:dyDescent="0.25">
      <c r="A158" s="2101"/>
      <c r="B158" s="2101"/>
      <c r="C158" s="2157"/>
      <c r="D158" s="2158"/>
      <c r="E158" s="2141"/>
      <c r="F158" s="2453" t="s">
        <v>15</v>
      </c>
      <c r="G158" s="2454"/>
      <c r="H158" s="2453" t="s">
        <v>16</v>
      </c>
      <c r="I158" s="2454"/>
      <c r="J158" s="2449" t="s">
        <v>17</v>
      </c>
      <c r="K158" s="2451"/>
      <c r="L158" s="2449" t="s">
        <v>18</v>
      </c>
      <c r="M158" s="2451"/>
      <c r="N158" s="2449" t="s">
        <v>19</v>
      </c>
      <c r="O158" s="2451"/>
      <c r="P158" s="2449" t="s">
        <v>20</v>
      </c>
      <c r="Q158" s="2451"/>
      <c r="R158" s="2449" t="s">
        <v>21</v>
      </c>
      <c r="S158" s="2451"/>
      <c r="T158" s="2449" t="s">
        <v>22</v>
      </c>
      <c r="U158" s="2451"/>
      <c r="V158" s="2449" t="s">
        <v>23</v>
      </c>
      <c r="W158" s="2451"/>
      <c r="X158" s="2449" t="s">
        <v>24</v>
      </c>
      <c r="Y158" s="2451"/>
      <c r="Z158" s="2449" t="s">
        <v>25</v>
      </c>
      <c r="AA158" s="2451"/>
      <c r="AB158" s="2449" t="s">
        <v>26</v>
      </c>
      <c r="AC158" s="2451"/>
      <c r="AD158" s="2449" t="s">
        <v>27</v>
      </c>
      <c r="AE158" s="2451"/>
      <c r="AF158" s="2449" t="s">
        <v>28</v>
      </c>
      <c r="AG158" s="2546"/>
      <c r="AH158" s="2140"/>
      <c r="AI158" s="2140"/>
    </row>
    <row r="159" spans="1:93" x14ac:dyDescent="0.25">
      <c r="A159" s="2102"/>
      <c r="B159" s="2102"/>
      <c r="C159" s="1059" t="s">
        <v>43</v>
      </c>
      <c r="D159" s="1001" t="s">
        <v>29</v>
      </c>
      <c r="E159" s="967" t="s">
        <v>30</v>
      </c>
      <c r="F159" s="968" t="s">
        <v>29</v>
      </c>
      <c r="G159" s="967" t="s">
        <v>30</v>
      </c>
      <c r="H159" s="968" t="s">
        <v>29</v>
      </c>
      <c r="I159" s="967" t="s">
        <v>30</v>
      </c>
      <c r="J159" s="968" t="s">
        <v>29</v>
      </c>
      <c r="K159" s="967" t="s">
        <v>30</v>
      </c>
      <c r="L159" s="968" t="s">
        <v>29</v>
      </c>
      <c r="M159" s="967" t="s">
        <v>30</v>
      </c>
      <c r="N159" s="968" t="s">
        <v>29</v>
      </c>
      <c r="O159" s="967" t="s">
        <v>30</v>
      </c>
      <c r="P159" s="968" t="s">
        <v>29</v>
      </c>
      <c r="Q159" s="967" t="s">
        <v>30</v>
      </c>
      <c r="R159" s="968" t="s">
        <v>29</v>
      </c>
      <c r="S159" s="967" t="s">
        <v>30</v>
      </c>
      <c r="T159" s="968" t="s">
        <v>29</v>
      </c>
      <c r="U159" s="967" t="s">
        <v>30</v>
      </c>
      <c r="V159" s="968" t="s">
        <v>29</v>
      </c>
      <c r="W159" s="967" t="s">
        <v>30</v>
      </c>
      <c r="X159" s="968" t="s">
        <v>29</v>
      </c>
      <c r="Y159" s="967" t="s">
        <v>30</v>
      </c>
      <c r="Z159" s="968" t="s">
        <v>29</v>
      </c>
      <c r="AA159" s="967" t="s">
        <v>30</v>
      </c>
      <c r="AB159" s="968" t="s">
        <v>29</v>
      </c>
      <c r="AC159" s="967" t="s">
        <v>30</v>
      </c>
      <c r="AD159" s="968" t="s">
        <v>29</v>
      </c>
      <c r="AE159" s="967" t="s">
        <v>30</v>
      </c>
      <c r="AF159" s="968" t="s">
        <v>29</v>
      </c>
      <c r="AG159" s="1117" t="s">
        <v>30</v>
      </c>
      <c r="AH159" s="2141"/>
      <c r="AI159" s="2141"/>
    </row>
    <row r="160" spans="1:93" x14ac:dyDescent="0.25">
      <c r="A160" s="2468" t="s">
        <v>209</v>
      </c>
      <c r="B160" s="976" t="s">
        <v>31</v>
      </c>
      <c r="C160" s="1118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1119">
        <f t="shared" si="104"/>
        <v>0</v>
      </c>
      <c r="F160" s="1063"/>
      <c r="G160" s="905"/>
      <c r="H160" s="1063"/>
      <c r="I160" s="905"/>
      <c r="J160" s="1063"/>
      <c r="K160" s="905"/>
      <c r="L160" s="1063"/>
      <c r="M160" s="905"/>
      <c r="N160" s="1063"/>
      <c r="O160" s="905"/>
      <c r="P160" s="1063"/>
      <c r="Q160" s="905"/>
      <c r="R160" s="1063"/>
      <c r="S160" s="905"/>
      <c r="T160" s="1063"/>
      <c r="U160" s="905"/>
      <c r="V160" s="1063"/>
      <c r="W160" s="905"/>
      <c r="X160" s="1063"/>
      <c r="Y160" s="905"/>
      <c r="Z160" s="1063"/>
      <c r="AA160" s="905"/>
      <c r="AB160" s="1063"/>
      <c r="AC160" s="905"/>
      <c r="AD160" s="1063"/>
      <c r="AE160" s="905"/>
      <c r="AF160" s="1063"/>
      <c r="AG160" s="907"/>
      <c r="AH160" s="1120"/>
      <c r="AI160" s="1120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960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960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962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468" t="s">
        <v>211</v>
      </c>
      <c r="B164" s="1121" t="s">
        <v>31</v>
      </c>
      <c r="C164" s="1118">
        <f t="shared" si="103"/>
        <v>0</v>
      </c>
      <c r="D164" s="223">
        <f t="shared" si="104"/>
        <v>0</v>
      </c>
      <c r="E164" s="1119">
        <f t="shared" si="104"/>
        <v>0</v>
      </c>
      <c r="F164" s="1063"/>
      <c r="G164" s="905"/>
      <c r="H164" s="1063"/>
      <c r="I164" s="905"/>
      <c r="J164" s="1063"/>
      <c r="K164" s="905"/>
      <c r="L164" s="1063"/>
      <c r="M164" s="905"/>
      <c r="N164" s="1063"/>
      <c r="O164" s="905"/>
      <c r="P164" s="1063"/>
      <c r="Q164" s="905"/>
      <c r="R164" s="1063"/>
      <c r="S164" s="905"/>
      <c r="T164" s="1063"/>
      <c r="U164" s="905"/>
      <c r="V164" s="1063"/>
      <c r="W164" s="905"/>
      <c r="X164" s="1063"/>
      <c r="Y164" s="905"/>
      <c r="Z164" s="1063"/>
      <c r="AA164" s="905"/>
      <c r="AB164" s="1063"/>
      <c r="AC164" s="905"/>
      <c r="AD164" s="1063"/>
      <c r="AE164" s="905"/>
      <c r="AF164" s="1063"/>
      <c r="AG164" s="907"/>
      <c r="AH164" s="1120"/>
      <c r="AI164" s="1120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372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372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122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542" t="s">
        <v>38</v>
      </c>
      <c r="B169" s="2155" t="s">
        <v>4</v>
      </c>
      <c r="C169" s="2156"/>
      <c r="D169" s="2139"/>
      <c r="E169" s="2540" t="s">
        <v>39</v>
      </c>
      <c r="F169" s="2479"/>
      <c r="G169" s="2479"/>
      <c r="H169" s="2479"/>
      <c r="I169" s="2479"/>
      <c r="J169" s="2479"/>
      <c r="K169" s="2479"/>
      <c r="L169" s="2479"/>
      <c r="M169" s="2479"/>
      <c r="N169" s="2479"/>
      <c r="O169" s="2479"/>
      <c r="P169" s="2479"/>
      <c r="Q169" s="2479"/>
      <c r="R169" s="2479"/>
      <c r="S169" s="2479"/>
      <c r="T169" s="2479"/>
      <c r="U169" s="2479"/>
      <c r="V169" s="2479"/>
      <c r="W169" s="2479"/>
      <c r="X169" s="2479"/>
      <c r="Y169" s="2479"/>
      <c r="Z169" s="2479"/>
      <c r="AA169" s="2479"/>
      <c r="AB169" s="2479"/>
      <c r="AC169" s="2479"/>
      <c r="AD169" s="2479"/>
      <c r="AE169" s="2479"/>
      <c r="AF169" s="2479"/>
      <c r="AG169" s="2481" t="s">
        <v>213</v>
      </c>
      <c r="AH169" s="2139" t="s">
        <v>9</v>
      </c>
      <c r="AI169" s="2139" t="s">
        <v>10</v>
      </c>
    </row>
    <row r="170" spans="1:91" s="3" customFormat="1" ht="10.5" x14ac:dyDescent="0.15">
      <c r="A170" s="2101"/>
      <c r="B170" s="2157"/>
      <c r="C170" s="2158"/>
      <c r="D170" s="2141"/>
      <c r="E170" s="2540" t="s">
        <v>15</v>
      </c>
      <c r="F170" s="2454"/>
      <c r="G170" s="2540" t="s">
        <v>16</v>
      </c>
      <c r="H170" s="2454"/>
      <c r="I170" s="2541" t="s">
        <v>17</v>
      </c>
      <c r="J170" s="2451"/>
      <c r="K170" s="2541" t="s">
        <v>18</v>
      </c>
      <c r="L170" s="2451"/>
      <c r="M170" s="2541" t="s">
        <v>19</v>
      </c>
      <c r="N170" s="2451"/>
      <c r="O170" s="2541" t="s">
        <v>20</v>
      </c>
      <c r="P170" s="2451"/>
      <c r="Q170" s="2541" t="s">
        <v>21</v>
      </c>
      <c r="R170" s="2451"/>
      <c r="S170" s="2541" t="s">
        <v>22</v>
      </c>
      <c r="T170" s="2451"/>
      <c r="U170" s="2541" t="s">
        <v>23</v>
      </c>
      <c r="V170" s="2451"/>
      <c r="W170" s="2541" t="s">
        <v>24</v>
      </c>
      <c r="X170" s="2451"/>
      <c r="Y170" s="2541" t="s">
        <v>25</v>
      </c>
      <c r="Z170" s="2451"/>
      <c r="AA170" s="2541" t="s">
        <v>26</v>
      </c>
      <c r="AB170" s="2451"/>
      <c r="AC170" s="2541" t="s">
        <v>27</v>
      </c>
      <c r="AD170" s="2451"/>
      <c r="AE170" s="2541" t="s">
        <v>28</v>
      </c>
      <c r="AF170" s="2450"/>
      <c r="AG170" s="2160"/>
      <c r="AH170" s="2140"/>
      <c r="AI170" s="2140"/>
    </row>
    <row r="171" spans="1:91" s="3" customFormat="1" ht="10.5" x14ac:dyDescent="0.15">
      <c r="A171" s="2102"/>
      <c r="B171" s="1123" t="s">
        <v>43</v>
      </c>
      <c r="C171" s="1124" t="s">
        <v>29</v>
      </c>
      <c r="D171" s="1125" t="s">
        <v>30</v>
      </c>
      <c r="E171" s="1126" t="s">
        <v>29</v>
      </c>
      <c r="F171" s="1125" t="s">
        <v>30</v>
      </c>
      <c r="G171" s="1126" t="s">
        <v>29</v>
      </c>
      <c r="H171" s="1125" t="s">
        <v>30</v>
      </c>
      <c r="I171" s="1126" t="s">
        <v>29</v>
      </c>
      <c r="J171" s="1125" t="s">
        <v>30</v>
      </c>
      <c r="K171" s="1126" t="s">
        <v>29</v>
      </c>
      <c r="L171" s="1125" t="s">
        <v>30</v>
      </c>
      <c r="M171" s="1126" t="s">
        <v>29</v>
      </c>
      <c r="N171" s="1125" t="s">
        <v>30</v>
      </c>
      <c r="O171" s="1126" t="s">
        <v>29</v>
      </c>
      <c r="P171" s="1125" t="s">
        <v>30</v>
      </c>
      <c r="Q171" s="1126" t="s">
        <v>29</v>
      </c>
      <c r="R171" s="1125" t="s">
        <v>30</v>
      </c>
      <c r="S171" s="1126" t="s">
        <v>29</v>
      </c>
      <c r="T171" s="1125" t="s">
        <v>30</v>
      </c>
      <c r="U171" s="1126" t="s">
        <v>29</v>
      </c>
      <c r="V171" s="1125" t="s">
        <v>30</v>
      </c>
      <c r="W171" s="1126" t="s">
        <v>29</v>
      </c>
      <c r="X171" s="1125" t="s">
        <v>30</v>
      </c>
      <c r="Y171" s="1126" t="s">
        <v>29</v>
      </c>
      <c r="Z171" s="1125" t="s">
        <v>30</v>
      </c>
      <c r="AA171" s="1126" t="s">
        <v>29</v>
      </c>
      <c r="AB171" s="1125" t="s">
        <v>30</v>
      </c>
      <c r="AC171" s="1126" t="s">
        <v>29</v>
      </c>
      <c r="AD171" s="1125" t="s">
        <v>30</v>
      </c>
      <c r="AE171" s="1126" t="s">
        <v>29</v>
      </c>
      <c r="AF171" s="1127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128">
        <f>SUM(C172:D172)</f>
        <v>0</v>
      </c>
      <c r="C172" s="1128">
        <f t="shared" ref="C172:D174" si="110">+E172+G172+I172+K172+M172+O172+Q172+S172+U172+W172+Y172+AA172+AC172+AE172</f>
        <v>0</v>
      </c>
      <c r="D172" s="1128">
        <f t="shared" si="110"/>
        <v>0</v>
      </c>
      <c r="E172" s="1129"/>
      <c r="F172" s="17"/>
      <c r="G172" s="1129"/>
      <c r="H172" s="17"/>
      <c r="I172" s="1129"/>
      <c r="J172" s="17"/>
      <c r="K172" s="1129"/>
      <c r="L172" s="17"/>
      <c r="M172" s="1129"/>
      <c r="N172" s="17"/>
      <c r="O172" s="1129"/>
      <c r="P172" s="17"/>
      <c r="Q172" s="1129"/>
      <c r="R172" s="17"/>
      <c r="S172" s="1129"/>
      <c r="T172" s="17"/>
      <c r="U172" s="1129"/>
      <c r="V172" s="17"/>
      <c r="W172" s="1129"/>
      <c r="X172" s="17"/>
      <c r="Y172" s="1129"/>
      <c r="Z172" s="17"/>
      <c r="AA172" s="1129"/>
      <c r="AB172" s="17"/>
      <c r="AC172" s="1129"/>
      <c r="AD172" s="17"/>
      <c r="AE172" s="1129"/>
      <c r="AF172" s="1130"/>
      <c r="AG172" s="1131"/>
      <c r="AH172" s="1132"/>
      <c r="AI172" s="1132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861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462" t="s">
        <v>217</v>
      </c>
      <c r="B177" s="2462" t="s">
        <v>189</v>
      </c>
      <c r="C177" s="2532" t="s">
        <v>218</v>
      </c>
      <c r="D177" s="2533"/>
      <c r="E177" s="2462" t="s">
        <v>219</v>
      </c>
      <c r="F177" s="2532" t="s">
        <v>5</v>
      </c>
      <c r="G177" s="2533"/>
      <c r="H177" s="2533"/>
      <c r="I177" s="2533"/>
      <c r="J177" s="2533"/>
      <c r="K177" s="2533"/>
      <c r="L177" s="2533"/>
      <c r="M177" s="2533"/>
      <c r="N177" s="2533"/>
      <c r="O177" s="2533"/>
      <c r="P177" s="2533"/>
      <c r="Q177" s="2533"/>
      <c r="R177" s="2533"/>
      <c r="S177" s="2533"/>
      <c r="T177" s="2534"/>
    </row>
    <row r="178" spans="1:91" s="3" customFormat="1" ht="21" x14ac:dyDescent="0.15">
      <c r="A178" s="2116"/>
      <c r="B178" s="2116"/>
      <c r="C178" s="1133" t="s">
        <v>194</v>
      </c>
      <c r="D178" s="1133" t="s">
        <v>220</v>
      </c>
      <c r="E178" s="2116"/>
      <c r="F178" s="1133" t="s">
        <v>221</v>
      </c>
      <c r="G178" s="1133" t="s">
        <v>222</v>
      </c>
      <c r="H178" s="1133" t="s">
        <v>223</v>
      </c>
      <c r="I178" s="1133" t="s">
        <v>224</v>
      </c>
      <c r="J178" s="1133" t="s">
        <v>225</v>
      </c>
      <c r="K178" s="1133" t="s">
        <v>226</v>
      </c>
      <c r="L178" s="1133" t="s">
        <v>227</v>
      </c>
      <c r="M178" s="1133" t="s">
        <v>228</v>
      </c>
      <c r="N178" s="1133" t="s">
        <v>229</v>
      </c>
      <c r="O178" s="1133" t="s">
        <v>230</v>
      </c>
      <c r="P178" s="1133" t="s">
        <v>231</v>
      </c>
      <c r="Q178" s="1133" t="s">
        <v>232</v>
      </c>
      <c r="R178" s="1133" t="s">
        <v>233</v>
      </c>
      <c r="S178" s="1133" t="s">
        <v>234</v>
      </c>
      <c r="T178" s="1133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134">
        <f>SUM(C179:D179)</f>
        <v>0</v>
      </c>
      <c r="C179" s="78"/>
      <c r="D179" s="78"/>
      <c r="E179" s="1134">
        <f>+F179+G179+H179+I179+K179+L179+M179+N179+O179+P179+Q179+R179+S179+T179</f>
        <v>0</v>
      </c>
      <c r="F179" s="13"/>
      <c r="G179" s="13"/>
      <c r="H179" s="13"/>
      <c r="I179" s="13"/>
      <c r="J179" s="1135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452" t="s">
        <v>238</v>
      </c>
      <c r="B184" s="2523" t="s">
        <v>239</v>
      </c>
      <c r="C184" s="2531"/>
      <c r="D184" s="2524"/>
      <c r="E184" s="2523" t="s">
        <v>240</v>
      </c>
      <c r="F184" s="2531"/>
      <c r="G184" s="2524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136" t="s">
        <v>43</v>
      </c>
      <c r="C185" s="1137" t="s">
        <v>29</v>
      </c>
      <c r="D185" s="1138" t="s">
        <v>30</v>
      </c>
      <c r="E185" s="1136" t="s">
        <v>43</v>
      </c>
      <c r="F185" s="1137" t="s">
        <v>29</v>
      </c>
      <c r="G185" s="1138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139">
        <f>SUM(C186:D186)</f>
        <v>0</v>
      </c>
      <c r="C186" s="1140"/>
      <c r="D186" s="1141"/>
      <c r="E186" s="1139">
        <f>SUM(F186:G186)</f>
        <v>0</v>
      </c>
      <c r="F186" s="1140"/>
      <c r="G186" s="1141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127" t="s">
        <v>244</v>
      </c>
      <c r="B189" s="2470" t="s">
        <v>189</v>
      </c>
      <c r="C189" s="2131" t="s">
        <v>245</v>
      </c>
      <c r="D189" s="2132"/>
      <c r="E189" s="2133"/>
      <c r="F189" s="2462" t="s">
        <v>219</v>
      </c>
      <c r="G189" s="2134" t="s">
        <v>5</v>
      </c>
      <c r="H189" s="2135"/>
      <c r="I189" s="2135"/>
      <c r="J189" s="2135"/>
      <c r="K189" s="2135"/>
      <c r="L189" s="2127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142" t="s">
        <v>246</v>
      </c>
      <c r="D190" s="1142" t="s">
        <v>195</v>
      </c>
      <c r="E190" s="1142" t="s">
        <v>247</v>
      </c>
      <c r="F190" s="2116"/>
      <c r="G190" s="985" t="s">
        <v>248</v>
      </c>
      <c r="H190" s="986" t="s">
        <v>249</v>
      </c>
      <c r="I190" s="986" t="s">
        <v>250</v>
      </c>
      <c r="J190" s="986" t="s">
        <v>251</v>
      </c>
      <c r="K190" s="986" t="s">
        <v>252</v>
      </c>
      <c r="L190" s="1143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134">
        <f>SUM(G191:L191)</f>
        <v>0</v>
      </c>
      <c r="G191" s="1129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535" t="s">
        <v>257</v>
      </c>
      <c r="B194" s="2535"/>
      <c r="C194" s="2535"/>
    </row>
    <row r="195" spans="1:92" ht="15" customHeight="1" x14ac:dyDescent="0.25">
      <c r="A195" s="2143" t="s">
        <v>258</v>
      </c>
      <c r="B195" s="2144"/>
      <c r="C195" s="2475" t="s">
        <v>259</v>
      </c>
      <c r="D195" s="2536" t="s">
        <v>260</v>
      </c>
      <c r="E195" s="2537"/>
      <c r="F195" s="2537"/>
      <c r="G195" s="2537"/>
      <c r="H195" s="2537"/>
      <c r="I195" s="2537"/>
      <c r="J195" s="2538"/>
      <c r="K195" s="2539" t="s">
        <v>261</v>
      </c>
      <c r="L195" s="2539"/>
      <c r="M195" s="2539"/>
      <c r="N195" s="2521"/>
    </row>
    <row r="196" spans="1:92" ht="21" x14ac:dyDescent="0.25">
      <c r="A196" s="2145"/>
      <c r="B196" s="2146"/>
      <c r="C196" s="2148"/>
      <c r="D196" s="1142" t="s">
        <v>246</v>
      </c>
      <c r="E196" s="1142" t="s">
        <v>262</v>
      </c>
      <c r="F196" s="1142" t="s">
        <v>263</v>
      </c>
      <c r="G196" s="1142" t="s">
        <v>264</v>
      </c>
      <c r="H196" s="1142" t="s">
        <v>219</v>
      </c>
      <c r="I196" s="1142" t="s">
        <v>265</v>
      </c>
      <c r="J196" s="1142" t="s">
        <v>266</v>
      </c>
      <c r="K196" s="1146" t="s">
        <v>267</v>
      </c>
      <c r="L196" s="1147" t="s">
        <v>268</v>
      </c>
      <c r="M196" s="1147" t="s">
        <v>269</v>
      </c>
      <c r="N196" s="1148" t="s">
        <v>270</v>
      </c>
    </row>
    <row r="197" spans="1:92" x14ac:dyDescent="0.25">
      <c r="A197" s="2468" t="s">
        <v>271</v>
      </c>
      <c r="B197" s="1149" t="s">
        <v>272</v>
      </c>
      <c r="C197" s="1134">
        <f>SUM(E197+G197)</f>
        <v>0</v>
      </c>
      <c r="D197" s="1150"/>
      <c r="E197" s="13"/>
      <c r="F197" s="1135"/>
      <c r="G197" s="13"/>
      <c r="H197" s="1134">
        <f>+K197+L197+M197</f>
        <v>0</v>
      </c>
      <c r="I197" s="1135"/>
      <c r="J197" s="1135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527" t="s">
        <v>244</v>
      </c>
      <c r="B202" s="2527" t="s">
        <v>277</v>
      </c>
      <c r="C202" s="2455" t="s">
        <v>278</v>
      </c>
      <c r="D202" s="2528" t="s">
        <v>261</v>
      </c>
      <c r="E202" s="2529"/>
      <c r="F202" s="2528" t="s">
        <v>5</v>
      </c>
      <c r="G202" s="2530"/>
      <c r="H202" s="2530"/>
      <c r="I202" s="2530"/>
      <c r="J202" s="2530"/>
      <c r="K202" s="2530"/>
      <c r="L202" s="2530"/>
      <c r="M202" s="2530"/>
      <c r="N202" s="2530"/>
      <c r="O202" s="2530"/>
      <c r="P202" s="2530"/>
      <c r="Q202" s="2530"/>
      <c r="R202" s="2530"/>
      <c r="S202" s="2530"/>
      <c r="T202" s="2467" t="s">
        <v>265</v>
      </c>
      <c r="U202" s="2455" t="s">
        <v>279</v>
      </c>
    </row>
    <row r="203" spans="1:92" s="3" customFormat="1" ht="21" x14ac:dyDescent="0.15">
      <c r="A203" s="2527"/>
      <c r="B203" s="2527"/>
      <c r="C203" s="2106"/>
      <c r="D203" s="1151" t="s">
        <v>280</v>
      </c>
      <c r="E203" s="1152" t="s">
        <v>281</v>
      </c>
      <c r="F203" s="1151" t="s">
        <v>282</v>
      </c>
      <c r="G203" s="1153" t="s">
        <v>283</v>
      </c>
      <c r="H203" s="1153" t="s">
        <v>13</v>
      </c>
      <c r="I203" s="1153" t="s">
        <v>141</v>
      </c>
      <c r="J203" s="1153" t="s">
        <v>15</v>
      </c>
      <c r="K203" s="1153" t="s">
        <v>284</v>
      </c>
      <c r="L203" s="1153" t="s">
        <v>17</v>
      </c>
      <c r="M203" s="1153" t="s">
        <v>18</v>
      </c>
      <c r="N203" s="1153" t="s">
        <v>19</v>
      </c>
      <c r="O203" s="1153" t="s">
        <v>20</v>
      </c>
      <c r="P203" s="1153" t="s">
        <v>21</v>
      </c>
      <c r="Q203" s="1153" t="s">
        <v>22</v>
      </c>
      <c r="R203" s="1153" t="s">
        <v>23</v>
      </c>
      <c r="S203" s="1154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155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522" t="s">
        <v>289</v>
      </c>
      <c r="B208" s="2522" t="s">
        <v>290</v>
      </c>
      <c r="C208" s="2523" t="s">
        <v>261</v>
      </c>
      <c r="D208" s="2524"/>
      <c r="E208" s="2525" t="s">
        <v>5</v>
      </c>
      <c r="F208" s="2526"/>
      <c r="G208" s="2526"/>
      <c r="H208" s="2526"/>
      <c r="I208" s="2526"/>
      <c r="J208" s="2526"/>
      <c r="K208" s="2461" t="s">
        <v>265</v>
      </c>
      <c r="L208" s="2462" t="s">
        <v>279</v>
      </c>
    </row>
    <row r="209" spans="1:91" ht="21" x14ac:dyDescent="0.25">
      <c r="A209" s="2522"/>
      <c r="B209" s="2522"/>
      <c r="C209" s="1137" t="s">
        <v>280</v>
      </c>
      <c r="D209" s="1138" t="s">
        <v>291</v>
      </c>
      <c r="E209" s="1137" t="s">
        <v>282</v>
      </c>
      <c r="F209" s="1157" t="s">
        <v>283</v>
      </c>
      <c r="G209" s="1157" t="s">
        <v>13</v>
      </c>
      <c r="H209" s="1157" t="s">
        <v>141</v>
      </c>
      <c r="I209" s="1157" t="s">
        <v>15</v>
      </c>
      <c r="J209" s="1158" t="s">
        <v>292</v>
      </c>
      <c r="K209" s="2114"/>
      <c r="L209" s="2116"/>
    </row>
    <row r="210" spans="1:91" x14ac:dyDescent="0.25">
      <c r="A210" s="341" t="s">
        <v>293</v>
      </c>
      <c r="B210" s="1159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448" t="s">
        <v>296</v>
      </c>
      <c r="B213" s="2448" t="s">
        <v>189</v>
      </c>
      <c r="C213" s="2517" t="s">
        <v>297</v>
      </c>
      <c r="D213" s="2518"/>
      <c r="E213" s="2518"/>
      <c r="F213" s="2518"/>
      <c r="G213" s="2519"/>
    </row>
    <row r="214" spans="1:91" x14ac:dyDescent="0.25">
      <c r="A214" s="2096"/>
      <c r="B214" s="2096"/>
      <c r="C214" s="1126" t="s">
        <v>12</v>
      </c>
      <c r="D214" s="1162" t="s">
        <v>13</v>
      </c>
      <c r="E214" s="1163" t="s">
        <v>141</v>
      </c>
      <c r="F214" s="1163" t="s">
        <v>15</v>
      </c>
      <c r="G214" s="1164" t="s">
        <v>16</v>
      </c>
    </row>
    <row r="215" spans="1:91" x14ac:dyDescent="0.25">
      <c r="A215" s="1165" t="s">
        <v>298</v>
      </c>
      <c r="B215" s="1166">
        <f>SUM(C215:G215)</f>
        <v>0</v>
      </c>
      <c r="C215" s="1167"/>
      <c r="D215" s="1168"/>
      <c r="E215" s="1168"/>
      <c r="F215" s="1169"/>
      <c r="G215" s="1170"/>
    </row>
    <row r="216" spans="1:91" s="2" customFormat="1" ht="11.25" x14ac:dyDescent="0.15">
      <c r="A216" s="315" t="s">
        <v>299</v>
      </c>
    </row>
    <row r="217" spans="1:91" x14ac:dyDescent="0.25">
      <c r="A217" s="2452" t="s">
        <v>300</v>
      </c>
      <c r="B217" s="2517" t="s">
        <v>301</v>
      </c>
      <c r="C217" s="2518"/>
      <c r="D217" s="2519"/>
    </row>
    <row r="218" spans="1:91" ht="15" customHeight="1" x14ac:dyDescent="0.25">
      <c r="A218" s="2101"/>
      <c r="B218" s="1171" t="s">
        <v>302</v>
      </c>
      <c r="C218" s="2520" t="s">
        <v>303</v>
      </c>
      <c r="D218" s="2521"/>
    </row>
    <row r="219" spans="1:91" x14ac:dyDescent="0.25">
      <c r="A219" s="2102"/>
      <c r="B219" s="1124" t="s">
        <v>304</v>
      </c>
      <c r="C219" s="1126" t="s">
        <v>305</v>
      </c>
      <c r="D219" s="1125" t="s">
        <v>306</v>
      </c>
    </row>
    <row r="220" spans="1:91" x14ac:dyDescent="0.25">
      <c r="A220" s="1173" t="s">
        <v>307</v>
      </c>
      <c r="B220" s="1174"/>
      <c r="C220" s="1175"/>
      <c r="D220" s="1176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199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4" sqref="A4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4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4" x14ac:dyDescent="0.25">
      <c r="A4" s="1" t="str">
        <f>CONCATENATE("MES: ",[7]NOMBRE!B6," - ","( ",[7]NOMBRE!C6,[7]NOMBRE!D6," )")</f>
        <v>MES: JUNIO - ( 06 )</v>
      </c>
    </row>
    <row r="5" spans="1:94" x14ac:dyDescent="0.25">
      <c r="A5" s="1" t="str">
        <f>CONCATENATE("AÑO: ",[7]NOMBRE!B7)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639" t="s">
        <v>3</v>
      </c>
      <c r="B9" s="2625" t="s">
        <v>4</v>
      </c>
      <c r="C9" s="2578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579"/>
      <c r="T9" s="2640" t="s">
        <v>6</v>
      </c>
      <c r="U9" s="2641"/>
      <c r="V9" s="2544" t="s">
        <v>7</v>
      </c>
      <c r="W9" s="2544" t="s">
        <v>8</v>
      </c>
      <c r="X9" s="2608" t="s">
        <v>9</v>
      </c>
      <c r="Y9" s="2608" t="s">
        <v>10</v>
      </c>
      <c r="Z9" s="2608" t="s">
        <v>11</v>
      </c>
    </row>
    <row r="10" spans="1:94" s="3" customFormat="1" ht="10.5" x14ac:dyDescent="0.15">
      <c r="A10" s="2639"/>
      <c r="B10" s="2203"/>
      <c r="C10" s="1126" t="s">
        <v>12</v>
      </c>
      <c r="D10" s="1163" t="s">
        <v>13</v>
      </c>
      <c r="E10" s="1162" t="s">
        <v>14</v>
      </c>
      <c r="F10" s="1163" t="s">
        <v>15</v>
      </c>
      <c r="G10" s="1181" t="s">
        <v>16</v>
      </c>
      <c r="H10" s="1181" t="s">
        <v>17</v>
      </c>
      <c r="I10" s="1181" t="s">
        <v>18</v>
      </c>
      <c r="J10" s="1181" t="s">
        <v>19</v>
      </c>
      <c r="K10" s="1181" t="s">
        <v>20</v>
      </c>
      <c r="L10" s="1181" t="s">
        <v>21</v>
      </c>
      <c r="M10" s="1181" t="s">
        <v>22</v>
      </c>
      <c r="N10" s="1181" t="s">
        <v>23</v>
      </c>
      <c r="O10" s="1181" t="s">
        <v>24</v>
      </c>
      <c r="P10" s="1181" t="s">
        <v>25</v>
      </c>
      <c r="Q10" s="1181" t="s">
        <v>26</v>
      </c>
      <c r="R10" s="1181" t="s">
        <v>27</v>
      </c>
      <c r="S10" s="1182" t="s">
        <v>28</v>
      </c>
      <c r="T10" s="1183" t="s">
        <v>29</v>
      </c>
      <c r="U10" s="1184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18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132"/>
      <c r="U11" s="1186"/>
      <c r="V11" s="1187"/>
      <c r="W11" s="1187"/>
      <c r="X11" s="1187"/>
      <c r="Y11" s="1187"/>
      <c r="Z11" s="1187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188" t="s">
        <v>36</v>
      </c>
      <c r="B16" s="1189">
        <f t="shared" si="0"/>
        <v>0</v>
      </c>
      <c r="C16" s="1190">
        <f t="shared" ref="C16:S16" si="14">SUM(C11:C15)</f>
        <v>0</v>
      </c>
      <c r="D16" s="1191">
        <f t="shared" si="14"/>
        <v>0</v>
      </c>
      <c r="E16" s="1191">
        <f t="shared" si="14"/>
        <v>0</v>
      </c>
      <c r="F16" s="1192">
        <f t="shared" si="14"/>
        <v>0</v>
      </c>
      <c r="G16" s="1192">
        <f t="shared" si="14"/>
        <v>0</v>
      </c>
      <c r="H16" s="1192">
        <f t="shared" si="14"/>
        <v>0</v>
      </c>
      <c r="I16" s="1192">
        <f t="shared" si="14"/>
        <v>0</v>
      </c>
      <c r="J16" s="1192">
        <f t="shared" si="14"/>
        <v>0</v>
      </c>
      <c r="K16" s="1192">
        <f t="shared" si="14"/>
        <v>0</v>
      </c>
      <c r="L16" s="1192">
        <f t="shared" si="14"/>
        <v>0</v>
      </c>
      <c r="M16" s="1192">
        <f t="shared" si="14"/>
        <v>0</v>
      </c>
      <c r="N16" s="1192">
        <f t="shared" si="14"/>
        <v>0</v>
      </c>
      <c r="O16" s="1192">
        <f t="shared" si="14"/>
        <v>0</v>
      </c>
      <c r="P16" s="1192">
        <f t="shared" si="14"/>
        <v>0</v>
      </c>
      <c r="Q16" s="1192">
        <f t="shared" si="14"/>
        <v>0</v>
      </c>
      <c r="R16" s="1192">
        <f t="shared" si="14"/>
        <v>0</v>
      </c>
      <c r="S16" s="1193">
        <f t="shared" si="14"/>
        <v>0</v>
      </c>
      <c r="T16" s="1189">
        <f>SUM(T11:T15)</f>
        <v>0</v>
      </c>
      <c r="U16" s="1194">
        <f t="shared" ref="U16:Y16" si="15">SUM(U11:U15)</f>
        <v>0</v>
      </c>
      <c r="V16" s="1195">
        <f t="shared" si="15"/>
        <v>0</v>
      </c>
      <c r="W16" s="1195">
        <f t="shared" si="15"/>
        <v>0</v>
      </c>
      <c r="X16" s="1195">
        <f t="shared" si="15"/>
        <v>0</v>
      </c>
      <c r="Y16" s="1195">
        <f t="shared" si="15"/>
        <v>0</v>
      </c>
      <c r="Z16" s="1195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630" t="s">
        <v>38</v>
      </c>
      <c r="B18" s="2629" t="s">
        <v>4</v>
      </c>
      <c r="C18" s="2629"/>
      <c r="D18" s="2629"/>
      <c r="E18" s="2635" t="s">
        <v>39</v>
      </c>
      <c r="F18" s="2636"/>
      <c r="G18" s="2636"/>
      <c r="H18" s="2637"/>
      <c r="I18" s="2638" t="s">
        <v>31</v>
      </c>
      <c r="J18" s="2629" t="s">
        <v>40</v>
      </c>
      <c r="K18" s="2629" t="s">
        <v>9</v>
      </c>
      <c r="L18" s="2629" t="s">
        <v>10</v>
      </c>
    </row>
    <row r="19" spans="1:93" s="3" customFormat="1" ht="10.5" x14ac:dyDescent="0.15">
      <c r="A19" s="2630"/>
      <c r="B19" s="2629"/>
      <c r="C19" s="2629"/>
      <c r="D19" s="2629"/>
      <c r="E19" s="2630" t="s">
        <v>41</v>
      </c>
      <c r="F19" s="2630"/>
      <c r="G19" s="2630" t="s">
        <v>42</v>
      </c>
      <c r="H19" s="2631"/>
      <c r="I19" s="2638"/>
      <c r="J19" s="2629"/>
      <c r="K19" s="2629"/>
      <c r="L19" s="2629"/>
    </row>
    <row r="20" spans="1:93" s="3" customFormat="1" ht="10.5" x14ac:dyDescent="0.15">
      <c r="A20" s="2630"/>
      <c r="B20" s="1196" t="s">
        <v>43</v>
      </c>
      <c r="C20" s="1197" t="s">
        <v>29</v>
      </c>
      <c r="D20" s="1197" t="s">
        <v>30</v>
      </c>
      <c r="E20" s="1198" t="s">
        <v>29</v>
      </c>
      <c r="F20" s="1199" t="s">
        <v>30</v>
      </c>
      <c r="G20" s="1198" t="s">
        <v>29</v>
      </c>
      <c r="H20" s="1200" t="s">
        <v>30</v>
      </c>
      <c r="I20" s="2638"/>
      <c r="J20" s="2629"/>
      <c r="K20" s="2629"/>
      <c r="L20" s="2629"/>
    </row>
    <row r="21" spans="1:93" s="3" customFormat="1" ht="10.5" x14ac:dyDescent="0.15">
      <c r="A21" s="1201" t="s">
        <v>44</v>
      </c>
      <c r="B21" s="1202">
        <f>SUM(C21:D21)</f>
        <v>0</v>
      </c>
      <c r="C21" s="1202">
        <f t="shared" ref="C21:D23" si="16">+E21+G21</f>
        <v>0</v>
      </c>
      <c r="D21" s="1202">
        <f t="shared" si="16"/>
        <v>0</v>
      </c>
      <c r="E21" s="1203"/>
      <c r="F21" s="1204"/>
      <c r="G21" s="1203"/>
      <c r="H21" s="1205"/>
      <c r="I21" s="1206"/>
      <c r="J21" s="1207"/>
      <c r="K21" s="1208"/>
      <c r="L21" s="1208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188" t="s">
        <v>4</v>
      </c>
      <c r="B24" s="1209">
        <f>SUM(B21:B23)</f>
        <v>0</v>
      </c>
      <c r="C24" s="1209">
        <f>SUM(C21:C23)</f>
        <v>0</v>
      </c>
      <c r="D24" s="1209">
        <f>SUM(D21:D23)</f>
        <v>0</v>
      </c>
      <c r="E24" s="1210">
        <f>SUM(E21:E23)</f>
        <v>0</v>
      </c>
      <c r="F24" s="1211">
        <f t="shared" ref="F24:L24" si="21">SUM(F21:F23)</f>
        <v>0</v>
      </c>
      <c r="G24" s="1210">
        <f t="shared" si="21"/>
        <v>0</v>
      </c>
      <c r="H24" s="1212">
        <f t="shared" si="21"/>
        <v>0</v>
      </c>
      <c r="I24" s="1211">
        <f t="shared" si="21"/>
        <v>0</v>
      </c>
      <c r="J24" s="1209">
        <f t="shared" si="21"/>
        <v>0</v>
      </c>
      <c r="K24" s="1209">
        <f t="shared" si="21"/>
        <v>0</v>
      </c>
      <c r="L24" s="1209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625"/>
      <c r="B26" s="2625" t="s">
        <v>4</v>
      </c>
      <c r="C26" s="2632" t="s">
        <v>5</v>
      </c>
      <c r="D26" s="2633"/>
      <c r="E26" s="2633"/>
      <c r="F26" s="2633"/>
      <c r="G26" s="2633"/>
      <c r="H26" s="2633"/>
      <c r="I26" s="2633"/>
      <c r="J26" s="2633"/>
      <c r="K26" s="2633"/>
      <c r="L26" s="2633"/>
      <c r="M26" s="2633"/>
      <c r="N26" s="2633"/>
      <c r="O26" s="2633"/>
      <c r="P26" s="2633"/>
      <c r="Q26" s="2633"/>
      <c r="R26" s="2633"/>
      <c r="S26" s="2634"/>
      <c r="T26" s="2622" t="s">
        <v>48</v>
      </c>
      <c r="U26" s="2623"/>
      <c r="V26" s="2521" t="s">
        <v>9</v>
      </c>
      <c r="W26" s="2624" t="s">
        <v>10</v>
      </c>
    </row>
    <row r="27" spans="1:93" s="3" customFormat="1" ht="10.5" x14ac:dyDescent="0.15">
      <c r="A27" s="2203"/>
      <c r="B27" s="2203"/>
      <c r="C27" s="1126" t="s">
        <v>12</v>
      </c>
      <c r="D27" s="1163" t="s">
        <v>13</v>
      </c>
      <c r="E27" s="1162" t="s">
        <v>14</v>
      </c>
      <c r="F27" s="1163" t="s">
        <v>15</v>
      </c>
      <c r="G27" s="1181" t="s">
        <v>16</v>
      </c>
      <c r="H27" s="1181" t="s">
        <v>17</v>
      </c>
      <c r="I27" s="1181" t="s">
        <v>18</v>
      </c>
      <c r="J27" s="1181" t="s">
        <v>19</v>
      </c>
      <c r="K27" s="1181" t="s">
        <v>20</v>
      </c>
      <c r="L27" s="1181" t="s">
        <v>21</v>
      </c>
      <c r="M27" s="1181" t="s">
        <v>22</v>
      </c>
      <c r="N27" s="1181" t="s">
        <v>23</v>
      </c>
      <c r="O27" s="1181" t="s">
        <v>24</v>
      </c>
      <c r="P27" s="1181" t="s">
        <v>25</v>
      </c>
      <c r="Q27" s="1181" t="s">
        <v>26</v>
      </c>
      <c r="R27" s="1181" t="s">
        <v>27</v>
      </c>
      <c r="S27" s="1182" t="s">
        <v>28</v>
      </c>
      <c r="T27" s="1183" t="s">
        <v>29</v>
      </c>
      <c r="U27" s="1184" t="s">
        <v>30</v>
      </c>
      <c r="V27" s="2521"/>
      <c r="W27" s="2624"/>
    </row>
    <row r="28" spans="1:93" s="3" customFormat="1" ht="10.5" x14ac:dyDescent="0.15">
      <c r="A28" s="1213" t="s">
        <v>49</v>
      </c>
      <c r="B28" s="1214">
        <f>SUM(C28:S28)</f>
        <v>0</v>
      </c>
      <c r="C28" s="1215"/>
      <c r="D28" s="1216"/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176"/>
      <c r="T28" s="1174"/>
      <c r="U28" s="1217"/>
      <c r="V28" s="1218"/>
      <c r="W28" s="1174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560" t="s">
        <v>52</v>
      </c>
      <c r="B31" s="2625" t="s">
        <v>4</v>
      </c>
      <c r="C31" s="2626" t="s">
        <v>53</v>
      </c>
      <c r="D31" s="2627"/>
      <c r="E31" s="2627"/>
      <c r="F31" s="2627"/>
      <c r="G31" s="2627"/>
      <c r="H31" s="2627"/>
      <c r="I31" s="2627"/>
      <c r="J31" s="2627"/>
      <c r="K31" s="2627"/>
      <c r="L31" s="2627"/>
      <c r="M31" s="2627"/>
      <c r="N31" s="2627"/>
      <c r="O31" s="2627"/>
      <c r="P31" s="2627"/>
      <c r="Q31" s="2627"/>
      <c r="R31" s="2627"/>
      <c r="S31" s="2627"/>
      <c r="T31" s="2627"/>
      <c r="U31" s="2628"/>
      <c r="V31" s="2565" t="s">
        <v>54</v>
      </c>
      <c r="W31" s="2566"/>
      <c r="X31" s="2543" t="s">
        <v>55</v>
      </c>
      <c r="Y31" s="2544"/>
      <c r="Z31" s="2520" t="s">
        <v>56</v>
      </c>
      <c r="AA31" s="2539"/>
      <c r="AB31" s="2539"/>
      <c r="AC31" s="2539"/>
      <c r="AD31" s="2539"/>
      <c r="AE31" s="2539"/>
      <c r="AF31" s="2539"/>
      <c r="AG31" s="2539"/>
      <c r="AH31" s="2539"/>
      <c r="AI31" s="2521"/>
      <c r="AJ31" s="2619" t="s">
        <v>57</v>
      </c>
      <c r="AK31" s="2156"/>
      <c r="AL31" s="2544"/>
      <c r="AM31" s="2608" t="s">
        <v>58</v>
      </c>
      <c r="AN31" s="2544" t="s">
        <v>59</v>
      </c>
      <c r="AO31" s="2608" t="s">
        <v>9</v>
      </c>
      <c r="AP31" s="2544" t="s">
        <v>10</v>
      </c>
      <c r="AQ31" s="2544" t="s">
        <v>60</v>
      </c>
    </row>
    <row r="32" spans="1:93" s="3" customFormat="1" ht="10.5" x14ac:dyDescent="0.15">
      <c r="A32" s="2199"/>
      <c r="B32" s="2202"/>
      <c r="C32" s="2620" t="s">
        <v>5</v>
      </c>
      <c r="D32" s="2620"/>
      <c r="E32" s="2620"/>
      <c r="F32" s="2620"/>
      <c r="G32" s="2620"/>
      <c r="H32" s="2620"/>
      <c r="I32" s="2620"/>
      <c r="J32" s="2620"/>
      <c r="K32" s="2620"/>
      <c r="L32" s="2620"/>
      <c r="M32" s="2620"/>
      <c r="N32" s="2620"/>
      <c r="O32" s="2620"/>
      <c r="P32" s="2620"/>
      <c r="Q32" s="2620"/>
      <c r="R32" s="2620"/>
      <c r="S32" s="2620"/>
      <c r="T32" s="2621" t="s">
        <v>48</v>
      </c>
      <c r="U32" s="2622"/>
      <c r="V32" s="2209"/>
      <c r="W32" s="2210"/>
      <c r="X32" s="2157"/>
      <c r="Y32" s="2141"/>
      <c r="Z32" s="2517" t="s">
        <v>61</v>
      </c>
      <c r="AA32" s="2518"/>
      <c r="AB32" s="2518"/>
      <c r="AC32" s="2518"/>
      <c r="AD32" s="2519"/>
      <c r="AE32" s="2517" t="s">
        <v>62</v>
      </c>
      <c r="AF32" s="2518"/>
      <c r="AG32" s="2518"/>
      <c r="AH32" s="2518"/>
      <c r="AI32" s="2519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126" t="s">
        <v>12</v>
      </c>
      <c r="D33" s="1163" t="s">
        <v>13</v>
      </c>
      <c r="E33" s="1162" t="s">
        <v>14</v>
      </c>
      <c r="F33" s="1163" t="s">
        <v>15</v>
      </c>
      <c r="G33" s="1181" t="s">
        <v>16</v>
      </c>
      <c r="H33" s="1181" t="s">
        <v>17</v>
      </c>
      <c r="I33" s="1181" t="s">
        <v>18</v>
      </c>
      <c r="J33" s="1181" t="s">
        <v>19</v>
      </c>
      <c r="K33" s="1181" t="s">
        <v>20</v>
      </c>
      <c r="L33" s="1181" t="s">
        <v>21</v>
      </c>
      <c r="M33" s="1181" t="s">
        <v>22</v>
      </c>
      <c r="N33" s="1181" t="s">
        <v>23</v>
      </c>
      <c r="O33" s="1181" t="s">
        <v>24</v>
      </c>
      <c r="P33" s="1181" t="s">
        <v>25</v>
      </c>
      <c r="Q33" s="1181" t="s">
        <v>26</v>
      </c>
      <c r="R33" s="1181" t="s">
        <v>27</v>
      </c>
      <c r="S33" s="1182" t="s">
        <v>28</v>
      </c>
      <c r="T33" s="1219" t="s">
        <v>29</v>
      </c>
      <c r="U33" s="1220" t="s">
        <v>30</v>
      </c>
      <c r="V33" s="1126" t="s">
        <v>63</v>
      </c>
      <c r="W33" s="1145" t="s">
        <v>64</v>
      </c>
      <c r="X33" s="1126" t="s">
        <v>65</v>
      </c>
      <c r="Y33" s="1164" t="s">
        <v>66</v>
      </c>
      <c r="Z33" s="1160" t="s">
        <v>4</v>
      </c>
      <c r="AA33" s="1221" t="s">
        <v>67</v>
      </c>
      <c r="AB33" s="1163" t="s">
        <v>68</v>
      </c>
      <c r="AC33" s="1163" t="s">
        <v>69</v>
      </c>
      <c r="AD33" s="1145" t="s">
        <v>70</v>
      </c>
      <c r="AE33" s="73" t="s">
        <v>71</v>
      </c>
      <c r="AF33" s="1221" t="s">
        <v>67</v>
      </c>
      <c r="AG33" s="1163" t="s">
        <v>68</v>
      </c>
      <c r="AH33" s="1163" t="s">
        <v>69</v>
      </c>
      <c r="AI33" s="1145" t="s">
        <v>70</v>
      </c>
      <c r="AJ33" s="1222" t="s">
        <v>72</v>
      </c>
      <c r="AK33" s="1124" t="s">
        <v>73</v>
      </c>
      <c r="AL33" s="1124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1</v>
      </c>
      <c r="C34" s="1129">
        <v>1</v>
      </c>
      <c r="D34" s="16"/>
      <c r="E34" s="16"/>
      <c r="F34" s="16"/>
      <c r="G34" s="1223"/>
      <c r="H34" s="1223"/>
      <c r="I34" s="1223"/>
      <c r="J34" s="1223"/>
      <c r="K34" s="1223"/>
      <c r="L34" s="1223"/>
      <c r="M34" s="1223"/>
      <c r="N34" s="1223"/>
      <c r="O34" s="1223"/>
      <c r="P34" s="1223"/>
      <c r="Q34" s="1223"/>
      <c r="R34" s="1223"/>
      <c r="S34" s="1224"/>
      <c r="T34" s="1225"/>
      <c r="U34" s="1226">
        <v>1</v>
      </c>
      <c r="V34" s="1225"/>
      <c r="W34" s="1226"/>
      <c r="X34" s="1225"/>
      <c r="Y34" s="1226"/>
      <c r="Z34" s="77">
        <f>SUM(AA34+AB34+AC34+AD34)</f>
        <v>0</v>
      </c>
      <c r="AA34" s="1225"/>
      <c r="AB34" s="1227"/>
      <c r="AC34" s="1227"/>
      <c r="AD34" s="1226"/>
      <c r="AE34" s="77">
        <f>SUM(AF34+AG34+AH34+AI34)</f>
        <v>0</v>
      </c>
      <c r="AF34" s="1225"/>
      <c r="AG34" s="1227"/>
      <c r="AH34" s="1227"/>
      <c r="AI34" s="1228"/>
      <c r="AJ34" s="27">
        <v>0</v>
      </c>
      <c r="AK34" s="27">
        <v>0</v>
      </c>
      <c r="AL34" s="27">
        <v>1</v>
      </c>
      <c r="AM34" s="27"/>
      <c r="AN34" s="27">
        <v>0</v>
      </c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8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2</v>
      </c>
      <c r="P35" s="14">
        <v>0</v>
      </c>
      <c r="Q35" s="14">
        <v>2</v>
      </c>
      <c r="R35" s="14"/>
      <c r="S35" s="24">
        <v>4</v>
      </c>
      <c r="T35" s="78">
        <v>4</v>
      </c>
      <c r="U35" s="79">
        <v>4</v>
      </c>
      <c r="V35" s="78"/>
      <c r="W35" s="79">
        <v>3</v>
      </c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>
        <v>0</v>
      </c>
      <c r="AK35" s="27">
        <v>0</v>
      </c>
      <c r="AL35" s="27">
        <v>8</v>
      </c>
      <c r="AM35" s="27"/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1</v>
      </c>
      <c r="C77" s="13"/>
      <c r="D77" s="14"/>
      <c r="E77" s="14"/>
      <c r="F77" s="14"/>
      <c r="G77" s="14"/>
      <c r="H77" s="14"/>
      <c r="I77" s="14"/>
      <c r="J77" s="14"/>
      <c r="K77" s="14"/>
      <c r="L77" s="14">
        <v>1</v>
      </c>
      <c r="M77" s="14"/>
      <c r="N77" s="14"/>
      <c r="O77" s="14"/>
      <c r="P77" s="14"/>
      <c r="Q77" s="14"/>
      <c r="R77" s="14"/>
      <c r="S77" s="24"/>
      <c r="T77" s="13"/>
      <c r="U77" s="24">
        <v>1</v>
      </c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>
        <v>0</v>
      </c>
      <c r="AK77" s="27">
        <v>0</v>
      </c>
      <c r="AL77" s="27">
        <v>1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229" t="s">
        <v>4</v>
      </c>
      <c r="B94" s="1230">
        <f>SUM(C94:S94)</f>
        <v>10</v>
      </c>
      <c r="C94" s="1231">
        <f>SUM(C34:C93)</f>
        <v>1</v>
      </c>
      <c r="D94" s="1232">
        <f>SUM(D34:D93)</f>
        <v>0</v>
      </c>
      <c r="E94" s="1232">
        <f t="shared" ref="E94:AP94" si="34">SUM(E34:E93)</f>
        <v>0</v>
      </c>
      <c r="F94" s="1232">
        <f t="shared" si="34"/>
        <v>0</v>
      </c>
      <c r="G94" s="1232">
        <f t="shared" si="34"/>
        <v>0</v>
      </c>
      <c r="H94" s="1233">
        <f t="shared" si="34"/>
        <v>0</v>
      </c>
      <c r="I94" s="1232">
        <f t="shared" si="34"/>
        <v>0</v>
      </c>
      <c r="J94" s="1232">
        <f t="shared" si="34"/>
        <v>0</v>
      </c>
      <c r="K94" s="1232">
        <f t="shared" si="34"/>
        <v>0</v>
      </c>
      <c r="L94" s="1232">
        <f t="shared" si="34"/>
        <v>1</v>
      </c>
      <c r="M94" s="1232">
        <f t="shared" si="34"/>
        <v>0</v>
      </c>
      <c r="N94" s="1232">
        <f t="shared" si="34"/>
        <v>0</v>
      </c>
      <c r="O94" s="1232">
        <f t="shared" si="34"/>
        <v>2</v>
      </c>
      <c r="P94" s="1232">
        <f t="shared" si="34"/>
        <v>0</v>
      </c>
      <c r="Q94" s="1232">
        <f t="shared" si="34"/>
        <v>2</v>
      </c>
      <c r="R94" s="1232">
        <f t="shared" si="34"/>
        <v>0</v>
      </c>
      <c r="S94" s="1234">
        <f t="shared" si="34"/>
        <v>4</v>
      </c>
      <c r="T94" s="1231">
        <f t="shared" si="34"/>
        <v>4</v>
      </c>
      <c r="U94" s="1234">
        <f t="shared" si="34"/>
        <v>6</v>
      </c>
      <c r="V94" s="1231">
        <f t="shared" si="34"/>
        <v>0</v>
      </c>
      <c r="W94" s="1234">
        <f t="shared" si="34"/>
        <v>3</v>
      </c>
      <c r="X94" s="1231">
        <f t="shared" si="34"/>
        <v>0</v>
      </c>
      <c r="Y94" s="1234">
        <f t="shared" si="34"/>
        <v>0</v>
      </c>
      <c r="Z94" s="1230">
        <f t="shared" si="34"/>
        <v>0</v>
      </c>
      <c r="AA94" s="1231">
        <f t="shared" si="34"/>
        <v>0</v>
      </c>
      <c r="AB94" s="1232">
        <f t="shared" si="34"/>
        <v>0</v>
      </c>
      <c r="AC94" s="1232">
        <f t="shared" si="34"/>
        <v>0</v>
      </c>
      <c r="AD94" s="1233">
        <f t="shared" si="34"/>
        <v>0</v>
      </c>
      <c r="AE94" s="1230">
        <f t="shared" si="34"/>
        <v>0</v>
      </c>
      <c r="AF94" s="1231">
        <f t="shared" si="34"/>
        <v>0</v>
      </c>
      <c r="AG94" s="1232">
        <f t="shared" si="34"/>
        <v>0</v>
      </c>
      <c r="AH94" s="1232">
        <f t="shared" si="34"/>
        <v>0</v>
      </c>
      <c r="AI94" s="1235">
        <f t="shared" si="34"/>
        <v>0</v>
      </c>
      <c r="AJ94" s="1234">
        <f>SUM(AJ34:AJ93)</f>
        <v>0</v>
      </c>
      <c r="AK94" s="1234">
        <f>SUM(AK34:AK93)</f>
        <v>0</v>
      </c>
      <c r="AL94" s="1234">
        <f>SUM(AL34:AL93)</f>
        <v>10</v>
      </c>
      <c r="AM94" s="1234">
        <f t="shared" si="34"/>
        <v>0</v>
      </c>
      <c r="AN94" s="1234">
        <f t="shared" si="34"/>
        <v>0</v>
      </c>
      <c r="AO94" s="1234">
        <f t="shared" si="34"/>
        <v>0</v>
      </c>
      <c r="AP94" s="1234">
        <f t="shared" si="34"/>
        <v>0</v>
      </c>
      <c r="AQ94" s="1234">
        <f>SUM(AQ34:AQ93)</f>
        <v>0</v>
      </c>
    </row>
    <row r="95" spans="1:93" s="2" customFormat="1" ht="11.25" customHeight="1" x14ac:dyDescent="0.15">
      <c r="A95" s="2618" t="s">
        <v>135</v>
      </c>
      <c r="B95" s="2618"/>
      <c r="C95" s="2618"/>
      <c r="D95" s="2618"/>
      <c r="E95" s="2618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552" t="s">
        <v>3</v>
      </c>
      <c r="B96" s="2553"/>
      <c r="C96" s="2552" t="s">
        <v>36</v>
      </c>
      <c r="D96" s="2186"/>
      <c r="E96" s="2553"/>
      <c r="F96" s="2610" t="s">
        <v>39</v>
      </c>
      <c r="G96" s="2518"/>
      <c r="H96" s="2518"/>
      <c r="I96" s="2518"/>
      <c r="J96" s="2518"/>
      <c r="K96" s="2518"/>
      <c r="L96" s="2518"/>
      <c r="M96" s="2518"/>
      <c r="N96" s="2518"/>
      <c r="O96" s="2518"/>
      <c r="P96" s="2518"/>
      <c r="Q96" s="2518"/>
      <c r="R96" s="2518"/>
      <c r="S96" s="2518"/>
      <c r="T96" s="2518"/>
      <c r="U96" s="2518"/>
      <c r="V96" s="2518"/>
      <c r="W96" s="2518"/>
      <c r="X96" s="2518"/>
      <c r="Y96" s="2518"/>
      <c r="Z96" s="2518"/>
      <c r="AA96" s="2518"/>
      <c r="AB96" s="2518"/>
      <c r="AC96" s="2518"/>
      <c r="AD96" s="2518"/>
      <c r="AE96" s="2518"/>
      <c r="AF96" s="2518"/>
      <c r="AG96" s="2518"/>
      <c r="AH96" s="2518"/>
      <c r="AI96" s="2518"/>
      <c r="AJ96" s="2518"/>
      <c r="AK96" s="2518"/>
      <c r="AL96" s="2518"/>
      <c r="AM96" s="2617"/>
      <c r="AN96" s="2619" t="s">
        <v>136</v>
      </c>
      <c r="AO96" s="2555"/>
      <c r="AP96" s="2156" t="s">
        <v>137</v>
      </c>
      <c r="AQ96" s="2608" t="s">
        <v>138</v>
      </c>
      <c r="AR96" s="2543" t="s">
        <v>9</v>
      </c>
      <c r="AS96" s="2608" t="s">
        <v>10</v>
      </c>
      <c r="AT96" s="2608" t="s">
        <v>139</v>
      </c>
      <c r="AU96" s="2544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609" t="s">
        <v>12</v>
      </c>
      <c r="G97" s="2521"/>
      <c r="H97" s="2609" t="s">
        <v>13</v>
      </c>
      <c r="I97" s="2521"/>
      <c r="J97" s="2609" t="s">
        <v>141</v>
      </c>
      <c r="K97" s="2521"/>
      <c r="L97" s="2609" t="s">
        <v>15</v>
      </c>
      <c r="M97" s="2521"/>
      <c r="N97" s="2609" t="s">
        <v>16</v>
      </c>
      <c r="O97" s="2521"/>
      <c r="P97" s="2610" t="s">
        <v>17</v>
      </c>
      <c r="Q97" s="2519"/>
      <c r="R97" s="2610" t="s">
        <v>18</v>
      </c>
      <c r="S97" s="2519"/>
      <c r="T97" s="2610" t="s">
        <v>19</v>
      </c>
      <c r="U97" s="2519"/>
      <c r="V97" s="2610" t="s">
        <v>20</v>
      </c>
      <c r="W97" s="2519"/>
      <c r="X97" s="2610" t="s">
        <v>21</v>
      </c>
      <c r="Y97" s="2519"/>
      <c r="Z97" s="2610" t="s">
        <v>22</v>
      </c>
      <c r="AA97" s="2519"/>
      <c r="AB97" s="2610" t="s">
        <v>23</v>
      </c>
      <c r="AC97" s="2519"/>
      <c r="AD97" s="2610" t="s">
        <v>24</v>
      </c>
      <c r="AE97" s="2519"/>
      <c r="AF97" s="2610" t="s">
        <v>25</v>
      </c>
      <c r="AG97" s="2519"/>
      <c r="AH97" s="2610" t="s">
        <v>26</v>
      </c>
      <c r="AI97" s="2519"/>
      <c r="AJ97" s="2610" t="s">
        <v>27</v>
      </c>
      <c r="AK97" s="2519"/>
      <c r="AL97" s="2610" t="s">
        <v>28</v>
      </c>
      <c r="AM97" s="2617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236" t="s">
        <v>43</v>
      </c>
      <c r="D98" s="1237" t="s">
        <v>29</v>
      </c>
      <c r="E98" s="1161" t="s">
        <v>30</v>
      </c>
      <c r="F98" s="1238" t="s">
        <v>29</v>
      </c>
      <c r="G98" s="1075" t="s">
        <v>30</v>
      </c>
      <c r="H98" s="1238" t="s">
        <v>29</v>
      </c>
      <c r="I98" s="1075" t="s">
        <v>30</v>
      </c>
      <c r="J98" s="1238" t="s">
        <v>29</v>
      </c>
      <c r="K98" s="1075" t="s">
        <v>30</v>
      </c>
      <c r="L98" s="1238" t="s">
        <v>29</v>
      </c>
      <c r="M98" s="1075" t="s">
        <v>30</v>
      </c>
      <c r="N98" s="1238" t="s">
        <v>29</v>
      </c>
      <c r="O98" s="1075" t="s">
        <v>30</v>
      </c>
      <c r="P98" s="1238" t="s">
        <v>29</v>
      </c>
      <c r="Q98" s="1075" t="s">
        <v>30</v>
      </c>
      <c r="R98" s="1238" t="s">
        <v>29</v>
      </c>
      <c r="S98" s="1075" t="s">
        <v>30</v>
      </c>
      <c r="T98" s="1238" t="s">
        <v>29</v>
      </c>
      <c r="U98" s="1075" t="s">
        <v>30</v>
      </c>
      <c r="V98" s="1238" t="s">
        <v>29</v>
      </c>
      <c r="W98" s="1075" t="s">
        <v>30</v>
      </c>
      <c r="X98" s="1238" t="s">
        <v>29</v>
      </c>
      <c r="Y98" s="1075" t="s">
        <v>30</v>
      </c>
      <c r="Z98" s="1238" t="s">
        <v>29</v>
      </c>
      <c r="AA98" s="1075" t="s">
        <v>30</v>
      </c>
      <c r="AB98" s="1238" t="s">
        <v>29</v>
      </c>
      <c r="AC98" s="1075" t="s">
        <v>30</v>
      </c>
      <c r="AD98" s="1238" t="s">
        <v>29</v>
      </c>
      <c r="AE98" s="1075" t="s">
        <v>30</v>
      </c>
      <c r="AF98" s="1238" t="s">
        <v>29</v>
      </c>
      <c r="AG98" s="1075" t="s">
        <v>30</v>
      </c>
      <c r="AH98" s="1238" t="s">
        <v>29</v>
      </c>
      <c r="AI98" s="1075" t="s">
        <v>30</v>
      </c>
      <c r="AJ98" s="1238" t="s">
        <v>29</v>
      </c>
      <c r="AK98" s="1075" t="s">
        <v>30</v>
      </c>
      <c r="AL98" s="1238" t="s">
        <v>29</v>
      </c>
      <c r="AM98" s="1076" t="s">
        <v>30</v>
      </c>
      <c r="AN98" s="1239" t="s">
        <v>142</v>
      </c>
      <c r="AO98" s="1240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079" t="s">
        <v>32</v>
      </c>
      <c r="B99" s="1080"/>
      <c r="C99" s="1241">
        <f>SUM(D99+E99)</f>
        <v>42</v>
      </c>
      <c r="D99" s="1242">
        <f>SUM(F99+H99+J99+L99+N99+P99+R99+T99+V99+X99+Z99+AB99+AD99+AF99+AH99+AJ99+AL99)</f>
        <v>21</v>
      </c>
      <c r="E99" s="1083">
        <f>SUM(G99+I99+K99+M99+O99+Q99+S99+U99+W99+Y99+AA99+AC99+AE99+AG99+AI99+AK99+AM99)</f>
        <v>21</v>
      </c>
      <c r="F99" s="1243"/>
      <c r="G99" s="1085"/>
      <c r="H99" s="1243"/>
      <c r="I99" s="1085"/>
      <c r="J99" s="1243"/>
      <c r="K99" s="1085"/>
      <c r="L99" s="1243"/>
      <c r="M99" s="1085"/>
      <c r="N99" s="1243"/>
      <c r="O99" s="1085"/>
      <c r="P99" s="1243">
        <v>1</v>
      </c>
      <c r="Q99" s="1085">
        <v>3</v>
      </c>
      <c r="R99" s="1243"/>
      <c r="S99" s="1085"/>
      <c r="T99" s="1243"/>
      <c r="U99" s="1085"/>
      <c r="V99" s="1243">
        <v>1</v>
      </c>
      <c r="W99" s="1085">
        <v>1</v>
      </c>
      <c r="X99" s="1243"/>
      <c r="Y99" s="1085"/>
      <c r="Z99" s="1243"/>
      <c r="AA99" s="1085">
        <v>1</v>
      </c>
      <c r="AB99" s="1243">
        <v>1</v>
      </c>
      <c r="AC99" s="1085">
        <v>2</v>
      </c>
      <c r="AD99" s="1243">
        <v>1</v>
      </c>
      <c r="AE99" s="1085"/>
      <c r="AF99" s="1243">
        <v>5</v>
      </c>
      <c r="AG99" s="1085">
        <v>2</v>
      </c>
      <c r="AH99" s="1243">
        <v>3</v>
      </c>
      <c r="AI99" s="1085">
        <v>4</v>
      </c>
      <c r="AJ99" s="1243">
        <v>3</v>
      </c>
      <c r="AK99" s="1085">
        <v>5</v>
      </c>
      <c r="AL99" s="1243">
        <v>6</v>
      </c>
      <c r="AM99" s="1086">
        <v>3</v>
      </c>
      <c r="AN99" s="1244">
        <v>0</v>
      </c>
      <c r="AO99" s="1245">
        <v>27</v>
      </c>
      <c r="AP99" s="1246">
        <v>42</v>
      </c>
      <c r="AQ99" s="1247">
        <v>13</v>
      </c>
      <c r="AR99" s="1246">
        <v>0</v>
      </c>
      <c r="AS99" s="1247">
        <v>0</v>
      </c>
      <c r="AT99" s="1248">
        <v>15</v>
      </c>
      <c r="AU99" s="1248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249" t="s">
        <v>33</v>
      </c>
      <c r="B100" s="1250" t="s">
        <v>144</v>
      </c>
      <c r="C100" s="118">
        <f>SUM(D100:E100)</f>
        <v>0</v>
      </c>
      <c r="D100" s="371"/>
      <c r="E100" s="1083">
        <f>SUM(K100+M100+O100+Q100+S100+U100+W100+Y100+AA100+AC100+AE100+AG100+AI100+AK100+AM100)</f>
        <v>0</v>
      </c>
      <c r="F100" s="1251"/>
      <c r="G100" s="1252"/>
      <c r="H100" s="1251"/>
      <c r="I100" s="1252"/>
      <c r="J100" s="1251"/>
      <c r="K100" s="1253"/>
      <c r="L100" s="1251"/>
      <c r="M100" s="1253"/>
      <c r="N100" s="1251"/>
      <c r="O100" s="1253"/>
      <c r="P100" s="1251"/>
      <c r="Q100" s="1253"/>
      <c r="R100" s="1251"/>
      <c r="S100" s="1253"/>
      <c r="T100" s="1251"/>
      <c r="U100" s="1253"/>
      <c r="V100" s="1251"/>
      <c r="W100" s="1253"/>
      <c r="X100" s="1251"/>
      <c r="Y100" s="1253"/>
      <c r="Z100" s="1251"/>
      <c r="AA100" s="1253"/>
      <c r="AB100" s="1251"/>
      <c r="AC100" s="1226"/>
      <c r="AD100" s="1251"/>
      <c r="AE100" s="1253"/>
      <c r="AF100" s="1251"/>
      <c r="AG100" s="1253"/>
      <c r="AH100" s="1251"/>
      <c r="AI100" s="1253"/>
      <c r="AJ100" s="1251"/>
      <c r="AK100" s="1253"/>
      <c r="AL100" s="1251"/>
      <c r="AM100" s="1228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2</v>
      </c>
      <c r="D105" s="152">
        <f t="shared" si="45"/>
        <v>1</v>
      </c>
      <c r="E105" s="126">
        <f t="shared" si="45"/>
        <v>1</v>
      </c>
      <c r="F105" s="13">
        <v>1</v>
      </c>
      <c r="G105" s="27">
        <v>1</v>
      </c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>
        <v>0</v>
      </c>
      <c r="AO105" s="89">
        <v>2</v>
      </c>
      <c r="AP105" s="129">
        <v>2</v>
      </c>
      <c r="AQ105" s="25">
        <v>2</v>
      </c>
      <c r="AR105" s="129">
        <v>0</v>
      </c>
      <c r="AS105" s="25">
        <v>0</v>
      </c>
      <c r="AT105" s="24">
        <v>0</v>
      </c>
      <c r="AU105" s="24">
        <v>0</v>
      </c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609" t="s">
        <v>4</v>
      </c>
      <c r="B108" s="2521"/>
      <c r="C108" s="163">
        <f t="shared" ref="C108:AU108" si="46">SUM(C99:C107)</f>
        <v>44</v>
      </c>
      <c r="D108" s="164">
        <f t="shared" si="46"/>
        <v>22</v>
      </c>
      <c r="E108" s="134">
        <f t="shared" si="46"/>
        <v>22</v>
      </c>
      <c r="F108" s="165">
        <f t="shared" si="46"/>
        <v>1</v>
      </c>
      <c r="G108" s="166">
        <f t="shared" si="46"/>
        <v>1</v>
      </c>
      <c r="H108" s="165">
        <f t="shared" si="46"/>
        <v>0</v>
      </c>
      <c r="I108" s="166">
        <f t="shared" si="46"/>
        <v>0</v>
      </c>
      <c r="J108" s="1254">
        <f t="shared" si="46"/>
        <v>0</v>
      </c>
      <c r="K108" s="1255">
        <f t="shared" si="46"/>
        <v>0</v>
      </c>
      <c r="L108" s="1254">
        <f t="shared" si="46"/>
        <v>0</v>
      </c>
      <c r="M108" s="1255">
        <f t="shared" si="46"/>
        <v>0</v>
      </c>
      <c r="N108" s="1254">
        <f t="shared" si="46"/>
        <v>0</v>
      </c>
      <c r="O108" s="1255">
        <f t="shared" si="46"/>
        <v>0</v>
      </c>
      <c r="P108" s="1254">
        <f t="shared" si="46"/>
        <v>1</v>
      </c>
      <c r="Q108" s="1255">
        <f t="shared" si="46"/>
        <v>3</v>
      </c>
      <c r="R108" s="1254">
        <f t="shared" si="46"/>
        <v>0</v>
      </c>
      <c r="S108" s="1255">
        <f t="shared" si="46"/>
        <v>0</v>
      </c>
      <c r="T108" s="1254">
        <f t="shared" si="46"/>
        <v>0</v>
      </c>
      <c r="U108" s="1255">
        <f t="shared" si="46"/>
        <v>0</v>
      </c>
      <c r="V108" s="1254">
        <f t="shared" si="46"/>
        <v>1</v>
      </c>
      <c r="W108" s="1255">
        <f t="shared" si="46"/>
        <v>1</v>
      </c>
      <c r="X108" s="1254">
        <f t="shared" si="46"/>
        <v>0</v>
      </c>
      <c r="Y108" s="1255">
        <f t="shared" si="46"/>
        <v>0</v>
      </c>
      <c r="Z108" s="1254">
        <f t="shared" si="46"/>
        <v>0</v>
      </c>
      <c r="AA108" s="1255">
        <f t="shared" si="46"/>
        <v>1</v>
      </c>
      <c r="AB108" s="1254">
        <f t="shared" si="46"/>
        <v>1</v>
      </c>
      <c r="AC108" s="1255">
        <f t="shared" si="46"/>
        <v>2</v>
      </c>
      <c r="AD108" s="1254">
        <f t="shared" si="46"/>
        <v>1</v>
      </c>
      <c r="AE108" s="1255">
        <f t="shared" si="46"/>
        <v>0</v>
      </c>
      <c r="AF108" s="1254">
        <f t="shared" si="46"/>
        <v>5</v>
      </c>
      <c r="AG108" s="1255">
        <f t="shared" si="46"/>
        <v>2</v>
      </c>
      <c r="AH108" s="1254">
        <f t="shared" si="46"/>
        <v>3</v>
      </c>
      <c r="AI108" s="1255">
        <f t="shared" si="46"/>
        <v>4</v>
      </c>
      <c r="AJ108" s="1254">
        <f t="shared" si="46"/>
        <v>3</v>
      </c>
      <c r="AK108" s="1255">
        <f t="shared" si="46"/>
        <v>5</v>
      </c>
      <c r="AL108" s="1256">
        <f t="shared" si="46"/>
        <v>6</v>
      </c>
      <c r="AM108" s="1257">
        <f t="shared" si="46"/>
        <v>3</v>
      </c>
      <c r="AN108" s="1258">
        <f>SUM(AN99:AN107)</f>
        <v>0</v>
      </c>
      <c r="AO108" s="172">
        <f>SUM(AO99:AO107)</f>
        <v>29</v>
      </c>
      <c r="AP108" s="1259">
        <f t="shared" si="46"/>
        <v>44</v>
      </c>
      <c r="AQ108" s="174">
        <f t="shared" si="46"/>
        <v>15</v>
      </c>
      <c r="AR108" s="175">
        <f t="shared" si="46"/>
        <v>0</v>
      </c>
      <c r="AS108" s="174">
        <f t="shared" si="46"/>
        <v>0</v>
      </c>
      <c r="AT108" s="166">
        <f t="shared" si="46"/>
        <v>15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018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608" t="s">
        <v>153</v>
      </c>
      <c r="B111" s="2609" t="s">
        <v>4</v>
      </c>
      <c r="C111" s="2539"/>
      <c r="D111" s="2521"/>
      <c r="E111" s="2609" t="s">
        <v>5</v>
      </c>
      <c r="F111" s="2539"/>
      <c r="G111" s="2539"/>
      <c r="H111" s="2539"/>
      <c r="I111" s="2539"/>
      <c r="J111" s="2539"/>
      <c r="K111" s="2539"/>
      <c r="L111" s="2539"/>
      <c r="M111" s="2539"/>
      <c r="N111" s="2539"/>
      <c r="O111" s="2539"/>
      <c r="P111" s="2616"/>
      <c r="Q111" s="2611" t="s">
        <v>154</v>
      </c>
      <c r="R111" s="2544" t="s">
        <v>155</v>
      </c>
      <c r="S111" s="2544" t="s">
        <v>156</v>
      </c>
      <c r="T111" s="2544" t="s">
        <v>7</v>
      </c>
      <c r="U111" s="2544" t="s">
        <v>8</v>
      </c>
      <c r="V111" s="2544" t="s">
        <v>9</v>
      </c>
      <c r="W111" s="2544" t="s">
        <v>10</v>
      </c>
    </row>
    <row r="112" spans="1:93" s="3" customFormat="1" ht="21" x14ac:dyDescent="0.15">
      <c r="A112" s="2148"/>
      <c r="B112" s="1260" t="s">
        <v>71</v>
      </c>
      <c r="C112" s="1144" t="s">
        <v>29</v>
      </c>
      <c r="D112" s="1261" t="s">
        <v>30</v>
      </c>
      <c r="E112" s="1262" t="s">
        <v>157</v>
      </c>
      <c r="F112" s="1263" t="s">
        <v>158</v>
      </c>
      <c r="G112" s="1263" t="s">
        <v>159</v>
      </c>
      <c r="H112" s="1263" t="s">
        <v>160</v>
      </c>
      <c r="I112" s="1263" t="s">
        <v>161</v>
      </c>
      <c r="J112" s="1263" t="s">
        <v>162</v>
      </c>
      <c r="K112" s="1263" t="s">
        <v>163</v>
      </c>
      <c r="L112" s="1263" t="s">
        <v>164</v>
      </c>
      <c r="M112" s="1263" t="s">
        <v>165</v>
      </c>
      <c r="N112" s="1263" t="s">
        <v>166</v>
      </c>
      <c r="O112" s="1263" t="s">
        <v>167</v>
      </c>
      <c r="P112" s="1264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265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266" t="s">
        <v>4</v>
      </c>
      <c r="B116" s="1267">
        <f t="shared" ref="B116:W116" si="64">SUM(B113:B115)</f>
        <v>0</v>
      </c>
      <c r="C116" s="1268">
        <f t="shared" si="64"/>
        <v>0</v>
      </c>
      <c r="D116" s="1269">
        <f t="shared" si="64"/>
        <v>0</v>
      </c>
      <c r="E116" s="1241">
        <f t="shared" si="64"/>
        <v>0</v>
      </c>
      <c r="F116" s="1270">
        <f t="shared" si="64"/>
        <v>0</v>
      </c>
      <c r="G116" s="1270">
        <f t="shared" si="64"/>
        <v>0</v>
      </c>
      <c r="H116" s="1270">
        <f t="shared" si="64"/>
        <v>0</v>
      </c>
      <c r="I116" s="1270">
        <f t="shared" si="64"/>
        <v>0</v>
      </c>
      <c r="J116" s="1270">
        <f t="shared" si="64"/>
        <v>0</v>
      </c>
      <c r="K116" s="1270">
        <f t="shared" si="64"/>
        <v>0</v>
      </c>
      <c r="L116" s="1270">
        <f t="shared" si="64"/>
        <v>0</v>
      </c>
      <c r="M116" s="1270">
        <f t="shared" si="64"/>
        <v>0</v>
      </c>
      <c r="N116" s="1270">
        <f t="shared" si="64"/>
        <v>0</v>
      </c>
      <c r="O116" s="1270">
        <f t="shared" si="64"/>
        <v>0</v>
      </c>
      <c r="P116" s="1271">
        <f t="shared" si="64"/>
        <v>0</v>
      </c>
      <c r="Q116" s="1272">
        <f t="shared" si="64"/>
        <v>0</v>
      </c>
      <c r="R116" s="1273">
        <f t="shared" si="64"/>
        <v>0</v>
      </c>
      <c r="S116" s="1273">
        <f t="shared" si="64"/>
        <v>0</v>
      </c>
      <c r="T116" s="1273">
        <f>SUM(T113:T115)</f>
        <v>0</v>
      </c>
      <c r="U116" s="1273">
        <f t="shared" si="64"/>
        <v>0</v>
      </c>
      <c r="V116" s="1273">
        <f t="shared" si="64"/>
        <v>0</v>
      </c>
      <c r="W116" s="1273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608" t="s">
        <v>153</v>
      </c>
      <c r="B118" s="2609" t="s">
        <v>4</v>
      </c>
      <c r="C118" s="2539"/>
      <c r="D118" s="2521"/>
      <c r="E118" s="2609" t="s">
        <v>5</v>
      </c>
      <c r="F118" s="2539"/>
      <c r="G118" s="2539"/>
      <c r="H118" s="2539"/>
      <c r="I118" s="2539"/>
      <c r="J118" s="2539"/>
      <c r="K118" s="2539"/>
      <c r="L118" s="2616"/>
      <c r="M118" s="2611" t="s">
        <v>173</v>
      </c>
      <c r="N118" s="2544" t="s">
        <v>154</v>
      </c>
      <c r="O118" s="2544" t="s">
        <v>137</v>
      </c>
      <c r="P118" s="2544" t="s">
        <v>174</v>
      </c>
      <c r="Q118" s="2544" t="s">
        <v>175</v>
      </c>
      <c r="R118" s="2544" t="s">
        <v>176</v>
      </c>
      <c r="S118" s="2544" t="s">
        <v>9</v>
      </c>
      <c r="T118" s="2544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017" t="s">
        <v>29</v>
      </c>
      <c r="D119" s="1261" t="s">
        <v>30</v>
      </c>
      <c r="E119" s="1262" t="s">
        <v>177</v>
      </c>
      <c r="F119" s="1263" t="s">
        <v>178</v>
      </c>
      <c r="G119" s="1263" t="s">
        <v>179</v>
      </c>
      <c r="H119" s="1263" t="s">
        <v>180</v>
      </c>
      <c r="I119" s="1263" t="s">
        <v>181</v>
      </c>
      <c r="J119" s="1263" t="s">
        <v>182</v>
      </c>
      <c r="K119" s="1263" t="s">
        <v>183</v>
      </c>
      <c r="L119" s="1264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274" t="s">
        <v>4</v>
      </c>
      <c r="B122" s="1267">
        <f t="shared" ref="B122:T122" si="66">SUM(B120:B121)</f>
        <v>0</v>
      </c>
      <c r="C122" s="1275">
        <f t="shared" si="66"/>
        <v>0</v>
      </c>
      <c r="D122" s="1269">
        <f t="shared" si="66"/>
        <v>0</v>
      </c>
      <c r="E122" s="1241">
        <f t="shared" si="66"/>
        <v>0</v>
      </c>
      <c r="F122" s="1270">
        <f t="shared" si="66"/>
        <v>0</v>
      </c>
      <c r="G122" s="1270">
        <f t="shared" si="66"/>
        <v>0</v>
      </c>
      <c r="H122" s="1270">
        <f t="shared" si="66"/>
        <v>0</v>
      </c>
      <c r="I122" s="1270">
        <f t="shared" si="66"/>
        <v>0</v>
      </c>
      <c r="J122" s="1270">
        <f t="shared" si="66"/>
        <v>0</v>
      </c>
      <c r="K122" s="1270">
        <f t="shared" si="66"/>
        <v>0</v>
      </c>
      <c r="L122" s="1271">
        <f t="shared" si="66"/>
        <v>0</v>
      </c>
      <c r="M122" s="1272">
        <f t="shared" si="66"/>
        <v>0</v>
      </c>
      <c r="N122" s="1273">
        <f t="shared" si="66"/>
        <v>0</v>
      </c>
      <c r="O122" s="1273">
        <f t="shared" si="66"/>
        <v>0</v>
      </c>
      <c r="P122" s="1273">
        <f t="shared" si="66"/>
        <v>0</v>
      </c>
      <c r="Q122" s="1273">
        <f t="shared" si="66"/>
        <v>0</v>
      </c>
      <c r="R122" s="1273">
        <f>SUM(R120:R121)</f>
        <v>0</v>
      </c>
      <c r="S122" s="1273">
        <f t="shared" si="66"/>
        <v>0</v>
      </c>
      <c r="T122" s="1273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613" t="s">
        <v>188</v>
      </c>
      <c r="B125" s="2613" t="s">
        <v>189</v>
      </c>
      <c r="C125" s="2610" t="s">
        <v>5</v>
      </c>
      <c r="D125" s="2518"/>
      <c r="E125" s="2518"/>
      <c r="F125" s="2518"/>
      <c r="G125" s="2518"/>
      <c r="H125" s="2518"/>
      <c r="I125" s="2518"/>
      <c r="J125" s="2518"/>
      <c r="K125" s="2518"/>
      <c r="L125" s="2518"/>
      <c r="M125" s="2518"/>
      <c r="N125" s="2518"/>
      <c r="O125" s="2518"/>
      <c r="P125" s="2518"/>
      <c r="Q125" s="2518"/>
      <c r="R125" s="2518"/>
      <c r="S125" s="2518"/>
      <c r="T125" s="2614" t="s">
        <v>48</v>
      </c>
      <c r="U125" s="2615"/>
      <c r="V125" s="2611" t="s">
        <v>190</v>
      </c>
      <c r="W125" s="2608" t="s">
        <v>191</v>
      </c>
      <c r="X125" s="2608" t="s">
        <v>9</v>
      </c>
      <c r="Y125" s="2608" t="s">
        <v>10</v>
      </c>
      <c r="Z125" s="2544" t="s">
        <v>192</v>
      </c>
      <c r="AA125" s="2612" t="s">
        <v>193</v>
      </c>
    </row>
    <row r="126" spans="1:96" s="3" customFormat="1" ht="10.5" x14ac:dyDescent="0.15">
      <c r="A126" s="2613"/>
      <c r="B126" s="2613"/>
      <c r="C126" s="1262" t="s">
        <v>12</v>
      </c>
      <c r="D126" s="1263" t="s">
        <v>13</v>
      </c>
      <c r="E126" s="1276" t="s">
        <v>14</v>
      </c>
      <c r="F126" s="1263" t="s">
        <v>15</v>
      </c>
      <c r="G126" s="1237" t="s">
        <v>16</v>
      </c>
      <c r="H126" s="1237" t="s">
        <v>17</v>
      </c>
      <c r="I126" s="1237" t="s">
        <v>18</v>
      </c>
      <c r="J126" s="1237" t="s">
        <v>19</v>
      </c>
      <c r="K126" s="1237" t="s">
        <v>20</v>
      </c>
      <c r="L126" s="1237" t="s">
        <v>21</v>
      </c>
      <c r="M126" s="1237" t="s">
        <v>22</v>
      </c>
      <c r="N126" s="1237" t="s">
        <v>23</v>
      </c>
      <c r="O126" s="1237" t="s">
        <v>24</v>
      </c>
      <c r="P126" s="1237" t="s">
        <v>25</v>
      </c>
      <c r="Q126" s="1237" t="s">
        <v>26</v>
      </c>
      <c r="R126" s="1237" t="s">
        <v>27</v>
      </c>
      <c r="S126" s="1277" t="s">
        <v>28</v>
      </c>
      <c r="T126" s="1278" t="s">
        <v>29</v>
      </c>
      <c r="U126" s="1279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280" t="s">
        <v>194</v>
      </c>
      <c r="B127" s="1281">
        <f>SUM(C127:S127)</f>
        <v>16</v>
      </c>
      <c r="C127" s="198"/>
      <c r="D127" s="199"/>
      <c r="E127" s="199">
        <v>4</v>
      </c>
      <c r="F127" s="199">
        <v>12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13</v>
      </c>
      <c r="U127" s="202">
        <v>3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542" t="s">
        <v>198</v>
      </c>
      <c r="B131" s="2542" t="s">
        <v>3</v>
      </c>
      <c r="C131" s="2543" t="s">
        <v>4</v>
      </c>
      <c r="D131" s="2156"/>
      <c r="E131" s="2544"/>
      <c r="F131" s="2610" t="s">
        <v>39</v>
      </c>
      <c r="G131" s="2518"/>
      <c r="H131" s="2518"/>
      <c r="I131" s="2518"/>
      <c r="J131" s="2518"/>
      <c r="K131" s="2518"/>
      <c r="L131" s="2518"/>
      <c r="M131" s="2518"/>
      <c r="N131" s="2518"/>
      <c r="O131" s="2518"/>
      <c r="P131" s="2518"/>
      <c r="Q131" s="2518"/>
      <c r="R131" s="2518"/>
      <c r="S131" s="2518"/>
      <c r="T131" s="2518"/>
      <c r="U131" s="2518"/>
      <c r="V131" s="2518"/>
      <c r="W131" s="2518"/>
      <c r="X131" s="2518"/>
      <c r="Y131" s="2518"/>
      <c r="Z131" s="2518"/>
      <c r="AA131" s="2518"/>
      <c r="AB131" s="2518"/>
      <c r="AC131" s="2518"/>
      <c r="AD131" s="2518"/>
      <c r="AE131" s="2518"/>
      <c r="AF131" s="2518"/>
      <c r="AG131" s="2518"/>
      <c r="AH131" s="2518"/>
      <c r="AI131" s="2518"/>
      <c r="AJ131" s="2518"/>
      <c r="AK131" s="2518"/>
      <c r="AL131" s="2518"/>
      <c r="AM131" s="2518"/>
      <c r="AN131" s="2611" t="s">
        <v>8</v>
      </c>
      <c r="AO131" s="2608" t="s">
        <v>9</v>
      </c>
      <c r="AP131" s="2608" t="s">
        <v>10</v>
      </c>
      <c r="AQ131" s="2608" t="s">
        <v>192</v>
      </c>
      <c r="AR131" s="2608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609" t="s">
        <v>12</v>
      </c>
      <c r="G132" s="2521"/>
      <c r="H132" s="2609" t="s">
        <v>13</v>
      </c>
      <c r="I132" s="2521"/>
      <c r="J132" s="2609" t="s">
        <v>141</v>
      </c>
      <c r="K132" s="2521"/>
      <c r="L132" s="2609" t="s">
        <v>15</v>
      </c>
      <c r="M132" s="2539"/>
      <c r="N132" s="2609" t="s">
        <v>16</v>
      </c>
      <c r="O132" s="2521"/>
      <c r="P132" s="2610" t="s">
        <v>17</v>
      </c>
      <c r="Q132" s="2519"/>
      <c r="R132" s="2610" t="s">
        <v>18</v>
      </c>
      <c r="S132" s="2519"/>
      <c r="T132" s="2610" t="s">
        <v>19</v>
      </c>
      <c r="U132" s="2519"/>
      <c r="V132" s="2610" t="s">
        <v>20</v>
      </c>
      <c r="W132" s="2519"/>
      <c r="X132" s="2610" t="s">
        <v>21</v>
      </c>
      <c r="Y132" s="2519"/>
      <c r="Z132" s="2610" t="s">
        <v>22</v>
      </c>
      <c r="AA132" s="2519"/>
      <c r="AB132" s="2610" t="s">
        <v>23</v>
      </c>
      <c r="AC132" s="2519"/>
      <c r="AD132" s="2610" t="s">
        <v>24</v>
      </c>
      <c r="AE132" s="2519"/>
      <c r="AF132" s="2610" t="s">
        <v>25</v>
      </c>
      <c r="AG132" s="2519"/>
      <c r="AH132" s="2610" t="s">
        <v>26</v>
      </c>
      <c r="AI132" s="2519"/>
      <c r="AJ132" s="2610" t="s">
        <v>27</v>
      </c>
      <c r="AK132" s="2519"/>
      <c r="AL132" s="2610" t="s">
        <v>28</v>
      </c>
      <c r="AM132" s="2518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236" t="s">
        <v>43</v>
      </c>
      <c r="D133" s="1276" t="s">
        <v>29</v>
      </c>
      <c r="E133" s="1145" t="s">
        <v>30</v>
      </c>
      <c r="F133" s="1262" t="s">
        <v>29</v>
      </c>
      <c r="G133" s="1145" t="s">
        <v>30</v>
      </c>
      <c r="H133" s="1262" t="s">
        <v>29</v>
      </c>
      <c r="I133" s="1145" t="s">
        <v>30</v>
      </c>
      <c r="J133" s="1262" t="s">
        <v>29</v>
      </c>
      <c r="K133" s="1145" t="s">
        <v>30</v>
      </c>
      <c r="L133" s="1276" t="s">
        <v>29</v>
      </c>
      <c r="M133" s="1282" t="s">
        <v>30</v>
      </c>
      <c r="N133" s="1262" t="s">
        <v>29</v>
      </c>
      <c r="O133" s="1261" t="s">
        <v>30</v>
      </c>
      <c r="P133" s="1262" t="s">
        <v>29</v>
      </c>
      <c r="Q133" s="1261" t="s">
        <v>30</v>
      </c>
      <c r="R133" s="1276" t="s">
        <v>29</v>
      </c>
      <c r="S133" s="1261" t="s">
        <v>30</v>
      </c>
      <c r="T133" s="1276" t="s">
        <v>29</v>
      </c>
      <c r="U133" s="1261" t="s">
        <v>30</v>
      </c>
      <c r="V133" s="1262" t="s">
        <v>29</v>
      </c>
      <c r="W133" s="1261" t="s">
        <v>30</v>
      </c>
      <c r="X133" s="1276" t="s">
        <v>29</v>
      </c>
      <c r="Y133" s="1261" t="s">
        <v>30</v>
      </c>
      <c r="Z133" s="1276" t="s">
        <v>29</v>
      </c>
      <c r="AA133" s="1261" t="s">
        <v>30</v>
      </c>
      <c r="AB133" s="1276" t="s">
        <v>29</v>
      </c>
      <c r="AC133" s="1261" t="s">
        <v>30</v>
      </c>
      <c r="AD133" s="1276" t="s">
        <v>29</v>
      </c>
      <c r="AE133" s="1261" t="s">
        <v>30</v>
      </c>
      <c r="AF133" s="1276" t="s">
        <v>29</v>
      </c>
      <c r="AG133" s="1261" t="s">
        <v>30</v>
      </c>
      <c r="AH133" s="1276" t="s">
        <v>29</v>
      </c>
      <c r="AI133" s="1261" t="s">
        <v>30</v>
      </c>
      <c r="AJ133" s="1276" t="s">
        <v>29</v>
      </c>
      <c r="AK133" s="1261" t="s">
        <v>30</v>
      </c>
      <c r="AL133" s="1276" t="s">
        <v>29</v>
      </c>
      <c r="AM133" s="1282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607" t="s">
        <v>199</v>
      </c>
      <c r="B134" s="1283" t="s">
        <v>31</v>
      </c>
      <c r="C134" s="1284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1285">
        <f t="shared" si="83"/>
        <v>0</v>
      </c>
      <c r="F134" s="1286"/>
      <c r="G134" s="1287"/>
      <c r="H134" s="1286"/>
      <c r="I134" s="1287"/>
      <c r="J134" s="1286"/>
      <c r="K134" s="1287"/>
      <c r="L134" s="1288"/>
      <c r="M134" s="1289"/>
      <c r="N134" s="1286"/>
      <c r="O134" s="1290"/>
      <c r="P134" s="1286"/>
      <c r="Q134" s="1290"/>
      <c r="R134" s="1288"/>
      <c r="S134" s="1290"/>
      <c r="T134" s="1288"/>
      <c r="U134" s="1290"/>
      <c r="V134" s="1286"/>
      <c r="W134" s="1287"/>
      <c r="X134" s="1288"/>
      <c r="Y134" s="1287"/>
      <c r="Z134" s="1288"/>
      <c r="AA134" s="1290"/>
      <c r="AB134" s="1288"/>
      <c r="AC134" s="1290"/>
      <c r="AD134" s="1288"/>
      <c r="AE134" s="1290"/>
      <c r="AF134" s="1288"/>
      <c r="AG134" s="1290"/>
      <c r="AH134" s="1288"/>
      <c r="AI134" s="1290"/>
      <c r="AJ134" s="1288"/>
      <c r="AK134" s="1290"/>
      <c r="AL134" s="1288"/>
      <c r="AM134" s="1289"/>
      <c r="AN134" s="1291"/>
      <c r="AO134" s="1290"/>
      <c r="AP134" s="1290"/>
      <c r="AQ134" s="1290"/>
      <c r="AR134" s="1290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2</v>
      </c>
      <c r="D138" s="227">
        <f t="shared" si="83"/>
        <v>1</v>
      </c>
      <c r="E138" s="228">
        <f t="shared" si="83"/>
        <v>1</v>
      </c>
      <c r="F138" s="198"/>
      <c r="G138" s="205"/>
      <c r="H138" s="198"/>
      <c r="I138" s="205"/>
      <c r="J138" s="198"/>
      <c r="K138" s="205"/>
      <c r="L138" s="229">
        <v>1</v>
      </c>
      <c r="M138" s="230">
        <v>1</v>
      </c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/>
      <c r="AB138" s="229"/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016" t="s">
        <v>4</v>
      </c>
      <c r="C144" s="243">
        <f t="shared" si="82"/>
        <v>2</v>
      </c>
      <c r="D144" s="244">
        <f t="shared" ref="D144:AQ144" si="95">SUM(D134:D143)</f>
        <v>1</v>
      </c>
      <c r="E144" s="245">
        <f t="shared" si="95"/>
        <v>1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1</v>
      </c>
      <c r="M144" s="249">
        <f t="shared" si="95"/>
        <v>1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016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410" t="s">
        <v>208</v>
      </c>
      <c r="B157" s="2410" t="s">
        <v>3</v>
      </c>
      <c r="C157" s="2407" t="s">
        <v>4</v>
      </c>
      <c r="D157" s="2156"/>
      <c r="E157" s="2392"/>
      <c r="F157" s="2367" t="s">
        <v>39</v>
      </c>
      <c r="G157" s="2400"/>
      <c r="H157" s="2400"/>
      <c r="I157" s="2400"/>
      <c r="J157" s="2400"/>
      <c r="K157" s="2400"/>
      <c r="L157" s="2400"/>
      <c r="M157" s="2400"/>
      <c r="N157" s="2400"/>
      <c r="O157" s="2400"/>
      <c r="P157" s="2400"/>
      <c r="Q157" s="2400"/>
      <c r="R157" s="2400"/>
      <c r="S157" s="2400"/>
      <c r="T157" s="2400"/>
      <c r="U157" s="2400"/>
      <c r="V157" s="2400"/>
      <c r="W157" s="2400"/>
      <c r="X157" s="2400"/>
      <c r="Y157" s="2400"/>
      <c r="Z157" s="2400"/>
      <c r="AA157" s="2400"/>
      <c r="AB157" s="2400"/>
      <c r="AC157" s="2400"/>
      <c r="AD157" s="2400"/>
      <c r="AE157" s="2400"/>
      <c r="AF157" s="2400"/>
      <c r="AG157" s="2487"/>
      <c r="AH157" s="2392" t="s">
        <v>9</v>
      </c>
      <c r="AI157" s="2392" t="s">
        <v>10</v>
      </c>
    </row>
    <row r="158" spans="1:93" x14ac:dyDescent="0.25">
      <c r="A158" s="2101"/>
      <c r="B158" s="2101"/>
      <c r="C158" s="2157"/>
      <c r="D158" s="2158"/>
      <c r="E158" s="2141"/>
      <c r="F158" s="2367" t="s">
        <v>15</v>
      </c>
      <c r="G158" s="2368"/>
      <c r="H158" s="2367" t="s">
        <v>16</v>
      </c>
      <c r="I158" s="2368"/>
      <c r="J158" s="2363" t="s">
        <v>17</v>
      </c>
      <c r="K158" s="2365"/>
      <c r="L158" s="2363" t="s">
        <v>18</v>
      </c>
      <c r="M158" s="2365"/>
      <c r="N158" s="2363" t="s">
        <v>19</v>
      </c>
      <c r="O158" s="2365"/>
      <c r="P158" s="2363" t="s">
        <v>20</v>
      </c>
      <c r="Q158" s="2365"/>
      <c r="R158" s="2363" t="s">
        <v>21</v>
      </c>
      <c r="S158" s="2365"/>
      <c r="T158" s="2363" t="s">
        <v>22</v>
      </c>
      <c r="U158" s="2365"/>
      <c r="V158" s="2363" t="s">
        <v>23</v>
      </c>
      <c r="W158" s="2365"/>
      <c r="X158" s="2363" t="s">
        <v>24</v>
      </c>
      <c r="Y158" s="2365"/>
      <c r="Z158" s="2363" t="s">
        <v>25</v>
      </c>
      <c r="AA158" s="2365"/>
      <c r="AB158" s="2363" t="s">
        <v>26</v>
      </c>
      <c r="AC158" s="2365"/>
      <c r="AD158" s="2363" t="s">
        <v>27</v>
      </c>
      <c r="AE158" s="2365"/>
      <c r="AF158" s="2363" t="s">
        <v>28</v>
      </c>
      <c r="AG158" s="2488"/>
      <c r="AH158" s="2140"/>
      <c r="AI158" s="2140"/>
    </row>
    <row r="159" spans="1:93" x14ac:dyDescent="0.25">
      <c r="A159" s="2102"/>
      <c r="B159" s="2102"/>
      <c r="C159" s="900" t="s">
        <v>43</v>
      </c>
      <c r="D159" s="841" t="s">
        <v>29</v>
      </c>
      <c r="E159" s="1019" t="s">
        <v>30</v>
      </c>
      <c r="F159" s="840" t="s">
        <v>29</v>
      </c>
      <c r="G159" s="1019" t="s">
        <v>30</v>
      </c>
      <c r="H159" s="840" t="s">
        <v>29</v>
      </c>
      <c r="I159" s="1019" t="s">
        <v>30</v>
      </c>
      <c r="J159" s="840" t="s">
        <v>29</v>
      </c>
      <c r="K159" s="1019" t="s">
        <v>30</v>
      </c>
      <c r="L159" s="840" t="s">
        <v>29</v>
      </c>
      <c r="M159" s="1019" t="s">
        <v>30</v>
      </c>
      <c r="N159" s="840" t="s">
        <v>29</v>
      </c>
      <c r="O159" s="1019" t="s">
        <v>30</v>
      </c>
      <c r="P159" s="840" t="s">
        <v>29</v>
      </c>
      <c r="Q159" s="1019" t="s">
        <v>30</v>
      </c>
      <c r="R159" s="840" t="s">
        <v>29</v>
      </c>
      <c r="S159" s="1019" t="s">
        <v>30</v>
      </c>
      <c r="T159" s="840" t="s">
        <v>29</v>
      </c>
      <c r="U159" s="1019" t="s">
        <v>30</v>
      </c>
      <c r="V159" s="840" t="s">
        <v>29</v>
      </c>
      <c r="W159" s="1019" t="s">
        <v>30</v>
      </c>
      <c r="X159" s="840" t="s">
        <v>29</v>
      </c>
      <c r="Y159" s="1019" t="s">
        <v>30</v>
      </c>
      <c r="Z159" s="840" t="s">
        <v>29</v>
      </c>
      <c r="AA159" s="1019" t="s">
        <v>30</v>
      </c>
      <c r="AB159" s="840" t="s">
        <v>29</v>
      </c>
      <c r="AC159" s="1019" t="s">
        <v>30</v>
      </c>
      <c r="AD159" s="840" t="s">
        <v>29</v>
      </c>
      <c r="AE159" s="1019" t="s">
        <v>30</v>
      </c>
      <c r="AF159" s="840" t="s">
        <v>29</v>
      </c>
      <c r="AG159" s="1020" t="s">
        <v>30</v>
      </c>
      <c r="AH159" s="2141"/>
      <c r="AI159" s="2141"/>
    </row>
    <row r="160" spans="1:93" x14ac:dyDescent="0.25">
      <c r="A160" s="2406" t="s">
        <v>209</v>
      </c>
      <c r="B160" s="1292" t="s">
        <v>31</v>
      </c>
      <c r="C160" s="1293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1285">
        <f t="shared" si="104"/>
        <v>0</v>
      </c>
      <c r="F160" s="1294"/>
      <c r="G160" s="1226"/>
      <c r="H160" s="1294"/>
      <c r="I160" s="1226"/>
      <c r="J160" s="1294"/>
      <c r="K160" s="1226"/>
      <c r="L160" s="1294"/>
      <c r="M160" s="1226"/>
      <c r="N160" s="1294"/>
      <c r="O160" s="1226"/>
      <c r="P160" s="1294"/>
      <c r="Q160" s="1226"/>
      <c r="R160" s="1294"/>
      <c r="S160" s="1226"/>
      <c r="T160" s="1294"/>
      <c r="U160" s="1226"/>
      <c r="V160" s="1294"/>
      <c r="W160" s="1226"/>
      <c r="X160" s="1294"/>
      <c r="Y160" s="1226"/>
      <c r="Z160" s="1294"/>
      <c r="AA160" s="1226"/>
      <c r="AB160" s="1294"/>
      <c r="AC160" s="1226"/>
      <c r="AD160" s="1294"/>
      <c r="AE160" s="1226"/>
      <c r="AF160" s="1294"/>
      <c r="AG160" s="1228"/>
      <c r="AH160" s="1295"/>
      <c r="AI160" s="1295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296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296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1297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605" t="s">
        <v>211</v>
      </c>
      <c r="B164" s="1292" t="s">
        <v>31</v>
      </c>
      <c r="C164" s="1293">
        <f t="shared" si="103"/>
        <v>0</v>
      </c>
      <c r="D164" s="223">
        <f t="shared" si="104"/>
        <v>0</v>
      </c>
      <c r="E164" s="1285">
        <f t="shared" si="104"/>
        <v>0</v>
      </c>
      <c r="F164" s="1294"/>
      <c r="G164" s="1226"/>
      <c r="H164" s="1294"/>
      <c r="I164" s="1226"/>
      <c r="J164" s="1294"/>
      <c r="K164" s="1226"/>
      <c r="L164" s="1294"/>
      <c r="M164" s="1226"/>
      <c r="N164" s="1294"/>
      <c r="O164" s="1226"/>
      <c r="P164" s="1294"/>
      <c r="Q164" s="1226"/>
      <c r="R164" s="1294"/>
      <c r="S164" s="1226"/>
      <c r="T164" s="1294"/>
      <c r="U164" s="1226"/>
      <c r="V164" s="1294"/>
      <c r="W164" s="1226"/>
      <c r="X164" s="1294"/>
      <c r="Y164" s="1226"/>
      <c r="Z164" s="1294"/>
      <c r="AA164" s="1226"/>
      <c r="AB164" s="1294"/>
      <c r="AC164" s="1226"/>
      <c r="AD164" s="1294"/>
      <c r="AE164" s="1226"/>
      <c r="AF164" s="1294"/>
      <c r="AG164" s="1228"/>
      <c r="AH164" s="1295"/>
      <c r="AI164" s="1295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1298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1298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299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585" t="s">
        <v>38</v>
      </c>
      <c r="B169" s="2407" t="s">
        <v>4</v>
      </c>
      <c r="C169" s="2156"/>
      <c r="D169" s="2392"/>
      <c r="E169" s="2520" t="s">
        <v>39</v>
      </c>
      <c r="F169" s="2604"/>
      <c r="G169" s="2604"/>
      <c r="H169" s="2604"/>
      <c r="I169" s="2604"/>
      <c r="J169" s="2604"/>
      <c r="K169" s="2604"/>
      <c r="L169" s="2604"/>
      <c r="M169" s="2604"/>
      <c r="N169" s="2604"/>
      <c r="O169" s="2604"/>
      <c r="P169" s="2604"/>
      <c r="Q169" s="2604"/>
      <c r="R169" s="2604"/>
      <c r="S169" s="2604"/>
      <c r="T169" s="2604"/>
      <c r="U169" s="2604"/>
      <c r="V169" s="2604"/>
      <c r="W169" s="2604"/>
      <c r="X169" s="2604"/>
      <c r="Y169" s="2604"/>
      <c r="Z169" s="2604"/>
      <c r="AA169" s="2604"/>
      <c r="AB169" s="2604"/>
      <c r="AC169" s="2604"/>
      <c r="AD169" s="2604"/>
      <c r="AE169" s="2604"/>
      <c r="AF169" s="2604"/>
      <c r="AG169" s="2606" t="s">
        <v>213</v>
      </c>
      <c r="AH169" s="2392" t="s">
        <v>9</v>
      </c>
      <c r="AI169" s="2392" t="s">
        <v>10</v>
      </c>
    </row>
    <row r="170" spans="1:91" s="3" customFormat="1" ht="10.5" x14ac:dyDescent="0.15">
      <c r="A170" s="2101"/>
      <c r="B170" s="2157"/>
      <c r="C170" s="2158"/>
      <c r="D170" s="2141"/>
      <c r="E170" s="2520" t="s">
        <v>15</v>
      </c>
      <c r="F170" s="2586"/>
      <c r="G170" s="2520" t="s">
        <v>16</v>
      </c>
      <c r="H170" s="2586"/>
      <c r="I170" s="2517" t="s">
        <v>17</v>
      </c>
      <c r="J170" s="2584"/>
      <c r="K170" s="2517" t="s">
        <v>18</v>
      </c>
      <c r="L170" s="2584"/>
      <c r="M170" s="2517" t="s">
        <v>19</v>
      </c>
      <c r="N170" s="2584"/>
      <c r="O170" s="2517" t="s">
        <v>20</v>
      </c>
      <c r="P170" s="2584"/>
      <c r="Q170" s="2517" t="s">
        <v>21</v>
      </c>
      <c r="R170" s="2584"/>
      <c r="S170" s="2517" t="s">
        <v>22</v>
      </c>
      <c r="T170" s="2584"/>
      <c r="U170" s="2517" t="s">
        <v>23</v>
      </c>
      <c r="V170" s="2584"/>
      <c r="W170" s="2517" t="s">
        <v>24</v>
      </c>
      <c r="X170" s="2584"/>
      <c r="Y170" s="2517" t="s">
        <v>25</v>
      </c>
      <c r="Z170" s="2584"/>
      <c r="AA170" s="2517" t="s">
        <v>26</v>
      </c>
      <c r="AB170" s="2584"/>
      <c r="AC170" s="2517" t="s">
        <v>27</v>
      </c>
      <c r="AD170" s="2584"/>
      <c r="AE170" s="2517" t="s">
        <v>28</v>
      </c>
      <c r="AF170" s="2583"/>
      <c r="AG170" s="2160"/>
      <c r="AH170" s="2140"/>
      <c r="AI170" s="2140"/>
    </row>
    <row r="171" spans="1:91" s="3" customFormat="1" ht="10.5" x14ac:dyDescent="0.15">
      <c r="A171" s="2102"/>
      <c r="B171" s="1123" t="s">
        <v>43</v>
      </c>
      <c r="C171" s="1124" t="s">
        <v>29</v>
      </c>
      <c r="D171" s="1301" t="s">
        <v>30</v>
      </c>
      <c r="E171" s="1126" t="s">
        <v>29</v>
      </c>
      <c r="F171" s="1301" t="s">
        <v>30</v>
      </c>
      <c r="G171" s="1126" t="s">
        <v>29</v>
      </c>
      <c r="H171" s="1301" t="s">
        <v>30</v>
      </c>
      <c r="I171" s="1126" t="s">
        <v>29</v>
      </c>
      <c r="J171" s="1301" t="s">
        <v>30</v>
      </c>
      <c r="K171" s="1126" t="s">
        <v>29</v>
      </c>
      <c r="L171" s="1301" t="s">
        <v>30</v>
      </c>
      <c r="M171" s="1126" t="s">
        <v>29</v>
      </c>
      <c r="N171" s="1301" t="s">
        <v>30</v>
      </c>
      <c r="O171" s="1126" t="s">
        <v>29</v>
      </c>
      <c r="P171" s="1301" t="s">
        <v>30</v>
      </c>
      <c r="Q171" s="1126" t="s">
        <v>29</v>
      </c>
      <c r="R171" s="1301" t="s">
        <v>30</v>
      </c>
      <c r="S171" s="1126" t="s">
        <v>29</v>
      </c>
      <c r="T171" s="1301" t="s">
        <v>30</v>
      </c>
      <c r="U171" s="1126" t="s">
        <v>29</v>
      </c>
      <c r="V171" s="1301" t="s">
        <v>30</v>
      </c>
      <c r="W171" s="1126" t="s">
        <v>29</v>
      </c>
      <c r="X171" s="1301" t="s">
        <v>30</v>
      </c>
      <c r="Y171" s="1126" t="s">
        <v>29</v>
      </c>
      <c r="Z171" s="1301" t="s">
        <v>30</v>
      </c>
      <c r="AA171" s="1126" t="s">
        <v>29</v>
      </c>
      <c r="AB171" s="1301" t="s">
        <v>30</v>
      </c>
      <c r="AC171" s="1126" t="s">
        <v>29</v>
      </c>
      <c r="AD171" s="1301" t="s">
        <v>30</v>
      </c>
      <c r="AE171" s="1126" t="s">
        <v>29</v>
      </c>
      <c r="AF171" s="1302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128">
        <f>SUM(C172:D172)</f>
        <v>0</v>
      </c>
      <c r="C172" s="1128">
        <f t="shared" ref="C172:D174" si="110">+E172+G172+I172+K172+M172+O172+Q172+S172+U172+W172+Y172+AA172+AC172+AE172</f>
        <v>0</v>
      </c>
      <c r="D172" s="1128">
        <f t="shared" si="110"/>
        <v>0</v>
      </c>
      <c r="E172" s="1129"/>
      <c r="F172" s="17"/>
      <c r="G172" s="1129"/>
      <c r="H172" s="17"/>
      <c r="I172" s="1129"/>
      <c r="J172" s="17"/>
      <c r="K172" s="1129"/>
      <c r="L172" s="17"/>
      <c r="M172" s="1129"/>
      <c r="N172" s="17"/>
      <c r="O172" s="1129"/>
      <c r="P172" s="17"/>
      <c r="Q172" s="1129"/>
      <c r="R172" s="17"/>
      <c r="S172" s="1129"/>
      <c r="T172" s="17"/>
      <c r="U172" s="1129"/>
      <c r="V172" s="17"/>
      <c r="W172" s="1129"/>
      <c r="X172" s="17"/>
      <c r="Y172" s="1129"/>
      <c r="Z172" s="17"/>
      <c r="AA172" s="1129"/>
      <c r="AB172" s="17"/>
      <c r="AC172" s="1129"/>
      <c r="AD172" s="17"/>
      <c r="AE172" s="1129"/>
      <c r="AF172" s="1130"/>
      <c r="AG172" s="1131"/>
      <c r="AH172" s="1132"/>
      <c r="AI172" s="1132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015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591" t="s">
        <v>217</v>
      </c>
      <c r="B177" s="2591" t="s">
        <v>189</v>
      </c>
      <c r="C177" s="2532" t="s">
        <v>218</v>
      </c>
      <c r="D177" s="2598"/>
      <c r="E177" s="2591" t="s">
        <v>219</v>
      </c>
      <c r="F177" s="2532" t="s">
        <v>5</v>
      </c>
      <c r="G177" s="2598"/>
      <c r="H177" s="2598"/>
      <c r="I177" s="2598"/>
      <c r="J177" s="2598"/>
      <c r="K177" s="2598"/>
      <c r="L177" s="2598"/>
      <c r="M177" s="2598"/>
      <c r="N177" s="2598"/>
      <c r="O177" s="2598"/>
      <c r="P177" s="2598"/>
      <c r="Q177" s="2598"/>
      <c r="R177" s="2598"/>
      <c r="S177" s="2598"/>
      <c r="T177" s="2599"/>
    </row>
    <row r="178" spans="1:91" s="3" customFormat="1" ht="21" x14ac:dyDescent="0.15">
      <c r="A178" s="2116"/>
      <c r="B178" s="2116"/>
      <c r="C178" s="1156" t="s">
        <v>194</v>
      </c>
      <c r="D178" s="1156" t="s">
        <v>220</v>
      </c>
      <c r="E178" s="2116"/>
      <c r="F178" s="1156" t="s">
        <v>221</v>
      </c>
      <c r="G178" s="1156" t="s">
        <v>222</v>
      </c>
      <c r="H178" s="1156" t="s">
        <v>223</v>
      </c>
      <c r="I178" s="1156" t="s">
        <v>224</v>
      </c>
      <c r="J178" s="1156" t="s">
        <v>225</v>
      </c>
      <c r="K178" s="1156" t="s">
        <v>226</v>
      </c>
      <c r="L178" s="1156" t="s">
        <v>227</v>
      </c>
      <c r="M178" s="1156" t="s">
        <v>228</v>
      </c>
      <c r="N178" s="1156" t="s">
        <v>229</v>
      </c>
      <c r="O178" s="1156" t="s">
        <v>230</v>
      </c>
      <c r="P178" s="1156" t="s">
        <v>231</v>
      </c>
      <c r="Q178" s="1156" t="s">
        <v>232</v>
      </c>
      <c r="R178" s="1156" t="s">
        <v>233</v>
      </c>
      <c r="S178" s="1156" t="s">
        <v>234</v>
      </c>
      <c r="T178" s="1156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134">
        <f>SUM(C179:D179)</f>
        <v>0</v>
      </c>
      <c r="C179" s="78"/>
      <c r="D179" s="78"/>
      <c r="E179" s="1134">
        <f>+F179+G179+H179+I179+K179+L179+M179+N179+O179+P179+Q179+R179+S179+T179</f>
        <v>0</v>
      </c>
      <c r="F179" s="13"/>
      <c r="G179" s="13"/>
      <c r="H179" s="13"/>
      <c r="I179" s="13"/>
      <c r="J179" s="1135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585" t="s">
        <v>238</v>
      </c>
      <c r="B184" s="2523" t="s">
        <v>239</v>
      </c>
      <c r="C184" s="2596"/>
      <c r="D184" s="2588"/>
      <c r="E184" s="2523" t="s">
        <v>240</v>
      </c>
      <c r="F184" s="2596"/>
      <c r="G184" s="2588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136" t="s">
        <v>43</v>
      </c>
      <c r="C185" s="1137" t="s">
        <v>29</v>
      </c>
      <c r="D185" s="1303" t="s">
        <v>30</v>
      </c>
      <c r="E185" s="1136" t="s">
        <v>43</v>
      </c>
      <c r="F185" s="1137" t="s">
        <v>29</v>
      </c>
      <c r="G185" s="1303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139">
        <f>SUM(C186:D186)</f>
        <v>0</v>
      </c>
      <c r="C186" s="1140"/>
      <c r="D186" s="1141"/>
      <c r="E186" s="1139">
        <f>SUM(F186:G186)</f>
        <v>0</v>
      </c>
      <c r="F186" s="1140"/>
      <c r="G186" s="1141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384" t="s">
        <v>244</v>
      </c>
      <c r="B189" s="2597" t="s">
        <v>189</v>
      </c>
      <c r="C189" s="2386" t="s">
        <v>245</v>
      </c>
      <c r="D189" s="2132"/>
      <c r="E189" s="2387"/>
      <c r="F189" s="2591" t="s">
        <v>219</v>
      </c>
      <c r="G189" s="2388" t="s">
        <v>5</v>
      </c>
      <c r="H189" s="2135"/>
      <c r="I189" s="2135"/>
      <c r="J189" s="2135"/>
      <c r="K189" s="2135"/>
      <c r="L189" s="2384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142" t="s">
        <v>246</v>
      </c>
      <c r="D190" s="1142" t="s">
        <v>195</v>
      </c>
      <c r="E190" s="1142" t="s">
        <v>247</v>
      </c>
      <c r="F190" s="2116"/>
      <c r="G190" s="1304" t="s">
        <v>248</v>
      </c>
      <c r="H190" s="1305" t="s">
        <v>249</v>
      </c>
      <c r="I190" s="1305" t="s">
        <v>250</v>
      </c>
      <c r="J190" s="1305" t="s">
        <v>251</v>
      </c>
      <c r="K190" s="1305" t="s">
        <v>252</v>
      </c>
      <c r="L190" s="1143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134">
        <f>SUM(G191:L191)</f>
        <v>0</v>
      </c>
      <c r="G191" s="1129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600" t="s">
        <v>257</v>
      </c>
      <c r="B194" s="2600"/>
      <c r="C194" s="2600"/>
    </row>
    <row r="195" spans="1:92" ht="15" customHeight="1" x14ac:dyDescent="0.25">
      <c r="A195" s="2394" t="s">
        <v>258</v>
      </c>
      <c r="B195" s="2395"/>
      <c r="C195" s="2601" t="s">
        <v>259</v>
      </c>
      <c r="D195" s="2536" t="s">
        <v>260</v>
      </c>
      <c r="E195" s="2602"/>
      <c r="F195" s="2602"/>
      <c r="G195" s="2602"/>
      <c r="H195" s="2602"/>
      <c r="I195" s="2602"/>
      <c r="J195" s="2603"/>
      <c r="K195" s="2604" t="s">
        <v>261</v>
      </c>
      <c r="L195" s="2604"/>
      <c r="M195" s="2604"/>
      <c r="N195" s="2586"/>
    </row>
    <row r="196" spans="1:92" ht="21" x14ac:dyDescent="0.25">
      <c r="A196" s="2145"/>
      <c r="B196" s="2146"/>
      <c r="C196" s="2148"/>
      <c r="D196" s="1142" t="s">
        <v>246</v>
      </c>
      <c r="E196" s="1142" t="s">
        <v>262</v>
      </c>
      <c r="F196" s="1142" t="s">
        <v>263</v>
      </c>
      <c r="G196" s="1142" t="s">
        <v>264</v>
      </c>
      <c r="H196" s="1142" t="s">
        <v>219</v>
      </c>
      <c r="I196" s="1142" t="s">
        <v>265</v>
      </c>
      <c r="J196" s="1142" t="s">
        <v>266</v>
      </c>
      <c r="K196" s="1146" t="s">
        <v>267</v>
      </c>
      <c r="L196" s="1147" t="s">
        <v>268</v>
      </c>
      <c r="M196" s="1147" t="s">
        <v>269</v>
      </c>
      <c r="N196" s="1306" t="s">
        <v>270</v>
      </c>
    </row>
    <row r="197" spans="1:92" x14ac:dyDescent="0.25">
      <c r="A197" s="2595" t="s">
        <v>271</v>
      </c>
      <c r="B197" s="1149" t="s">
        <v>272</v>
      </c>
      <c r="C197" s="1134">
        <f>SUM(E197+G197)</f>
        <v>0</v>
      </c>
      <c r="D197" s="1150"/>
      <c r="E197" s="13"/>
      <c r="F197" s="1135"/>
      <c r="G197" s="13"/>
      <c r="H197" s="1134">
        <f>+K197+L197+M197</f>
        <v>0</v>
      </c>
      <c r="I197" s="1135"/>
      <c r="J197" s="1135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527" t="s">
        <v>244</v>
      </c>
      <c r="B202" s="2527" t="s">
        <v>277</v>
      </c>
      <c r="C202" s="2587" t="s">
        <v>278</v>
      </c>
      <c r="D202" s="2528" t="s">
        <v>261</v>
      </c>
      <c r="E202" s="2592"/>
      <c r="F202" s="2528" t="s">
        <v>5</v>
      </c>
      <c r="G202" s="2593"/>
      <c r="H202" s="2593"/>
      <c r="I202" s="2593"/>
      <c r="J202" s="2593"/>
      <c r="K202" s="2593"/>
      <c r="L202" s="2593"/>
      <c r="M202" s="2593"/>
      <c r="N202" s="2593"/>
      <c r="O202" s="2593"/>
      <c r="P202" s="2593"/>
      <c r="Q202" s="2593"/>
      <c r="R202" s="2593"/>
      <c r="S202" s="2593"/>
      <c r="T202" s="2594" t="s">
        <v>265</v>
      </c>
      <c r="U202" s="2587" t="s">
        <v>279</v>
      </c>
    </row>
    <row r="203" spans="1:92" s="3" customFormat="1" ht="21" x14ac:dyDescent="0.15">
      <c r="A203" s="2527"/>
      <c r="B203" s="2527"/>
      <c r="C203" s="2106"/>
      <c r="D203" s="1151" t="s">
        <v>280</v>
      </c>
      <c r="E203" s="1307" t="s">
        <v>281</v>
      </c>
      <c r="F203" s="1151" t="s">
        <v>282</v>
      </c>
      <c r="G203" s="1153" t="s">
        <v>283</v>
      </c>
      <c r="H203" s="1153" t="s">
        <v>13</v>
      </c>
      <c r="I203" s="1153" t="s">
        <v>141</v>
      </c>
      <c r="J203" s="1153" t="s">
        <v>15</v>
      </c>
      <c r="K203" s="1153" t="s">
        <v>284</v>
      </c>
      <c r="L203" s="1153" t="s">
        <v>17</v>
      </c>
      <c r="M203" s="1153" t="s">
        <v>18</v>
      </c>
      <c r="N203" s="1153" t="s">
        <v>19</v>
      </c>
      <c r="O203" s="1153" t="s">
        <v>20</v>
      </c>
      <c r="P203" s="1153" t="s">
        <v>21</v>
      </c>
      <c r="Q203" s="1153" t="s">
        <v>22</v>
      </c>
      <c r="R203" s="1153" t="s">
        <v>23</v>
      </c>
      <c r="S203" s="1154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155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522" t="s">
        <v>289</v>
      </c>
      <c r="B208" s="2522" t="s">
        <v>290</v>
      </c>
      <c r="C208" s="2523" t="s">
        <v>261</v>
      </c>
      <c r="D208" s="2588"/>
      <c r="E208" s="2525" t="s">
        <v>5</v>
      </c>
      <c r="F208" s="2589"/>
      <c r="G208" s="2589"/>
      <c r="H208" s="2589"/>
      <c r="I208" s="2589"/>
      <c r="J208" s="2589"/>
      <c r="K208" s="2590" t="s">
        <v>265</v>
      </c>
      <c r="L208" s="2591" t="s">
        <v>279</v>
      </c>
    </row>
    <row r="209" spans="1:91" ht="21" x14ac:dyDescent="0.25">
      <c r="A209" s="2522"/>
      <c r="B209" s="2522"/>
      <c r="C209" s="1137" t="s">
        <v>280</v>
      </c>
      <c r="D209" s="1303" t="s">
        <v>291</v>
      </c>
      <c r="E209" s="1137" t="s">
        <v>282</v>
      </c>
      <c r="F209" s="1157" t="s">
        <v>283</v>
      </c>
      <c r="G209" s="1157" t="s">
        <v>13</v>
      </c>
      <c r="H209" s="1157" t="s">
        <v>141</v>
      </c>
      <c r="I209" s="1157" t="s">
        <v>15</v>
      </c>
      <c r="J209" s="1308" t="s">
        <v>292</v>
      </c>
      <c r="K209" s="2114"/>
      <c r="L209" s="2116"/>
    </row>
    <row r="210" spans="1:91" x14ac:dyDescent="0.25">
      <c r="A210" s="341" t="s">
        <v>293</v>
      </c>
      <c r="B210" s="1159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582" t="s">
        <v>296</v>
      </c>
      <c r="B213" s="2582" t="s">
        <v>189</v>
      </c>
      <c r="C213" s="2517" t="s">
        <v>297</v>
      </c>
      <c r="D213" s="2583"/>
      <c r="E213" s="2583"/>
      <c r="F213" s="2583"/>
      <c r="G213" s="2584"/>
    </row>
    <row r="214" spans="1:91" x14ac:dyDescent="0.25">
      <c r="A214" s="2096"/>
      <c r="B214" s="2096"/>
      <c r="C214" s="1126" t="s">
        <v>12</v>
      </c>
      <c r="D214" s="1162" t="s">
        <v>13</v>
      </c>
      <c r="E214" s="1163" t="s">
        <v>141</v>
      </c>
      <c r="F214" s="1163" t="s">
        <v>15</v>
      </c>
      <c r="G214" s="1164" t="s">
        <v>16</v>
      </c>
    </row>
    <row r="215" spans="1:91" x14ac:dyDescent="0.25">
      <c r="A215" s="1309" t="s">
        <v>298</v>
      </c>
      <c r="B215" s="1166">
        <f>SUM(C215:G215)</f>
        <v>0</v>
      </c>
      <c r="C215" s="1167"/>
      <c r="D215" s="1168"/>
      <c r="E215" s="1168"/>
      <c r="F215" s="1169"/>
      <c r="G215" s="1170"/>
    </row>
    <row r="216" spans="1:91" s="2" customFormat="1" ht="11.25" x14ac:dyDescent="0.15">
      <c r="A216" s="315" t="s">
        <v>299</v>
      </c>
    </row>
    <row r="217" spans="1:91" x14ac:dyDescent="0.25">
      <c r="A217" s="2585" t="s">
        <v>300</v>
      </c>
      <c r="B217" s="2517" t="s">
        <v>301</v>
      </c>
      <c r="C217" s="2583"/>
      <c r="D217" s="2584"/>
    </row>
    <row r="218" spans="1:91" ht="15" customHeight="1" x14ac:dyDescent="0.25">
      <c r="A218" s="2101"/>
      <c r="B218" s="1172" t="s">
        <v>302</v>
      </c>
      <c r="C218" s="2520" t="s">
        <v>303</v>
      </c>
      <c r="D218" s="2586"/>
    </row>
    <row r="219" spans="1:91" x14ac:dyDescent="0.25">
      <c r="A219" s="2102"/>
      <c r="B219" s="1124" t="s">
        <v>304</v>
      </c>
      <c r="C219" s="1126" t="s">
        <v>305</v>
      </c>
      <c r="D219" s="1301" t="s">
        <v>306</v>
      </c>
    </row>
    <row r="220" spans="1:91" x14ac:dyDescent="0.25">
      <c r="A220" s="1173" t="s">
        <v>307</v>
      </c>
      <c r="B220" s="1174"/>
      <c r="C220" s="1175"/>
      <c r="D220" s="1176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118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6" sqref="A6:S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4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4" x14ac:dyDescent="0.25">
      <c r="A4" s="1" t="str">
        <f>CONCATENATE("MES: ",[8]NOMBRE!B6," - ","( ",[8]NOMBRE!C6,[8]NOMBRE!D6," )")</f>
        <v>MES: JULIO - ( 07 )</v>
      </c>
    </row>
    <row r="5" spans="1:94" x14ac:dyDescent="0.25">
      <c r="A5" s="1" t="str">
        <f>CONCATENATE("AÑO: ",[8]NOMBRE!B7)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732" t="s">
        <v>3</v>
      </c>
      <c r="B9" s="2716" t="s">
        <v>4</v>
      </c>
      <c r="C9" s="2733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734"/>
      <c r="T9" s="2735" t="s">
        <v>6</v>
      </c>
      <c r="U9" s="2736"/>
      <c r="V9" s="2673" t="s">
        <v>7</v>
      </c>
      <c r="W9" s="2673" t="s">
        <v>8</v>
      </c>
      <c r="X9" s="2601" t="s">
        <v>9</v>
      </c>
      <c r="Y9" s="2601" t="s">
        <v>10</v>
      </c>
      <c r="Z9" s="2601" t="s">
        <v>11</v>
      </c>
    </row>
    <row r="10" spans="1:94" s="3" customFormat="1" ht="10.5" x14ac:dyDescent="0.15">
      <c r="A10" s="2732"/>
      <c r="B10" s="2203"/>
      <c r="C10" s="1310" t="s">
        <v>12</v>
      </c>
      <c r="D10" s="1263" t="s">
        <v>13</v>
      </c>
      <c r="E10" s="1311" t="s">
        <v>14</v>
      </c>
      <c r="F10" s="1263" t="s">
        <v>15</v>
      </c>
      <c r="G10" s="1237" t="s">
        <v>16</v>
      </c>
      <c r="H10" s="1237" t="s">
        <v>17</v>
      </c>
      <c r="I10" s="1237" t="s">
        <v>18</v>
      </c>
      <c r="J10" s="1237" t="s">
        <v>19</v>
      </c>
      <c r="K10" s="1237" t="s">
        <v>20</v>
      </c>
      <c r="L10" s="1237" t="s">
        <v>21</v>
      </c>
      <c r="M10" s="1237" t="s">
        <v>22</v>
      </c>
      <c r="N10" s="1237" t="s">
        <v>23</v>
      </c>
      <c r="O10" s="1237" t="s">
        <v>24</v>
      </c>
      <c r="P10" s="1237" t="s">
        <v>25</v>
      </c>
      <c r="Q10" s="1237" t="s">
        <v>26</v>
      </c>
      <c r="R10" s="1237" t="s">
        <v>27</v>
      </c>
      <c r="S10" s="1312" t="s">
        <v>28</v>
      </c>
      <c r="T10" s="1313" t="s">
        <v>29</v>
      </c>
      <c r="U10" s="1314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315"/>
      <c r="F11" s="1227"/>
      <c r="G11" s="1227"/>
      <c r="H11" s="1227"/>
      <c r="I11" s="1227"/>
      <c r="J11" s="1227"/>
      <c r="K11" s="1227"/>
      <c r="L11" s="1227"/>
      <c r="M11" s="1227"/>
      <c r="N11" s="1227"/>
      <c r="O11" s="1227"/>
      <c r="P11" s="1227"/>
      <c r="Q11" s="1227"/>
      <c r="R11" s="1227"/>
      <c r="S11" s="1226"/>
      <c r="T11" s="1316"/>
      <c r="U11" s="1186"/>
      <c r="V11" s="1295"/>
      <c r="W11" s="1295"/>
      <c r="X11" s="1295"/>
      <c r="Y11" s="1295"/>
      <c r="Z11" s="1295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317" t="s">
        <v>36</v>
      </c>
      <c r="B16" s="1318">
        <f t="shared" si="0"/>
        <v>0</v>
      </c>
      <c r="C16" s="1319">
        <f t="shared" ref="C16:S16" si="14">SUM(C11:C15)</f>
        <v>0</v>
      </c>
      <c r="D16" s="1320">
        <f t="shared" si="14"/>
        <v>0</v>
      </c>
      <c r="E16" s="1320">
        <f t="shared" si="14"/>
        <v>0</v>
      </c>
      <c r="F16" s="1321">
        <f t="shared" si="14"/>
        <v>0</v>
      </c>
      <c r="G16" s="1321">
        <f t="shared" si="14"/>
        <v>0</v>
      </c>
      <c r="H16" s="1321">
        <f t="shared" si="14"/>
        <v>0</v>
      </c>
      <c r="I16" s="1321">
        <f t="shared" si="14"/>
        <v>0</v>
      </c>
      <c r="J16" s="1321">
        <f t="shared" si="14"/>
        <v>0</v>
      </c>
      <c r="K16" s="1321">
        <f t="shared" si="14"/>
        <v>0</v>
      </c>
      <c r="L16" s="1321">
        <f t="shared" si="14"/>
        <v>0</v>
      </c>
      <c r="M16" s="1321">
        <f t="shared" si="14"/>
        <v>0</v>
      </c>
      <c r="N16" s="1321">
        <f t="shared" si="14"/>
        <v>0</v>
      </c>
      <c r="O16" s="1321">
        <f t="shared" si="14"/>
        <v>0</v>
      </c>
      <c r="P16" s="1321">
        <f t="shared" si="14"/>
        <v>0</v>
      </c>
      <c r="Q16" s="1321">
        <f t="shared" si="14"/>
        <v>0</v>
      </c>
      <c r="R16" s="1321">
        <f t="shared" si="14"/>
        <v>0</v>
      </c>
      <c r="S16" s="1322">
        <f t="shared" si="14"/>
        <v>0</v>
      </c>
      <c r="T16" s="1318">
        <f>SUM(T11:T15)</f>
        <v>0</v>
      </c>
      <c r="U16" s="1323">
        <f t="shared" ref="U16:Y16" si="15">SUM(U11:U15)</f>
        <v>0</v>
      </c>
      <c r="V16" s="1324">
        <f t="shared" si="15"/>
        <v>0</v>
      </c>
      <c r="W16" s="1324">
        <f t="shared" si="15"/>
        <v>0</v>
      </c>
      <c r="X16" s="1324">
        <f t="shared" si="15"/>
        <v>0</v>
      </c>
      <c r="Y16" s="1324">
        <f t="shared" si="15"/>
        <v>0</v>
      </c>
      <c r="Z16" s="1324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723" t="s">
        <v>38</v>
      </c>
      <c r="B18" s="2722" t="s">
        <v>4</v>
      </c>
      <c r="C18" s="2722"/>
      <c r="D18" s="2722"/>
      <c r="E18" s="2728" t="s">
        <v>39</v>
      </c>
      <c r="F18" s="2729"/>
      <c r="G18" s="2729"/>
      <c r="H18" s="2730"/>
      <c r="I18" s="2731" t="s">
        <v>31</v>
      </c>
      <c r="J18" s="2722" t="s">
        <v>40</v>
      </c>
      <c r="K18" s="2722" t="s">
        <v>9</v>
      </c>
      <c r="L18" s="2722" t="s">
        <v>10</v>
      </c>
    </row>
    <row r="19" spans="1:93" s="3" customFormat="1" ht="10.5" x14ac:dyDescent="0.15">
      <c r="A19" s="2723"/>
      <c r="B19" s="2722"/>
      <c r="C19" s="2722"/>
      <c r="D19" s="2722"/>
      <c r="E19" s="2723" t="s">
        <v>41</v>
      </c>
      <c r="F19" s="2723"/>
      <c r="G19" s="2723" t="s">
        <v>42</v>
      </c>
      <c r="H19" s="2724"/>
      <c r="I19" s="2731"/>
      <c r="J19" s="2722"/>
      <c r="K19" s="2722"/>
      <c r="L19" s="2722"/>
    </row>
    <row r="20" spans="1:93" s="3" customFormat="1" ht="10.5" x14ac:dyDescent="0.15">
      <c r="A20" s="2723"/>
      <c r="B20" s="1325" t="s">
        <v>43</v>
      </c>
      <c r="C20" s="1326" t="s">
        <v>29</v>
      </c>
      <c r="D20" s="1326" t="s">
        <v>30</v>
      </c>
      <c r="E20" s="1327" t="s">
        <v>29</v>
      </c>
      <c r="F20" s="1328" t="s">
        <v>30</v>
      </c>
      <c r="G20" s="1327" t="s">
        <v>29</v>
      </c>
      <c r="H20" s="1329" t="s">
        <v>30</v>
      </c>
      <c r="I20" s="2731"/>
      <c r="J20" s="2722"/>
      <c r="K20" s="2722"/>
      <c r="L20" s="2722"/>
    </row>
    <row r="21" spans="1:93" s="3" customFormat="1" ht="10.5" x14ac:dyDescent="0.15">
      <c r="A21" s="1330" t="s">
        <v>44</v>
      </c>
      <c r="B21" s="1331">
        <f>SUM(C21:D21)</f>
        <v>0</v>
      </c>
      <c r="C21" s="1331">
        <f t="shared" ref="C21:D23" si="16">+E21+G21</f>
        <v>0</v>
      </c>
      <c r="D21" s="1331">
        <f t="shared" si="16"/>
        <v>0</v>
      </c>
      <c r="E21" s="1332"/>
      <c r="F21" s="1333"/>
      <c r="G21" s="1332"/>
      <c r="H21" s="1205"/>
      <c r="I21" s="1334"/>
      <c r="J21" s="1335"/>
      <c r="K21" s="1336"/>
      <c r="L21" s="1336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317" t="s">
        <v>4</v>
      </c>
      <c r="B24" s="1337">
        <f>SUM(B21:B23)</f>
        <v>0</v>
      </c>
      <c r="C24" s="1337">
        <f>SUM(C21:C23)</f>
        <v>0</v>
      </c>
      <c r="D24" s="1337">
        <f>SUM(D21:D23)</f>
        <v>0</v>
      </c>
      <c r="E24" s="1338">
        <f>SUM(E21:E23)</f>
        <v>0</v>
      </c>
      <c r="F24" s="1339">
        <f t="shared" ref="F24:L24" si="21">SUM(F21:F23)</f>
        <v>0</v>
      </c>
      <c r="G24" s="1338">
        <f t="shared" si="21"/>
        <v>0</v>
      </c>
      <c r="H24" s="1340">
        <f t="shared" si="21"/>
        <v>0</v>
      </c>
      <c r="I24" s="1339">
        <f t="shared" si="21"/>
        <v>0</v>
      </c>
      <c r="J24" s="1337">
        <f t="shared" si="21"/>
        <v>0</v>
      </c>
      <c r="K24" s="1337">
        <f t="shared" si="21"/>
        <v>0</v>
      </c>
      <c r="L24" s="1337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716"/>
      <c r="B26" s="2716" t="s">
        <v>4</v>
      </c>
      <c r="C26" s="2725" t="s">
        <v>5</v>
      </c>
      <c r="D26" s="2726"/>
      <c r="E26" s="2726"/>
      <c r="F26" s="2726"/>
      <c r="G26" s="2726"/>
      <c r="H26" s="2726"/>
      <c r="I26" s="2726"/>
      <c r="J26" s="2726"/>
      <c r="K26" s="2726"/>
      <c r="L26" s="2726"/>
      <c r="M26" s="2726"/>
      <c r="N26" s="2726"/>
      <c r="O26" s="2726"/>
      <c r="P26" s="2726"/>
      <c r="Q26" s="2726"/>
      <c r="R26" s="2726"/>
      <c r="S26" s="2727"/>
      <c r="T26" s="2712" t="s">
        <v>48</v>
      </c>
      <c r="U26" s="2713"/>
      <c r="V26" s="2586" t="s">
        <v>9</v>
      </c>
      <c r="W26" s="2714" t="s">
        <v>10</v>
      </c>
    </row>
    <row r="27" spans="1:93" s="3" customFormat="1" ht="10.5" x14ac:dyDescent="0.15">
      <c r="A27" s="2203"/>
      <c r="B27" s="2203"/>
      <c r="C27" s="1310" t="s">
        <v>12</v>
      </c>
      <c r="D27" s="1263" t="s">
        <v>13</v>
      </c>
      <c r="E27" s="1311" t="s">
        <v>14</v>
      </c>
      <c r="F27" s="1263" t="s">
        <v>15</v>
      </c>
      <c r="G27" s="1237" t="s">
        <v>16</v>
      </c>
      <c r="H27" s="1237" t="s">
        <v>17</v>
      </c>
      <c r="I27" s="1237" t="s">
        <v>18</v>
      </c>
      <c r="J27" s="1237" t="s">
        <v>19</v>
      </c>
      <c r="K27" s="1237" t="s">
        <v>20</v>
      </c>
      <c r="L27" s="1237" t="s">
        <v>21</v>
      </c>
      <c r="M27" s="1237" t="s">
        <v>22</v>
      </c>
      <c r="N27" s="1237" t="s">
        <v>23</v>
      </c>
      <c r="O27" s="1237" t="s">
        <v>24</v>
      </c>
      <c r="P27" s="1237" t="s">
        <v>25</v>
      </c>
      <c r="Q27" s="1237" t="s">
        <v>26</v>
      </c>
      <c r="R27" s="1237" t="s">
        <v>27</v>
      </c>
      <c r="S27" s="1312" t="s">
        <v>28</v>
      </c>
      <c r="T27" s="1313" t="s">
        <v>29</v>
      </c>
      <c r="U27" s="1314" t="s">
        <v>30</v>
      </c>
      <c r="V27" s="2586"/>
      <c r="W27" s="2714"/>
    </row>
    <row r="28" spans="1:93" s="3" customFormat="1" ht="10.5" x14ac:dyDescent="0.15">
      <c r="A28" s="1341" t="s">
        <v>49</v>
      </c>
      <c r="B28" s="1342">
        <f>SUM(C28:S28)</f>
        <v>0</v>
      </c>
      <c r="C28" s="1343"/>
      <c r="D28" s="1344"/>
      <c r="E28" s="1344"/>
      <c r="F28" s="1344"/>
      <c r="G28" s="1344"/>
      <c r="H28" s="1344"/>
      <c r="I28" s="1344"/>
      <c r="J28" s="1344"/>
      <c r="K28" s="1344"/>
      <c r="L28" s="1344"/>
      <c r="M28" s="1344"/>
      <c r="N28" s="1344"/>
      <c r="O28" s="1344"/>
      <c r="P28" s="1344"/>
      <c r="Q28" s="1344"/>
      <c r="R28" s="1344"/>
      <c r="S28" s="1248"/>
      <c r="T28" s="1345"/>
      <c r="U28" s="1346"/>
      <c r="V28" s="1347"/>
      <c r="W28" s="1345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715" t="s">
        <v>52</v>
      </c>
      <c r="B31" s="2716" t="s">
        <v>4</v>
      </c>
      <c r="C31" s="2717" t="s">
        <v>53</v>
      </c>
      <c r="D31" s="2718"/>
      <c r="E31" s="2718"/>
      <c r="F31" s="2718"/>
      <c r="G31" s="2718"/>
      <c r="H31" s="2718"/>
      <c r="I31" s="2718"/>
      <c r="J31" s="2718"/>
      <c r="K31" s="2718"/>
      <c r="L31" s="2718"/>
      <c r="M31" s="2718"/>
      <c r="N31" s="2718"/>
      <c r="O31" s="2718"/>
      <c r="P31" s="2718"/>
      <c r="Q31" s="2718"/>
      <c r="R31" s="2718"/>
      <c r="S31" s="2718"/>
      <c r="T31" s="2718"/>
      <c r="U31" s="2719"/>
      <c r="V31" s="2720" t="s">
        <v>54</v>
      </c>
      <c r="W31" s="2721"/>
      <c r="X31" s="2688" t="s">
        <v>55</v>
      </c>
      <c r="Y31" s="2673"/>
      <c r="Z31" s="2706" t="s">
        <v>56</v>
      </c>
      <c r="AA31" s="2604"/>
      <c r="AB31" s="2604"/>
      <c r="AC31" s="2604"/>
      <c r="AD31" s="2604"/>
      <c r="AE31" s="2604"/>
      <c r="AF31" s="2604"/>
      <c r="AG31" s="2604"/>
      <c r="AH31" s="2604"/>
      <c r="AI31" s="2586"/>
      <c r="AJ31" s="2708" t="s">
        <v>57</v>
      </c>
      <c r="AK31" s="2156"/>
      <c r="AL31" s="2673"/>
      <c r="AM31" s="2601" t="s">
        <v>58</v>
      </c>
      <c r="AN31" s="2673" t="s">
        <v>59</v>
      </c>
      <c r="AO31" s="2601" t="s">
        <v>9</v>
      </c>
      <c r="AP31" s="2673" t="s">
        <v>10</v>
      </c>
      <c r="AQ31" s="2673" t="s">
        <v>60</v>
      </c>
    </row>
    <row r="32" spans="1:93" s="3" customFormat="1" ht="10.5" x14ac:dyDescent="0.15">
      <c r="A32" s="2199"/>
      <c r="B32" s="2202"/>
      <c r="C32" s="2710" t="s">
        <v>5</v>
      </c>
      <c r="D32" s="2710"/>
      <c r="E32" s="2710"/>
      <c r="F32" s="2710"/>
      <c r="G32" s="2710"/>
      <c r="H32" s="2710"/>
      <c r="I32" s="2710"/>
      <c r="J32" s="2710"/>
      <c r="K32" s="2710"/>
      <c r="L32" s="2710"/>
      <c r="M32" s="2710"/>
      <c r="N32" s="2710"/>
      <c r="O32" s="2710"/>
      <c r="P32" s="2710"/>
      <c r="Q32" s="2710"/>
      <c r="R32" s="2710"/>
      <c r="S32" s="2710"/>
      <c r="T32" s="2711" t="s">
        <v>48</v>
      </c>
      <c r="U32" s="2712"/>
      <c r="V32" s="2209"/>
      <c r="W32" s="2210"/>
      <c r="X32" s="2157"/>
      <c r="Y32" s="2141"/>
      <c r="Z32" s="2704" t="s">
        <v>61</v>
      </c>
      <c r="AA32" s="2583"/>
      <c r="AB32" s="2583"/>
      <c r="AC32" s="2583"/>
      <c r="AD32" s="2584"/>
      <c r="AE32" s="2704" t="s">
        <v>62</v>
      </c>
      <c r="AF32" s="2583"/>
      <c r="AG32" s="2583"/>
      <c r="AH32" s="2583"/>
      <c r="AI32" s="2584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310" t="s">
        <v>12</v>
      </c>
      <c r="D33" s="1263" t="s">
        <v>13</v>
      </c>
      <c r="E33" s="1311" t="s">
        <v>14</v>
      </c>
      <c r="F33" s="1263" t="s">
        <v>15</v>
      </c>
      <c r="G33" s="1237" t="s">
        <v>16</v>
      </c>
      <c r="H33" s="1237" t="s">
        <v>17</v>
      </c>
      <c r="I33" s="1237" t="s">
        <v>18</v>
      </c>
      <c r="J33" s="1237" t="s">
        <v>19</v>
      </c>
      <c r="K33" s="1237" t="s">
        <v>20</v>
      </c>
      <c r="L33" s="1237" t="s">
        <v>21</v>
      </c>
      <c r="M33" s="1237" t="s">
        <v>22</v>
      </c>
      <c r="N33" s="1237" t="s">
        <v>23</v>
      </c>
      <c r="O33" s="1237" t="s">
        <v>24</v>
      </c>
      <c r="P33" s="1237" t="s">
        <v>25</v>
      </c>
      <c r="Q33" s="1237" t="s">
        <v>26</v>
      </c>
      <c r="R33" s="1237" t="s">
        <v>27</v>
      </c>
      <c r="S33" s="1312" t="s">
        <v>28</v>
      </c>
      <c r="T33" s="1348" t="s">
        <v>29</v>
      </c>
      <c r="U33" s="1349" t="s">
        <v>30</v>
      </c>
      <c r="V33" s="1310" t="s">
        <v>63</v>
      </c>
      <c r="W33" s="1301" t="s">
        <v>64</v>
      </c>
      <c r="X33" s="1310" t="s">
        <v>65</v>
      </c>
      <c r="Y33" s="1261" t="s">
        <v>66</v>
      </c>
      <c r="Z33" s="1350" t="s">
        <v>4</v>
      </c>
      <c r="AA33" s="1351" t="s">
        <v>67</v>
      </c>
      <c r="AB33" s="1263" t="s">
        <v>68</v>
      </c>
      <c r="AC33" s="1263" t="s">
        <v>69</v>
      </c>
      <c r="AD33" s="1301" t="s">
        <v>70</v>
      </c>
      <c r="AE33" s="73" t="s">
        <v>71</v>
      </c>
      <c r="AF33" s="1351" t="s">
        <v>67</v>
      </c>
      <c r="AG33" s="1263" t="s">
        <v>68</v>
      </c>
      <c r="AH33" s="1263" t="s">
        <v>69</v>
      </c>
      <c r="AI33" s="1301" t="s">
        <v>70</v>
      </c>
      <c r="AJ33" s="1352" t="s">
        <v>72</v>
      </c>
      <c r="AK33" s="1353" t="s">
        <v>73</v>
      </c>
      <c r="AL33" s="1353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4</v>
      </c>
      <c r="C34" s="1294">
        <v>2</v>
      </c>
      <c r="D34" s="1227"/>
      <c r="E34" s="1227">
        <v>2</v>
      </c>
      <c r="F34" s="1227"/>
      <c r="G34" s="1223"/>
      <c r="H34" s="1223"/>
      <c r="I34" s="1223"/>
      <c r="J34" s="1223"/>
      <c r="K34" s="1223"/>
      <c r="L34" s="1223"/>
      <c r="M34" s="1223"/>
      <c r="N34" s="1223"/>
      <c r="O34" s="1223"/>
      <c r="P34" s="1223"/>
      <c r="Q34" s="1223"/>
      <c r="R34" s="1223"/>
      <c r="S34" s="1224"/>
      <c r="T34" s="1294">
        <v>2</v>
      </c>
      <c r="U34" s="1226">
        <v>2</v>
      </c>
      <c r="V34" s="1294"/>
      <c r="W34" s="1226"/>
      <c r="X34" s="1294"/>
      <c r="Y34" s="1226"/>
      <c r="Z34" s="77">
        <f>SUM(AA34+AB34+AC34+AD34)</f>
        <v>0</v>
      </c>
      <c r="AA34" s="1294"/>
      <c r="AB34" s="1227"/>
      <c r="AC34" s="1227"/>
      <c r="AD34" s="1226"/>
      <c r="AE34" s="77">
        <f>SUM(AF34+AG34+AH34+AI34)</f>
        <v>0</v>
      </c>
      <c r="AF34" s="1294"/>
      <c r="AG34" s="1227"/>
      <c r="AH34" s="1227"/>
      <c r="AI34" s="1228"/>
      <c r="AJ34" s="27"/>
      <c r="AK34" s="27"/>
      <c r="AL34" s="27">
        <v>4</v>
      </c>
      <c r="AM34" s="27">
        <v>2</v>
      </c>
      <c r="AN34" s="27"/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16</v>
      </c>
      <c r="C35" s="13"/>
      <c r="D35" s="14"/>
      <c r="E35" s="14"/>
      <c r="F35" s="14"/>
      <c r="G35" s="14"/>
      <c r="H35" s="14"/>
      <c r="I35" s="14">
        <v>1</v>
      </c>
      <c r="J35" s="14"/>
      <c r="K35" s="14">
        <v>1</v>
      </c>
      <c r="L35" s="14">
        <v>1</v>
      </c>
      <c r="M35" s="14">
        <v>1</v>
      </c>
      <c r="N35" s="14">
        <v>1</v>
      </c>
      <c r="O35" s="14">
        <v>2</v>
      </c>
      <c r="P35" s="14">
        <v>1</v>
      </c>
      <c r="Q35" s="14">
        <v>2</v>
      </c>
      <c r="R35" s="14">
        <v>3</v>
      </c>
      <c r="S35" s="24">
        <v>3</v>
      </c>
      <c r="T35" s="78">
        <v>6</v>
      </c>
      <c r="U35" s="79">
        <v>10</v>
      </c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>
        <v>16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5</v>
      </c>
      <c r="C77" s="13"/>
      <c r="D77" s="14"/>
      <c r="E77" s="14"/>
      <c r="F77" s="14"/>
      <c r="G77" s="14"/>
      <c r="H77" s="14"/>
      <c r="I77" s="14">
        <v>1</v>
      </c>
      <c r="J77" s="14">
        <v>1</v>
      </c>
      <c r="K77" s="14"/>
      <c r="L77" s="14"/>
      <c r="M77" s="14"/>
      <c r="N77" s="14"/>
      <c r="O77" s="14">
        <v>1</v>
      </c>
      <c r="P77" s="14"/>
      <c r="Q77" s="14">
        <v>2</v>
      </c>
      <c r="R77" s="14"/>
      <c r="S77" s="24"/>
      <c r="T77" s="13">
        <v>2</v>
      </c>
      <c r="U77" s="24">
        <v>3</v>
      </c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>
        <v>1</v>
      </c>
      <c r="AK77" s="27"/>
      <c r="AL77" s="27">
        <v>4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354" t="s">
        <v>4</v>
      </c>
      <c r="B94" s="1355">
        <f>SUM(C94:S94)</f>
        <v>25</v>
      </c>
      <c r="C94" s="1356">
        <f>SUM(C34:C93)</f>
        <v>2</v>
      </c>
      <c r="D94" s="1232">
        <f>SUM(D34:D93)</f>
        <v>0</v>
      </c>
      <c r="E94" s="1232">
        <f t="shared" ref="E94:AP94" si="34">SUM(E34:E93)</f>
        <v>2</v>
      </c>
      <c r="F94" s="1232">
        <f t="shared" si="34"/>
        <v>0</v>
      </c>
      <c r="G94" s="1232">
        <f t="shared" si="34"/>
        <v>0</v>
      </c>
      <c r="H94" s="1357">
        <f t="shared" si="34"/>
        <v>0</v>
      </c>
      <c r="I94" s="1232">
        <f t="shared" si="34"/>
        <v>2</v>
      </c>
      <c r="J94" s="1232">
        <f t="shared" si="34"/>
        <v>1</v>
      </c>
      <c r="K94" s="1232">
        <f t="shared" si="34"/>
        <v>1</v>
      </c>
      <c r="L94" s="1232">
        <f t="shared" si="34"/>
        <v>1</v>
      </c>
      <c r="M94" s="1232">
        <f t="shared" si="34"/>
        <v>1</v>
      </c>
      <c r="N94" s="1232">
        <f t="shared" si="34"/>
        <v>1</v>
      </c>
      <c r="O94" s="1232">
        <f t="shared" si="34"/>
        <v>3</v>
      </c>
      <c r="P94" s="1232">
        <f t="shared" si="34"/>
        <v>1</v>
      </c>
      <c r="Q94" s="1232">
        <f t="shared" si="34"/>
        <v>4</v>
      </c>
      <c r="R94" s="1232">
        <f t="shared" si="34"/>
        <v>3</v>
      </c>
      <c r="S94" s="1358">
        <f t="shared" si="34"/>
        <v>3</v>
      </c>
      <c r="T94" s="1356">
        <f t="shared" si="34"/>
        <v>10</v>
      </c>
      <c r="U94" s="1358">
        <f t="shared" si="34"/>
        <v>15</v>
      </c>
      <c r="V94" s="1356">
        <f t="shared" si="34"/>
        <v>0</v>
      </c>
      <c r="W94" s="1358">
        <f t="shared" si="34"/>
        <v>0</v>
      </c>
      <c r="X94" s="1356">
        <f t="shared" si="34"/>
        <v>0</v>
      </c>
      <c r="Y94" s="1358">
        <f t="shared" si="34"/>
        <v>0</v>
      </c>
      <c r="Z94" s="1355">
        <f t="shared" si="34"/>
        <v>0</v>
      </c>
      <c r="AA94" s="1356">
        <f t="shared" si="34"/>
        <v>0</v>
      </c>
      <c r="AB94" s="1232">
        <f t="shared" si="34"/>
        <v>0</v>
      </c>
      <c r="AC94" s="1232">
        <f t="shared" si="34"/>
        <v>0</v>
      </c>
      <c r="AD94" s="1357">
        <f t="shared" si="34"/>
        <v>0</v>
      </c>
      <c r="AE94" s="1355">
        <f t="shared" si="34"/>
        <v>0</v>
      </c>
      <c r="AF94" s="1356">
        <f t="shared" si="34"/>
        <v>0</v>
      </c>
      <c r="AG94" s="1232">
        <f t="shared" si="34"/>
        <v>0</v>
      </c>
      <c r="AH94" s="1232">
        <f t="shared" si="34"/>
        <v>0</v>
      </c>
      <c r="AI94" s="1359">
        <f t="shared" si="34"/>
        <v>0</v>
      </c>
      <c r="AJ94" s="1358">
        <f>SUM(AJ34:AJ93)</f>
        <v>1</v>
      </c>
      <c r="AK94" s="1358">
        <f>SUM(AK34:AK93)</f>
        <v>0</v>
      </c>
      <c r="AL94" s="1358">
        <f>SUM(AL34:AL93)</f>
        <v>8</v>
      </c>
      <c r="AM94" s="1358">
        <f t="shared" si="34"/>
        <v>18</v>
      </c>
      <c r="AN94" s="1358">
        <f t="shared" si="34"/>
        <v>0</v>
      </c>
      <c r="AO94" s="1358">
        <f t="shared" si="34"/>
        <v>0</v>
      </c>
      <c r="AP94" s="1358">
        <f t="shared" si="34"/>
        <v>0</v>
      </c>
      <c r="AQ94" s="1358">
        <f>SUM(AQ34:AQ93)</f>
        <v>0</v>
      </c>
    </row>
    <row r="95" spans="1:93" s="2" customFormat="1" ht="11.25" customHeight="1" x14ac:dyDescent="0.15">
      <c r="A95" s="2707" t="s">
        <v>135</v>
      </c>
      <c r="B95" s="2707"/>
      <c r="C95" s="2707"/>
      <c r="D95" s="2707"/>
      <c r="E95" s="2707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675" t="s">
        <v>3</v>
      </c>
      <c r="B96" s="2676"/>
      <c r="C96" s="2675" t="s">
        <v>36</v>
      </c>
      <c r="D96" s="2186"/>
      <c r="E96" s="2676"/>
      <c r="F96" s="2704" t="s">
        <v>39</v>
      </c>
      <c r="G96" s="2583"/>
      <c r="H96" s="2583"/>
      <c r="I96" s="2583"/>
      <c r="J96" s="2583"/>
      <c r="K96" s="2583"/>
      <c r="L96" s="2583"/>
      <c r="M96" s="2583"/>
      <c r="N96" s="2583"/>
      <c r="O96" s="2583"/>
      <c r="P96" s="2583"/>
      <c r="Q96" s="2583"/>
      <c r="R96" s="2583"/>
      <c r="S96" s="2583"/>
      <c r="T96" s="2583"/>
      <c r="U96" s="2583"/>
      <c r="V96" s="2583"/>
      <c r="W96" s="2583"/>
      <c r="X96" s="2583"/>
      <c r="Y96" s="2583"/>
      <c r="Z96" s="2583"/>
      <c r="AA96" s="2583"/>
      <c r="AB96" s="2583"/>
      <c r="AC96" s="2583"/>
      <c r="AD96" s="2583"/>
      <c r="AE96" s="2583"/>
      <c r="AF96" s="2583"/>
      <c r="AG96" s="2583"/>
      <c r="AH96" s="2583"/>
      <c r="AI96" s="2583"/>
      <c r="AJ96" s="2583"/>
      <c r="AK96" s="2583"/>
      <c r="AL96" s="2583"/>
      <c r="AM96" s="2705"/>
      <c r="AN96" s="2708" t="s">
        <v>136</v>
      </c>
      <c r="AO96" s="2709"/>
      <c r="AP96" s="2156" t="s">
        <v>137</v>
      </c>
      <c r="AQ96" s="2601" t="s">
        <v>138</v>
      </c>
      <c r="AR96" s="2688" t="s">
        <v>9</v>
      </c>
      <c r="AS96" s="2601" t="s">
        <v>10</v>
      </c>
      <c r="AT96" s="2601" t="s">
        <v>139</v>
      </c>
      <c r="AU96" s="2673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706" t="s">
        <v>12</v>
      </c>
      <c r="G97" s="2586"/>
      <c r="H97" s="2706" t="s">
        <v>13</v>
      </c>
      <c r="I97" s="2586"/>
      <c r="J97" s="2706" t="s">
        <v>141</v>
      </c>
      <c r="K97" s="2586"/>
      <c r="L97" s="2706" t="s">
        <v>15</v>
      </c>
      <c r="M97" s="2586"/>
      <c r="N97" s="2706" t="s">
        <v>16</v>
      </c>
      <c r="O97" s="2586"/>
      <c r="P97" s="2704" t="s">
        <v>17</v>
      </c>
      <c r="Q97" s="2584"/>
      <c r="R97" s="2704" t="s">
        <v>18</v>
      </c>
      <c r="S97" s="2584"/>
      <c r="T97" s="2704" t="s">
        <v>19</v>
      </c>
      <c r="U97" s="2584"/>
      <c r="V97" s="2704" t="s">
        <v>20</v>
      </c>
      <c r="W97" s="2584"/>
      <c r="X97" s="2704" t="s">
        <v>21</v>
      </c>
      <c r="Y97" s="2584"/>
      <c r="Z97" s="2704" t="s">
        <v>22</v>
      </c>
      <c r="AA97" s="2584"/>
      <c r="AB97" s="2704" t="s">
        <v>23</v>
      </c>
      <c r="AC97" s="2584"/>
      <c r="AD97" s="2704" t="s">
        <v>24</v>
      </c>
      <c r="AE97" s="2584"/>
      <c r="AF97" s="2704" t="s">
        <v>25</v>
      </c>
      <c r="AG97" s="2584"/>
      <c r="AH97" s="2704" t="s">
        <v>26</v>
      </c>
      <c r="AI97" s="2584"/>
      <c r="AJ97" s="2704" t="s">
        <v>27</v>
      </c>
      <c r="AK97" s="2584"/>
      <c r="AL97" s="2704" t="s">
        <v>28</v>
      </c>
      <c r="AM97" s="2705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351" t="s">
        <v>43</v>
      </c>
      <c r="D98" s="1237" t="s">
        <v>29</v>
      </c>
      <c r="E98" s="1300" t="s">
        <v>30</v>
      </c>
      <c r="F98" s="1360" t="s">
        <v>29</v>
      </c>
      <c r="G98" s="1361" t="s">
        <v>30</v>
      </c>
      <c r="H98" s="1360" t="s">
        <v>29</v>
      </c>
      <c r="I98" s="1361" t="s">
        <v>30</v>
      </c>
      <c r="J98" s="1360" t="s">
        <v>29</v>
      </c>
      <c r="K98" s="1361" t="s">
        <v>30</v>
      </c>
      <c r="L98" s="1360" t="s">
        <v>29</v>
      </c>
      <c r="M98" s="1361" t="s">
        <v>30</v>
      </c>
      <c r="N98" s="1360" t="s">
        <v>29</v>
      </c>
      <c r="O98" s="1361" t="s">
        <v>30</v>
      </c>
      <c r="P98" s="1360" t="s">
        <v>29</v>
      </c>
      <c r="Q98" s="1361" t="s">
        <v>30</v>
      </c>
      <c r="R98" s="1360" t="s">
        <v>29</v>
      </c>
      <c r="S98" s="1361" t="s">
        <v>30</v>
      </c>
      <c r="T98" s="1360" t="s">
        <v>29</v>
      </c>
      <c r="U98" s="1361" t="s">
        <v>30</v>
      </c>
      <c r="V98" s="1360" t="s">
        <v>29</v>
      </c>
      <c r="W98" s="1361" t="s">
        <v>30</v>
      </c>
      <c r="X98" s="1360" t="s">
        <v>29</v>
      </c>
      <c r="Y98" s="1361" t="s">
        <v>30</v>
      </c>
      <c r="Z98" s="1360" t="s">
        <v>29</v>
      </c>
      <c r="AA98" s="1361" t="s">
        <v>30</v>
      </c>
      <c r="AB98" s="1360" t="s">
        <v>29</v>
      </c>
      <c r="AC98" s="1361" t="s">
        <v>30</v>
      </c>
      <c r="AD98" s="1360" t="s">
        <v>29</v>
      </c>
      <c r="AE98" s="1361" t="s">
        <v>30</v>
      </c>
      <c r="AF98" s="1360" t="s">
        <v>29</v>
      </c>
      <c r="AG98" s="1361" t="s">
        <v>30</v>
      </c>
      <c r="AH98" s="1360" t="s">
        <v>29</v>
      </c>
      <c r="AI98" s="1361" t="s">
        <v>30</v>
      </c>
      <c r="AJ98" s="1360" t="s">
        <v>29</v>
      </c>
      <c r="AK98" s="1361" t="s">
        <v>30</v>
      </c>
      <c r="AL98" s="1360" t="s">
        <v>29</v>
      </c>
      <c r="AM98" s="1362" t="s">
        <v>30</v>
      </c>
      <c r="AN98" s="1363" t="s">
        <v>142</v>
      </c>
      <c r="AO98" s="1364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365" t="s">
        <v>32</v>
      </c>
      <c r="B99" s="1366"/>
      <c r="C99" s="1367">
        <f>SUM(D99+E99)</f>
        <v>33</v>
      </c>
      <c r="D99" s="1368">
        <f>SUM(F99+H99+J99+L99+N99+P99+R99+T99+V99+X99+Z99+AB99+AD99+AF99+AH99+AJ99+AL99)</f>
        <v>19</v>
      </c>
      <c r="E99" s="1369">
        <f>SUM(G99+I99+K99+M99+O99+Q99+S99+U99+W99+Y99+AA99+AC99+AE99+AG99+AI99+AK99+AM99)</f>
        <v>14</v>
      </c>
      <c r="F99" s="1370"/>
      <c r="G99" s="1371"/>
      <c r="H99" s="1370"/>
      <c r="I99" s="1371"/>
      <c r="J99" s="1370"/>
      <c r="K99" s="1371"/>
      <c r="L99" s="1370"/>
      <c r="M99" s="1371"/>
      <c r="N99" s="1370">
        <v>1</v>
      </c>
      <c r="O99" s="1371"/>
      <c r="P99" s="1370">
        <v>1</v>
      </c>
      <c r="Q99" s="1371"/>
      <c r="R99" s="1370"/>
      <c r="S99" s="1371"/>
      <c r="T99" s="1370">
        <v>2</v>
      </c>
      <c r="U99" s="1371"/>
      <c r="V99" s="1370">
        <v>2</v>
      </c>
      <c r="W99" s="1371">
        <v>1</v>
      </c>
      <c r="X99" s="1370"/>
      <c r="Y99" s="1371"/>
      <c r="Z99" s="1370">
        <v>2</v>
      </c>
      <c r="AA99" s="1371">
        <v>1</v>
      </c>
      <c r="AB99" s="1370">
        <v>1</v>
      </c>
      <c r="AC99" s="1371">
        <v>1</v>
      </c>
      <c r="AD99" s="1370">
        <v>1</v>
      </c>
      <c r="AE99" s="1371">
        <v>2</v>
      </c>
      <c r="AF99" s="1370">
        <v>2</v>
      </c>
      <c r="AG99" s="1371">
        <v>4</v>
      </c>
      <c r="AH99" s="1370">
        <v>1</v>
      </c>
      <c r="AI99" s="1371">
        <v>4</v>
      </c>
      <c r="AJ99" s="1370">
        <v>2</v>
      </c>
      <c r="AK99" s="1371"/>
      <c r="AL99" s="1370">
        <v>4</v>
      </c>
      <c r="AM99" s="1372">
        <v>1</v>
      </c>
      <c r="AN99" s="1373"/>
      <c r="AO99" s="1245">
        <v>31</v>
      </c>
      <c r="AP99" s="1374">
        <v>33</v>
      </c>
      <c r="AQ99" s="1345">
        <v>9</v>
      </c>
      <c r="AR99" s="1374">
        <v>0</v>
      </c>
      <c r="AS99" s="1345">
        <v>0</v>
      </c>
      <c r="AT99" s="1248">
        <v>2</v>
      </c>
      <c r="AU99" s="1248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375" t="s">
        <v>33</v>
      </c>
      <c r="B100" s="1292" t="s">
        <v>144</v>
      </c>
      <c r="C100" s="118">
        <f>SUM(D100:E100)</f>
        <v>0</v>
      </c>
      <c r="D100" s="1376"/>
      <c r="E100" s="1369">
        <f>SUM(K100+M100+O100+Q100+S100+U100+W100+Y100+AA100+AC100+AE100+AG100+AI100+AK100+AM100)</f>
        <v>0</v>
      </c>
      <c r="F100" s="1377"/>
      <c r="G100" s="1378"/>
      <c r="H100" s="1377"/>
      <c r="I100" s="1378"/>
      <c r="J100" s="1377"/>
      <c r="K100" s="1295"/>
      <c r="L100" s="1377"/>
      <c r="M100" s="1295"/>
      <c r="N100" s="1377"/>
      <c r="O100" s="1295"/>
      <c r="P100" s="1377"/>
      <c r="Q100" s="1295"/>
      <c r="R100" s="1377"/>
      <c r="S100" s="1295"/>
      <c r="T100" s="1377"/>
      <c r="U100" s="1295"/>
      <c r="V100" s="1377"/>
      <c r="W100" s="1295"/>
      <c r="X100" s="1377"/>
      <c r="Y100" s="1295"/>
      <c r="Z100" s="1377"/>
      <c r="AA100" s="1295"/>
      <c r="AB100" s="1377"/>
      <c r="AC100" s="1226"/>
      <c r="AD100" s="1377"/>
      <c r="AE100" s="1295"/>
      <c r="AF100" s="1377"/>
      <c r="AG100" s="1295"/>
      <c r="AH100" s="1377"/>
      <c r="AI100" s="1295"/>
      <c r="AJ100" s="1377"/>
      <c r="AK100" s="1295"/>
      <c r="AL100" s="1377"/>
      <c r="AM100" s="1228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691" t="s">
        <v>4</v>
      </c>
      <c r="B108" s="2586"/>
      <c r="C108" s="163">
        <f t="shared" ref="C108:AU108" si="46">SUM(C99:C107)</f>
        <v>33</v>
      </c>
      <c r="D108" s="164">
        <f t="shared" si="46"/>
        <v>19</v>
      </c>
      <c r="E108" s="134">
        <f t="shared" si="46"/>
        <v>14</v>
      </c>
      <c r="F108" s="165">
        <f t="shared" si="46"/>
        <v>0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1379">
        <f t="shared" si="46"/>
        <v>0</v>
      </c>
      <c r="K108" s="1380">
        <f t="shared" si="46"/>
        <v>0</v>
      </c>
      <c r="L108" s="1379">
        <f t="shared" si="46"/>
        <v>0</v>
      </c>
      <c r="M108" s="1380">
        <f t="shared" si="46"/>
        <v>0</v>
      </c>
      <c r="N108" s="1379">
        <f t="shared" si="46"/>
        <v>1</v>
      </c>
      <c r="O108" s="1380">
        <f t="shared" si="46"/>
        <v>0</v>
      </c>
      <c r="P108" s="1379">
        <f t="shared" si="46"/>
        <v>1</v>
      </c>
      <c r="Q108" s="1380">
        <f t="shared" si="46"/>
        <v>0</v>
      </c>
      <c r="R108" s="1379">
        <f t="shared" si="46"/>
        <v>0</v>
      </c>
      <c r="S108" s="1380">
        <f t="shared" si="46"/>
        <v>0</v>
      </c>
      <c r="T108" s="1379">
        <f t="shared" si="46"/>
        <v>2</v>
      </c>
      <c r="U108" s="1380">
        <f t="shared" si="46"/>
        <v>0</v>
      </c>
      <c r="V108" s="1379">
        <f t="shared" si="46"/>
        <v>2</v>
      </c>
      <c r="W108" s="1380">
        <f t="shared" si="46"/>
        <v>1</v>
      </c>
      <c r="X108" s="1379">
        <f t="shared" si="46"/>
        <v>0</v>
      </c>
      <c r="Y108" s="1380">
        <f t="shared" si="46"/>
        <v>0</v>
      </c>
      <c r="Z108" s="1379">
        <f t="shared" si="46"/>
        <v>2</v>
      </c>
      <c r="AA108" s="1380">
        <f t="shared" si="46"/>
        <v>1</v>
      </c>
      <c r="AB108" s="1379">
        <f t="shared" si="46"/>
        <v>1</v>
      </c>
      <c r="AC108" s="1380">
        <f t="shared" si="46"/>
        <v>1</v>
      </c>
      <c r="AD108" s="1379">
        <f t="shared" si="46"/>
        <v>1</v>
      </c>
      <c r="AE108" s="1380">
        <f t="shared" si="46"/>
        <v>2</v>
      </c>
      <c r="AF108" s="1379">
        <f t="shared" si="46"/>
        <v>2</v>
      </c>
      <c r="AG108" s="1380">
        <f t="shared" si="46"/>
        <v>4</v>
      </c>
      <c r="AH108" s="1379">
        <f t="shared" si="46"/>
        <v>1</v>
      </c>
      <c r="AI108" s="1380">
        <f t="shared" si="46"/>
        <v>4</v>
      </c>
      <c r="AJ108" s="1379">
        <f t="shared" si="46"/>
        <v>2</v>
      </c>
      <c r="AK108" s="1380">
        <f t="shared" si="46"/>
        <v>0</v>
      </c>
      <c r="AL108" s="1381">
        <f t="shared" si="46"/>
        <v>4</v>
      </c>
      <c r="AM108" s="1382">
        <f t="shared" si="46"/>
        <v>1</v>
      </c>
      <c r="AN108" s="1383">
        <f>SUM(AN99:AN107)</f>
        <v>0</v>
      </c>
      <c r="AO108" s="172">
        <f>SUM(AO99:AO107)</f>
        <v>31</v>
      </c>
      <c r="AP108" s="1384">
        <f t="shared" si="46"/>
        <v>33</v>
      </c>
      <c r="AQ108" s="174">
        <f t="shared" si="46"/>
        <v>9</v>
      </c>
      <c r="AR108" s="175">
        <f t="shared" si="46"/>
        <v>0</v>
      </c>
      <c r="AS108" s="174">
        <f t="shared" si="46"/>
        <v>0</v>
      </c>
      <c r="AT108" s="166">
        <f t="shared" si="46"/>
        <v>2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177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601" t="s">
        <v>153</v>
      </c>
      <c r="B111" s="2691" t="s">
        <v>4</v>
      </c>
      <c r="C111" s="2604"/>
      <c r="D111" s="2586"/>
      <c r="E111" s="2691" t="s">
        <v>5</v>
      </c>
      <c r="F111" s="2604"/>
      <c r="G111" s="2604"/>
      <c r="H111" s="2604"/>
      <c r="I111" s="2604"/>
      <c r="J111" s="2604"/>
      <c r="K111" s="2604"/>
      <c r="L111" s="2604"/>
      <c r="M111" s="2604"/>
      <c r="N111" s="2604"/>
      <c r="O111" s="2604"/>
      <c r="P111" s="2693"/>
      <c r="Q111" s="2699" t="s">
        <v>154</v>
      </c>
      <c r="R111" s="2673" t="s">
        <v>155</v>
      </c>
      <c r="S111" s="2673" t="s">
        <v>156</v>
      </c>
      <c r="T111" s="2673" t="s">
        <v>7</v>
      </c>
      <c r="U111" s="2673" t="s">
        <v>8</v>
      </c>
      <c r="V111" s="2673" t="s">
        <v>9</v>
      </c>
      <c r="W111" s="2673" t="s">
        <v>10</v>
      </c>
    </row>
    <row r="112" spans="1:93" s="3" customFormat="1" ht="21" x14ac:dyDescent="0.15">
      <c r="A112" s="2148"/>
      <c r="B112" s="1385" t="s">
        <v>71</v>
      </c>
      <c r="C112" s="1386" t="s">
        <v>29</v>
      </c>
      <c r="D112" s="1387" t="s">
        <v>30</v>
      </c>
      <c r="E112" s="1388" t="s">
        <v>157</v>
      </c>
      <c r="F112" s="1389" t="s">
        <v>158</v>
      </c>
      <c r="G112" s="1389" t="s">
        <v>159</v>
      </c>
      <c r="H112" s="1389" t="s">
        <v>160</v>
      </c>
      <c r="I112" s="1389" t="s">
        <v>161</v>
      </c>
      <c r="J112" s="1389" t="s">
        <v>162</v>
      </c>
      <c r="K112" s="1389" t="s">
        <v>163</v>
      </c>
      <c r="L112" s="1389" t="s">
        <v>164</v>
      </c>
      <c r="M112" s="1389" t="s">
        <v>165</v>
      </c>
      <c r="N112" s="1389" t="s">
        <v>166</v>
      </c>
      <c r="O112" s="1389" t="s">
        <v>167</v>
      </c>
      <c r="P112" s="1390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391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392" t="s">
        <v>4</v>
      </c>
      <c r="B116" s="1393">
        <f t="shared" ref="B116:W116" si="64">SUM(B113:B115)</f>
        <v>0</v>
      </c>
      <c r="C116" s="1394">
        <f t="shared" si="64"/>
        <v>0</v>
      </c>
      <c r="D116" s="1395">
        <f t="shared" si="64"/>
        <v>0</v>
      </c>
      <c r="E116" s="1396">
        <f t="shared" si="64"/>
        <v>0</v>
      </c>
      <c r="F116" s="1397">
        <f t="shared" si="64"/>
        <v>0</v>
      </c>
      <c r="G116" s="1397">
        <f t="shared" si="64"/>
        <v>0</v>
      </c>
      <c r="H116" s="1397">
        <f t="shared" si="64"/>
        <v>0</v>
      </c>
      <c r="I116" s="1397">
        <f t="shared" si="64"/>
        <v>0</v>
      </c>
      <c r="J116" s="1397">
        <f t="shared" si="64"/>
        <v>0</v>
      </c>
      <c r="K116" s="1397">
        <f t="shared" si="64"/>
        <v>0</v>
      </c>
      <c r="L116" s="1397">
        <f t="shared" si="64"/>
        <v>0</v>
      </c>
      <c r="M116" s="1397">
        <f t="shared" si="64"/>
        <v>0</v>
      </c>
      <c r="N116" s="1397">
        <f t="shared" si="64"/>
        <v>0</v>
      </c>
      <c r="O116" s="1397">
        <f t="shared" si="64"/>
        <v>0</v>
      </c>
      <c r="P116" s="1398">
        <f t="shared" si="64"/>
        <v>0</v>
      </c>
      <c r="Q116" s="1399">
        <f t="shared" si="64"/>
        <v>0</v>
      </c>
      <c r="R116" s="1400">
        <f t="shared" si="64"/>
        <v>0</v>
      </c>
      <c r="S116" s="1400">
        <f t="shared" si="64"/>
        <v>0</v>
      </c>
      <c r="T116" s="1400">
        <f>SUM(T113:T115)</f>
        <v>0</v>
      </c>
      <c r="U116" s="1400">
        <f t="shared" si="64"/>
        <v>0</v>
      </c>
      <c r="V116" s="1400">
        <f t="shared" si="64"/>
        <v>0</v>
      </c>
      <c r="W116" s="1400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601" t="s">
        <v>153</v>
      </c>
      <c r="B118" s="2691" t="s">
        <v>4</v>
      </c>
      <c r="C118" s="2692"/>
      <c r="D118" s="2694"/>
      <c r="E118" s="2691" t="s">
        <v>5</v>
      </c>
      <c r="F118" s="2692"/>
      <c r="G118" s="2692"/>
      <c r="H118" s="2692"/>
      <c r="I118" s="2692"/>
      <c r="J118" s="2692"/>
      <c r="K118" s="2692"/>
      <c r="L118" s="2693"/>
      <c r="M118" s="2699" t="s">
        <v>173</v>
      </c>
      <c r="N118" s="2673" t="s">
        <v>154</v>
      </c>
      <c r="O118" s="2673" t="s">
        <v>137</v>
      </c>
      <c r="P118" s="2673" t="s">
        <v>174</v>
      </c>
      <c r="Q118" s="2673" t="s">
        <v>175</v>
      </c>
      <c r="R118" s="2673" t="s">
        <v>176</v>
      </c>
      <c r="S118" s="2673" t="s">
        <v>9</v>
      </c>
      <c r="T118" s="2673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178" t="s">
        <v>29</v>
      </c>
      <c r="D119" s="1387" t="s">
        <v>30</v>
      </c>
      <c r="E119" s="1388" t="s">
        <v>177</v>
      </c>
      <c r="F119" s="1389" t="s">
        <v>178</v>
      </c>
      <c r="G119" s="1389" t="s">
        <v>179</v>
      </c>
      <c r="H119" s="1389" t="s">
        <v>180</v>
      </c>
      <c r="I119" s="1389" t="s">
        <v>181</v>
      </c>
      <c r="J119" s="1389" t="s">
        <v>182</v>
      </c>
      <c r="K119" s="1389" t="s">
        <v>183</v>
      </c>
      <c r="L119" s="1390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401" t="s">
        <v>4</v>
      </c>
      <c r="B122" s="1393">
        <f t="shared" ref="B122:T122" si="66">SUM(B120:B121)</f>
        <v>0</v>
      </c>
      <c r="C122" s="1402">
        <f t="shared" si="66"/>
        <v>0</v>
      </c>
      <c r="D122" s="1395">
        <f t="shared" si="66"/>
        <v>0</v>
      </c>
      <c r="E122" s="1396">
        <f t="shared" si="66"/>
        <v>0</v>
      </c>
      <c r="F122" s="1397">
        <f t="shared" si="66"/>
        <v>0</v>
      </c>
      <c r="G122" s="1397">
        <f t="shared" si="66"/>
        <v>0</v>
      </c>
      <c r="H122" s="1397">
        <f t="shared" si="66"/>
        <v>0</v>
      </c>
      <c r="I122" s="1397">
        <f t="shared" si="66"/>
        <v>0</v>
      </c>
      <c r="J122" s="1397">
        <f t="shared" si="66"/>
        <v>0</v>
      </c>
      <c r="K122" s="1397">
        <f t="shared" si="66"/>
        <v>0</v>
      </c>
      <c r="L122" s="1398">
        <f t="shared" si="66"/>
        <v>0</v>
      </c>
      <c r="M122" s="1399">
        <f t="shared" si="66"/>
        <v>0</v>
      </c>
      <c r="N122" s="1400">
        <f t="shared" si="66"/>
        <v>0</v>
      </c>
      <c r="O122" s="1400">
        <f t="shared" si="66"/>
        <v>0</v>
      </c>
      <c r="P122" s="1400">
        <f t="shared" si="66"/>
        <v>0</v>
      </c>
      <c r="Q122" s="1400">
        <f t="shared" si="66"/>
        <v>0</v>
      </c>
      <c r="R122" s="1400">
        <f>SUM(R120:R121)</f>
        <v>0</v>
      </c>
      <c r="S122" s="1400">
        <f t="shared" si="66"/>
        <v>0</v>
      </c>
      <c r="T122" s="1400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701" t="s">
        <v>188</v>
      </c>
      <c r="B125" s="2701" t="s">
        <v>189</v>
      </c>
      <c r="C125" s="2695" t="s">
        <v>5</v>
      </c>
      <c r="D125" s="2698"/>
      <c r="E125" s="2698"/>
      <c r="F125" s="2698"/>
      <c r="G125" s="2698"/>
      <c r="H125" s="2698"/>
      <c r="I125" s="2698"/>
      <c r="J125" s="2698"/>
      <c r="K125" s="2698"/>
      <c r="L125" s="2698"/>
      <c r="M125" s="2698"/>
      <c r="N125" s="2698"/>
      <c r="O125" s="2698"/>
      <c r="P125" s="2698"/>
      <c r="Q125" s="2698"/>
      <c r="R125" s="2698"/>
      <c r="S125" s="2698"/>
      <c r="T125" s="2702" t="s">
        <v>48</v>
      </c>
      <c r="U125" s="2703"/>
      <c r="V125" s="2699" t="s">
        <v>190</v>
      </c>
      <c r="W125" s="2601" t="s">
        <v>191</v>
      </c>
      <c r="X125" s="2601" t="s">
        <v>9</v>
      </c>
      <c r="Y125" s="2601" t="s">
        <v>10</v>
      </c>
      <c r="Z125" s="2673" t="s">
        <v>192</v>
      </c>
      <c r="AA125" s="2700" t="s">
        <v>193</v>
      </c>
    </row>
    <row r="126" spans="1:96" s="3" customFormat="1" ht="10.5" x14ac:dyDescent="0.15">
      <c r="A126" s="2701"/>
      <c r="B126" s="2701"/>
      <c r="C126" s="1388" t="s">
        <v>12</v>
      </c>
      <c r="D126" s="1389" t="s">
        <v>13</v>
      </c>
      <c r="E126" s="1403" t="s">
        <v>14</v>
      </c>
      <c r="F126" s="1389" t="s">
        <v>15</v>
      </c>
      <c r="G126" s="1404" t="s">
        <v>16</v>
      </c>
      <c r="H126" s="1404" t="s">
        <v>17</v>
      </c>
      <c r="I126" s="1404" t="s">
        <v>18</v>
      </c>
      <c r="J126" s="1404" t="s">
        <v>19</v>
      </c>
      <c r="K126" s="1404" t="s">
        <v>20</v>
      </c>
      <c r="L126" s="1404" t="s">
        <v>21</v>
      </c>
      <c r="M126" s="1404" t="s">
        <v>22</v>
      </c>
      <c r="N126" s="1404" t="s">
        <v>23</v>
      </c>
      <c r="O126" s="1404" t="s">
        <v>24</v>
      </c>
      <c r="P126" s="1404" t="s">
        <v>25</v>
      </c>
      <c r="Q126" s="1404" t="s">
        <v>26</v>
      </c>
      <c r="R126" s="1404" t="s">
        <v>27</v>
      </c>
      <c r="S126" s="1405" t="s">
        <v>28</v>
      </c>
      <c r="T126" s="1406" t="s">
        <v>29</v>
      </c>
      <c r="U126" s="1407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408" t="s">
        <v>194</v>
      </c>
      <c r="B127" s="1409">
        <f>SUM(C127:S127)</f>
        <v>45</v>
      </c>
      <c r="C127" s="198">
        <v>2</v>
      </c>
      <c r="D127" s="199">
        <v>3</v>
      </c>
      <c r="E127" s="199">
        <v>15</v>
      </c>
      <c r="F127" s="199">
        <v>24</v>
      </c>
      <c r="G127" s="199"/>
      <c r="H127" s="199"/>
      <c r="I127" s="199"/>
      <c r="J127" s="199">
        <v>1</v>
      </c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25</v>
      </c>
      <c r="U127" s="202">
        <v>20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585" t="s">
        <v>198</v>
      </c>
      <c r="B131" s="2585" t="s">
        <v>3</v>
      </c>
      <c r="C131" s="2688" t="s">
        <v>4</v>
      </c>
      <c r="D131" s="2156"/>
      <c r="E131" s="2673"/>
      <c r="F131" s="2695" t="s">
        <v>39</v>
      </c>
      <c r="G131" s="2698"/>
      <c r="H131" s="2698"/>
      <c r="I131" s="2698"/>
      <c r="J131" s="2698"/>
      <c r="K131" s="2698"/>
      <c r="L131" s="2698"/>
      <c r="M131" s="2698"/>
      <c r="N131" s="2698"/>
      <c r="O131" s="2698"/>
      <c r="P131" s="2698"/>
      <c r="Q131" s="2698"/>
      <c r="R131" s="2698"/>
      <c r="S131" s="2698"/>
      <c r="T131" s="2698"/>
      <c r="U131" s="2698"/>
      <c r="V131" s="2698"/>
      <c r="W131" s="2698"/>
      <c r="X131" s="2698"/>
      <c r="Y131" s="2698"/>
      <c r="Z131" s="2698"/>
      <c r="AA131" s="2698"/>
      <c r="AB131" s="2698"/>
      <c r="AC131" s="2698"/>
      <c r="AD131" s="2698"/>
      <c r="AE131" s="2698"/>
      <c r="AF131" s="2698"/>
      <c r="AG131" s="2698"/>
      <c r="AH131" s="2698"/>
      <c r="AI131" s="2698"/>
      <c r="AJ131" s="2698"/>
      <c r="AK131" s="2698"/>
      <c r="AL131" s="2698"/>
      <c r="AM131" s="2698"/>
      <c r="AN131" s="2699" t="s">
        <v>8</v>
      </c>
      <c r="AO131" s="2601" t="s">
        <v>9</v>
      </c>
      <c r="AP131" s="2601" t="s">
        <v>10</v>
      </c>
      <c r="AQ131" s="2601" t="s">
        <v>192</v>
      </c>
      <c r="AR131" s="2601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691" t="s">
        <v>12</v>
      </c>
      <c r="G132" s="2694"/>
      <c r="H132" s="2691" t="s">
        <v>13</v>
      </c>
      <c r="I132" s="2694"/>
      <c r="J132" s="2691" t="s">
        <v>141</v>
      </c>
      <c r="K132" s="2694"/>
      <c r="L132" s="2691" t="s">
        <v>15</v>
      </c>
      <c r="M132" s="2692"/>
      <c r="N132" s="2691" t="s">
        <v>16</v>
      </c>
      <c r="O132" s="2694"/>
      <c r="P132" s="2695" t="s">
        <v>17</v>
      </c>
      <c r="Q132" s="2697"/>
      <c r="R132" s="2695" t="s">
        <v>18</v>
      </c>
      <c r="S132" s="2697"/>
      <c r="T132" s="2695" t="s">
        <v>19</v>
      </c>
      <c r="U132" s="2697"/>
      <c r="V132" s="2695" t="s">
        <v>20</v>
      </c>
      <c r="W132" s="2697"/>
      <c r="X132" s="2695" t="s">
        <v>21</v>
      </c>
      <c r="Y132" s="2697"/>
      <c r="Z132" s="2695" t="s">
        <v>22</v>
      </c>
      <c r="AA132" s="2697"/>
      <c r="AB132" s="2695" t="s">
        <v>23</v>
      </c>
      <c r="AC132" s="2697"/>
      <c r="AD132" s="2695" t="s">
        <v>24</v>
      </c>
      <c r="AE132" s="2697"/>
      <c r="AF132" s="2695" t="s">
        <v>25</v>
      </c>
      <c r="AG132" s="2697"/>
      <c r="AH132" s="2695" t="s">
        <v>26</v>
      </c>
      <c r="AI132" s="2697"/>
      <c r="AJ132" s="2695" t="s">
        <v>27</v>
      </c>
      <c r="AK132" s="2697"/>
      <c r="AL132" s="2695" t="s">
        <v>28</v>
      </c>
      <c r="AM132" s="2698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410" t="s">
        <v>43</v>
      </c>
      <c r="D133" s="1403" t="s">
        <v>29</v>
      </c>
      <c r="E133" s="1411" t="s">
        <v>30</v>
      </c>
      <c r="F133" s="1388" t="s">
        <v>29</v>
      </c>
      <c r="G133" s="1411" t="s">
        <v>30</v>
      </c>
      <c r="H133" s="1388" t="s">
        <v>29</v>
      </c>
      <c r="I133" s="1411" t="s">
        <v>30</v>
      </c>
      <c r="J133" s="1388" t="s">
        <v>29</v>
      </c>
      <c r="K133" s="1411" t="s">
        <v>30</v>
      </c>
      <c r="L133" s="1403" t="s">
        <v>29</v>
      </c>
      <c r="M133" s="1412" t="s">
        <v>30</v>
      </c>
      <c r="N133" s="1388" t="s">
        <v>29</v>
      </c>
      <c r="O133" s="1387" t="s">
        <v>30</v>
      </c>
      <c r="P133" s="1388" t="s">
        <v>29</v>
      </c>
      <c r="Q133" s="1387" t="s">
        <v>30</v>
      </c>
      <c r="R133" s="1403" t="s">
        <v>29</v>
      </c>
      <c r="S133" s="1387" t="s">
        <v>30</v>
      </c>
      <c r="T133" s="1403" t="s">
        <v>29</v>
      </c>
      <c r="U133" s="1387" t="s">
        <v>30</v>
      </c>
      <c r="V133" s="1388" t="s">
        <v>29</v>
      </c>
      <c r="W133" s="1387" t="s">
        <v>30</v>
      </c>
      <c r="X133" s="1403" t="s">
        <v>29</v>
      </c>
      <c r="Y133" s="1387" t="s">
        <v>30</v>
      </c>
      <c r="Z133" s="1403" t="s">
        <v>29</v>
      </c>
      <c r="AA133" s="1387" t="s">
        <v>30</v>
      </c>
      <c r="AB133" s="1403" t="s">
        <v>29</v>
      </c>
      <c r="AC133" s="1387" t="s">
        <v>30</v>
      </c>
      <c r="AD133" s="1403" t="s">
        <v>29</v>
      </c>
      <c r="AE133" s="1387" t="s">
        <v>30</v>
      </c>
      <c r="AF133" s="1403" t="s">
        <v>29</v>
      </c>
      <c r="AG133" s="1387" t="s">
        <v>30</v>
      </c>
      <c r="AH133" s="1403" t="s">
        <v>29</v>
      </c>
      <c r="AI133" s="1387" t="s">
        <v>30</v>
      </c>
      <c r="AJ133" s="1403" t="s">
        <v>29</v>
      </c>
      <c r="AK133" s="1387" t="s">
        <v>30</v>
      </c>
      <c r="AL133" s="1403" t="s">
        <v>29</v>
      </c>
      <c r="AM133" s="1412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595" t="s">
        <v>199</v>
      </c>
      <c r="B134" s="1413" t="s">
        <v>31</v>
      </c>
      <c r="C134" s="1414">
        <f t="shared" ref="C134:C155" si="82">SUM(D134:E134)</f>
        <v>0</v>
      </c>
      <c r="D134" s="1415">
        <f t="shared" ref="D134:E143" si="83">SUM(F134+H134+J134+L134+N134+P134+R134+T134+V134+X134+Z134+AB134+AD134+AF134+AH134+AJ134+AL134)</f>
        <v>0</v>
      </c>
      <c r="E134" s="1416">
        <f t="shared" si="83"/>
        <v>0</v>
      </c>
      <c r="F134" s="1417"/>
      <c r="G134" s="1418"/>
      <c r="H134" s="1417"/>
      <c r="I134" s="1418"/>
      <c r="J134" s="1417"/>
      <c r="K134" s="1418"/>
      <c r="L134" s="1419"/>
      <c r="M134" s="1420"/>
      <c r="N134" s="1417"/>
      <c r="O134" s="1421"/>
      <c r="P134" s="1417"/>
      <c r="Q134" s="1421"/>
      <c r="R134" s="1419"/>
      <c r="S134" s="1421"/>
      <c r="T134" s="1419"/>
      <c r="U134" s="1421"/>
      <c r="V134" s="1417"/>
      <c r="W134" s="1418"/>
      <c r="X134" s="1419"/>
      <c r="Y134" s="1418"/>
      <c r="Z134" s="1419"/>
      <c r="AA134" s="1421"/>
      <c r="AB134" s="1419"/>
      <c r="AC134" s="1421"/>
      <c r="AD134" s="1419"/>
      <c r="AE134" s="1421"/>
      <c r="AF134" s="1419"/>
      <c r="AG134" s="1421"/>
      <c r="AH134" s="1419"/>
      <c r="AI134" s="1421"/>
      <c r="AJ134" s="1419"/>
      <c r="AK134" s="1421"/>
      <c r="AL134" s="1419"/>
      <c r="AM134" s="1420"/>
      <c r="AN134" s="1422"/>
      <c r="AO134" s="1421"/>
      <c r="AP134" s="1421"/>
      <c r="AQ134" s="1421"/>
      <c r="AR134" s="1421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5</v>
      </c>
      <c r="D138" s="227">
        <f t="shared" si="83"/>
        <v>3</v>
      </c>
      <c r="E138" s="228">
        <f t="shared" si="83"/>
        <v>2</v>
      </c>
      <c r="F138" s="198"/>
      <c r="G138" s="205"/>
      <c r="H138" s="198"/>
      <c r="I138" s="205"/>
      <c r="J138" s="198"/>
      <c r="K138" s="205"/>
      <c r="L138" s="229"/>
      <c r="M138" s="230"/>
      <c r="N138" s="198"/>
      <c r="O138" s="231"/>
      <c r="P138" s="198">
        <v>1</v>
      </c>
      <c r="Q138" s="231"/>
      <c r="R138" s="229"/>
      <c r="S138" s="231">
        <v>1</v>
      </c>
      <c r="T138" s="229"/>
      <c r="U138" s="231"/>
      <c r="V138" s="198">
        <v>1</v>
      </c>
      <c r="W138" s="205"/>
      <c r="X138" s="229"/>
      <c r="Y138" s="205"/>
      <c r="Z138" s="229"/>
      <c r="AA138" s="231"/>
      <c r="AB138" s="229"/>
      <c r="AC138" s="231"/>
      <c r="AD138" s="229">
        <v>1</v>
      </c>
      <c r="AE138" s="231">
        <v>1</v>
      </c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179" t="s">
        <v>4</v>
      </c>
      <c r="C144" s="243">
        <f t="shared" si="82"/>
        <v>5</v>
      </c>
      <c r="D144" s="244">
        <f t="shared" ref="D144:AQ144" si="95">SUM(D134:D143)</f>
        <v>3</v>
      </c>
      <c r="E144" s="245">
        <f t="shared" si="95"/>
        <v>2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0</v>
      </c>
      <c r="O144" s="250">
        <f t="shared" si="95"/>
        <v>0</v>
      </c>
      <c r="P144" s="246">
        <f t="shared" si="95"/>
        <v>1</v>
      </c>
      <c r="Q144" s="250">
        <f t="shared" si="95"/>
        <v>0</v>
      </c>
      <c r="R144" s="251">
        <f t="shared" si="95"/>
        <v>0</v>
      </c>
      <c r="S144" s="250">
        <f t="shared" si="95"/>
        <v>1</v>
      </c>
      <c r="T144" s="246">
        <f t="shared" si="95"/>
        <v>0</v>
      </c>
      <c r="U144" s="247">
        <f t="shared" si="95"/>
        <v>0</v>
      </c>
      <c r="V144" s="252">
        <f t="shared" si="95"/>
        <v>1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1</v>
      </c>
      <c r="AE144" s="247">
        <f t="shared" si="95"/>
        <v>1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179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585" t="s">
        <v>208</v>
      </c>
      <c r="B157" s="2585" t="s">
        <v>3</v>
      </c>
      <c r="C157" s="2688" t="s">
        <v>4</v>
      </c>
      <c r="D157" s="2156"/>
      <c r="E157" s="2673"/>
      <c r="F157" s="2691" t="s">
        <v>39</v>
      </c>
      <c r="G157" s="2692"/>
      <c r="H157" s="2692"/>
      <c r="I157" s="2692"/>
      <c r="J157" s="2692"/>
      <c r="K157" s="2692"/>
      <c r="L157" s="2692"/>
      <c r="M157" s="2692"/>
      <c r="N157" s="2692"/>
      <c r="O157" s="2692"/>
      <c r="P157" s="2692"/>
      <c r="Q157" s="2692"/>
      <c r="R157" s="2692"/>
      <c r="S157" s="2692"/>
      <c r="T157" s="2692"/>
      <c r="U157" s="2692"/>
      <c r="V157" s="2692"/>
      <c r="W157" s="2692"/>
      <c r="X157" s="2692"/>
      <c r="Y157" s="2692"/>
      <c r="Z157" s="2692"/>
      <c r="AA157" s="2692"/>
      <c r="AB157" s="2692"/>
      <c r="AC157" s="2692"/>
      <c r="AD157" s="2692"/>
      <c r="AE157" s="2692"/>
      <c r="AF157" s="2692"/>
      <c r="AG157" s="2693"/>
      <c r="AH157" s="2673" t="s">
        <v>9</v>
      </c>
      <c r="AI157" s="2673" t="s">
        <v>10</v>
      </c>
    </row>
    <row r="158" spans="1:93" x14ac:dyDescent="0.25">
      <c r="A158" s="2101"/>
      <c r="B158" s="2101"/>
      <c r="C158" s="2157"/>
      <c r="D158" s="2158"/>
      <c r="E158" s="2141"/>
      <c r="F158" s="2691" t="s">
        <v>15</v>
      </c>
      <c r="G158" s="2694"/>
      <c r="H158" s="2691" t="s">
        <v>16</v>
      </c>
      <c r="I158" s="2694"/>
      <c r="J158" s="2695" t="s">
        <v>17</v>
      </c>
      <c r="K158" s="2697"/>
      <c r="L158" s="2695" t="s">
        <v>18</v>
      </c>
      <c r="M158" s="2697"/>
      <c r="N158" s="2695" t="s">
        <v>19</v>
      </c>
      <c r="O158" s="2697"/>
      <c r="P158" s="2695" t="s">
        <v>20</v>
      </c>
      <c r="Q158" s="2697"/>
      <c r="R158" s="2695" t="s">
        <v>21</v>
      </c>
      <c r="S158" s="2697"/>
      <c r="T158" s="2695" t="s">
        <v>22</v>
      </c>
      <c r="U158" s="2697"/>
      <c r="V158" s="2695" t="s">
        <v>23</v>
      </c>
      <c r="W158" s="2697"/>
      <c r="X158" s="2695" t="s">
        <v>24</v>
      </c>
      <c r="Y158" s="2697"/>
      <c r="Z158" s="2695" t="s">
        <v>25</v>
      </c>
      <c r="AA158" s="2697"/>
      <c r="AB158" s="2695" t="s">
        <v>26</v>
      </c>
      <c r="AC158" s="2697"/>
      <c r="AD158" s="2695" t="s">
        <v>27</v>
      </c>
      <c r="AE158" s="2697"/>
      <c r="AF158" s="2695" t="s">
        <v>28</v>
      </c>
      <c r="AG158" s="2696"/>
      <c r="AH158" s="2140"/>
      <c r="AI158" s="2140"/>
    </row>
    <row r="159" spans="1:93" x14ac:dyDescent="0.25">
      <c r="A159" s="2102"/>
      <c r="B159" s="2102"/>
      <c r="C159" s="1410" t="s">
        <v>43</v>
      </c>
      <c r="D159" s="1403" t="s">
        <v>29</v>
      </c>
      <c r="E159" s="1411" t="s">
        <v>30</v>
      </c>
      <c r="F159" s="1388" t="s">
        <v>29</v>
      </c>
      <c r="G159" s="1411" t="s">
        <v>30</v>
      </c>
      <c r="H159" s="1388" t="s">
        <v>29</v>
      </c>
      <c r="I159" s="1411" t="s">
        <v>30</v>
      </c>
      <c r="J159" s="1388" t="s">
        <v>29</v>
      </c>
      <c r="K159" s="1411" t="s">
        <v>30</v>
      </c>
      <c r="L159" s="1388" t="s">
        <v>29</v>
      </c>
      <c r="M159" s="1411" t="s">
        <v>30</v>
      </c>
      <c r="N159" s="1388" t="s">
        <v>29</v>
      </c>
      <c r="O159" s="1411" t="s">
        <v>30</v>
      </c>
      <c r="P159" s="1388" t="s">
        <v>29</v>
      </c>
      <c r="Q159" s="1411" t="s">
        <v>30</v>
      </c>
      <c r="R159" s="1388" t="s">
        <v>29</v>
      </c>
      <c r="S159" s="1411" t="s">
        <v>30</v>
      </c>
      <c r="T159" s="1388" t="s">
        <v>29</v>
      </c>
      <c r="U159" s="1411" t="s">
        <v>30</v>
      </c>
      <c r="V159" s="1388" t="s">
        <v>29</v>
      </c>
      <c r="W159" s="1411" t="s">
        <v>30</v>
      </c>
      <c r="X159" s="1388" t="s">
        <v>29</v>
      </c>
      <c r="Y159" s="1411" t="s">
        <v>30</v>
      </c>
      <c r="Z159" s="1388" t="s">
        <v>29</v>
      </c>
      <c r="AA159" s="1411" t="s">
        <v>30</v>
      </c>
      <c r="AB159" s="1388" t="s">
        <v>29</v>
      </c>
      <c r="AC159" s="1411" t="s">
        <v>30</v>
      </c>
      <c r="AD159" s="1388" t="s">
        <v>29</v>
      </c>
      <c r="AE159" s="1411" t="s">
        <v>30</v>
      </c>
      <c r="AF159" s="1388" t="s">
        <v>29</v>
      </c>
      <c r="AG159" s="1423" t="s">
        <v>30</v>
      </c>
      <c r="AH159" s="2141"/>
      <c r="AI159" s="2141"/>
    </row>
    <row r="160" spans="1:93" x14ac:dyDescent="0.25">
      <c r="A160" s="2595" t="s">
        <v>209</v>
      </c>
      <c r="B160" s="1424" t="s">
        <v>31</v>
      </c>
      <c r="C160" s="1425">
        <f t="shared" ref="C160:C167" si="103">SUM(D160:E160)</f>
        <v>0</v>
      </c>
      <c r="D160" s="1415">
        <f t="shared" ref="D160:E167" si="104">SUM(F160+H160+J160+L160+N160+P160+R160+T160+V160+X160+Z160+AB160+AD160+AF160)</f>
        <v>0</v>
      </c>
      <c r="E160" s="1416">
        <f t="shared" si="104"/>
        <v>0</v>
      </c>
      <c r="F160" s="1426"/>
      <c r="G160" s="1427"/>
      <c r="H160" s="1426"/>
      <c r="I160" s="1427"/>
      <c r="J160" s="1426"/>
      <c r="K160" s="1427"/>
      <c r="L160" s="1426"/>
      <c r="M160" s="1427"/>
      <c r="N160" s="1426"/>
      <c r="O160" s="1427"/>
      <c r="P160" s="1426"/>
      <c r="Q160" s="1427"/>
      <c r="R160" s="1426"/>
      <c r="S160" s="1427"/>
      <c r="T160" s="1426"/>
      <c r="U160" s="1427"/>
      <c r="V160" s="1426"/>
      <c r="W160" s="1427"/>
      <c r="X160" s="1426"/>
      <c r="Y160" s="1427"/>
      <c r="Z160" s="1426"/>
      <c r="AA160" s="1427"/>
      <c r="AB160" s="1426"/>
      <c r="AC160" s="1427"/>
      <c r="AD160" s="1426"/>
      <c r="AE160" s="1427"/>
      <c r="AF160" s="1426"/>
      <c r="AG160" s="1428"/>
      <c r="AH160" s="1429"/>
      <c r="AI160" s="1429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430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430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1431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662" t="s">
        <v>211</v>
      </c>
      <c r="B164" s="1424" t="s">
        <v>31</v>
      </c>
      <c r="C164" s="1425">
        <f t="shared" si="103"/>
        <v>0</v>
      </c>
      <c r="D164" s="1415">
        <f t="shared" si="104"/>
        <v>0</v>
      </c>
      <c r="E164" s="1416">
        <f t="shared" si="104"/>
        <v>0</v>
      </c>
      <c r="F164" s="1426"/>
      <c r="G164" s="1427"/>
      <c r="H164" s="1426"/>
      <c r="I164" s="1427"/>
      <c r="J164" s="1426"/>
      <c r="K164" s="1427"/>
      <c r="L164" s="1426"/>
      <c r="M164" s="1427"/>
      <c r="N164" s="1426"/>
      <c r="O164" s="1427"/>
      <c r="P164" s="1426"/>
      <c r="Q164" s="1427"/>
      <c r="R164" s="1426"/>
      <c r="S164" s="1427"/>
      <c r="T164" s="1426"/>
      <c r="U164" s="1427"/>
      <c r="V164" s="1426"/>
      <c r="W164" s="1427"/>
      <c r="X164" s="1426"/>
      <c r="Y164" s="1427"/>
      <c r="Z164" s="1426"/>
      <c r="AA164" s="1427"/>
      <c r="AB164" s="1426"/>
      <c r="AC164" s="1427"/>
      <c r="AD164" s="1426"/>
      <c r="AE164" s="1427"/>
      <c r="AF164" s="1426"/>
      <c r="AG164" s="1428"/>
      <c r="AH164" s="1429"/>
      <c r="AI164" s="1429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1432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1432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433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687" t="s">
        <v>38</v>
      </c>
      <c r="B169" s="2688" t="s">
        <v>4</v>
      </c>
      <c r="C169" s="2156"/>
      <c r="D169" s="2673"/>
      <c r="E169" s="2682" t="s">
        <v>39</v>
      </c>
      <c r="F169" s="2689"/>
      <c r="G169" s="2689"/>
      <c r="H169" s="2689"/>
      <c r="I169" s="2689"/>
      <c r="J169" s="2689"/>
      <c r="K169" s="2689"/>
      <c r="L169" s="2689"/>
      <c r="M169" s="2689"/>
      <c r="N169" s="2689"/>
      <c r="O169" s="2689"/>
      <c r="P169" s="2689"/>
      <c r="Q169" s="2689"/>
      <c r="R169" s="2689"/>
      <c r="S169" s="2689"/>
      <c r="T169" s="2689"/>
      <c r="U169" s="2689"/>
      <c r="V169" s="2689"/>
      <c r="W169" s="2689"/>
      <c r="X169" s="2689"/>
      <c r="Y169" s="2689"/>
      <c r="Z169" s="2689"/>
      <c r="AA169" s="2689"/>
      <c r="AB169" s="2689"/>
      <c r="AC169" s="2689"/>
      <c r="AD169" s="2689"/>
      <c r="AE169" s="2689"/>
      <c r="AF169" s="2689"/>
      <c r="AG169" s="2690" t="s">
        <v>213</v>
      </c>
      <c r="AH169" s="2673" t="s">
        <v>9</v>
      </c>
      <c r="AI169" s="2673" t="s">
        <v>10</v>
      </c>
    </row>
    <row r="170" spans="1:91" s="3" customFormat="1" ht="10.5" x14ac:dyDescent="0.15">
      <c r="A170" s="2101"/>
      <c r="B170" s="2157"/>
      <c r="C170" s="2158"/>
      <c r="D170" s="2141"/>
      <c r="E170" s="2682" t="s">
        <v>15</v>
      </c>
      <c r="F170" s="2683"/>
      <c r="G170" s="2682" t="s">
        <v>16</v>
      </c>
      <c r="H170" s="2683"/>
      <c r="I170" s="2684" t="s">
        <v>17</v>
      </c>
      <c r="J170" s="2685"/>
      <c r="K170" s="2684" t="s">
        <v>18</v>
      </c>
      <c r="L170" s="2685"/>
      <c r="M170" s="2684" t="s">
        <v>19</v>
      </c>
      <c r="N170" s="2685"/>
      <c r="O170" s="2684" t="s">
        <v>20</v>
      </c>
      <c r="P170" s="2685"/>
      <c r="Q170" s="2684" t="s">
        <v>21</v>
      </c>
      <c r="R170" s="2685"/>
      <c r="S170" s="2684" t="s">
        <v>22</v>
      </c>
      <c r="T170" s="2685"/>
      <c r="U170" s="2684" t="s">
        <v>23</v>
      </c>
      <c r="V170" s="2685"/>
      <c r="W170" s="2684" t="s">
        <v>24</v>
      </c>
      <c r="X170" s="2685"/>
      <c r="Y170" s="2684" t="s">
        <v>25</v>
      </c>
      <c r="Z170" s="2685"/>
      <c r="AA170" s="2684" t="s">
        <v>26</v>
      </c>
      <c r="AB170" s="2685"/>
      <c r="AC170" s="2684" t="s">
        <v>27</v>
      </c>
      <c r="AD170" s="2685"/>
      <c r="AE170" s="2684" t="s">
        <v>28</v>
      </c>
      <c r="AF170" s="2686"/>
      <c r="AG170" s="2160"/>
      <c r="AH170" s="2140"/>
      <c r="AI170" s="2140"/>
    </row>
    <row r="171" spans="1:91" s="3" customFormat="1" ht="10.5" x14ac:dyDescent="0.15">
      <c r="A171" s="2102"/>
      <c r="B171" s="1434" t="s">
        <v>43</v>
      </c>
      <c r="C171" s="1435" t="s">
        <v>29</v>
      </c>
      <c r="D171" s="1436" t="s">
        <v>30</v>
      </c>
      <c r="E171" s="1437" t="s">
        <v>29</v>
      </c>
      <c r="F171" s="1436" t="s">
        <v>30</v>
      </c>
      <c r="G171" s="1437" t="s">
        <v>29</v>
      </c>
      <c r="H171" s="1436" t="s">
        <v>30</v>
      </c>
      <c r="I171" s="1437" t="s">
        <v>29</v>
      </c>
      <c r="J171" s="1436" t="s">
        <v>30</v>
      </c>
      <c r="K171" s="1437" t="s">
        <v>29</v>
      </c>
      <c r="L171" s="1436" t="s">
        <v>30</v>
      </c>
      <c r="M171" s="1437" t="s">
        <v>29</v>
      </c>
      <c r="N171" s="1436" t="s">
        <v>30</v>
      </c>
      <c r="O171" s="1437" t="s">
        <v>29</v>
      </c>
      <c r="P171" s="1436" t="s">
        <v>30</v>
      </c>
      <c r="Q171" s="1437" t="s">
        <v>29</v>
      </c>
      <c r="R171" s="1436" t="s">
        <v>30</v>
      </c>
      <c r="S171" s="1437" t="s">
        <v>29</v>
      </c>
      <c r="T171" s="1436" t="s">
        <v>30</v>
      </c>
      <c r="U171" s="1437" t="s">
        <v>29</v>
      </c>
      <c r="V171" s="1436" t="s">
        <v>30</v>
      </c>
      <c r="W171" s="1437" t="s">
        <v>29</v>
      </c>
      <c r="X171" s="1436" t="s">
        <v>30</v>
      </c>
      <c r="Y171" s="1437" t="s">
        <v>29</v>
      </c>
      <c r="Z171" s="1436" t="s">
        <v>30</v>
      </c>
      <c r="AA171" s="1437" t="s">
        <v>29</v>
      </c>
      <c r="AB171" s="1436" t="s">
        <v>30</v>
      </c>
      <c r="AC171" s="1437" t="s">
        <v>29</v>
      </c>
      <c r="AD171" s="1436" t="s">
        <v>30</v>
      </c>
      <c r="AE171" s="1437" t="s">
        <v>29</v>
      </c>
      <c r="AF171" s="1438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439">
        <f>SUM(C172:D172)</f>
        <v>0</v>
      </c>
      <c r="C172" s="1439">
        <f t="shared" ref="C172:D174" si="110">+E172+G172+I172+K172+M172+O172+Q172+S172+U172+W172+Y172+AA172+AC172+AE172</f>
        <v>0</v>
      </c>
      <c r="D172" s="1439">
        <f t="shared" si="110"/>
        <v>0</v>
      </c>
      <c r="E172" s="1440"/>
      <c r="F172" s="1441"/>
      <c r="G172" s="1440"/>
      <c r="H172" s="1441"/>
      <c r="I172" s="1440"/>
      <c r="J172" s="1441"/>
      <c r="K172" s="1440"/>
      <c r="L172" s="1441"/>
      <c r="M172" s="1440"/>
      <c r="N172" s="1441"/>
      <c r="O172" s="1440"/>
      <c r="P172" s="1441"/>
      <c r="Q172" s="1440"/>
      <c r="R172" s="1441"/>
      <c r="S172" s="1440"/>
      <c r="T172" s="1441"/>
      <c r="U172" s="1440"/>
      <c r="V172" s="1441"/>
      <c r="W172" s="1440"/>
      <c r="X172" s="1441"/>
      <c r="Y172" s="1440"/>
      <c r="Z172" s="1441"/>
      <c r="AA172" s="1440"/>
      <c r="AB172" s="1441"/>
      <c r="AC172" s="1440"/>
      <c r="AD172" s="1441"/>
      <c r="AE172" s="1440"/>
      <c r="AF172" s="1442"/>
      <c r="AG172" s="1443"/>
      <c r="AH172" s="1444"/>
      <c r="AI172" s="1444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180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656" t="s">
        <v>217</v>
      </c>
      <c r="B177" s="2656" t="s">
        <v>189</v>
      </c>
      <c r="C177" s="2669" t="s">
        <v>218</v>
      </c>
      <c r="D177" s="2670"/>
      <c r="E177" s="2671" t="s">
        <v>219</v>
      </c>
      <c r="F177" s="2669" t="s">
        <v>5</v>
      </c>
      <c r="G177" s="2670"/>
      <c r="H177" s="2670"/>
      <c r="I177" s="2670"/>
      <c r="J177" s="2670"/>
      <c r="K177" s="2670"/>
      <c r="L177" s="2670"/>
      <c r="M177" s="2670"/>
      <c r="N177" s="2670"/>
      <c r="O177" s="2670"/>
      <c r="P177" s="2670"/>
      <c r="Q177" s="2670"/>
      <c r="R177" s="2670"/>
      <c r="S177" s="2670"/>
      <c r="T177" s="2672"/>
    </row>
    <row r="178" spans="1:91" s="3" customFormat="1" ht="21" x14ac:dyDescent="0.15">
      <c r="A178" s="2116"/>
      <c r="B178" s="2116"/>
      <c r="C178" s="1445" t="s">
        <v>194</v>
      </c>
      <c r="D178" s="1445" t="s">
        <v>220</v>
      </c>
      <c r="E178" s="2116"/>
      <c r="F178" s="1445" t="s">
        <v>221</v>
      </c>
      <c r="G178" s="1445" t="s">
        <v>222</v>
      </c>
      <c r="H178" s="1445" t="s">
        <v>223</v>
      </c>
      <c r="I178" s="1445" t="s">
        <v>224</v>
      </c>
      <c r="J178" s="1445" t="s">
        <v>225</v>
      </c>
      <c r="K178" s="1445" t="s">
        <v>226</v>
      </c>
      <c r="L178" s="1445" t="s">
        <v>227</v>
      </c>
      <c r="M178" s="1445" t="s">
        <v>228</v>
      </c>
      <c r="N178" s="1445" t="s">
        <v>229</v>
      </c>
      <c r="O178" s="1445" t="s">
        <v>230</v>
      </c>
      <c r="P178" s="1445" t="s">
        <v>231</v>
      </c>
      <c r="Q178" s="1445" t="s">
        <v>232</v>
      </c>
      <c r="R178" s="1445" t="s">
        <v>233</v>
      </c>
      <c r="S178" s="1445" t="s">
        <v>234</v>
      </c>
      <c r="T178" s="1445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446">
        <f>SUM(C179:D179)</f>
        <v>0</v>
      </c>
      <c r="C179" s="78"/>
      <c r="D179" s="78"/>
      <c r="E179" s="1446">
        <f>+F179+G179+H179+I179+K179+L179+M179+N179+O179+P179+Q179+R179+S179+T179</f>
        <v>0</v>
      </c>
      <c r="F179" s="13"/>
      <c r="G179" s="13"/>
      <c r="H179" s="13"/>
      <c r="I179" s="13"/>
      <c r="J179" s="1447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646" t="s">
        <v>238</v>
      </c>
      <c r="B184" s="2651" t="s">
        <v>239</v>
      </c>
      <c r="C184" s="2663"/>
      <c r="D184" s="2652"/>
      <c r="E184" s="2651" t="s">
        <v>240</v>
      </c>
      <c r="F184" s="2663"/>
      <c r="G184" s="2652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448" t="s">
        <v>43</v>
      </c>
      <c r="C185" s="1449" t="s">
        <v>29</v>
      </c>
      <c r="D185" s="1450" t="s">
        <v>30</v>
      </c>
      <c r="E185" s="1448" t="s">
        <v>43</v>
      </c>
      <c r="F185" s="1449" t="s">
        <v>29</v>
      </c>
      <c r="G185" s="1450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451">
        <f>SUM(C186:D186)</f>
        <v>0</v>
      </c>
      <c r="C186" s="1452"/>
      <c r="D186" s="1453"/>
      <c r="E186" s="1451">
        <f>SUM(F186:G186)</f>
        <v>0</v>
      </c>
      <c r="F186" s="1452"/>
      <c r="G186" s="1453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664" t="s">
        <v>244</v>
      </c>
      <c r="B189" s="2665" t="s">
        <v>189</v>
      </c>
      <c r="C189" s="2666" t="s">
        <v>245</v>
      </c>
      <c r="D189" s="2132"/>
      <c r="E189" s="2667"/>
      <c r="F189" s="2656" t="s">
        <v>219</v>
      </c>
      <c r="G189" s="2668" t="s">
        <v>5</v>
      </c>
      <c r="H189" s="2135"/>
      <c r="I189" s="2135"/>
      <c r="J189" s="2135"/>
      <c r="K189" s="2135"/>
      <c r="L189" s="2664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454" t="s">
        <v>246</v>
      </c>
      <c r="D190" s="1454" t="s">
        <v>195</v>
      </c>
      <c r="E190" s="1454" t="s">
        <v>247</v>
      </c>
      <c r="F190" s="2116"/>
      <c r="G190" s="1455" t="s">
        <v>248</v>
      </c>
      <c r="H190" s="1456" t="s">
        <v>249</v>
      </c>
      <c r="I190" s="1456" t="s">
        <v>250</v>
      </c>
      <c r="J190" s="1456" t="s">
        <v>251</v>
      </c>
      <c r="K190" s="1456" t="s">
        <v>252</v>
      </c>
      <c r="L190" s="1457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446">
        <f>SUM(G191:L191)</f>
        <v>0</v>
      </c>
      <c r="G191" s="1440"/>
      <c r="H191" s="1458"/>
      <c r="I191" s="1458"/>
      <c r="J191" s="1458"/>
      <c r="K191" s="1458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674" t="s">
        <v>257</v>
      </c>
      <c r="B194" s="2674"/>
      <c r="C194" s="2674"/>
    </row>
    <row r="195" spans="1:92" ht="15" customHeight="1" x14ac:dyDescent="0.25">
      <c r="A195" s="2675" t="s">
        <v>258</v>
      </c>
      <c r="B195" s="2676"/>
      <c r="C195" s="2677" t="s">
        <v>259</v>
      </c>
      <c r="D195" s="2678" t="s">
        <v>260</v>
      </c>
      <c r="E195" s="2679"/>
      <c r="F195" s="2679"/>
      <c r="G195" s="2679"/>
      <c r="H195" s="2679"/>
      <c r="I195" s="2679"/>
      <c r="J195" s="2680"/>
      <c r="K195" s="2681" t="s">
        <v>261</v>
      </c>
      <c r="L195" s="2681"/>
      <c r="M195" s="2681"/>
      <c r="N195" s="2648"/>
    </row>
    <row r="196" spans="1:92" ht="21" x14ac:dyDescent="0.25">
      <c r="A196" s="2145"/>
      <c r="B196" s="2146"/>
      <c r="C196" s="2148"/>
      <c r="D196" s="1454" t="s">
        <v>246</v>
      </c>
      <c r="E196" s="1454" t="s">
        <v>262</v>
      </c>
      <c r="F196" s="1454" t="s">
        <v>263</v>
      </c>
      <c r="G196" s="1454" t="s">
        <v>264</v>
      </c>
      <c r="H196" s="1454" t="s">
        <v>219</v>
      </c>
      <c r="I196" s="1454" t="s">
        <v>265</v>
      </c>
      <c r="J196" s="1454" t="s">
        <v>266</v>
      </c>
      <c r="K196" s="1459" t="s">
        <v>267</v>
      </c>
      <c r="L196" s="1460" t="s">
        <v>268</v>
      </c>
      <c r="M196" s="1460" t="s">
        <v>269</v>
      </c>
      <c r="N196" s="1461" t="s">
        <v>270</v>
      </c>
    </row>
    <row r="197" spans="1:92" x14ac:dyDescent="0.25">
      <c r="A197" s="2662" t="s">
        <v>271</v>
      </c>
      <c r="B197" s="1462" t="s">
        <v>272</v>
      </c>
      <c r="C197" s="1446">
        <f>SUM(E197+G197)</f>
        <v>0</v>
      </c>
      <c r="D197" s="1463"/>
      <c r="E197" s="13"/>
      <c r="F197" s="1447"/>
      <c r="G197" s="13"/>
      <c r="H197" s="1446">
        <f>+K197+L197+M197</f>
        <v>0</v>
      </c>
      <c r="I197" s="1447"/>
      <c r="J197" s="1447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657" t="s">
        <v>244</v>
      </c>
      <c r="B202" s="2657" t="s">
        <v>277</v>
      </c>
      <c r="C202" s="2649" t="s">
        <v>278</v>
      </c>
      <c r="D202" s="2658" t="s">
        <v>261</v>
      </c>
      <c r="E202" s="2659"/>
      <c r="F202" s="2658" t="s">
        <v>5</v>
      </c>
      <c r="G202" s="2660"/>
      <c r="H202" s="2660"/>
      <c r="I202" s="2660"/>
      <c r="J202" s="2660"/>
      <c r="K202" s="2660"/>
      <c r="L202" s="2660"/>
      <c r="M202" s="2660"/>
      <c r="N202" s="2660"/>
      <c r="O202" s="2660"/>
      <c r="P202" s="2660"/>
      <c r="Q202" s="2660"/>
      <c r="R202" s="2660"/>
      <c r="S202" s="2660"/>
      <c r="T202" s="2661" t="s">
        <v>265</v>
      </c>
      <c r="U202" s="2649" t="s">
        <v>279</v>
      </c>
    </row>
    <row r="203" spans="1:92" s="3" customFormat="1" ht="21" x14ac:dyDescent="0.15">
      <c r="A203" s="2657"/>
      <c r="B203" s="2657"/>
      <c r="C203" s="2106"/>
      <c r="D203" s="1464" t="s">
        <v>280</v>
      </c>
      <c r="E203" s="1465" t="s">
        <v>281</v>
      </c>
      <c r="F203" s="1464" t="s">
        <v>282</v>
      </c>
      <c r="G203" s="1466" t="s">
        <v>283</v>
      </c>
      <c r="H203" s="1466" t="s">
        <v>13</v>
      </c>
      <c r="I203" s="1466" t="s">
        <v>141</v>
      </c>
      <c r="J203" s="1466" t="s">
        <v>15</v>
      </c>
      <c r="K203" s="1466" t="s">
        <v>284</v>
      </c>
      <c r="L203" s="1466" t="s">
        <v>17</v>
      </c>
      <c r="M203" s="1466" t="s">
        <v>18</v>
      </c>
      <c r="N203" s="1466" t="s">
        <v>19</v>
      </c>
      <c r="O203" s="1466" t="s">
        <v>20</v>
      </c>
      <c r="P203" s="1466" t="s">
        <v>21</v>
      </c>
      <c r="Q203" s="1466" t="s">
        <v>22</v>
      </c>
      <c r="R203" s="1466" t="s">
        <v>23</v>
      </c>
      <c r="S203" s="1467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468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650" t="s">
        <v>289</v>
      </c>
      <c r="B208" s="2650" t="s">
        <v>290</v>
      </c>
      <c r="C208" s="2651" t="s">
        <v>261</v>
      </c>
      <c r="D208" s="2652"/>
      <c r="E208" s="2653" t="s">
        <v>5</v>
      </c>
      <c r="F208" s="2654"/>
      <c r="G208" s="2654"/>
      <c r="H208" s="2654"/>
      <c r="I208" s="2654"/>
      <c r="J208" s="2654"/>
      <c r="K208" s="2655" t="s">
        <v>265</v>
      </c>
      <c r="L208" s="2656" t="s">
        <v>279</v>
      </c>
    </row>
    <row r="209" spans="1:91" ht="21" x14ac:dyDescent="0.25">
      <c r="A209" s="2650"/>
      <c r="B209" s="2650"/>
      <c r="C209" s="1449" t="s">
        <v>280</v>
      </c>
      <c r="D209" s="1450" t="s">
        <v>291</v>
      </c>
      <c r="E209" s="1449" t="s">
        <v>282</v>
      </c>
      <c r="F209" s="1469" t="s">
        <v>283</v>
      </c>
      <c r="G209" s="1469" t="s">
        <v>13</v>
      </c>
      <c r="H209" s="1469" t="s">
        <v>141</v>
      </c>
      <c r="I209" s="1469" t="s">
        <v>15</v>
      </c>
      <c r="J209" s="1470" t="s">
        <v>292</v>
      </c>
      <c r="K209" s="2114"/>
      <c r="L209" s="2116"/>
    </row>
    <row r="210" spans="1:91" x14ac:dyDescent="0.25">
      <c r="A210" s="341" t="s">
        <v>293</v>
      </c>
      <c r="B210" s="1471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642" t="s">
        <v>296</v>
      </c>
      <c r="B213" s="2642" t="s">
        <v>189</v>
      </c>
      <c r="C213" s="2643" t="s">
        <v>297</v>
      </c>
      <c r="D213" s="2644"/>
      <c r="E213" s="2644"/>
      <c r="F213" s="2644"/>
      <c r="G213" s="2645"/>
    </row>
    <row r="214" spans="1:91" x14ac:dyDescent="0.25">
      <c r="A214" s="2096"/>
      <c r="B214" s="2096"/>
      <c r="C214" s="1437" t="s">
        <v>12</v>
      </c>
      <c r="D214" s="1472" t="s">
        <v>13</v>
      </c>
      <c r="E214" s="1473" t="s">
        <v>141</v>
      </c>
      <c r="F214" s="1473" t="s">
        <v>15</v>
      </c>
      <c r="G214" s="1474" t="s">
        <v>16</v>
      </c>
    </row>
    <row r="215" spans="1:91" x14ac:dyDescent="0.25">
      <c r="A215" s="1475" t="s">
        <v>298</v>
      </c>
      <c r="B215" s="1476">
        <f>SUM(C215:G215)</f>
        <v>0</v>
      </c>
      <c r="C215" s="1477"/>
      <c r="D215" s="1478"/>
      <c r="E215" s="1478"/>
      <c r="F215" s="1479"/>
      <c r="G215" s="1480"/>
    </row>
    <row r="216" spans="1:91" s="2" customFormat="1" ht="11.25" x14ac:dyDescent="0.15">
      <c r="A216" s="315" t="s">
        <v>299</v>
      </c>
    </row>
    <row r="217" spans="1:91" x14ac:dyDescent="0.25">
      <c r="A217" s="2646" t="s">
        <v>300</v>
      </c>
      <c r="B217" s="2643" t="s">
        <v>301</v>
      </c>
      <c r="C217" s="2644"/>
      <c r="D217" s="2645"/>
    </row>
    <row r="218" spans="1:91" ht="15" customHeight="1" x14ac:dyDescent="0.25">
      <c r="A218" s="2101"/>
      <c r="B218" s="1481" t="s">
        <v>302</v>
      </c>
      <c r="C218" s="2647" t="s">
        <v>303</v>
      </c>
      <c r="D218" s="2648"/>
    </row>
    <row r="219" spans="1:91" x14ac:dyDescent="0.25">
      <c r="A219" s="2102"/>
      <c r="B219" s="1435" t="s">
        <v>304</v>
      </c>
      <c r="C219" s="1437" t="s">
        <v>305</v>
      </c>
      <c r="D219" s="1482" t="s">
        <v>306</v>
      </c>
    </row>
    <row r="220" spans="1:91" x14ac:dyDescent="0.25">
      <c r="A220" s="1483" t="s">
        <v>307</v>
      </c>
      <c r="B220" s="1484"/>
      <c r="C220" s="1485"/>
      <c r="D220" s="1486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146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6" sqref="A6:S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4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4" x14ac:dyDescent="0.25">
      <c r="A4" s="1" t="str">
        <f>CONCATENATE("MES: ",[9]NOMBRE!B6," - ","( ",[9]NOMBRE!C6,[9]NOMBRE!D6," )")</f>
        <v>MES: AGOSTO - ( 08 )</v>
      </c>
    </row>
    <row r="5" spans="1:94" x14ac:dyDescent="0.25">
      <c r="A5" s="1" t="str">
        <f>CONCATENATE("AÑO: ",[9]NOMBRE!B7)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812" t="s">
        <v>3</v>
      </c>
      <c r="B9" s="2796" t="s">
        <v>4</v>
      </c>
      <c r="C9" s="2813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814"/>
      <c r="T9" s="2815" t="s">
        <v>6</v>
      </c>
      <c r="U9" s="2816"/>
      <c r="V9" s="2767" t="s">
        <v>7</v>
      </c>
      <c r="W9" s="2767" t="s">
        <v>8</v>
      </c>
      <c r="X9" s="2771" t="s">
        <v>9</v>
      </c>
      <c r="Y9" s="2771" t="s">
        <v>10</v>
      </c>
      <c r="Z9" s="2771" t="s">
        <v>11</v>
      </c>
    </row>
    <row r="10" spans="1:94" s="3" customFormat="1" ht="10.5" x14ac:dyDescent="0.15">
      <c r="A10" s="2812"/>
      <c r="B10" s="2203"/>
      <c r="C10" s="1541" t="s">
        <v>12</v>
      </c>
      <c r="D10" s="1512" t="s">
        <v>13</v>
      </c>
      <c r="E10" s="1542" t="s">
        <v>14</v>
      </c>
      <c r="F10" s="1512" t="s">
        <v>15</v>
      </c>
      <c r="G10" s="1499" t="s">
        <v>16</v>
      </c>
      <c r="H10" s="1499" t="s">
        <v>17</v>
      </c>
      <c r="I10" s="1499" t="s">
        <v>18</v>
      </c>
      <c r="J10" s="1499" t="s">
        <v>19</v>
      </c>
      <c r="K10" s="1499" t="s">
        <v>20</v>
      </c>
      <c r="L10" s="1499" t="s">
        <v>21</v>
      </c>
      <c r="M10" s="1499" t="s">
        <v>22</v>
      </c>
      <c r="N10" s="1499" t="s">
        <v>23</v>
      </c>
      <c r="O10" s="1499" t="s">
        <v>24</v>
      </c>
      <c r="P10" s="1499" t="s">
        <v>25</v>
      </c>
      <c r="Q10" s="1499" t="s">
        <v>26</v>
      </c>
      <c r="R10" s="1499" t="s">
        <v>27</v>
      </c>
      <c r="S10" s="1543" t="s">
        <v>28</v>
      </c>
      <c r="T10" s="1544" t="s">
        <v>29</v>
      </c>
      <c r="U10" s="1545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546"/>
      <c r="F11" s="1496"/>
      <c r="G11" s="1496"/>
      <c r="H11" s="1496"/>
      <c r="I11" s="1496"/>
      <c r="J11" s="1496"/>
      <c r="K11" s="1496"/>
      <c r="L11" s="1496"/>
      <c r="M11" s="1496"/>
      <c r="N11" s="1496"/>
      <c r="O11" s="1496"/>
      <c r="P11" s="1496"/>
      <c r="Q11" s="1496"/>
      <c r="R11" s="1496"/>
      <c r="S11" s="1495"/>
      <c r="T11" s="1547"/>
      <c r="U11" s="1491"/>
      <c r="V11" s="1508"/>
      <c r="W11" s="1508"/>
      <c r="X11" s="1508"/>
      <c r="Y11" s="1508"/>
      <c r="Z11" s="1508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548" t="s">
        <v>36</v>
      </c>
      <c r="B16" s="1549">
        <f t="shared" si="0"/>
        <v>0</v>
      </c>
      <c r="C16" s="1550">
        <f t="shared" ref="C16:S16" si="14">SUM(C11:C15)</f>
        <v>0</v>
      </c>
      <c r="D16" s="1551">
        <f t="shared" si="14"/>
        <v>0</v>
      </c>
      <c r="E16" s="1551">
        <f t="shared" si="14"/>
        <v>0</v>
      </c>
      <c r="F16" s="1552">
        <f t="shared" si="14"/>
        <v>0</v>
      </c>
      <c r="G16" s="1552">
        <f t="shared" si="14"/>
        <v>0</v>
      </c>
      <c r="H16" s="1552">
        <f t="shared" si="14"/>
        <v>0</v>
      </c>
      <c r="I16" s="1552">
        <f t="shared" si="14"/>
        <v>0</v>
      </c>
      <c r="J16" s="1552">
        <f t="shared" si="14"/>
        <v>0</v>
      </c>
      <c r="K16" s="1552">
        <f t="shared" si="14"/>
        <v>0</v>
      </c>
      <c r="L16" s="1552">
        <f t="shared" si="14"/>
        <v>0</v>
      </c>
      <c r="M16" s="1552">
        <f t="shared" si="14"/>
        <v>0</v>
      </c>
      <c r="N16" s="1552">
        <f t="shared" si="14"/>
        <v>0</v>
      </c>
      <c r="O16" s="1552">
        <f t="shared" si="14"/>
        <v>0</v>
      </c>
      <c r="P16" s="1552">
        <f t="shared" si="14"/>
        <v>0</v>
      </c>
      <c r="Q16" s="1552">
        <f t="shared" si="14"/>
        <v>0</v>
      </c>
      <c r="R16" s="1552">
        <f t="shared" si="14"/>
        <v>0</v>
      </c>
      <c r="S16" s="1553">
        <f t="shared" si="14"/>
        <v>0</v>
      </c>
      <c r="T16" s="1549">
        <f>SUM(T11:T15)</f>
        <v>0</v>
      </c>
      <c r="U16" s="1554">
        <f t="shared" ref="U16:Y16" si="15">SUM(U11:U15)</f>
        <v>0</v>
      </c>
      <c r="V16" s="1555">
        <f t="shared" si="15"/>
        <v>0</v>
      </c>
      <c r="W16" s="1555">
        <f t="shared" si="15"/>
        <v>0</v>
      </c>
      <c r="X16" s="1555">
        <f t="shared" si="15"/>
        <v>0</v>
      </c>
      <c r="Y16" s="1555">
        <f t="shared" si="15"/>
        <v>0</v>
      </c>
      <c r="Z16" s="1555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803" t="s">
        <v>38</v>
      </c>
      <c r="B18" s="2802" t="s">
        <v>4</v>
      </c>
      <c r="C18" s="2802"/>
      <c r="D18" s="2802"/>
      <c r="E18" s="2808" t="s">
        <v>39</v>
      </c>
      <c r="F18" s="2809"/>
      <c r="G18" s="2809"/>
      <c r="H18" s="2810"/>
      <c r="I18" s="2811" t="s">
        <v>31</v>
      </c>
      <c r="J18" s="2802" t="s">
        <v>40</v>
      </c>
      <c r="K18" s="2802" t="s">
        <v>9</v>
      </c>
      <c r="L18" s="2802" t="s">
        <v>10</v>
      </c>
    </row>
    <row r="19" spans="1:93" s="3" customFormat="1" ht="10.5" x14ac:dyDescent="0.15">
      <c r="A19" s="2803"/>
      <c r="B19" s="2802"/>
      <c r="C19" s="2802"/>
      <c r="D19" s="2802"/>
      <c r="E19" s="2803" t="s">
        <v>41</v>
      </c>
      <c r="F19" s="2803"/>
      <c r="G19" s="2803" t="s">
        <v>42</v>
      </c>
      <c r="H19" s="2804"/>
      <c r="I19" s="2811"/>
      <c r="J19" s="2802"/>
      <c r="K19" s="2802"/>
      <c r="L19" s="2802"/>
    </row>
    <row r="20" spans="1:93" s="3" customFormat="1" ht="10.5" x14ac:dyDescent="0.15">
      <c r="A20" s="2803"/>
      <c r="B20" s="1556" t="s">
        <v>43</v>
      </c>
      <c r="C20" s="1557" t="s">
        <v>29</v>
      </c>
      <c r="D20" s="1557" t="s">
        <v>30</v>
      </c>
      <c r="E20" s="1558" t="s">
        <v>29</v>
      </c>
      <c r="F20" s="1559" t="s">
        <v>30</v>
      </c>
      <c r="G20" s="1558" t="s">
        <v>29</v>
      </c>
      <c r="H20" s="1560" t="s">
        <v>30</v>
      </c>
      <c r="I20" s="2811"/>
      <c r="J20" s="2802"/>
      <c r="K20" s="2802"/>
      <c r="L20" s="2802"/>
    </row>
    <row r="21" spans="1:93" s="3" customFormat="1" ht="10.5" x14ac:dyDescent="0.15">
      <c r="A21" s="1561" t="s">
        <v>44</v>
      </c>
      <c r="B21" s="1562">
        <f>SUM(C21:D21)</f>
        <v>0</v>
      </c>
      <c r="C21" s="1562">
        <f t="shared" ref="C21:D23" si="16">+E21+G21</f>
        <v>0</v>
      </c>
      <c r="D21" s="1562">
        <f t="shared" si="16"/>
        <v>0</v>
      </c>
      <c r="E21" s="1563"/>
      <c r="F21" s="1564"/>
      <c r="G21" s="1563"/>
      <c r="H21" s="1492"/>
      <c r="I21" s="1565"/>
      <c r="J21" s="1566"/>
      <c r="K21" s="1567"/>
      <c r="L21" s="1567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548" t="s">
        <v>4</v>
      </c>
      <c r="B24" s="1568">
        <f>SUM(B21:B23)</f>
        <v>0</v>
      </c>
      <c r="C24" s="1568">
        <f>SUM(C21:C23)</f>
        <v>0</v>
      </c>
      <c r="D24" s="1568">
        <f>SUM(D21:D23)</f>
        <v>0</v>
      </c>
      <c r="E24" s="1569">
        <f>SUM(E21:E23)</f>
        <v>0</v>
      </c>
      <c r="F24" s="1570">
        <f t="shared" ref="F24:L24" si="21">SUM(F21:F23)</f>
        <v>0</v>
      </c>
      <c r="G24" s="1569">
        <f t="shared" si="21"/>
        <v>0</v>
      </c>
      <c r="H24" s="1571">
        <f t="shared" si="21"/>
        <v>0</v>
      </c>
      <c r="I24" s="1570">
        <f t="shared" si="21"/>
        <v>0</v>
      </c>
      <c r="J24" s="1568">
        <f t="shared" si="21"/>
        <v>0</v>
      </c>
      <c r="K24" s="1568">
        <f t="shared" si="21"/>
        <v>0</v>
      </c>
      <c r="L24" s="1568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796"/>
      <c r="B26" s="2796" t="s">
        <v>4</v>
      </c>
      <c r="C26" s="2805" t="s">
        <v>5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2806"/>
      <c r="R26" s="2806"/>
      <c r="S26" s="2807"/>
      <c r="T26" s="2793" t="s">
        <v>48</v>
      </c>
      <c r="U26" s="2787"/>
      <c r="V26" s="2743" t="s">
        <v>9</v>
      </c>
      <c r="W26" s="2794" t="s">
        <v>10</v>
      </c>
    </row>
    <row r="27" spans="1:93" s="3" customFormat="1" ht="10.5" x14ac:dyDescent="0.15">
      <c r="A27" s="2203"/>
      <c r="B27" s="2203"/>
      <c r="C27" s="1541" t="s">
        <v>12</v>
      </c>
      <c r="D27" s="1512" t="s">
        <v>13</v>
      </c>
      <c r="E27" s="1542" t="s">
        <v>14</v>
      </c>
      <c r="F27" s="1512" t="s">
        <v>15</v>
      </c>
      <c r="G27" s="1499" t="s">
        <v>16</v>
      </c>
      <c r="H27" s="1499" t="s">
        <v>17</v>
      </c>
      <c r="I27" s="1499" t="s">
        <v>18</v>
      </c>
      <c r="J27" s="1499" t="s">
        <v>19</v>
      </c>
      <c r="K27" s="1499" t="s">
        <v>20</v>
      </c>
      <c r="L27" s="1499" t="s">
        <v>21</v>
      </c>
      <c r="M27" s="1499" t="s">
        <v>22</v>
      </c>
      <c r="N27" s="1499" t="s">
        <v>23</v>
      </c>
      <c r="O27" s="1499" t="s">
        <v>24</v>
      </c>
      <c r="P27" s="1499" t="s">
        <v>25</v>
      </c>
      <c r="Q27" s="1499" t="s">
        <v>26</v>
      </c>
      <c r="R27" s="1499" t="s">
        <v>27</v>
      </c>
      <c r="S27" s="1543" t="s">
        <v>28</v>
      </c>
      <c r="T27" s="1544" t="s">
        <v>29</v>
      </c>
      <c r="U27" s="1545" t="s">
        <v>30</v>
      </c>
      <c r="V27" s="2743"/>
      <c r="W27" s="2794"/>
    </row>
    <row r="28" spans="1:93" s="3" customFormat="1" ht="10.5" x14ac:dyDescent="0.15">
      <c r="A28" s="1572" t="s">
        <v>49</v>
      </c>
      <c r="B28" s="1573">
        <f>SUM(C28:S28)</f>
        <v>0</v>
      </c>
      <c r="C28" s="1574"/>
      <c r="D28" s="1575"/>
      <c r="E28" s="1575"/>
      <c r="F28" s="1575"/>
      <c r="G28" s="1575"/>
      <c r="H28" s="1575"/>
      <c r="I28" s="1575"/>
      <c r="J28" s="1575"/>
      <c r="K28" s="1575"/>
      <c r="L28" s="1575"/>
      <c r="M28" s="1575"/>
      <c r="N28" s="1575"/>
      <c r="O28" s="1575"/>
      <c r="P28" s="1575"/>
      <c r="Q28" s="1575"/>
      <c r="R28" s="1575"/>
      <c r="S28" s="1505"/>
      <c r="T28" s="1576"/>
      <c r="U28" s="1577"/>
      <c r="V28" s="1578"/>
      <c r="W28" s="1576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795" t="s">
        <v>52</v>
      </c>
      <c r="B31" s="2796" t="s">
        <v>4</v>
      </c>
      <c r="C31" s="2797" t="s">
        <v>53</v>
      </c>
      <c r="D31" s="2798"/>
      <c r="E31" s="2798"/>
      <c r="F31" s="2798"/>
      <c r="G31" s="2798"/>
      <c r="H31" s="2798"/>
      <c r="I31" s="2798"/>
      <c r="J31" s="2798"/>
      <c r="K31" s="2798"/>
      <c r="L31" s="2798"/>
      <c r="M31" s="2798"/>
      <c r="N31" s="2798"/>
      <c r="O31" s="2798"/>
      <c r="P31" s="2798"/>
      <c r="Q31" s="2798"/>
      <c r="R31" s="2798"/>
      <c r="S31" s="2798"/>
      <c r="T31" s="2798"/>
      <c r="U31" s="2799"/>
      <c r="V31" s="2800" t="s">
        <v>54</v>
      </c>
      <c r="W31" s="2801"/>
      <c r="X31" s="2778" t="s">
        <v>55</v>
      </c>
      <c r="Y31" s="2767"/>
      <c r="Z31" s="2780" t="s">
        <v>56</v>
      </c>
      <c r="AA31" s="2775"/>
      <c r="AB31" s="2775"/>
      <c r="AC31" s="2775"/>
      <c r="AD31" s="2775"/>
      <c r="AE31" s="2775"/>
      <c r="AF31" s="2775"/>
      <c r="AG31" s="2775"/>
      <c r="AH31" s="2775"/>
      <c r="AI31" s="2743"/>
      <c r="AJ31" s="2789" t="s">
        <v>57</v>
      </c>
      <c r="AK31" s="2156"/>
      <c r="AL31" s="2767"/>
      <c r="AM31" s="2771" t="s">
        <v>58</v>
      </c>
      <c r="AN31" s="2767" t="s">
        <v>59</v>
      </c>
      <c r="AO31" s="2771" t="s">
        <v>9</v>
      </c>
      <c r="AP31" s="2767" t="s">
        <v>10</v>
      </c>
      <c r="AQ31" s="2767" t="s">
        <v>60</v>
      </c>
    </row>
    <row r="32" spans="1:93" s="3" customFormat="1" ht="10.5" x14ac:dyDescent="0.15">
      <c r="A32" s="2199"/>
      <c r="B32" s="2202"/>
      <c r="C32" s="2791" t="s">
        <v>5</v>
      </c>
      <c r="D32" s="2791"/>
      <c r="E32" s="2791"/>
      <c r="F32" s="2791"/>
      <c r="G32" s="2791"/>
      <c r="H32" s="2791"/>
      <c r="I32" s="2791"/>
      <c r="J32" s="2791"/>
      <c r="K32" s="2791"/>
      <c r="L32" s="2791"/>
      <c r="M32" s="2791"/>
      <c r="N32" s="2791"/>
      <c r="O32" s="2791"/>
      <c r="P32" s="2791"/>
      <c r="Q32" s="2791"/>
      <c r="R32" s="2791"/>
      <c r="S32" s="2791"/>
      <c r="T32" s="2792" t="s">
        <v>48</v>
      </c>
      <c r="U32" s="2793"/>
      <c r="V32" s="2209"/>
      <c r="W32" s="2210"/>
      <c r="X32" s="2157"/>
      <c r="Y32" s="2141"/>
      <c r="Z32" s="2782" t="s">
        <v>61</v>
      </c>
      <c r="AA32" s="2739"/>
      <c r="AB32" s="2739"/>
      <c r="AC32" s="2739"/>
      <c r="AD32" s="2740"/>
      <c r="AE32" s="2782" t="s">
        <v>62</v>
      </c>
      <c r="AF32" s="2739"/>
      <c r="AG32" s="2739"/>
      <c r="AH32" s="2739"/>
      <c r="AI32" s="2740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541" t="s">
        <v>12</v>
      </c>
      <c r="D33" s="1512" t="s">
        <v>13</v>
      </c>
      <c r="E33" s="1542" t="s">
        <v>14</v>
      </c>
      <c r="F33" s="1512" t="s">
        <v>15</v>
      </c>
      <c r="G33" s="1499" t="s">
        <v>16</v>
      </c>
      <c r="H33" s="1499" t="s">
        <v>17</v>
      </c>
      <c r="I33" s="1499" t="s">
        <v>18</v>
      </c>
      <c r="J33" s="1499" t="s">
        <v>19</v>
      </c>
      <c r="K33" s="1499" t="s">
        <v>20</v>
      </c>
      <c r="L33" s="1499" t="s">
        <v>21</v>
      </c>
      <c r="M33" s="1499" t="s">
        <v>22</v>
      </c>
      <c r="N33" s="1499" t="s">
        <v>23</v>
      </c>
      <c r="O33" s="1499" t="s">
        <v>24</v>
      </c>
      <c r="P33" s="1499" t="s">
        <v>25</v>
      </c>
      <c r="Q33" s="1499" t="s">
        <v>26</v>
      </c>
      <c r="R33" s="1499" t="s">
        <v>27</v>
      </c>
      <c r="S33" s="1543" t="s">
        <v>28</v>
      </c>
      <c r="T33" s="1579" t="s">
        <v>29</v>
      </c>
      <c r="U33" s="1580" t="s">
        <v>30</v>
      </c>
      <c r="V33" s="1541" t="s">
        <v>63</v>
      </c>
      <c r="W33" s="1528" t="s">
        <v>64</v>
      </c>
      <c r="X33" s="1541" t="s">
        <v>65</v>
      </c>
      <c r="Y33" s="1511" t="s">
        <v>66</v>
      </c>
      <c r="Z33" s="1581" t="s">
        <v>4</v>
      </c>
      <c r="AA33" s="1582" t="s">
        <v>67</v>
      </c>
      <c r="AB33" s="1512" t="s">
        <v>68</v>
      </c>
      <c r="AC33" s="1512" t="s">
        <v>69</v>
      </c>
      <c r="AD33" s="1528" t="s">
        <v>70</v>
      </c>
      <c r="AE33" s="73" t="s">
        <v>71</v>
      </c>
      <c r="AF33" s="1582" t="s">
        <v>67</v>
      </c>
      <c r="AG33" s="1512" t="s">
        <v>68</v>
      </c>
      <c r="AH33" s="1512" t="s">
        <v>69</v>
      </c>
      <c r="AI33" s="1528" t="s">
        <v>70</v>
      </c>
      <c r="AJ33" s="1583" t="s">
        <v>72</v>
      </c>
      <c r="AK33" s="1584" t="s">
        <v>73</v>
      </c>
      <c r="AL33" s="1584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1</v>
      </c>
      <c r="C34" s="1585">
        <v>1</v>
      </c>
      <c r="D34" s="1496"/>
      <c r="E34" s="1496"/>
      <c r="F34" s="1496"/>
      <c r="G34" s="1493"/>
      <c r="H34" s="1493"/>
      <c r="I34" s="1493"/>
      <c r="J34" s="1493"/>
      <c r="K34" s="1493"/>
      <c r="L34" s="1493"/>
      <c r="M34" s="1493"/>
      <c r="N34" s="1493"/>
      <c r="O34" s="1493"/>
      <c r="P34" s="1493"/>
      <c r="Q34" s="1493"/>
      <c r="R34" s="1493"/>
      <c r="S34" s="1494"/>
      <c r="T34" s="1585">
        <v>1</v>
      </c>
      <c r="U34" s="1495"/>
      <c r="V34" s="1585"/>
      <c r="W34" s="1495">
        <v>1</v>
      </c>
      <c r="X34" s="1585"/>
      <c r="Y34" s="1495"/>
      <c r="Z34" s="77">
        <f>SUM(AA34+AB34+AC34+AD34)</f>
        <v>0</v>
      </c>
      <c r="AA34" s="1585"/>
      <c r="AB34" s="1496"/>
      <c r="AC34" s="1496"/>
      <c r="AD34" s="1495"/>
      <c r="AE34" s="77">
        <f>SUM(AF34+AG34+AH34+AI34)</f>
        <v>0</v>
      </c>
      <c r="AF34" s="1585"/>
      <c r="AG34" s="1496"/>
      <c r="AH34" s="1496"/>
      <c r="AI34" s="1497"/>
      <c r="AJ34" s="27"/>
      <c r="AK34" s="27"/>
      <c r="AL34" s="27">
        <v>1</v>
      </c>
      <c r="AM34" s="27"/>
      <c r="AN34" s="27"/>
      <c r="AO34" s="27">
        <v>0</v>
      </c>
      <c r="AP34" s="27">
        <v>0</v>
      </c>
      <c r="AQ34" s="27">
        <v>0</v>
      </c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78"/>
      <c r="U35" s="79"/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/>
      <c r="AN35" s="27"/>
      <c r="AO35" s="27"/>
      <c r="AP35" s="27"/>
      <c r="AQ35" s="27"/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7</v>
      </c>
      <c r="C67" s="13"/>
      <c r="D67" s="14"/>
      <c r="E67" s="14"/>
      <c r="F67" s="14"/>
      <c r="G67" s="14"/>
      <c r="H67" s="14"/>
      <c r="I67" s="14"/>
      <c r="J67" s="14"/>
      <c r="K67" s="14">
        <v>1</v>
      </c>
      <c r="L67" s="14"/>
      <c r="M67" s="14"/>
      <c r="N67" s="14"/>
      <c r="O67" s="14"/>
      <c r="P67" s="14">
        <v>1</v>
      </c>
      <c r="Q67" s="14">
        <v>1</v>
      </c>
      <c r="R67" s="14">
        <v>2</v>
      </c>
      <c r="S67" s="24">
        <v>2</v>
      </c>
      <c r="T67" s="78"/>
      <c r="U67" s="79">
        <v>7</v>
      </c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>
        <v>7</v>
      </c>
      <c r="AM67" s="27">
        <v>7</v>
      </c>
      <c r="AN67" s="27">
        <v>0</v>
      </c>
      <c r="AO67" s="27">
        <v>0</v>
      </c>
      <c r="AP67" s="27">
        <v>0</v>
      </c>
      <c r="AQ67" s="27">
        <v>0</v>
      </c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10</v>
      </c>
      <c r="C77" s="13"/>
      <c r="D77" s="14"/>
      <c r="E77" s="14"/>
      <c r="F77" s="14"/>
      <c r="G77" s="14"/>
      <c r="H77" s="14"/>
      <c r="I77" s="14"/>
      <c r="J77" s="14"/>
      <c r="K77" s="14"/>
      <c r="L77" s="14">
        <v>1</v>
      </c>
      <c r="M77" s="14">
        <v>1</v>
      </c>
      <c r="N77" s="14">
        <v>1</v>
      </c>
      <c r="O77" s="14">
        <v>1</v>
      </c>
      <c r="P77" s="14">
        <v>1</v>
      </c>
      <c r="Q77" s="14">
        <v>1</v>
      </c>
      <c r="R77" s="14">
        <v>2</v>
      </c>
      <c r="S77" s="24">
        <v>2</v>
      </c>
      <c r="T77" s="13">
        <v>6</v>
      </c>
      <c r="U77" s="24">
        <v>4</v>
      </c>
      <c r="V77" s="13"/>
      <c r="W77" s="24">
        <v>1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10</v>
      </c>
      <c r="AM77" s="27"/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586" t="s">
        <v>4</v>
      </c>
      <c r="B94" s="1587">
        <f>SUM(C94:S94)</f>
        <v>18</v>
      </c>
      <c r="C94" s="1588">
        <f>SUM(C34:C93)</f>
        <v>1</v>
      </c>
      <c r="D94" s="1498">
        <f>SUM(D34:D93)</f>
        <v>0</v>
      </c>
      <c r="E94" s="1498">
        <f t="shared" ref="E94:AP94" si="34">SUM(E34:E93)</f>
        <v>0</v>
      </c>
      <c r="F94" s="1498">
        <f t="shared" si="34"/>
        <v>0</v>
      </c>
      <c r="G94" s="1498">
        <f t="shared" si="34"/>
        <v>0</v>
      </c>
      <c r="H94" s="1589">
        <f t="shared" si="34"/>
        <v>0</v>
      </c>
      <c r="I94" s="1498">
        <f t="shared" si="34"/>
        <v>0</v>
      </c>
      <c r="J94" s="1498">
        <f t="shared" si="34"/>
        <v>0</v>
      </c>
      <c r="K94" s="1498">
        <f t="shared" si="34"/>
        <v>1</v>
      </c>
      <c r="L94" s="1498">
        <f t="shared" si="34"/>
        <v>1</v>
      </c>
      <c r="M94" s="1498">
        <f t="shared" si="34"/>
        <v>1</v>
      </c>
      <c r="N94" s="1498">
        <f t="shared" si="34"/>
        <v>1</v>
      </c>
      <c r="O94" s="1498">
        <f t="shared" si="34"/>
        <v>1</v>
      </c>
      <c r="P94" s="1498">
        <f t="shared" si="34"/>
        <v>2</v>
      </c>
      <c r="Q94" s="1498">
        <f t="shared" si="34"/>
        <v>2</v>
      </c>
      <c r="R94" s="1498">
        <f t="shared" si="34"/>
        <v>4</v>
      </c>
      <c r="S94" s="1590">
        <f t="shared" si="34"/>
        <v>4</v>
      </c>
      <c r="T94" s="1588">
        <f t="shared" si="34"/>
        <v>7</v>
      </c>
      <c r="U94" s="1590">
        <f t="shared" si="34"/>
        <v>11</v>
      </c>
      <c r="V94" s="1588">
        <f t="shared" si="34"/>
        <v>0</v>
      </c>
      <c r="W94" s="1590">
        <f t="shared" si="34"/>
        <v>2</v>
      </c>
      <c r="X94" s="1588">
        <f t="shared" si="34"/>
        <v>0</v>
      </c>
      <c r="Y94" s="1590">
        <f t="shared" si="34"/>
        <v>0</v>
      </c>
      <c r="Z94" s="1587">
        <f t="shared" si="34"/>
        <v>0</v>
      </c>
      <c r="AA94" s="1588">
        <f t="shared" si="34"/>
        <v>0</v>
      </c>
      <c r="AB94" s="1498">
        <f t="shared" si="34"/>
        <v>0</v>
      </c>
      <c r="AC94" s="1498">
        <f t="shared" si="34"/>
        <v>0</v>
      </c>
      <c r="AD94" s="1589">
        <f t="shared" si="34"/>
        <v>0</v>
      </c>
      <c r="AE94" s="1587">
        <f t="shared" si="34"/>
        <v>0</v>
      </c>
      <c r="AF94" s="1588">
        <f t="shared" si="34"/>
        <v>0</v>
      </c>
      <c r="AG94" s="1498">
        <f t="shared" si="34"/>
        <v>0</v>
      </c>
      <c r="AH94" s="1498">
        <f t="shared" si="34"/>
        <v>0</v>
      </c>
      <c r="AI94" s="1591">
        <f t="shared" si="34"/>
        <v>0</v>
      </c>
      <c r="AJ94" s="1590">
        <f>SUM(AJ34:AJ93)</f>
        <v>0</v>
      </c>
      <c r="AK94" s="1590">
        <f>SUM(AK34:AK93)</f>
        <v>0</v>
      </c>
      <c r="AL94" s="1590">
        <f>SUM(AL34:AL93)</f>
        <v>18</v>
      </c>
      <c r="AM94" s="1590">
        <f t="shared" si="34"/>
        <v>7</v>
      </c>
      <c r="AN94" s="1590">
        <f t="shared" si="34"/>
        <v>0</v>
      </c>
      <c r="AO94" s="1590">
        <f t="shared" si="34"/>
        <v>0</v>
      </c>
      <c r="AP94" s="1590">
        <f t="shared" si="34"/>
        <v>0</v>
      </c>
      <c r="AQ94" s="1590">
        <f>SUM(AQ34:AQ93)</f>
        <v>0</v>
      </c>
    </row>
    <row r="95" spans="1:93" s="2" customFormat="1" ht="11.25" customHeight="1" x14ac:dyDescent="0.15">
      <c r="A95" s="2788" t="s">
        <v>135</v>
      </c>
      <c r="B95" s="2788"/>
      <c r="C95" s="2788"/>
      <c r="D95" s="2788"/>
      <c r="E95" s="2788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769" t="s">
        <v>3</v>
      </c>
      <c r="B96" s="2770"/>
      <c r="C96" s="2769" t="s">
        <v>36</v>
      </c>
      <c r="D96" s="2186"/>
      <c r="E96" s="2770"/>
      <c r="F96" s="2782" t="s">
        <v>39</v>
      </c>
      <c r="G96" s="2739"/>
      <c r="H96" s="2739"/>
      <c r="I96" s="2739"/>
      <c r="J96" s="2739"/>
      <c r="K96" s="2739"/>
      <c r="L96" s="2739"/>
      <c r="M96" s="2739"/>
      <c r="N96" s="2739"/>
      <c r="O96" s="2739"/>
      <c r="P96" s="2739"/>
      <c r="Q96" s="2739"/>
      <c r="R96" s="2739"/>
      <c r="S96" s="2739"/>
      <c r="T96" s="2739"/>
      <c r="U96" s="2739"/>
      <c r="V96" s="2739"/>
      <c r="W96" s="2739"/>
      <c r="X96" s="2739"/>
      <c r="Y96" s="2739"/>
      <c r="Z96" s="2739"/>
      <c r="AA96" s="2739"/>
      <c r="AB96" s="2739"/>
      <c r="AC96" s="2739"/>
      <c r="AD96" s="2739"/>
      <c r="AE96" s="2739"/>
      <c r="AF96" s="2739"/>
      <c r="AG96" s="2739"/>
      <c r="AH96" s="2739"/>
      <c r="AI96" s="2739"/>
      <c r="AJ96" s="2739"/>
      <c r="AK96" s="2739"/>
      <c r="AL96" s="2739"/>
      <c r="AM96" s="2783"/>
      <c r="AN96" s="2789" t="s">
        <v>136</v>
      </c>
      <c r="AO96" s="2790"/>
      <c r="AP96" s="2156" t="s">
        <v>137</v>
      </c>
      <c r="AQ96" s="2771" t="s">
        <v>138</v>
      </c>
      <c r="AR96" s="2778" t="s">
        <v>9</v>
      </c>
      <c r="AS96" s="2771" t="s">
        <v>10</v>
      </c>
      <c r="AT96" s="2771" t="s">
        <v>139</v>
      </c>
      <c r="AU96" s="2767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780" t="s">
        <v>12</v>
      </c>
      <c r="G97" s="2743"/>
      <c r="H97" s="2780" t="s">
        <v>13</v>
      </c>
      <c r="I97" s="2743"/>
      <c r="J97" s="2780" t="s">
        <v>141</v>
      </c>
      <c r="K97" s="2743"/>
      <c r="L97" s="2780" t="s">
        <v>15</v>
      </c>
      <c r="M97" s="2743"/>
      <c r="N97" s="2780" t="s">
        <v>16</v>
      </c>
      <c r="O97" s="2743"/>
      <c r="P97" s="2782" t="s">
        <v>17</v>
      </c>
      <c r="Q97" s="2740"/>
      <c r="R97" s="2782" t="s">
        <v>18</v>
      </c>
      <c r="S97" s="2740"/>
      <c r="T97" s="2782" t="s">
        <v>19</v>
      </c>
      <c r="U97" s="2740"/>
      <c r="V97" s="2782" t="s">
        <v>20</v>
      </c>
      <c r="W97" s="2740"/>
      <c r="X97" s="2782" t="s">
        <v>21</v>
      </c>
      <c r="Y97" s="2740"/>
      <c r="Z97" s="2782" t="s">
        <v>22</v>
      </c>
      <c r="AA97" s="2740"/>
      <c r="AB97" s="2782" t="s">
        <v>23</v>
      </c>
      <c r="AC97" s="2740"/>
      <c r="AD97" s="2782" t="s">
        <v>24</v>
      </c>
      <c r="AE97" s="2740"/>
      <c r="AF97" s="2782" t="s">
        <v>25</v>
      </c>
      <c r="AG97" s="2740"/>
      <c r="AH97" s="2782" t="s">
        <v>26</v>
      </c>
      <c r="AI97" s="2740"/>
      <c r="AJ97" s="2782" t="s">
        <v>27</v>
      </c>
      <c r="AK97" s="2740"/>
      <c r="AL97" s="2782" t="s">
        <v>28</v>
      </c>
      <c r="AM97" s="2783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582" t="s">
        <v>43</v>
      </c>
      <c r="D98" s="1499" t="s">
        <v>29</v>
      </c>
      <c r="E98" s="1527" t="s">
        <v>30</v>
      </c>
      <c r="F98" s="1592" t="s">
        <v>29</v>
      </c>
      <c r="G98" s="1526" t="s">
        <v>30</v>
      </c>
      <c r="H98" s="1592" t="s">
        <v>29</v>
      </c>
      <c r="I98" s="1526" t="s">
        <v>30</v>
      </c>
      <c r="J98" s="1592" t="s">
        <v>29</v>
      </c>
      <c r="K98" s="1526" t="s">
        <v>30</v>
      </c>
      <c r="L98" s="1592" t="s">
        <v>29</v>
      </c>
      <c r="M98" s="1526" t="s">
        <v>30</v>
      </c>
      <c r="N98" s="1592" t="s">
        <v>29</v>
      </c>
      <c r="O98" s="1526" t="s">
        <v>30</v>
      </c>
      <c r="P98" s="1592" t="s">
        <v>29</v>
      </c>
      <c r="Q98" s="1526" t="s">
        <v>30</v>
      </c>
      <c r="R98" s="1592" t="s">
        <v>29</v>
      </c>
      <c r="S98" s="1526" t="s">
        <v>30</v>
      </c>
      <c r="T98" s="1592" t="s">
        <v>29</v>
      </c>
      <c r="U98" s="1526" t="s">
        <v>30</v>
      </c>
      <c r="V98" s="1592" t="s">
        <v>29</v>
      </c>
      <c r="W98" s="1526" t="s">
        <v>30</v>
      </c>
      <c r="X98" s="1592" t="s">
        <v>29</v>
      </c>
      <c r="Y98" s="1526" t="s">
        <v>30</v>
      </c>
      <c r="Z98" s="1592" t="s">
        <v>29</v>
      </c>
      <c r="AA98" s="1526" t="s">
        <v>30</v>
      </c>
      <c r="AB98" s="1592" t="s">
        <v>29</v>
      </c>
      <c r="AC98" s="1526" t="s">
        <v>30</v>
      </c>
      <c r="AD98" s="1592" t="s">
        <v>29</v>
      </c>
      <c r="AE98" s="1526" t="s">
        <v>30</v>
      </c>
      <c r="AF98" s="1592" t="s">
        <v>29</v>
      </c>
      <c r="AG98" s="1526" t="s">
        <v>30</v>
      </c>
      <c r="AH98" s="1592" t="s">
        <v>29</v>
      </c>
      <c r="AI98" s="1526" t="s">
        <v>30</v>
      </c>
      <c r="AJ98" s="1592" t="s">
        <v>29</v>
      </c>
      <c r="AK98" s="1526" t="s">
        <v>30</v>
      </c>
      <c r="AL98" s="1592" t="s">
        <v>29</v>
      </c>
      <c r="AM98" s="1500" t="s">
        <v>30</v>
      </c>
      <c r="AN98" s="1593" t="s">
        <v>142</v>
      </c>
      <c r="AO98" s="1501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502" t="s">
        <v>32</v>
      </c>
      <c r="B99" s="1594"/>
      <c r="C99" s="1595">
        <f>SUM(D99+E99)</f>
        <v>38</v>
      </c>
      <c r="D99" s="1596">
        <f>SUM(F99+H99+J99+L99+N99+P99+R99+T99+V99+X99+Z99+AB99+AD99+AF99+AH99+AJ99+AL99)</f>
        <v>16</v>
      </c>
      <c r="E99" s="1597">
        <f>SUM(G99+I99+K99+M99+O99+Q99+S99+U99+W99+Y99+AA99+AC99+AE99+AG99+AI99+AK99+AM99)</f>
        <v>22</v>
      </c>
      <c r="F99" s="1598"/>
      <c r="G99" s="1599"/>
      <c r="H99" s="1598">
        <v>1</v>
      </c>
      <c r="I99" s="1599"/>
      <c r="J99" s="1598"/>
      <c r="K99" s="1599"/>
      <c r="L99" s="1598">
        <v>2</v>
      </c>
      <c r="M99" s="1599"/>
      <c r="N99" s="1598"/>
      <c r="O99" s="1599"/>
      <c r="P99" s="1598"/>
      <c r="Q99" s="1599">
        <v>2</v>
      </c>
      <c r="R99" s="1598"/>
      <c r="S99" s="1599"/>
      <c r="T99" s="1598">
        <v>1</v>
      </c>
      <c r="U99" s="1599">
        <v>3</v>
      </c>
      <c r="V99" s="1598"/>
      <c r="W99" s="1599">
        <v>2</v>
      </c>
      <c r="X99" s="1598">
        <v>1</v>
      </c>
      <c r="Y99" s="1599">
        <v>3</v>
      </c>
      <c r="Z99" s="1598"/>
      <c r="AA99" s="1599">
        <v>1</v>
      </c>
      <c r="AB99" s="1598">
        <v>2</v>
      </c>
      <c r="AC99" s="1599"/>
      <c r="AD99" s="1598">
        <v>1</v>
      </c>
      <c r="AE99" s="1599">
        <v>2</v>
      </c>
      <c r="AF99" s="1598">
        <v>2</v>
      </c>
      <c r="AG99" s="1599">
        <v>5</v>
      </c>
      <c r="AH99" s="1598">
        <v>3</v>
      </c>
      <c r="AI99" s="1599">
        <v>2</v>
      </c>
      <c r="AJ99" s="1598">
        <v>1</v>
      </c>
      <c r="AK99" s="1599"/>
      <c r="AL99" s="1598">
        <v>2</v>
      </c>
      <c r="AM99" s="1503">
        <v>2</v>
      </c>
      <c r="AN99" s="1600"/>
      <c r="AO99" s="1504">
        <v>35</v>
      </c>
      <c r="AP99" s="1601">
        <v>38</v>
      </c>
      <c r="AQ99" s="1576">
        <v>30</v>
      </c>
      <c r="AR99" s="1601">
        <v>0</v>
      </c>
      <c r="AS99" s="1576">
        <v>0</v>
      </c>
      <c r="AT99" s="1505">
        <v>3</v>
      </c>
      <c r="AU99" s="1505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602" t="s">
        <v>33</v>
      </c>
      <c r="B100" s="1506" t="s">
        <v>144</v>
      </c>
      <c r="C100" s="118">
        <f>SUM(D100:E100)</f>
        <v>0</v>
      </c>
      <c r="D100" s="1603"/>
      <c r="E100" s="1597">
        <f>SUM(K100+M100+O100+Q100+S100+U100+W100+Y100+AA100+AC100+AE100+AG100+AI100+AK100+AM100)</f>
        <v>0</v>
      </c>
      <c r="F100" s="1604"/>
      <c r="G100" s="1507"/>
      <c r="H100" s="1604"/>
      <c r="I100" s="1507"/>
      <c r="J100" s="1604"/>
      <c r="K100" s="1508"/>
      <c r="L100" s="1604"/>
      <c r="M100" s="1508"/>
      <c r="N100" s="1604"/>
      <c r="O100" s="1508"/>
      <c r="P100" s="1604"/>
      <c r="Q100" s="1508"/>
      <c r="R100" s="1604"/>
      <c r="S100" s="1508"/>
      <c r="T100" s="1604"/>
      <c r="U100" s="1508"/>
      <c r="V100" s="1604"/>
      <c r="W100" s="1508"/>
      <c r="X100" s="1604"/>
      <c r="Y100" s="1508"/>
      <c r="Z100" s="1604"/>
      <c r="AA100" s="1508"/>
      <c r="AB100" s="1604"/>
      <c r="AC100" s="1495"/>
      <c r="AD100" s="1604"/>
      <c r="AE100" s="1508"/>
      <c r="AF100" s="1604"/>
      <c r="AG100" s="1508"/>
      <c r="AH100" s="1604"/>
      <c r="AI100" s="1508"/>
      <c r="AJ100" s="1604"/>
      <c r="AK100" s="1508"/>
      <c r="AL100" s="1604"/>
      <c r="AM100" s="1497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780" t="s">
        <v>4</v>
      </c>
      <c r="B108" s="2743"/>
      <c r="C108" s="163">
        <f t="shared" ref="C108:AU108" si="46">SUM(C99:C107)</f>
        <v>38</v>
      </c>
      <c r="D108" s="164">
        <f t="shared" si="46"/>
        <v>16</v>
      </c>
      <c r="E108" s="134">
        <f t="shared" si="46"/>
        <v>22</v>
      </c>
      <c r="F108" s="165">
        <f t="shared" si="46"/>
        <v>0</v>
      </c>
      <c r="G108" s="166">
        <f t="shared" si="46"/>
        <v>0</v>
      </c>
      <c r="H108" s="165">
        <f t="shared" si="46"/>
        <v>1</v>
      </c>
      <c r="I108" s="166">
        <f t="shared" si="46"/>
        <v>0</v>
      </c>
      <c r="J108" s="1605">
        <f t="shared" si="46"/>
        <v>0</v>
      </c>
      <c r="K108" s="1509">
        <f t="shared" si="46"/>
        <v>0</v>
      </c>
      <c r="L108" s="1605">
        <f t="shared" si="46"/>
        <v>2</v>
      </c>
      <c r="M108" s="1509">
        <f t="shared" si="46"/>
        <v>0</v>
      </c>
      <c r="N108" s="1605">
        <f t="shared" si="46"/>
        <v>0</v>
      </c>
      <c r="O108" s="1509">
        <f t="shared" si="46"/>
        <v>0</v>
      </c>
      <c r="P108" s="1605">
        <f t="shared" si="46"/>
        <v>0</v>
      </c>
      <c r="Q108" s="1509">
        <f t="shared" si="46"/>
        <v>2</v>
      </c>
      <c r="R108" s="1605">
        <f t="shared" si="46"/>
        <v>0</v>
      </c>
      <c r="S108" s="1509">
        <f t="shared" si="46"/>
        <v>0</v>
      </c>
      <c r="T108" s="1605">
        <f t="shared" si="46"/>
        <v>1</v>
      </c>
      <c r="U108" s="1509">
        <f t="shared" si="46"/>
        <v>3</v>
      </c>
      <c r="V108" s="1605">
        <f t="shared" si="46"/>
        <v>0</v>
      </c>
      <c r="W108" s="1509">
        <f t="shared" si="46"/>
        <v>2</v>
      </c>
      <c r="X108" s="1605">
        <f t="shared" si="46"/>
        <v>1</v>
      </c>
      <c r="Y108" s="1509">
        <f t="shared" si="46"/>
        <v>3</v>
      </c>
      <c r="Z108" s="1605">
        <f t="shared" si="46"/>
        <v>0</v>
      </c>
      <c r="AA108" s="1509">
        <f t="shared" si="46"/>
        <v>1</v>
      </c>
      <c r="AB108" s="1605">
        <f t="shared" si="46"/>
        <v>2</v>
      </c>
      <c r="AC108" s="1509">
        <f t="shared" si="46"/>
        <v>0</v>
      </c>
      <c r="AD108" s="1605">
        <f t="shared" si="46"/>
        <v>1</v>
      </c>
      <c r="AE108" s="1509">
        <f t="shared" si="46"/>
        <v>2</v>
      </c>
      <c r="AF108" s="1605">
        <f t="shared" si="46"/>
        <v>2</v>
      </c>
      <c r="AG108" s="1509">
        <f t="shared" si="46"/>
        <v>5</v>
      </c>
      <c r="AH108" s="1605">
        <f t="shared" si="46"/>
        <v>3</v>
      </c>
      <c r="AI108" s="1509">
        <f t="shared" si="46"/>
        <v>2</v>
      </c>
      <c r="AJ108" s="1605">
        <f t="shared" si="46"/>
        <v>1</v>
      </c>
      <c r="AK108" s="1509">
        <f t="shared" si="46"/>
        <v>0</v>
      </c>
      <c r="AL108" s="1606">
        <f t="shared" si="46"/>
        <v>2</v>
      </c>
      <c r="AM108" s="1510">
        <f t="shared" si="46"/>
        <v>2</v>
      </c>
      <c r="AN108" s="1607">
        <f>SUM(AN99:AN107)</f>
        <v>0</v>
      </c>
      <c r="AO108" s="172">
        <f>SUM(AO99:AO107)</f>
        <v>35</v>
      </c>
      <c r="AP108" s="1608">
        <f t="shared" si="46"/>
        <v>38</v>
      </c>
      <c r="AQ108" s="174">
        <f t="shared" si="46"/>
        <v>30</v>
      </c>
      <c r="AR108" s="175">
        <f t="shared" si="46"/>
        <v>0</v>
      </c>
      <c r="AS108" s="174">
        <f t="shared" si="46"/>
        <v>0</v>
      </c>
      <c r="AT108" s="166">
        <f t="shared" si="46"/>
        <v>3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487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771" t="s">
        <v>153</v>
      </c>
      <c r="B111" s="2780" t="s">
        <v>4</v>
      </c>
      <c r="C111" s="2775"/>
      <c r="D111" s="2743"/>
      <c r="E111" s="2780" t="s">
        <v>5</v>
      </c>
      <c r="F111" s="2775"/>
      <c r="G111" s="2775"/>
      <c r="H111" s="2775"/>
      <c r="I111" s="2775"/>
      <c r="J111" s="2775"/>
      <c r="K111" s="2775"/>
      <c r="L111" s="2775"/>
      <c r="M111" s="2775"/>
      <c r="N111" s="2775"/>
      <c r="O111" s="2775"/>
      <c r="P111" s="2781"/>
      <c r="Q111" s="2779" t="s">
        <v>154</v>
      </c>
      <c r="R111" s="2767" t="s">
        <v>155</v>
      </c>
      <c r="S111" s="2767" t="s">
        <v>156</v>
      </c>
      <c r="T111" s="2767" t="s">
        <v>7</v>
      </c>
      <c r="U111" s="2767" t="s">
        <v>8</v>
      </c>
      <c r="V111" s="2767" t="s">
        <v>9</v>
      </c>
      <c r="W111" s="2767" t="s">
        <v>10</v>
      </c>
    </row>
    <row r="112" spans="1:93" s="3" customFormat="1" ht="21" x14ac:dyDescent="0.15">
      <c r="A112" s="2148"/>
      <c r="B112" s="1609" t="s">
        <v>71</v>
      </c>
      <c r="C112" s="1529" t="s">
        <v>29</v>
      </c>
      <c r="D112" s="1511" t="s">
        <v>30</v>
      </c>
      <c r="E112" s="1541" t="s">
        <v>157</v>
      </c>
      <c r="F112" s="1512" t="s">
        <v>158</v>
      </c>
      <c r="G112" s="1512" t="s">
        <v>159</v>
      </c>
      <c r="H112" s="1512" t="s">
        <v>160</v>
      </c>
      <c r="I112" s="1512" t="s">
        <v>161</v>
      </c>
      <c r="J112" s="1512" t="s">
        <v>162</v>
      </c>
      <c r="K112" s="1512" t="s">
        <v>163</v>
      </c>
      <c r="L112" s="1512" t="s">
        <v>164</v>
      </c>
      <c r="M112" s="1512" t="s">
        <v>165</v>
      </c>
      <c r="N112" s="1512" t="s">
        <v>166</v>
      </c>
      <c r="O112" s="1512" t="s">
        <v>167</v>
      </c>
      <c r="P112" s="1513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610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611" t="s">
        <v>4</v>
      </c>
      <c r="B116" s="1612">
        <f t="shared" ref="B116:W116" si="64">SUM(B113:B115)</f>
        <v>0</v>
      </c>
      <c r="C116" s="1613">
        <f t="shared" si="64"/>
        <v>0</v>
      </c>
      <c r="D116" s="1514">
        <f t="shared" si="64"/>
        <v>0</v>
      </c>
      <c r="E116" s="1595">
        <f t="shared" si="64"/>
        <v>0</v>
      </c>
      <c r="F116" s="1515">
        <f t="shared" si="64"/>
        <v>0</v>
      </c>
      <c r="G116" s="1515">
        <f t="shared" si="64"/>
        <v>0</v>
      </c>
      <c r="H116" s="1515">
        <f t="shared" si="64"/>
        <v>0</v>
      </c>
      <c r="I116" s="1515">
        <f t="shared" si="64"/>
        <v>0</v>
      </c>
      <c r="J116" s="1515">
        <f t="shared" si="64"/>
        <v>0</v>
      </c>
      <c r="K116" s="1515">
        <f t="shared" si="64"/>
        <v>0</v>
      </c>
      <c r="L116" s="1515">
        <f t="shared" si="64"/>
        <v>0</v>
      </c>
      <c r="M116" s="1515">
        <f t="shared" si="64"/>
        <v>0</v>
      </c>
      <c r="N116" s="1515">
        <f t="shared" si="64"/>
        <v>0</v>
      </c>
      <c r="O116" s="1515">
        <f t="shared" si="64"/>
        <v>0</v>
      </c>
      <c r="P116" s="1516">
        <f t="shared" si="64"/>
        <v>0</v>
      </c>
      <c r="Q116" s="1614">
        <f t="shared" si="64"/>
        <v>0</v>
      </c>
      <c r="R116" s="1615">
        <f t="shared" si="64"/>
        <v>0</v>
      </c>
      <c r="S116" s="1615">
        <f t="shared" si="64"/>
        <v>0</v>
      </c>
      <c r="T116" s="1615">
        <f>SUM(T113:T115)</f>
        <v>0</v>
      </c>
      <c r="U116" s="1615">
        <f t="shared" si="64"/>
        <v>0</v>
      </c>
      <c r="V116" s="1615">
        <f t="shared" si="64"/>
        <v>0</v>
      </c>
      <c r="W116" s="1615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771" t="s">
        <v>153</v>
      </c>
      <c r="B118" s="2780" t="s">
        <v>4</v>
      </c>
      <c r="C118" s="2775"/>
      <c r="D118" s="2743"/>
      <c r="E118" s="2780" t="s">
        <v>5</v>
      </c>
      <c r="F118" s="2775"/>
      <c r="G118" s="2775"/>
      <c r="H118" s="2775"/>
      <c r="I118" s="2775"/>
      <c r="J118" s="2775"/>
      <c r="K118" s="2775"/>
      <c r="L118" s="2781"/>
      <c r="M118" s="2779" t="s">
        <v>173</v>
      </c>
      <c r="N118" s="2767" t="s">
        <v>154</v>
      </c>
      <c r="O118" s="2767" t="s">
        <v>137</v>
      </c>
      <c r="P118" s="2767" t="s">
        <v>174</v>
      </c>
      <c r="Q118" s="2767" t="s">
        <v>175</v>
      </c>
      <c r="R118" s="2767" t="s">
        <v>176</v>
      </c>
      <c r="S118" s="2767" t="s">
        <v>9</v>
      </c>
      <c r="T118" s="2767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488" t="s">
        <v>29</v>
      </c>
      <c r="D119" s="1511" t="s">
        <v>30</v>
      </c>
      <c r="E119" s="1541" t="s">
        <v>177</v>
      </c>
      <c r="F119" s="1512" t="s">
        <v>178</v>
      </c>
      <c r="G119" s="1512" t="s">
        <v>179</v>
      </c>
      <c r="H119" s="1512" t="s">
        <v>180</v>
      </c>
      <c r="I119" s="1512" t="s">
        <v>181</v>
      </c>
      <c r="J119" s="1512" t="s">
        <v>182</v>
      </c>
      <c r="K119" s="1512" t="s">
        <v>183</v>
      </c>
      <c r="L119" s="1513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584" t="s">
        <v>4</v>
      </c>
      <c r="B122" s="1612">
        <f t="shared" ref="B122:T122" si="66">SUM(B120:B121)</f>
        <v>0</v>
      </c>
      <c r="C122" s="1616">
        <f t="shared" si="66"/>
        <v>0</v>
      </c>
      <c r="D122" s="1514">
        <f t="shared" si="66"/>
        <v>0</v>
      </c>
      <c r="E122" s="1595">
        <f t="shared" si="66"/>
        <v>0</v>
      </c>
      <c r="F122" s="1515">
        <f t="shared" si="66"/>
        <v>0</v>
      </c>
      <c r="G122" s="1515">
        <f t="shared" si="66"/>
        <v>0</v>
      </c>
      <c r="H122" s="1515">
        <f t="shared" si="66"/>
        <v>0</v>
      </c>
      <c r="I122" s="1515">
        <f t="shared" si="66"/>
        <v>0</v>
      </c>
      <c r="J122" s="1515">
        <f t="shared" si="66"/>
        <v>0</v>
      </c>
      <c r="K122" s="1515">
        <f t="shared" si="66"/>
        <v>0</v>
      </c>
      <c r="L122" s="1516">
        <f t="shared" si="66"/>
        <v>0</v>
      </c>
      <c r="M122" s="1614">
        <f t="shared" si="66"/>
        <v>0</v>
      </c>
      <c r="N122" s="1615">
        <f t="shared" si="66"/>
        <v>0</v>
      </c>
      <c r="O122" s="1615">
        <f t="shared" si="66"/>
        <v>0</v>
      </c>
      <c r="P122" s="1615">
        <f t="shared" si="66"/>
        <v>0</v>
      </c>
      <c r="Q122" s="1615">
        <f t="shared" si="66"/>
        <v>0</v>
      </c>
      <c r="R122" s="1615">
        <f>SUM(R120:R121)</f>
        <v>0</v>
      </c>
      <c r="S122" s="1615">
        <f t="shared" si="66"/>
        <v>0</v>
      </c>
      <c r="T122" s="1615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785" t="s">
        <v>188</v>
      </c>
      <c r="B125" s="2785" t="s">
        <v>189</v>
      </c>
      <c r="C125" s="2782" t="s">
        <v>5</v>
      </c>
      <c r="D125" s="2739"/>
      <c r="E125" s="2739"/>
      <c r="F125" s="2739"/>
      <c r="G125" s="2739"/>
      <c r="H125" s="2739"/>
      <c r="I125" s="2739"/>
      <c r="J125" s="2739"/>
      <c r="K125" s="2739"/>
      <c r="L125" s="2739"/>
      <c r="M125" s="2739"/>
      <c r="N125" s="2739"/>
      <c r="O125" s="2739"/>
      <c r="P125" s="2739"/>
      <c r="Q125" s="2739"/>
      <c r="R125" s="2739"/>
      <c r="S125" s="2739"/>
      <c r="T125" s="2786" t="s">
        <v>48</v>
      </c>
      <c r="U125" s="2787"/>
      <c r="V125" s="2779" t="s">
        <v>190</v>
      </c>
      <c r="W125" s="2771" t="s">
        <v>191</v>
      </c>
      <c r="X125" s="2771" t="s">
        <v>9</v>
      </c>
      <c r="Y125" s="2771" t="s">
        <v>10</v>
      </c>
      <c r="Z125" s="2767" t="s">
        <v>192</v>
      </c>
      <c r="AA125" s="2784" t="s">
        <v>193</v>
      </c>
    </row>
    <row r="126" spans="1:96" s="3" customFormat="1" ht="10.5" x14ac:dyDescent="0.15">
      <c r="A126" s="2785"/>
      <c r="B126" s="2785"/>
      <c r="C126" s="1541" t="s">
        <v>12</v>
      </c>
      <c r="D126" s="1512" t="s">
        <v>13</v>
      </c>
      <c r="E126" s="1542" t="s">
        <v>14</v>
      </c>
      <c r="F126" s="1512" t="s">
        <v>15</v>
      </c>
      <c r="G126" s="1499" t="s">
        <v>16</v>
      </c>
      <c r="H126" s="1499" t="s">
        <v>17</v>
      </c>
      <c r="I126" s="1499" t="s">
        <v>18</v>
      </c>
      <c r="J126" s="1499" t="s">
        <v>19</v>
      </c>
      <c r="K126" s="1499" t="s">
        <v>20</v>
      </c>
      <c r="L126" s="1499" t="s">
        <v>21</v>
      </c>
      <c r="M126" s="1499" t="s">
        <v>22</v>
      </c>
      <c r="N126" s="1499" t="s">
        <v>23</v>
      </c>
      <c r="O126" s="1499" t="s">
        <v>24</v>
      </c>
      <c r="P126" s="1499" t="s">
        <v>25</v>
      </c>
      <c r="Q126" s="1499" t="s">
        <v>26</v>
      </c>
      <c r="R126" s="1499" t="s">
        <v>27</v>
      </c>
      <c r="S126" s="1617" t="s">
        <v>28</v>
      </c>
      <c r="T126" s="1618" t="s">
        <v>29</v>
      </c>
      <c r="U126" s="1545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517" t="s">
        <v>194</v>
      </c>
      <c r="B127" s="1518">
        <f>SUM(C127:S127)</f>
        <v>25</v>
      </c>
      <c r="C127" s="198"/>
      <c r="D127" s="199">
        <v>2</v>
      </c>
      <c r="E127" s="199">
        <v>6</v>
      </c>
      <c r="F127" s="199">
        <v>17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14</v>
      </c>
      <c r="U127" s="202">
        <v>11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741" t="s">
        <v>198</v>
      </c>
      <c r="B131" s="2741" t="s">
        <v>3</v>
      </c>
      <c r="C131" s="2778" t="s">
        <v>4</v>
      </c>
      <c r="D131" s="2156"/>
      <c r="E131" s="2767"/>
      <c r="F131" s="2782" t="s">
        <v>39</v>
      </c>
      <c r="G131" s="2739"/>
      <c r="H131" s="2739"/>
      <c r="I131" s="2739"/>
      <c r="J131" s="2739"/>
      <c r="K131" s="2739"/>
      <c r="L131" s="2739"/>
      <c r="M131" s="2739"/>
      <c r="N131" s="2739"/>
      <c r="O131" s="2739"/>
      <c r="P131" s="2739"/>
      <c r="Q131" s="2739"/>
      <c r="R131" s="2739"/>
      <c r="S131" s="2739"/>
      <c r="T131" s="2739"/>
      <c r="U131" s="2739"/>
      <c r="V131" s="2739"/>
      <c r="W131" s="2739"/>
      <c r="X131" s="2739"/>
      <c r="Y131" s="2739"/>
      <c r="Z131" s="2739"/>
      <c r="AA131" s="2739"/>
      <c r="AB131" s="2739"/>
      <c r="AC131" s="2739"/>
      <c r="AD131" s="2739"/>
      <c r="AE131" s="2739"/>
      <c r="AF131" s="2739"/>
      <c r="AG131" s="2739"/>
      <c r="AH131" s="2739"/>
      <c r="AI131" s="2739"/>
      <c r="AJ131" s="2739"/>
      <c r="AK131" s="2739"/>
      <c r="AL131" s="2739"/>
      <c r="AM131" s="2739"/>
      <c r="AN131" s="2779" t="s">
        <v>8</v>
      </c>
      <c r="AO131" s="2771" t="s">
        <v>9</v>
      </c>
      <c r="AP131" s="2771" t="s">
        <v>10</v>
      </c>
      <c r="AQ131" s="2771" t="s">
        <v>192</v>
      </c>
      <c r="AR131" s="2771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780" t="s">
        <v>12</v>
      </c>
      <c r="G132" s="2743"/>
      <c r="H132" s="2780" t="s">
        <v>13</v>
      </c>
      <c r="I132" s="2743"/>
      <c r="J132" s="2780" t="s">
        <v>141</v>
      </c>
      <c r="K132" s="2743"/>
      <c r="L132" s="2780" t="s">
        <v>15</v>
      </c>
      <c r="M132" s="2775"/>
      <c r="N132" s="2780" t="s">
        <v>16</v>
      </c>
      <c r="O132" s="2743"/>
      <c r="P132" s="2782" t="s">
        <v>17</v>
      </c>
      <c r="Q132" s="2740"/>
      <c r="R132" s="2782" t="s">
        <v>18</v>
      </c>
      <c r="S132" s="2740"/>
      <c r="T132" s="2782" t="s">
        <v>19</v>
      </c>
      <c r="U132" s="2740"/>
      <c r="V132" s="2782" t="s">
        <v>20</v>
      </c>
      <c r="W132" s="2740"/>
      <c r="X132" s="2782" t="s">
        <v>21</v>
      </c>
      <c r="Y132" s="2740"/>
      <c r="Z132" s="2782" t="s">
        <v>22</v>
      </c>
      <c r="AA132" s="2740"/>
      <c r="AB132" s="2782" t="s">
        <v>23</v>
      </c>
      <c r="AC132" s="2740"/>
      <c r="AD132" s="2782" t="s">
        <v>24</v>
      </c>
      <c r="AE132" s="2740"/>
      <c r="AF132" s="2782" t="s">
        <v>25</v>
      </c>
      <c r="AG132" s="2740"/>
      <c r="AH132" s="2782" t="s">
        <v>26</v>
      </c>
      <c r="AI132" s="2740"/>
      <c r="AJ132" s="2782" t="s">
        <v>27</v>
      </c>
      <c r="AK132" s="2740"/>
      <c r="AL132" s="2782" t="s">
        <v>28</v>
      </c>
      <c r="AM132" s="2739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582" t="s">
        <v>43</v>
      </c>
      <c r="D133" s="1542" t="s">
        <v>29</v>
      </c>
      <c r="E133" s="1528" t="s">
        <v>30</v>
      </c>
      <c r="F133" s="1541" t="s">
        <v>29</v>
      </c>
      <c r="G133" s="1528" t="s">
        <v>30</v>
      </c>
      <c r="H133" s="1541" t="s">
        <v>29</v>
      </c>
      <c r="I133" s="1528" t="s">
        <v>30</v>
      </c>
      <c r="J133" s="1541" t="s">
        <v>29</v>
      </c>
      <c r="K133" s="1528" t="s">
        <v>30</v>
      </c>
      <c r="L133" s="1542" t="s">
        <v>29</v>
      </c>
      <c r="M133" s="1619" t="s">
        <v>30</v>
      </c>
      <c r="N133" s="1541" t="s">
        <v>29</v>
      </c>
      <c r="O133" s="1511" t="s">
        <v>30</v>
      </c>
      <c r="P133" s="1541" t="s">
        <v>29</v>
      </c>
      <c r="Q133" s="1511" t="s">
        <v>30</v>
      </c>
      <c r="R133" s="1542" t="s">
        <v>29</v>
      </c>
      <c r="S133" s="1511" t="s">
        <v>30</v>
      </c>
      <c r="T133" s="1542" t="s">
        <v>29</v>
      </c>
      <c r="U133" s="1511" t="s">
        <v>30</v>
      </c>
      <c r="V133" s="1541" t="s">
        <v>29</v>
      </c>
      <c r="W133" s="1511" t="s">
        <v>30</v>
      </c>
      <c r="X133" s="1542" t="s">
        <v>29</v>
      </c>
      <c r="Y133" s="1511" t="s">
        <v>30</v>
      </c>
      <c r="Z133" s="1542" t="s">
        <v>29</v>
      </c>
      <c r="AA133" s="1511" t="s">
        <v>30</v>
      </c>
      <c r="AB133" s="1542" t="s">
        <v>29</v>
      </c>
      <c r="AC133" s="1511" t="s">
        <v>30</v>
      </c>
      <c r="AD133" s="1542" t="s">
        <v>29</v>
      </c>
      <c r="AE133" s="1511" t="s">
        <v>30</v>
      </c>
      <c r="AF133" s="1542" t="s">
        <v>29</v>
      </c>
      <c r="AG133" s="1511" t="s">
        <v>30</v>
      </c>
      <c r="AH133" s="1542" t="s">
        <v>29</v>
      </c>
      <c r="AI133" s="1511" t="s">
        <v>30</v>
      </c>
      <c r="AJ133" s="1542" t="s">
        <v>29</v>
      </c>
      <c r="AK133" s="1511" t="s">
        <v>30</v>
      </c>
      <c r="AL133" s="1542" t="s">
        <v>29</v>
      </c>
      <c r="AM133" s="1619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757" t="s">
        <v>199</v>
      </c>
      <c r="B134" s="1519" t="s">
        <v>31</v>
      </c>
      <c r="C134" s="1414">
        <f t="shared" ref="C134:C155" si="82">SUM(D134:E134)</f>
        <v>0</v>
      </c>
      <c r="D134" s="1620">
        <f t="shared" ref="D134:E143" si="83">SUM(F134+H134+J134+L134+N134+P134+R134+T134+V134+X134+Z134+AB134+AD134+AF134+AH134+AJ134+AL134)</f>
        <v>0</v>
      </c>
      <c r="E134" s="1520">
        <f t="shared" si="83"/>
        <v>0</v>
      </c>
      <c r="F134" s="1621"/>
      <c r="G134" s="1521"/>
      <c r="H134" s="1621"/>
      <c r="I134" s="1521"/>
      <c r="J134" s="1621"/>
      <c r="K134" s="1521"/>
      <c r="L134" s="1522"/>
      <c r="M134" s="1523"/>
      <c r="N134" s="1621"/>
      <c r="O134" s="1524"/>
      <c r="P134" s="1621"/>
      <c r="Q134" s="1524"/>
      <c r="R134" s="1522"/>
      <c r="S134" s="1524"/>
      <c r="T134" s="1522"/>
      <c r="U134" s="1524"/>
      <c r="V134" s="1621"/>
      <c r="W134" s="1521"/>
      <c r="X134" s="1522"/>
      <c r="Y134" s="1521"/>
      <c r="Z134" s="1522"/>
      <c r="AA134" s="1524"/>
      <c r="AB134" s="1522"/>
      <c r="AC134" s="1524"/>
      <c r="AD134" s="1522"/>
      <c r="AE134" s="1524"/>
      <c r="AF134" s="1522"/>
      <c r="AG134" s="1524"/>
      <c r="AH134" s="1522"/>
      <c r="AI134" s="1524"/>
      <c r="AJ134" s="1522"/>
      <c r="AK134" s="1524"/>
      <c r="AL134" s="1522"/>
      <c r="AM134" s="1523"/>
      <c r="AN134" s="1525"/>
      <c r="AO134" s="1524"/>
      <c r="AP134" s="1524"/>
      <c r="AQ134" s="1524"/>
      <c r="AR134" s="1524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2</v>
      </c>
      <c r="D138" s="227">
        <f t="shared" si="83"/>
        <v>1</v>
      </c>
      <c r="E138" s="228">
        <f t="shared" si="83"/>
        <v>1</v>
      </c>
      <c r="F138" s="198"/>
      <c r="G138" s="205"/>
      <c r="H138" s="198"/>
      <c r="I138" s="205"/>
      <c r="J138" s="198"/>
      <c r="K138" s="205"/>
      <c r="L138" s="229"/>
      <c r="M138" s="230"/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>
        <v>1</v>
      </c>
      <c r="AA138" s="231">
        <v>1</v>
      </c>
      <c r="AB138" s="229"/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489" t="s">
        <v>4</v>
      </c>
      <c r="C144" s="243">
        <f t="shared" si="82"/>
        <v>2</v>
      </c>
      <c r="D144" s="244">
        <f t="shared" ref="D144:AQ144" si="95">SUM(D134:D143)</f>
        <v>1</v>
      </c>
      <c r="E144" s="245">
        <f t="shared" si="95"/>
        <v>1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1</v>
      </c>
      <c r="AA144" s="247">
        <f t="shared" si="95"/>
        <v>1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489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741" t="s">
        <v>208</v>
      </c>
      <c r="B157" s="2741" t="s">
        <v>3</v>
      </c>
      <c r="C157" s="2778" t="s">
        <v>4</v>
      </c>
      <c r="D157" s="2156"/>
      <c r="E157" s="2767"/>
      <c r="F157" s="2780" t="s">
        <v>39</v>
      </c>
      <c r="G157" s="2775"/>
      <c r="H157" s="2775"/>
      <c r="I157" s="2775"/>
      <c r="J157" s="2775"/>
      <c r="K157" s="2775"/>
      <c r="L157" s="2775"/>
      <c r="M157" s="2775"/>
      <c r="N157" s="2775"/>
      <c r="O157" s="2775"/>
      <c r="P157" s="2775"/>
      <c r="Q157" s="2775"/>
      <c r="R157" s="2775"/>
      <c r="S157" s="2775"/>
      <c r="T157" s="2775"/>
      <c r="U157" s="2775"/>
      <c r="V157" s="2775"/>
      <c r="W157" s="2775"/>
      <c r="X157" s="2775"/>
      <c r="Y157" s="2775"/>
      <c r="Z157" s="2775"/>
      <c r="AA157" s="2775"/>
      <c r="AB157" s="2775"/>
      <c r="AC157" s="2775"/>
      <c r="AD157" s="2775"/>
      <c r="AE157" s="2775"/>
      <c r="AF157" s="2775"/>
      <c r="AG157" s="2781"/>
      <c r="AH157" s="2767" t="s">
        <v>9</v>
      </c>
      <c r="AI157" s="2767" t="s">
        <v>10</v>
      </c>
    </row>
    <row r="158" spans="1:93" x14ac:dyDescent="0.25">
      <c r="A158" s="2101"/>
      <c r="B158" s="2101"/>
      <c r="C158" s="2157"/>
      <c r="D158" s="2158"/>
      <c r="E158" s="2141"/>
      <c r="F158" s="2780" t="s">
        <v>15</v>
      </c>
      <c r="G158" s="2743"/>
      <c r="H158" s="2780" t="s">
        <v>16</v>
      </c>
      <c r="I158" s="2743"/>
      <c r="J158" s="2782" t="s">
        <v>17</v>
      </c>
      <c r="K158" s="2740"/>
      <c r="L158" s="2782" t="s">
        <v>18</v>
      </c>
      <c r="M158" s="2740"/>
      <c r="N158" s="2782" t="s">
        <v>19</v>
      </c>
      <c r="O158" s="2740"/>
      <c r="P158" s="2782" t="s">
        <v>20</v>
      </c>
      <c r="Q158" s="2740"/>
      <c r="R158" s="2782" t="s">
        <v>21</v>
      </c>
      <c r="S158" s="2740"/>
      <c r="T158" s="2782" t="s">
        <v>22</v>
      </c>
      <c r="U158" s="2740"/>
      <c r="V158" s="2782" t="s">
        <v>23</v>
      </c>
      <c r="W158" s="2740"/>
      <c r="X158" s="2782" t="s">
        <v>24</v>
      </c>
      <c r="Y158" s="2740"/>
      <c r="Z158" s="2782" t="s">
        <v>25</v>
      </c>
      <c r="AA158" s="2740"/>
      <c r="AB158" s="2782" t="s">
        <v>26</v>
      </c>
      <c r="AC158" s="2740"/>
      <c r="AD158" s="2782" t="s">
        <v>27</v>
      </c>
      <c r="AE158" s="2740"/>
      <c r="AF158" s="2782" t="s">
        <v>28</v>
      </c>
      <c r="AG158" s="2783"/>
      <c r="AH158" s="2140"/>
      <c r="AI158" s="2140"/>
    </row>
    <row r="159" spans="1:93" x14ac:dyDescent="0.25">
      <c r="A159" s="2102"/>
      <c r="B159" s="2102"/>
      <c r="C159" s="1582" t="s">
        <v>43</v>
      </c>
      <c r="D159" s="1542" t="s">
        <v>29</v>
      </c>
      <c r="E159" s="1528" t="s">
        <v>30</v>
      </c>
      <c r="F159" s="1541" t="s">
        <v>29</v>
      </c>
      <c r="G159" s="1528" t="s">
        <v>30</v>
      </c>
      <c r="H159" s="1541" t="s">
        <v>29</v>
      </c>
      <c r="I159" s="1528" t="s">
        <v>30</v>
      </c>
      <c r="J159" s="1541" t="s">
        <v>29</v>
      </c>
      <c r="K159" s="1528" t="s">
        <v>30</v>
      </c>
      <c r="L159" s="1541" t="s">
        <v>29</v>
      </c>
      <c r="M159" s="1528" t="s">
        <v>30</v>
      </c>
      <c r="N159" s="1541" t="s">
        <v>29</v>
      </c>
      <c r="O159" s="1528" t="s">
        <v>30</v>
      </c>
      <c r="P159" s="1541" t="s">
        <v>29</v>
      </c>
      <c r="Q159" s="1528" t="s">
        <v>30</v>
      </c>
      <c r="R159" s="1541" t="s">
        <v>29</v>
      </c>
      <c r="S159" s="1528" t="s">
        <v>30</v>
      </c>
      <c r="T159" s="1541" t="s">
        <v>29</v>
      </c>
      <c r="U159" s="1528" t="s">
        <v>30</v>
      </c>
      <c r="V159" s="1541" t="s">
        <v>29</v>
      </c>
      <c r="W159" s="1528" t="s">
        <v>30</v>
      </c>
      <c r="X159" s="1541" t="s">
        <v>29</v>
      </c>
      <c r="Y159" s="1528" t="s">
        <v>30</v>
      </c>
      <c r="Z159" s="1541" t="s">
        <v>29</v>
      </c>
      <c r="AA159" s="1528" t="s">
        <v>30</v>
      </c>
      <c r="AB159" s="1541" t="s">
        <v>29</v>
      </c>
      <c r="AC159" s="1528" t="s">
        <v>30</v>
      </c>
      <c r="AD159" s="1541" t="s">
        <v>29</v>
      </c>
      <c r="AE159" s="1528" t="s">
        <v>30</v>
      </c>
      <c r="AF159" s="1541" t="s">
        <v>29</v>
      </c>
      <c r="AG159" s="1622" t="s">
        <v>30</v>
      </c>
      <c r="AH159" s="2141"/>
      <c r="AI159" s="2141"/>
    </row>
    <row r="160" spans="1:93" x14ac:dyDescent="0.25">
      <c r="A160" s="2757" t="s">
        <v>209</v>
      </c>
      <c r="B160" s="1506" t="s">
        <v>31</v>
      </c>
      <c r="C160" s="1623">
        <f t="shared" ref="C160:C167" si="103">SUM(D160:E160)</f>
        <v>0</v>
      </c>
      <c r="D160" s="1620">
        <f t="shared" ref="D160:E167" si="104">SUM(F160+H160+J160+L160+N160+P160+R160+T160+V160+X160+Z160+AB160+AD160+AF160)</f>
        <v>0</v>
      </c>
      <c r="E160" s="1520">
        <f t="shared" si="104"/>
        <v>0</v>
      </c>
      <c r="F160" s="1585"/>
      <c r="G160" s="1495"/>
      <c r="H160" s="1585"/>
      <c r="I160" s="1495"/>
      <c r="J160" s="1585"/>
      <c r="K160" s="1495"/>
      <c r="L160" s="1585"/>
      <c r="M160" s="1495"/>
      <c r="N160" s="1585"/>
      <c r="O160" s="1495"/>
      <c r="P160" s="1585"/>
      <c r="Q160" s="1495"/>
      <c r="R160" s="1585"/>
      <c r="S160" s="1495"/>
      <c r="T160" s="1585"/>
      <c r="U160" s="1495"/>
      <c r="V160" s="1585"/>
      <c r="W160" s="1495"/>
      <c r="X160" s="1585"/>
      <c r="Y160" s="1495"/>
      <c r="Z160" s="1585"/>
      <c r="AA160" s="1495"/>
      <c r="AB160" s="1585"/>
      <c r="AC160" s="1495"/>
      <c r="AD160" s="1585"/>
      <c r="AE160" s="1495"/>
      <c r="AF160" s="1585"/>
      <c r="AG160" s="1497"/>
      <c r="AH160" s="1508"/>
      <c r="AI160" s="1508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624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624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1625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776" t="s">
        <v>211</v>
      </c>
      <c r="B164" s="1626" t="s">
        <v>31</v>
      </c>
      <c r="C164" s="1627">
        <f t="shared" si="103"/>
        <v>0</v>
      </c>
      <c r="D164" s="1628">
        <f t="shared" si="104"/>
        <v>0</v>
      </c>
      <c r="E164" s="1629">
        <f t="shared" si="104"/>
        <v>0</v>
      </c>
      <c r="F164" s="1630"/>
      <c r="G164" s="1631"/>
      <c r="H164" s="1630"/>
      <c r="I164" s="1631"/>
      <c r="J164" s="1630"/>
      <c r="K164" s="1631"/>
      <c r="L164" s="1630"/>
      <c r="M164" s="1631"/>
      <c r="N164" s="1630"/>
      <c r="O164" s="1631"/>
      <c r="P164" s="1630"/>
      <c r="Q164" s="1631"/>
      <c r="R164" s="1630"/>
      <c r="S164" s="1631"/>
      <c r="T164" s="1630"/>
      <c r="U164" s="1631"/>
      <c r="V164" s="1630"/>
      <c r="W164" s="1631"/>
      <c r="X164" s="1630"/>
      <c r="Y164" s="1631"/>
      <c r="Z164" s="1630"/>
      <c r="AA164" s="1631"/>
      <c r="AB164" s="1630"/>
      <c r="AC164" s="1631"/>
      <c r="AD164" s="1630"/>
      <c r="AE164" s="1631"/>
      <c r="AF164" s="1630"/>
      <c r="AG164" s="1632"/>
      <c r="AH164" s="1633"/>
      <c r="AI164" s="1633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1634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1634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625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777" t="s">
        <v>38</v>
      </c>
      <c r="B169" s="2778" t="s">
        <v>4</v>
      </c>
      <c r="C169" s="2156"/>
      <c r="D169" s="2767"/>
      <c r="E169" s="2742" t="s">
        <v>39</v>
      </c>
      <c r="F169" s="2775"/>
      <c r="G169" s="2775"/>
      <c r="H169" s="2775"/>
      <c r="I169" s="2775"/>
      <c r="J169" s="2775"/>
      <c r="K169" s="2775"/>
      <c r="L169" s="2775"/>
      <c r="M169" s="2775"/>
      <c r="N169" s="2775"/>
      <c r="O169" s="2775"/>
      <c r="P169" s="2775"/>
      <c r="Q169" s="2775"/>
      <c r="R169" s="2775"/>
      <c r="S169" s="2775"/>
      <c r="T169" s="2775"/>
      <c r="U169" s="2775"/>
      <c r="V169" s="2775"/>
      <c r="W169" s="2775"/>
      <c r="X169" s="2775"/>
      <c r="Y169" s="2775"/>
      <c r="Z169" s="2775"/>
      <c r="AA169" s="2775"/>
      <c r="AB169" s="2775"/>
      <c r="AC169" s="2775"/>
      <c r="AD169" s="2775"/>
      <c r="AE169" s="2775"/>
      <c r="AF169" s="2775"/>
      <c r="AG169" s="2779" t="s">
        <v>213</v>
      </c>
      <c r="AH169" s="2767" t="s">
        <v>9</v>
      </c>
      <c r="AI169" s="2767" t="s">
        <v>10</v>
      </c>
    </row>
    <row r="170" spans="1:91" s="3" customFormat="1" ht="10.5" x14ac:dyDescent="0.15">
      <c r="A170" s="2101"/>
      <c r="B170" s="2157"/>
      <c r="C170" s="2158"/>
      <c r="D170" s="2141"/>
      <c r="E170" s="2742" t="s">
        <v>15</v>
      </c>
      <c r="F170" s="2743"/>
      <c r="G170" s="2742" t="s">
        <v>16</v>
      </c>
      <c r="H170" s="2743"/>
      <c r="I170" s="2738" t="s">
        <v>17</v>
      </c>
      <c r="J170" s="2740"/>
      <c r="K170" s="2738" t="s">
        <v>18</v>
      </c>
      <c r="L170" s="2740"/>
      <c r="M170" s="2738" t="s">
        <v>19</v>
      </c>
      <c r="N170" s="2740"/>
      <c r="O170" s="2738" t="s">
        <v>20</v>
      </c>
      <c r="P170" s="2740"/>
      <c r="Q170" s="2738" t="s">
        <v>21</v>
      </c>
      <c r="R170" s="2740"/>
      <c r="S170" s="2738" t="s">
        <v>22</v>
      </c>
      <c r="T170" s="2740"/>
      <c r="U170" s="2738" t="s">
        <v>23</v>
      </c>
      <c r="V170" s="2740"/>
      <c r="W170" s="2738" t="s">
        <v>24</v>
      </c>
      <c r="X170" s="2740"/>
      <c r="Y170" s="2738" t="s">
        <v>25</v>
      </c>
      <c r="Z170" s="2740"/>
      <c r="AA170" s="2738" t="s">
        <v>26</v>
      </c>
      <c r="AB170" s="2740"/>
      <c r="AC170" s="2738" t="s">
        <v>27</v>
      </c>
      <c r="AD170" s="2740"/>
      <c r="AE170" s="2738" t="s">
        <v>28</v>
      </c>
      <c r="AF170" s="2739"/>
      <c r="AG170" s="2160"/>
      <c r="AH170" s="2140"/>
      <c r="AI170" s="2140"/>
    </row>
    <row r="171" spans="1:91" s="3" customFormat="1" ht="10.5" x14ac:dyDescent="0.15">
      <c r="A171" s="2102"/>
      <c r="B171" s="1636" t="s">
        <v>43</v>
      </c>
      <c r="C171" s="1637" t="s">
        <v>29</v>
      </c>
      <c r="D171" s="1528" t="s">
        <v>30</v>
      </c>
      <c r="E171" s="1638" t="s">
        <v>29</v>
      </c>
      <c r="F171" s="1528" t="s">
        <v>30</v>
      </c>
      <c r="G171" s="1638" t="s">
        <v>29</v>
      </c>
      <c r="H171" s="1528" t="s">
        <v>30</v>
      </c>
      <c r="I171" s="1638" t="s">
        <v>29</v>
      </c>
      <c r="J171" s="1528" t="s">
        <v>30</v>
      </c>
      <c r="K171" s="1638" t="s">
        <v>29</v>
      </c>
      <c r="L171" s="1528" t="s">
        <v>30</v>
      </c>
      <c r="M171" s="1638" t="s">
        <v>29</v>
      </c>
      <c r="N171" s="1528" t="s">
        <v>30</v>
      </c>
      <c r="O171" s="1638" t="s">
        <v>29</v>
      </c>
      <c r="P171" s="1528" t="s">
        <v>30</v>
      </c>
      <c r="Q171" s="1638" t="s">
        <v>29</v>
      </c>
      <c r="R171" s="1528" t="s">
        <v>30</v>
      </c>
      <c r="S171" s="1638" t="s">
        <v>29</v>
      </c>
      <c r="T171" s="1528" t="s">
        <v>30</v>
      </c>
      <c r="U171" s="1638" t="s">
        <v>29</v>
      </c>
      <c r="V171" s="1528" t="s">
        <v>30</v>
      </c>
      <c r="W171" s="1638" t="s">
        <v>29</v>
      </c>
      <c r="X171" s="1528" t="s">
        <v>30</v>
      </c>
      <c r="Y171" s="1638" t="s">
        <v>29</v>
      </c>
      <c r="Z171" s="1528" t="s">
        <v>30</v>
      </c>
      <c r="AA171" s="1638" t="s">
        <v>29</v>
      </c>
      <c r="AB171" s="1528" t="s">
        <v>30</v>
      </c>
      <c r="AC171" s="1638" t="s">
        <v>29</v>
      </c>
      <c r="AD171" s="1528" t="s">
        <v>30</v>
      </c>
      <c r="AE171" s="1638" t="s">
        <v>29</v>
      </c>
      <c r="AF171" s="1529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639">
        <f>SUM(C172:D172)</f>
        <v>0</v>
      </c>
      <c r="C172" s="1639">
        <f t="shared" ref="C172:D174" si="110">+E172+G172+I172+K172+M172+O172+Q172+S172+U172+W172+Y172+AA172+AC172+AE172</f>
        <v>0</v>
      </c>
      <c r="D172" s="1639">
        <f t="shared" si="110"/>
        <v>0</v>
      </c>
      <c r="E172" s="1630"/>
      <c r="F172" s="1631"/>
      <c r="G172" s="1630"/>
      <c r="H172" s="1631"/>
      <c r="I172" s="1630"/>
      <c r="J172" s="1631"/>
      <c r="K172" s="1630"/>
      <c r="L172" s="1631"/>
      <c r="M172" s="1630"/>
      <c r="N172" s="1631"/>
      <c r="O172" s="1630"/>
      <c r="P172" s="1631"/>
      <c r="Q172" s="1630"/>
      <c r="R172" s="1631"/>
      <c r="S172" s="1630"/>
      <c r="T172" s="1631"/>
      <c r="U172" s="1630"/>
      <c r="V172" s="1631"/>
      <c r="W172" s="1630"/>
      <c r="X172" s="1631"/>
      <c r="Y172" s="1630"/>
      <c r="Z172" s="1631"/>
      <c r="AA172" s="1630"/>
      <c r="AB172" s="1631"/>
      <c r="AC172" s="1630"/>
      <c r="AD172" s="1631"/>
      <c r="AE172" s="1630"/>
      <c r="AF172" s="1640"/>
      <c r="AG172" s="1641"/>
      <c r="AH172" s="1642"/>
      <c r="AI172" s="1642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490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751" t="s">
        <v>217</v>
      </c>
      <c r="B177" s="2751" t="s">
        <v>189</v>
      </c>
      <c r="C177" s="2764" t="s">
        <v>218</v>
      </c>
      <c r="D177" s="2765"/>
      <c r="E177" s="2751" t="s">
        <v>219</v>
      </c>
      <c r="F177" s="2764" t="s">
        <v>5</v>
      </c>
      <c r="G177" s="2765"/>
      <c r="H177" s="2765"/>
      <c r="I177" s="2765"/>
      <c r="J177" s="2765"/>
      <c r="K177" s="2765"/>
      <c r="L177" s="2765"/>
      <c r="M177" s="2765"/>
      <c r="N177" s="2765"/>
      <c r="O177" s="2765"/>
      <c r="P177" s="2765"/>
      <c r="Q177" s="2765"/>
      <c r="R177" s="2765"/>
      <c r="S177" s="2765"/>
      <c r="T177" s="2766"/>
    </row>
    <row r="178" spans="1:91" s="3" customFormat="1" ht="21" x14ac:dyDescent="0.15">
      <c r="A178" s="2116"/>
      <c r="B178" s="2116"/>
      <c r="C178" s="1643" t="s">
        <v>194</v>
      </c>
      <c r="D178" s="1643" t="s">
        <v>220</v>
      </c>
      <c r="E178" s="2116"/>
      <c r="F178" s="1643" t="s">
        <v>221</v>
      </c>
      <c r="G178" s="1643" t="s">
        <v>222</v>
      </c>
      <c r="H178" s="1643" t="s">
        <v>223</v>
      </c>
      <c r="I178" s="1643" t="s">
        <v>224</v>
      </c>
      <c r="J178" s="1643" t="s">
        <v>225</v>
      </c>
      <c r="K178" s="1643" t="s">
        <v>226</v>
      </c>
      <c r="L178" s="1643" t="s">
        <v>227</v>
      </c>
      <c r="M178" s="1643" t="s">
        <v>228</v>
      </c>
      <c r="N178" s="1643" t="s">
        <v>229</v>
      </c>
      <c r="O178" s="1643" t="s">
        <v>230</v>
      </c>
      <c r="P178" s="1643" t="s">
        <v>231</v>
      </c>
      <c r="Q178" s="1643" t="s">
        <v>232</v>
      </c>
      <c r="R178" s="1643" t="s">
        <v>233</v>
      </c>
      <c r="S178" s="1643" t="s">
        <v>234</v>
      </c>
      <c r="T178" s="1643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626">
        <f>SUM(C179:D179)</f>
        <v>0</v>
      </c>
      <c r="C179" s="78"/>
      <c r="D179" s="78"/>
      <c r="E179" s="1626">
        <f>+F179+G179+H179+I179+K179+L179+M179+N179+O179+P179+Q179+R179+S179+T179</f>
        <v>0</v>
      </c>
      <c r="F179" s="13"/>
      <c r="G179" s="13"/>
      <c r="H179" s="13"/>
      <c r="I179" s="13"/>
      <c r="J179" s="1644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741" t="s">
        <v>238</v>
      </c>
      <c r="B184" s="2746" t="s">
        <v>239</v>
      </c>
      <c r="C184" s="2758"/>
      <c r="D184" s="2747"/>
      <c r="E184" s="2746" t="s">
        <v>240</v>
      </c>
      <c r="F184" s="2758"/>
      <c r="G184" s="2747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645" t="s">
        <v>43</v>
      </c>
      <c r="C185" s="1646" t="s">
        <v>29</v>
      </c>
      <c r="D185" s="1530" t="s">
        <v>30</v>
      </c>
      <c r="E185" s="1645" t="s">
        <v>43</v>
      </c>
      <c r="F185" s="1646" t="s">
        <v>29</v>
      </c>
      <c r="G185" s="1530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647">
        <f>SUM(C186:D186)</f>
        <v>0</v>
      </c>
      <c r="C186" s="1648"/>
      <c r="D186" s="1649"/>
      <c r="E186" s="1647">
        <f>SUM(F186:G186)</f>
        <v>0</v>
      </c>
      <c r="F186" s="1648"/>
      <c r="G186" s="1649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759" t="s">
        <v>244</v>
      </c>
      <c r="B189" s="2760" t="s">
        <v>189</v>
      </c>
      <c r="C189" s="2761" t="s">
        <v>245</v>
      </c>
      <c r="D189" s="2132"/>
      <c r="E189" s="2762"/>
      <c r="F189" s="2751" t="s">
        <v>219</v>
      </c>
      <c r="G189" s="2763" t="s">
        <v>5</v>
      </c>
      <c r="H189" s="2135"/>
      <c r="I189" s="2135"/>
      <c r="J189" s="2135"/>
      <c r="K189" s="2135"/>
      <c r="L189" s="2759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650" t="s">
        <v>246</v>
      </c>
      <c r="D190" s="1650" t="s">
        <v>195</v>
      </c>
      <c r="E190" s="1650" t="s">
        <v>247</v>
      </c>
      <c r="F190" s="2116"/>
      <c r="G190" s="1531" t="s">
        <v>248</v>
      </c>
      <c r="H190" s="1532" t="s">
        <v>249</v>
      </c>
      <c r="I190" s="1532" t="s">
        <v>250</v>
      </c>
      <c r="J190" s="1532" t="s">
        <v>251</v>
      </c>
      <c r="K190" s="1532" t="s">
        <v>252</v>
      </c>
      <c r="L190" s="1651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626">
        <f>SUM(G191:L191)</f>
        <v>0</v>
      </c>
      <c r="G191" s="1630"/>
      <c r="H191" s="1652"/>
      <c r="I191" s="1652"/>
      <c r="J191" s="1652"/>
      <c r="K191" s="1652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768" t="s">
        <v>257</v>
      </c>
      <c r="B194" s="2768"/>
      <c r="C194" s="2768"/>
    </row>
    <row r="195" spans="1:92" ht="15" customHeight="1" x14ac:dyDescent="0.25">
      <c r="A195" s="2769" t="s">
        <v>258</v>
      </c>
      <c r="B195" s="2770"/>
      <c r="C195" s="2771" t="s">
        <v>259</v>
      </c>
      <c r="D195" s="2772" t="s">
        <v>260</v>
      </c>
      <c r="E195" s="2773"/>
      <c r="F195" s="2773"/>
      <c r="G195" s="2773"/>
      <c r="H195" s="2773"/>
      <c r="I195" s="2773"/>
      <c r="J195" s="2774"/>
      <c r="K195" s="2775" t="s">
        <v>261</v>
      </c>
      <c r="L195" s="2775"/>
      <c r="M195" s="2775"/>
      <c r="N195" s="2743"/>
    </row>
    <row r="196" spans="1:92" ht="21" x14ac:dyDescent="0.25">
      <c r="A196" s="2145"/>
      <c r="B196" s="2146"/>
      <c r="C196" s="2148"/>
      <c r="D196" s="1650" t="s">
        <v>246</v>
      </c>
      <c r="E196" s="1650" t="s">
        <v>262</v>
      </c>
      <c r="F196" s="1650" t="s">
        <v>263</v>
      </c>
      <c r="G196" s="1650" t="s">
        <v>264</v>
      </c>
      <c r="H196" s="1650" t="s">
        <v>219</v>
      </c>
      <c r="I196" s="1650" t="s">
        <v>265</v>
      </c>
      <c r="J196" s="1650" t="s">
        <v>266</v>
      </c>
      <c r="K196" s="1653" t="s">
        <v>267</v>
      </c>
      <c r="L196" s="1654" t="s">
        <v>268</v>
      </c>
      <c r="M196" s="1654" t="s">
        <v>269</v>
      </c>
      <c r="N196" s="1533" t="s">
        <v>270</v>
      </c>
    </row>
    <row r="197" spans="1:92" x14ac:dyDescent="0.25">
      <c r="A197" s="2757" t="s">
        <v>271</v>
      </c>
      <c r="B197" s="1655" t="s">
        <v>272</v>
      </c>
      <c r="C197" s="1626">
        <f>SUM(E197+G197)</f>
        <v>0</v>
      </c>
      <c r="D197" s="1656"/>
      <c r="E197" s="13"/>
      <c r="F197" s="1644"/>
      <c r="G197" s="13"/>
      <c r="H197" s="1626">
        <f>+K197+L197+M197</f>
        <v>0</v>
      </c>
      <c r="I197" s="1644"/>
      <c r="J197" s="1644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752" t="s">
        <v>244</v>
      </c>
      <c r="B202" s="2752" t="s">
        <v>277</v>
      </c>
      <c r="C202" s="2744" t="s">
        <v>278</v>
      </c>
      <c r="D202" s="2753" t="s">
        <v>261</v>
      </c>
      <c r="E202" s="2754"/>
      <c r="F202" s="2753" t="s">
        <v>5</v>
      </c>
      <c r="G202" s="2755"/>
      <c r="H202" s="2755"/>
      <c r="I202" s="2755"/>
      <c r="J202" s="2755"/>
      <c r="K202" s="2755"/>
      <c r="L202" s="2755"/>
      <c r="M202" s="2755"/>
      <c r="N202" s="2755"/>
      <c r="O202" s="2755"/>
      <c r="P202" s="2755"/>
      <c r="Q202" s="2755"/>
      <c r="R202" s="2755"/>
      <c r="S202" s="2755"/>
      <c r="T202" s="2756" t="s">
        <v>265</v>
      </c>
      <c r="U202" s="2744" t="s">
        <v>279</v>
      </c>
    </row>
    <row r="203" spans="1:92" s="3" customFormat="1" ht="21" x14ac:dyDescent="0.15">
      <c r="A203" s="2752"/>
      <c r="B203" s="2752"/>
      <c r="C203" s="2106"/>
      <c r="D203" s="1657" t="s">
        <v>280</v>
      </c>
      <c r="E203" s="1534" t="s">
        <v>281</v>
      </c>
      <c r="F203" s="1657" t="s">
        <v>282</v>
      </c>
      <c r="G203" s="1658" t="s">
        <v>283</v>
      </c>
      <c r="H203" s="1658" t="s">
        <v>13</v>
      </c>
      <c r="I203" s="1658" t="s">
        <v>141</v>
      </c>
      <c r="J203" s="1658" t="s">
        <v>15</v>
      </c>
      <c r="K203" s="1658" t="s">
        <v>284</v>
      </c>
      <c r="L203" s="1658" t="s">
        <v>17</v>
      </c>
      <c r="M203" s="1658" t="s">
        <v>18</v>
      </c>
      <c r="N203" s="1658" t="s">
        <v>19</v>
      </c>
      <c r="O203" s="1658" t="s">
        <v>20</v>
      </c>
      <c r="P203" s="1658" t="s">
        <v>21</v>
      </c>
      <c r="Q203" s="1658" t="s">
        <v>22</v>
      </c>
      <c r="R203" s="1658" t="s">
        <v>23</v>
      </c>
      <c r="S203" s="1659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660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745" t="s">
        <v>289</v>
      </c>
      <c r="B208" s="2745" t="s">
        <v>290</v>
      </c>
      <c r="C208" s="2746" t="s">
        <v>261</v>
      </c>
      <c r="D208" s="2747"/>
      <c r="E208" s="2748" t="s">
        <v>5</v>
      </c>
      <c r="F208" s="2749"/>
      <c r="G208" s="2749"/>
      <c r="H208" s="2749"/>
      <c r="I208" s="2749"/>
      <c r="J208" s="2749"/>
      <c r="K208" s="2750" t="s">
        <v>265</v>
      </c>
      <c r="L208" s="2751" t="s">
        <v>279</v>
      </c>
    </row>
    <row r="209" spans="1:91" ht="21" x14ac:dyDescent="0.25">
      <c r="A209" s="2745"/>
      <c r="B209" s="2745"/>
      <c r="C209" s="1646" t="s">
        <v>280</v>
      </c>
      <c r="D209" s="1530" t="s">
        <v>291</v>
      </c>
      <c r="E209" s="1646" t="s">
        <v>282</v>
      </c>
      <c r="F209" s="1662" t="s">
        <v>283</v>
      </c>
      <c r="G209" s="1662" t="s">
        <v>13</v>
      </c>
      <c r="H209" s="1662" t="s">
        <v>141</v>
      </c>
      <c r="I209" s="1662" t="s">
        <v>15</v>
      </c>
      <c r="J209" s="1535" t="s">
        <v>292</v>
      </c>
      <c r="K209" s="2114"/>
      <c r="L209" s="2116"/>
    </row>
    <row r="210" spans="1:91" x14ac:dyDescent="0.25">
      <c r="A210" s="341" t="s">
        <v>293</v>
      </c>
      <c r="B210" s="1663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737" t="s">
        <v>296</v>
      </c>
      <c r="B213" s="2737" t="s">
        <v>189</v>
      </c>
      <c r="C213" s="2738" t="s">
        <v>297</v>
      </c>
      <c r="D213" s="2739"/>
      <c r="E213" s="2739"/>
      <c r="F213" s="2739"/>
      <c r="G213" s="2740"/>
    </row>
    <row r="214" spans="1:91" x14ac:dyDescent="0.25">
      <c r="A214" s="2096"/>
      <c r="B214" s="2096"/>
      <c r="C214" s="1638" t="s">
        <v>12</v>
      </c>
      <c r="D214" s="1664" t="s">
        <v>13</v>
      </c>
      <c r="E214" s="1665" t="s">
        <v>141</v>
      </c>
      <c r="F214" s="1665" t="s">
        <v>15</v>
      </c>
      <c r="G214" s="1666" t="s">
        <v>16</v>
      </c>
    </row>
    <row r="215" spans="1:91" x14ac:dyDescent="0.25">
      <c r="A215" s="1536" t="s">
        <v>298</v>
      </c>
      <c r="B215" s="1667">
        <f>SUM(C215:G215)</f>
        <v>0</v>
      </c>
      <c r="C215" s="1668"/>
      <c r="D215" s="1669"/>
      <c r="E215" s="1669"/>
      <c r="F215" s="1670"/>
      <c r="G215" s="1671"/>
    </row>
    <row r="216" spans="1:91" s="2" customFormat="1" ht="11.25" x14ac:dyDescent="0.15">
      <c r="A216" s="315" t="s">
        <v>299</v>
      </c>
    </row>
    <row r="217" spans="1:91" x14ac:dyDescent="0.25">
      <c r="A217" s="2741" t="s">
        <v>300</v>
      </c>
      <c r="B217" s="2738" t="s">
        <v>301</v>
      </c>
      <c r="C217" s="2739"/>
      <c r="D217" s="2740"/>
    </row>
    <row r="218" spans="1:91" ht="15" customHeight="1" x14ac:dyDescent="0.25">
      <c r="A218" s="2101"/>
      <c r="B218" s="1672" t="s">
        <v>302</v>
      </c>
      <c r="C218" s="2742" t="s">
        <v>303</v>
      </c>
      <c r="D218" s="2743"/>
    </row>
    <row r="219" spans="1:91" x14ac:dyDescent="0.25">
      <c r="A219" s="2102"/>
      <c r="B219" s="1637" t="s">
        <v>304</v>
      </c>
      <c r="C219" s="1638" t="s">
        <v>305</v>
      </c>
      <c r="D219" s="1528" t="s">
        <v>306</v>
      </c>
    </row>
    <row r="220" spans="1:91" x14ac:dyDescent="0.25">
      <c r="A220" s="1673" t="s">
        <v>307</v>
      </c>
      <c r="B220" s="1674"/>
      <c r="C220" s="1675"/>
      <c r="D220" s="1676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123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sqref="A1:XFD1048576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4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4" x14ac:dyDescent="0.25">
      <c r="A4" s="1" t="str">
        <f>CONCATENATE("MES: ",[10]NOMBRE!B6," - ","( ",[10]NOMBRE!C6,[10]NOMBRE!D6," )")</f>
        <v>MES: SEPTIEMBRE - ( 09 )</v>
      </c>
    </row>
    <row r="5" spans="1:94" x14ac:dyDescent="0.25">
      <c r="A5" s="1" t="str">
        <f>CONCATENATE("AÑO: ",[10]NOMBRE!B7)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880" t="s">
        <v>3</v>
      </c>
      <c r="B9" s="2864" t="s">
        <v>4</v>
      </c>
      <c r="C9" s="2881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882"/>
      <c r="T9" s="2883" t="s">
        <v>6</v>
      </c>
      <c r="U9" s="2884"/>
      <c r="V9" s="2847" t="s">
        <v>7</v>
      </c>
      <c r="W9" s="2847" t="s">
        <v>8</v>
      </c>
      <c r="X9" s="2840" t="s">
        <v>9</v>
      </c>
      <c r="Y9" s="2840" t="s">
        <v>10</v>
      </c>
      <c r="Z9" s="2840" t="s">
        <v>11</v>
      </c>
    </row>
    <row r="10" spans="1:94" s="3" customFormat="1" ht="10.5" x14ac:dyDescent="0.15">
      <c r="A10" s="2880"/>
      <c r="B10" s="2203"/>
      <c r="C10" s="1638" t="s">
        <v>12</v>
      </c>
      <c r="D10" s="1665" t="s">
        <v>13</v>
      </c>
      <c r="E10" s="1664" t="s">
        <v>14</v>
      </c>
      <c r="F10" s="1665" t="s">
        <v>15</v>
      </c>
      <c r="G10" s="1681" t="s">
        <v>16</v>
      </c>
      <c r="H10" s="1681" t="s">
        <v>17</v>
      </c>
      <c r="I10" s="1681" t="s">
        <v>18</v>
      </c>
      <c r="J10" s="1681" t="s">
        <v>19</v>
      </c>
      <c r="K10" s="1681" t="s">
        <v>20</v>
      </c>
      <c r="L10" s="1681" t="s">
        <v>21</v>
      </c>
      <c r="M10" s="1681" t="s">
        <v>22</v>
      </c>
      <c r="N10" s="1681" t="s">
        <v>23</v>
      </c>
      <c r="O10" s="1681" t="s">
        <v>24</v>
      </c>
      <c r="P10" s="1681" t="s">
        <v>25</v>
      </c>
      <c r="Q10" s="1681" t="s">
        <v>26</v>
      </c>
      <c r="R10" s="1681" t="s">
        <v>27</v>
      </c>
      <c r="S10" s="1682" t="s">
        <v>28</v>
      </c>
      <c r="T10" s="1683" t="s">
        <v>29</v>
      </c>
      <c r="U10" s="1684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685"/>
      <c r="F11" s="1652"/>
      <c r="G11" s="1652"/>
      <c r="H11" s="1652"/>
      <c r="I11" s="1652"/>
      <c r="J11" s="1652"/>
      <c r="K11" s="1652"/>
      <c r="L11" s="1652"/>
      <c r="M11" s="1652"/>
      <c r="N11" s="1652"/>
      <c r="O11" s="1652"/>
      <c r="P11" s="1652"/>
      <c r="Q11" s="1652"/>
      <c r="R11" s="1652"/>
      <c r="S11" s="1686"/>
      <c r="T11" s="1687"/>
      <c r="U11" s="1688"/>
      <c r="V11" s="1689"/>
      <c r="W11" s="1689"/>
      <c r="X11" s="1689"/>
      <c r="Y11" s="1689"/>
      <c r="Z11" s="1689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690" t="s">
        <v>36</v>
      </c>
      <c r="B16" s="1691">
        <f t="shared" si="0"/>
        <v>0</v>
      </c>
      <c r="C16" s="1692">
        <f t="shared" ref="C16:S16" si="14">SUM(C11:C15)</f>
        <v>0</v>
      </c>
      <c r="D16" s="1693">
        <f t="shared" si="14"/>
        <v>0</v>
      </c>
      <c r="E16" s="1693">
        <f t="shared" si="14"/>
        <v>0</v>
      </c>
      <c r="F16" s="1694">
        <f t="shared" si="14"/>
        <v>0</v>
      </c>
      <c r="G16" s="1694">
        <f t="shared" si="14"/>
        <v>0</v>
      </c>
      <c r="H16" s="1694">
        <f t="shared" si="14"/>
        <v>0</v>
      </c>
      <c r="I16" s="1694">
        <f t="shared" si="14"/>
        <v>0</v>
      </c>
      <c r="J16" s="1694">
        <f t="shared" si="14"/>
        <v>0</v>
      </c>
      <c r="K16" s="1694">
        <f t="shared" si="14"/>
        <v>0</v>
      </c>
      <c r="L16" s="1694">
        <f t="shared" si="14"/>
        <v>0</v>
      </c>
      <c r="M16" s="1694">
        <f t="shared" si="14"/>
        <v>0</v>
      </c>
      <c r="N16" s="1694">
        <f t="shared" si="14"/>
        <v>0</v>
      </c>
      <c r="O16" s="1694">
        <f t="shared" si="14"/>
        <v>0</v>
      </c>
      <c r="P16" s="1694">
        <f t="shared" si="14"/>
        <v>0</v>
      </c>
      <c r="Q16" s="1694">
        <f t="shared" si="14"/>
        <v>0</v>
      </c>
      <c r="R16" s="1694">
        <f t="shared" si="14"/>
        <v>0</v>
      </c>
      <c r="S16" s="1695">
        <f t="shared" si="14"/>
        <v>0</v>
      </c>
      <c r="T16" s="1691">
        <f>SUM(T11:T15)</f>
        <v>0</v>
      </c>
      <c r="U16" s="1696">
        <f t="shared" ref="U16:Y16" si="15">SUM(U11:U15)</f>
        <v>0</v>
      </c>
      <c r="V16" s="1697">
        <f t="shared" si="15"/>
        <v>0</v>
      </c>
      <c r="W16" s="1697">
        <f t="shared" si="15"/>
        <v>0</v>
      </c>
      <c r="X16" s="1697">
        <f t="shared" si="15"/>
        <v>0</v>
      </c>
      <c r="Y16" s="1697">
        <f t="shared" si="15"/>
        <v>0</v>
      </c>
      <c r="Z16" s="1697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871" t="s">
        <v>38</v>
      </c>
      <c r="B18" s="2870" t="s">
        <v>4</v>
      </c>
      <c r="C18" s="2870"/>
      <c r="D18" s="2870"/>
      <c r="E18" s="2876" t="s">
        <v>39</v>
      </c>
      <c r="F18" s="2877"/>
      <c r="G18" s="2877"/>
      <c r="H18" s="2878"/>
      <c r="I18" s="2879" t="s">
        <v>31</v>
      </c>
      <c r="J18" s="2870" t="s">
        <v>40</v>
      </c>
      <c r="K18" s="2870" t="s">
        <v>9</v>
      </c>
      <c r="L18" s="2870" t="s">
        <v>10</v>
      </c>
    </row>
    <row r="19" spans="1:93" s="3" customFormat="1" ht="10.5" x14ac:dyDescent="0.15">
      <c r="A19" s="2871"/>
      <c r="B19" s="2870"/>
      <c r="C19" s="2870"/>
      <c r="D19" s="2870"/>
      <c r="E19" s="2871" t="s">
        <v>41</v>
      </c>
      <c r="F19" s="2871"/>
      <c r="G19" s="2871" t="s">
        <v>42</v>
      </c>
      <c r="H19" s="2872"/>
      <c r="I19" s="2879"/>
      <c r="J19" s="2870"/>
      <c r="K19" s="2870"/>
      <c r="L19" s="2870"/>
    </row>
    <row r="20" spans="1:93" s="3" customFormat="1" ht="10.5" x14ac:dyDescent="0.15">
      <c r="A20" s="2871"/>
      <c r="B20" s="1698" t="s">
        <v>43</v>
      </c>
      <c r="C20" s="1699" t="s">
        <v>29</v>
      </c>
      <c r="D20" s="1699" t="s">
        <v>30</v>
      </c>
      <c r="E20" s="1700" t="s">
        <v>29</v>
      </c>
      <c r="F20" s="1701" t="s">
        <v>30</v>
      </c>
      <c r="G20" s="1700" t="s">
        <v>29</v>
      </c>
      <c r="H20" s="1702" t="s">
        <v>30</v>
      </c>
      <c r="I20" s="2879"/>
      <c r="J20" s="2870"/>
      <c r="K20" s="2870"/>
      <c r="L20" s="2870"/>
    </row>
    <row r="21" spans="1:93" s="3" customFormat="1" ht="10.5" x14ac:dyDescent="0.15">
      <c r="A21" s="1703" t="s">
        <v>44</v>
      </c>
      <c r="B21" s="1704">
        <f>SUM(C21:D21)</f>
        <v>0</v>
      </c>
      <c r="C21" s="1704">
        <f t="shared" ref="C21:D23" si="16">+E21+G21</f>
        <v>0</v>
      </c>
      <c r="D21" s="1704">
        <f t="shared" si="16"/>
        <v>0</v>
      </c>
      <c r="E21" s="1705"/>
      <c r="F21" s="1706"/>
      <c r="G21" s="1705"/>
      <c r="H21" s="1707"/>
      <c r="I21" s="1708"/>
      <c r="J21" s="1709"/>
      <c r="K21" s="1710"/>
      <c r="L21" s="1710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690" t="s">
        <v>4</v>
      </c>
      <c r="B24" s="1711">
        <f>SUM(B21:B23)</f>
        <v>0</v>
      </c>
      <c r="C24" s="1711">
        <f>SUM(C21:C23)</f>
        <v>0</v>
      </c>
      <c r="D24" s="1711">
        <f>SUM(D21:D23)</f>
        <v>0</v>
      </c>
      <c r="E24" s="1712">
        <f>SUM(E21:E23)</f>
        <v>0</v>
      </c>
      <c r="F24" s="1713">
        <f t="shared" ref="F24:L24" si="21">SUM(F21:F23)</f>
        <v>0</v>
      </c>
      <c r="G24" s="1712">
        <f t="shared" si="21"/>
        <v>0</v>
      </c>
      <c r="H24" s="1714">
        <f t="shared" si="21"/>
        <v>0</v>
      </c>
      <c r="I24" s="1713">
        <f t="shared" si="21"/>
        <v>0</v>
      </c>
      <c r="J24" s="1711">
        <f t="shared" si="21"/>
        <v>0</v>
      </c>
      <c r="K24" s="1711">
        <f t="shared" si="21"/>
        <v>0</v>
      </c>
      <c r="L24" s="1711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864"/>
      <c r="B26" s="2864" t="s">
        <v>4</v>
      </c>
      <c r="C26" s="2873" t="s">
        <v>5</v>
      </c>
      <c r="D26" s="2874"/>
      <c r="E26" s="2874"/>
      <c r="F26" s="2874"/>
      <c r="G26" s="2874"/>
      <c r="H26" s="2874"/>
      <c r="I26" s="2874"/>
      <c r="J26" s="2874"/>
      <c r="K26" s="2874"/>
      <c r="L26" s="2874"/>
      <c r="M26" s="2874"/>
      <c r="N26" s="2874"/>
      <c r="O26" s="2874"/>
      <c r="P26" s="2874"/>
      <c r="Q26" s="2874"/>
      <c r="R26" s="2874"/>
      <c r="S26" s="2875"/>
      <c r="T26" s="2861" t="s">
        <v>48</v>
      </c>
      <c r="U26" s="2853"/>
      <c r="V26" s="2822" t="s">
        <v>9</v>
      </c>
      <c r="W26" s="2862" t="s">
        <v>10</v>
      </c>
    </row>
    <row r="27" spans="1:93" s="3" customFormat="1" ht="10.5" x14ac:dyDescent="0.15">
      <c r="A27" s="2203"/>
      <c r="B27" s="2203"/>
      <c r="C27" s="1638" t="s">
        <v>12</v>
      </c>
      <c r="D27" s="1665" t="s">
        <v>13</v>
      </c>
      <c r="E27" s="1664" t="s">
        <v>14</v>
      </c>
      <c r="F27" s="1665" t="s">
        <v>15</v>
      </c>
      <c r="G27" s="1681" t="s">
        <v>16</v>
      </c>
      <c r="H27" s="1681" t="s">
        <v>17</v>
      </c>
      <c r="I27" s="1681" t="s">
        <v>18</v>
      </c>
      <c r="J27" s="1681" t="s">
        <v>19</v>
      </c>
      <c r="K27" s="1681" t="s">
        <v>20</v>
      </c>
      <c r="L27" s="1681" t="s">
        <v>21</v>
      </c>
      <c r="M27" s="1681" t="s">
        <v>22</v>
      </c>
      <c r="N27" s="1681" t="s">
        <v>23</v>
      </c>
      <c r="O27" s="1681" t="s">
        <v>24</v>
      </c>
      <c r="P27" s="1681" t="s">
        <v>25</v>
      </c>
      <c r="Q27" s="1681" t="s">
        <v>26</v>
      </c>
      <c r="R27" s="1681" t="s">
        <v>27</v>
      </c>
      <c r="S27" s="1682" t="s">
        <v>28</v>
      </c>
      <c r="T27" s="1683" t="s">
        <v>29</v>
      </c>
      <c r="U27" s="1684" t="s">
        <v>30</v>
      </c>
      <c r="V27" s="2822"/>
      <c r="W27" s="2862"/>
    </row>
    <row r="28" spans="1:93" s="3" customFormat="1" ht="10.5" x14ac:dyDescent="0.15">
      <c r="A28" s="1715" t="s">
        <v>49</v>
      </c>
      <c r="B28" s="1716">
        <f>SUM(C28:S28)</f>
        <v>0</v>
      </c>
      <c r="C28" s="1717"/>
      <c r="D28" s="1718"/>
      <c r="E28" s="1718"/>
      <c r="F28" s="1718"/>
      <c r="G28" s="1718"/>
      <c r="H28" s="1718"/>
      <c r="I28" s="1718"/>
      <c r="J28" s="1718"/>
      <c r="K28" s="1718"/>
      <c r="L28" s="1718"/>
      <c r="M28" s="1718"/>
      <c r="N28" s="1718"/>
      <c r="O28" s="1718"/>
      <c r="P28" s="1718"/>
      <c r="Q28" s="1718"/>
      <c r="R28" s="1718"/>
      <c r="S28" s="1676"/>
      <c r="T28" s="1674"/>
      <c r="U28" s="1719"/>
      <c r="V28" s="1720"/>
      <c r="W28" s="1674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863" t="s">
        <v>52</v>
      </c>
      <c r="B31" s="2864" t="s">
        <v>4</v>
      </c>
      <c r="C31" s="2865" t="s">
        <v>53</v>
      </c>
      <c r="D31" s="2866"/>
      <c r="E31" s="2866"/>
      <c r="F31" s="2866"/>
      <c r="G31" s="2866"/>
      <c r="H31" s="2866"/>
      <c r="I31" s="2866"/>
      <c r="J31" s="2866"/>
      <c r="K31" s="2866"/>
      <c r="L31" s="2866"/>
      <c r="M31" s="2866"/>
      <c r="N31" s="2866"/>
      <c r="O31" s="2866"/>
      <c r="P31" s="2866"/>
      <c r="Q31" s="2866"/>
      <c r="R31" s="2866"/>
      <c r="S31" s="2866"/>
      <c r="T31" s="2866"/>
      <c r="U31" s="2867"/>
      <c r="V31" s="2868" t="s">
        <v>54</v>
      </c>
      <c r="W31" s="2869"/>
      <c r="X31" s="2846" t="s">
        <v>55</v>
      </c>
      <c r="Y31" s="2847"/>
      <c r="Z31" s="2742" t="s">
        <v>56</v>
      </c>
      <c r="AA31" s="2844"/>
      <c r="AB31" s="2844"/>
      <c r="AC31" s="2844"/>
      <c r="AD31" s="2844"/>
      <c r="AE31" s="2844"/>
      <c r="AF31" s="2844"/>
      <c r="AG31" s="2844"/>
      <c r="AH31" s="2844"/>
      <c r="AI31" s="2822"/>
      <c r="AJ31" s="2857" t="s">
        <v>57</v>
      </c>
      <c r="AK31" s="2156"/>
      <c r="AL31" s="2847"/>
      <c r="AM31" s="2840" t="s">
        <v>58</v>
      </c>
      <c r="AN31" s="2847" t="s">
        <v>59</v>
      </c>
      <c r="AO31" s="2840" t="s">
        <v>9</v>
      </c>
      <c r="AP31" s="2847" t="s">
        <v>10</v>
      </c>
      <c r="AQ31" s="2847" t="s">
        <v>60</v>
      </c>
    </row>
    <row r="32" spans="1:93" s="3" customFormat="1" ht="10.5" x14ac:dyDescent="0.15">
      <c r="A32" s="2199"/>
      <c r="B32" s="2202"/>
      <c r="C32" s="2859" t="s">
        <v>5</v>
      </c>
      <c r="D32" s="2859"/>
      <c r="E32" s="2859"/>
      <c r="F32" s="2859"/>
      <c r="G32" s="2859"/>
      <c r="H32" s="2859"/>
      <c r="I32" s="2859"/>
      <c r="J32" s="2859"/>
      <c r="K32" s="2859"/>
      <c r="L32" s="2859"/>
      <c r="M32" s="2859"/>
      <c r="N32" s="2859"/>
      <c r="O32" s="2859"/>
      <c r="P32" s="2859"/>
      <c r="Q32" s="2859"/>
      <c r="R32" s="2859"/>
      <c r="S32" s="2859"/>
      <c r="T32" s="2860" t="s">
        <v>48</v>
      </c>
      <c r="U32" s="2861"/>
      <c r="V32" s="2209"/>
      <c r="W32" s="2210"/>
      <c r="X32" s="2157"/>
      <c r="Y32" s="2141"/>
      <c r="Z32" s="2738" t="s">
        <v>61</v>
      </c>
      <c r="AA32" s="2819"/>
      <c r="AB32" s="2819"/>
      <c r="AC32" s="2819"/>
      <c r="AD32" s="2820"/>
      <c r="AE32" s="2738" t="s">
        <v>62</v>
      </c>
      <c r="AF32" s="2819"/>
      <c r="AG32" s="2819"/>
      <c r="AH32" s="2819"/>
      <c r="AI32" s="2820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638" t="s">
        <v>12</v>
      </c>
      <c r="D33" s="1665" t="s">
        <v>13</v>
      </c>
      <c r="E33" s="1664" t="s">
        <v>14</v>
      </c>
      <c r="F33" s="1665" t="s">
        <v>15</v>
      </c>
      <c r="G33" s="1681" t="s">
        <v>16</v>
      </c>
      <c r="H33" s="1681" t="s">
        <v>17</v>
      </c>
      <c r="I33" s="1681" t="s">
        <v>18</v>
      </c>
      <c r="J33" s="1681" t="s">
        <v>19</v>
      </c>
      <c r="K33" s="1681" t="s">
        <v>20</v>
      </c>
      <c r="L33" s="1681" t="s">
        <v>21</v>
      </c>
      <c r="M33" s="1681" t="s">
        <v>22</v>
      </c>
      <c r="N33" s="1681" t="s">
        <v>23</v>
      </c>
      <c r="O33" s="1681" t="s">
        <v>24</v>
      </c>
      <c r="P33" s="1681" t="s">
        <v>25</v>
      </c>
      <c r="Q33" s="1681" t="s">
        <v>26</v>
      </c>
      <c r="R33" s="1681" t="s">
        <v>27</v>
      </c>
      <c r="S33" s="1682" t="s">
        <v>28</v>
      </c>
      <c r="T33" s="1721" t="s">
        <v>29</v>
      </c>
      <c r="U33" s="1722" t="s">
        <v>30</v>
      </c>
      <c r="V33" s="1638" t="s">
        <v>63</v>
      </c>
      <c r="W33" s="1723" t="s">
        <v>64</v>
      </c>
      <c r="X33" s="1638" t="s">
        <v>65</v>
      </c>
      <c r="Y33" s="1666" t="s">
        <v>66</v>
      </c>
      <c r="Z33" s="1635" t="s">
        <v>4</v>
      </c>
      <c r="AA33" s="1724" t="s">
        <v>67</v>
      </c>
      <c r="AB33" s="1665" t="s">
        <v>68</v>
      </c>
      <c r="AC33" s="1665" t="s">
        <v>69</v>
      </c>
      <c r="AD33" s="1723" t="s">
        <v>70</v>
      </c>
      <c r="AE33" s="73" t="s">
        <v>71</v>
      </c>
      <c r="AF33" s="1724" t="s">
        <v>67</v>
      </c>
      <c r="AG33" s="1665" t="s">
        <v>68</v>
      </c>
      <c r="AH33" s="1665" t="s">
        <v>69</v>
      </c>
      <c r="AI33" s="1723" t="s">
        <v>70</v>
      </c>
      <c r="AJ33" s="1725" t="s">
        <v>72</v>
      </c>
      <c r="AK33" s="1637" t="s">
        <v>73</v>
      </c>
      <c r="AL33" s="1637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0</v>
      </c>
      <c r="C34" s="1726"/>
      <c r="D34" s="1652"/>
      <c r="E34" s="1652"/>
      <c r="F34" s="1652"/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8"/>
      <c r="T34" s="1726"/>
      <c r="U34" s="1729"/>
      <c r="V34" s="1726"/>
      <c r="W34" s="1729"/>
      <c r="X34" s="1726"/>
      <c r="Y34" s="1729"/>
      <c r="Z34" s="77">
        <f>SUM(AA34+AB34+AC34+AD34)</f>
        <v>0</v>
      </c>
      <c r="AA34" s="1726"/>
      <c r="AB34" s="1730"/>
      <c r="AC34" s="1730"/>
      <c r="AD34" s="1729"/>
      <c r="AE34" s="77">
        <f>SUM(AF34+AG34+AH34+AI34)</f>
        <v>0</v>
      </c>
      <c r="AF34" s="1726"/>
      <c r="AG34" s="1730"/>
      <c r="AH34" s="1730"/>
      <c r="AI34" s="1731"/>
      <c r="AJ34" s="27"/>
      <c r="AK34" s="27"/>
      <c r="AL34" s="27"/>
      <c r="AM34" s="27"/>
      <c r="AN34" s="27"/>
      <c r="AO34" s="27"/>
      <c r="AP34" s="27"/>
      <c r="AQ34" s="27"/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14</v>
      </c>
      <c r="C35" s="13"/>
      <c r="D35" s="14"/>
      <c r="E35" s="14"/>
      <c r="F35" s="14"/>
      <c r="G35" s="14"/>
      <c r="H35" s="14"/>
      <c r="I35" s="14"/>
      <c r="J35" s="14"/>
      <c r="K35" s="14"/>
      <c r="L35" s="14">
        <v>1</v>
      </c>
      <c r="M35" s="14"/>
      <c r="N35" s="14"/>
      <c r="O35" s="14">
        <v>2</v>
      </c>
      <c r="P35" s="14">
        <v>3</v>
      </c>
      <c r="Q35" s="14"/>
      <c r="R35" s="14">
        <v>2</v>
      </c>
      <c r="S35" s="24">
        <v>6</v>
      </c>
      <c r="T35" s="78">
        <v>4</v>
      </c>
      <c r="U35" s="79">
        <v>10</v>
      </c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>
        <v>14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1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>
        <v>1</v>
      </c>
      <c r="P77" s="14"/>
      <c r="Q77" s="14"/>
      <c r="R77" s="14"/>
      <c r="S77" s="24"/>
      <c r="T77" s="13"/>
      <c r="U77" s="24">
        <v>1</v>
      </c>
      <c r="V77" s="13"/>
      <c r="W77" s="24">
        <v>1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1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732" t="s">
        <v>4</v>
      </c>
      <c r="B94" s="1733">
        <f>SUM(C94:S94)</f>
        <v>15</v>
      </c>
      <c r="C94" s="1734">
        <f>SUM(C34:C93)</f>
        <v>0</v>
      </c>
      <c r="D94" s="1735">
        <f>SUM(D34:D93)</f>
        <v>0</v>
      </c>
      <c r="E94" s="1735">
        <f t="shared" ref="E94:AP94" si="34">SUM(E34:E93)</f>
        <v>0</v>
      </c>
      <c r="F94" s="1735">
        <f t="shared" si="34"/>
        <v>0</v>
      </c>
      <c r="G94" s="1735">
        <f t="shared" si="34"/>
        <v>0</v>
      </c>
      <c r="H94" s="1736">
        <f t="shared" si="34"/>
        <v>0</v>
      </c>
      <c r="I94" s="1735">
        <f t="shared" si="34"/>
        <v>0</v>
      </c>
      <c r="J94" s="1735">
        <f t="shared" si="34"/>
        <v>0</v>
      </c>
      <c r="K94" s="1735">
        <f t="shared" si="34"/>
        <v>0</v>
      </c>
      <c r="L94" s="1735">
        <f t="shared" si="34"/>
        <v>1</v>
      </c>
      <c r="M94" s="1735">
        <f t="shared" si="34"/>
        <v>0</v>
      </c>
      <c r="N94" s="1735">
        <f t="shared" si="34"/>
        <v>0</v>
      </c>
      <c r="O94" s="1735">
        <f t="shared" si="34"/>
        <v>3</v>
      </c>
      <c r="P94" s="1735">
        <f t="shared" si="34"/>
        <v>3</v>
      </c>
      <c r="Q94" s="1735">
        <f t="shared" si="34"/>
        <v>0</v>
      </c>
      <c r="R94" s="1735">
        <f t="shared" si="34"/>
        <v>2</v>
      </c>
      <c r="S94" s="1737">
        <f t="shared" si="34"/>
        <v>6</v>
      </c>
      <c r="T94" s="1734">
        <f t="shared" si="34"/>
        <v>4</v>
      </c>
      <c r="U94" s="1737">
        <f t="shared" si="34"/>
        <v>11</v>
      </c>
      <c r="V94" s="1734">
        <f t="shared" si="34"/>
        <v>0</v>
      </c>
      <c r="W94" s="1737">
        <f t="shared" si="34"/>
        <v>1</v>
      </c>
      <c r="X94" s="1734">
        <f t="shared" si="34"/>
        <v>0</v>
      </c>
      <c r="Y94" s="1737">
        <f t="shared" si="34"/>
        <v>0</v>
      </c>
      <c r="Z94" s="1733">
        <f t="shared" si="34"/>
        <v>0</v>
      </c>
      <c r="AA94" s="1734">
        <f t="shared" si="34"/>
        <v>0</v>
      </c>
      <c r="AB94" s="1735">
        <f t="shared" si="34"/>
        <v>0</v>
      </c>
      <c r="AC94" s="1735">
        <f t="shared" si="34"/>
        <v>0</v>
      </c>
      <c r="AD94" s="1736">
        <f t="shared" si="34"/>
        <v>0</v>
      </c>
      <c r="AE94" s="1733">
        <f t="shared" si="34"/>
        <v>0</v>
      </c>
      <c r="AF94" s="1734">
        <f t="shared" si="34"/>
        <v>0</v>
      </c>
      <c r="AG94" s="1735">
        <f t="shared" si="34"/>
        <v>0</v>
      </c>
      <c r="AH94" s="1735">
        <f t="shared" si="34"/>
        <v>0</v>
      </c>
      <c r="AI94" s="1738">
        <f t="shared" si="34"/>
        <v>0</v>
      </c>
      <c r="AJ94" s="1737">
        <f>SUM(AJ34:AJ93)</f>
        <v>0</v>
      </c>
      <c r="AK94" s="1737">
        <f>SUM(AK34:AK93)</f>
        <v>0</v>
      </c>
      <c r="AL94" s="1737">
        <f>SUM(AL34:AL93)</f>
        <v>15</v>
      </c>
      <c r="AM94" s="1737">
        <f t="shared" si="34"/>
        <v>0</v>
      </c>
      <c r="AN94" s="1737">
        <f t="shared" si="34"/>
        <v>0</v>
      </c>
      <c r="AO94" s="1737">
        <f t="shared" si="34"/>
        <v>0</v>
      </c>
      <c r="AP94" s="1737">
        <f t="shared" si="34"/>
        <v>0</v>
      </c>
      <c r="AQ94" s="1737">
        <f>SUM(AQ34:AQ93)</f>
        <v>0</v>
      </c>
    </row>
    <row r="95" spans="1:93" s="2" customFormat="1" ht="11.25" customHeight="1" x14ac:dyDescent="0.15">
      <c r="A95" s="2854" t="s">
        <v>135</v>
      </c>
      <c r="B95" s="2854"/>
      <c r="C95" s="2854"/>
      <c r="D95" s="2854"/>
      <c r="E95" s="2854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855" t="s">
        <v>3</v>
      </c>
      <c r="B96" s="2856"/>
      <c r="C96" s="2855" t="s">
        <v>36</v>
      </c>
      <c r="D96" s="2186"/>
      <c r="E96" s="2856"/>
      <c r="F96" s="2738" t="s">
        <v>39</v>
      </c>
      <c r="G96" s="2819"/>
      <c r="H96" s="2819"/>
      <c r="I96" s="2819"/>
      <c r="J96" s="2819"/>
      <c r="K96" s="2819"/>
      <c r="L96" s="2819"/>
      <c r="M96" s="2819"/>
      <c r="N96" s="2819"/>
      <c r="O96" s="2819"/>
      <c r="P96" s="2819"/>
      <c r="Q96" s="2819"/>
      <c r="R96" s="2819"/>
      <c r="S96" s="2819"/>
      <c r="T96" s="2819"/>
      <c r="U96" s="2819"/>
      <c r="V96" s="2819"/>
      <c r="W96" s="2819"/>
      <c r="X96" s="2819"/>
      <c r="Y96" s="2819"/>
      <c r="Z96" s="2819"/>
      <c r="AA96" s="2819"/>
      <c r="AB96" s="2819"/>
      <c r="AC96" s="2819"/>
      <c r="AD96" s="2819"/>
      <c r="AE96" s="2819"/>
      <c r="AF96" s="2819"/>
      <c r="AG96" s="2819"/>
      <c r="AH96" s="2819"/>
      <c r="AI96" s="2819"/>
      <c r="AJ96" s="2819"/>
      <c r="AK96" s="2819"/>
      <c r="AL96" s="2819"/>
      <c r="AM96" s="2849"/>
      <c r="AN96" s="2857" t="s">
        <v>136</v>
      </c>
      <c r="AO96" s="2858"/>
      <c r="AP96" s="2156" t="s">
        <v>137</v>
      </c>
      <c r="AQ96" s="2840" t="s">
        <v>138</v>
      </c>
      <c r="AR96" s="2846" t="s">
        <v>9</v>
      </c>
      <c r="AS96" s="2840" t="s">
        <v>10</v>
      </c>
      <c r="AT96" s="2840" t="s">
        <v>139</v>
      </c>
      <c r="AU96" s="2847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742" t="s">
        <v>12</v>
      </c>
      <c r="G97" s="2822"/>
      <c r="H97" s="2742" t="s">
        <v>13</v>
      </c>
      <c r="I97" s="2822"/>
      <c r="J97" s="2742" t="s">
        <v>141</v>
      </c>
      <c r="K97" s="2822"/>
      <c r="L97" s="2742" t="s">
        <v>15</v>
      </c>
      <c r="M97" s="2822"/>
      <c r="N97" s="2742" t="s">
        <v>16</v>
      </c>
      <c r="O97" s="2822"/>
      <c r="P97" s="2738" t="s">
        <v>17</v>
      </c>
      <c r="Q97" s="2820"/>
      <c r="R97" s="2738" t="s">
        <v>18</v>
      </c>
      <c r="S97" s="2820"/>
      <c r="T97" s="2738" t="s">
        <v>19</v>
      </c>
      <c r="U97" s="2820"/>
      <c r="V97" s="2738" t="s">
        <v>20</v>
      </c>
      <c r="W97" s="2820"/>
      <c r="X97" s="2738" t="s">
        <v>21</v>
      </c>
      <c r="Y97" s="2820"/>
      <c r="Z97" s="2738" t="s">
        <v>22</v>
      </c>
      <c r="AA97" s="2820"/>
      <c r="AB97" s="2738" t="s">
        <v>23</v>
      </c>
      <c r="AC97" s="2820"/>
      <c r="AD97" s="2738" t="s">
        <v>24</v>
      </c>
      <c r="AE97" s="2820"/>
      <c r="AF97" s="2738" t="s">
        <v>25</v>
      </c>
      <c r="AG97" s="2820"/>
      <c r="AH97" s="2738" t="s">
        <v>26</v>
      </c>
      <c r="AI97" s="2820"/>
      <c r="AJ97" s="2738" t="s">
        <v>27</v>
      </c>
      <c r="AK97" s="2820"/>
      <c r="AL97" s="2738" t="s">
        <v>28</v>
      </c>
      <c r="AM97" s="2849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724" t="s">
        <v>43</v>
      </c>
      <c r="D98" s="1681" t="s">
        <v>29</v>
      </c>
      <c r="E98" s="1739" t="s">
        <v>30</v>
      </c>
      <c r="F98" s="1740" t="s">
        <v>29</v>
      </c>
      <c r="G98" s="1741" t="s">
        <v>30</v>
      </c>
      <c r="H98" s="1740" t="s">
        <v>29</v>
      </c>
      <c r="I98" s="1741" t="s">
        <v>30</v>
      </c>
      <c r="J98" s="1740" t="s">
        <v>29</v>
      </c>
      <c r="K98" s="1741" t="s">
        <v>30</v>
      </c>
      <c r="L98" s="1740" t="s">
        <v>29</v>
      </c>
      <c r="M98" s="1741" t="s">
        <v>30</v>
      </c>
      <c r="N98" s="1740" t="s">
        <v>29</v>
      </c>
      <c r="O98" s="1741" t="s">
        <v>30</v>
      </c>
      <c r="P98" s="1740" t="s">
        <v>29</v>
      </c>
      <c r="Q98" s="1741" t="s">
        <v>30</v>
      </c>
      <c r="R98" s="1740" t="s">
        <v>29</v>
      </c>
      <c r="S98" s="1741" t="s">
        <v>30</v>
      </c>
      <c r="T98" s="1740" t="s">
        <v>29</v>
      </c>
      <c r="U98" s="1741" t="s">
        <v>30</v>
      </c>
      <c r="V98" s="1740" t="s">
        <v>29</v>
      </c>
      <c r="W98" s="1741" t="s">
        <v>30</v>
      </c>
      <c r="X98" s="1740" t="s">
        <v>29</v>
      </c>
      <c r="Y98" s="1741" t="s">
        <v>30</v>
      </c>
      <c r="Z98" s="1740" t="s">
        <v>29</v>
      </c>
      <c r="AA98" s="1741" t="s">
        <v>30</v>
      </c>
      <c r="AB98" s="1740" t="s">
        <v>29</v>
      </c>
      <c r="AC98" s="1741" t="s">
        <v>30</v>
      </c>
      <c r="AD98" s="1740" t="s">
        <v>29</v>
      </c>
      <c r="AE98" s="1741" t="s">
        <v>30</v>
      </c>
      <c r="AF98" s="1740" t="s">
        <v>29</v>
      </c>
      <c r="AG98" s="1741" t="s">
        <v>30</v>
      </c>
      <c r="AH98" s="1740" t="s">
        <v>29</v>
      </c>
      <c r="AI98" s="1741" t="s">
        <v>30</v>
      </c>
      <c r="AJ98" s="1740" t="s">
        <v>29</v>
      </c>
      <c r="AK98" s="1741" t="s">
        <v>30</v>
      </c>
      <c r="AL98" s="1740" t="s">
        <v>29</v>
      </c>
      <c r="AM98" s="1742" t="s">
        <v>30</v>
      </c>
      <c r="AN98" s="1743" t="s">
        <v>142</v>
      </c>
      <c r="AO98" s="1744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745" t="s">
        <v>32</v>
      </c>
      <c r="B99" s="1746"/>
      <c r="C99" s="1747">
        <f>SUM(D99+E99)</f>
        <v>55</v>
      </c>
      <c r="D99" s="1748">
        <f>SUM(F99+H99+J99+L99+N99+P99+R99+T99+V99+X99+Z99+AB99+AD99+AF99+AH99+AJ99+AL99)</f>
        <v>10</v>
      </c>
      <c r="E99" s="1749">
        <f>SUM(G99+I99+K99+M99+O99+Q99+S99+U99+W99+Y99+AA99+AC99+AE99+AG99+AI99+AK99+AM99)</f>
        <v>45</v>
      </c>
      <c r="F99" s="1750"/>
      <c r="G99" s="1751"/>
      <c r="H99" s="1750"/>
      <c r="I99" s="1751"/>
      <c r="J99" s="1750"/>
      <c r="K99" s="1751"/>
      <c r="L99" s="1750">
        <v>1</v>
      </c>
      <c r="M99" s="1751"/>
      <c r="N99" s="1750"/>
      <c r="O99" s="1751"/>
      <c r="P99" s="1750"/>
      <c r="Q99" s="1751">
        <v>2</v>
      </c>
      <c r="R99" s="1750"/>
      <c r="S99" s="1751">
        <v>1</v>
      </c>
      <c r="T99" s="1750"/>
      <c r="U99" s="1751">
        <v>4</v>
      </c>
      <c r="V99" s="1750"/>
      <c r="W99" s="1751"/>
      <c r="X99" s="1750"/>
      <c r="Y99" s="1751">
        <v>5</v>
      </c>
      <c r="Z99" s="1750">
        <v>1</v>
      </c>
      <c r="AA99" s="1751">
        <v>1</v>
      </c>
      <c r="AB99" s="1750"/>
      <c r="AC99" s="1751">
        <v>6</v>
      </c>
      <c r="AD99" s="1750">
        <v>1</v>
      </c>
      <c r="AE99" s="1751">
        <v>10</v>
      </c>
      <c r="AF99" s="1750">
        <v>3</v>
      </c>
      <c r="AG99" s="1751">
        <v>5</v>
      </c>
      <c r="AH99" s="1750">
        <v>1</v>
      </c>
      <c r="AI99" s="1751">
        <v>7</v>
      </c>
      <c r="AJ99" s="1750">
        <v>2</v>
      </c>
      <c r="AK99" s="1751">
        <v>2</v>
      </c>
      <c r="AL99" s="1750">
        <v>1</v>
      </c>
      <c r="AM99" s="1752">
        <v>2</v>
      </c>
      <c r="AN99" s="1753"/>
      <c r="AO99" s="1754">
        <v>54</v>
      </c>
      <c r="AP99" s="1755">
        <v>55</v>
      </c>
      <c r="AQ99" s="1674">
        <v>48</v>
      </c>
      <c r="AR99" s="1755">
        <v>0</v>
      </c>
      <c r="AS99" s="1674">
        <v>0</v>
      </c>
      <c r="AT99" s="1676">
        <v>1</v>
      </c>
      <c r="AU99" s="1676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756" t="s">
        <v>33</v>
      </c>
      <c r="B100" s="1757" t="s">
        <v>144</v>
      </c>
      <c r="C100" s="118">
        <f>SUM(D100:E100)</f>
        <v>0</v>
      </c>
      <c r="D100" s="1758"/>
      <c r="E100" s="1749">
        <f>SUM(K100+M100+O100+Q100+S100+U100+W100+Y100+AA100+AC100+AE100+AG100+AI100+AK100+AM100)</f>
        <v>0</v>
      </c>
      <c r="F100" s="1759"/>
      <c r="G100" s="1760"/>
      <c r="H100" s="1759"/>
      <c r="I100" s="1760"/>
      <c r="J100" s="1759"/>
      <c r="K100" s="1689"/>
      <c r="L100" s="1759"/>
      <c r="M100" s="1689"/>
      <c r="N100" s="1759"/>
      <c r="O100" s="1689"/>
      <c r="P100" s="1759"/>
      <c r="Q100" s="1689"/>
      <c r="R100" s="1759"/>
      <c r="S100" s="1689"/>
      <c r="T100" s="1759"/>
      <c r="U100" s="1689"/>
      <c r="V100" s="1759"/>
      <c r="W100" s="1689"/>
      <c r="X100" s="1759"/>
      <c r="Y100" s="1689"/>
      <c r="Z100" s="1759"/>
      <c r="AA100" s="1689"/>
      <c r="AB100" s="1759"/>
      <c r="AC100" s="1729"/>
      <c r="AD100" s="1759"/>
      <c r="AE100" s="1689"/>
      <c r="AF100" s="1759"/>
      <c r="AG100" s="1689"/>
      <c r="AH100" s="1759"/>
      <c r="AI100" s="1689"/>
      <c r="AJ100" s="1759"/>
      <c r="AK100" s="1689"/>
      <c r="AL100" s="1759"/>
      <c r="AM100" s="1731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2</v>
      </c>
      <c r="D103" s="142">
        <f t="shared" ref="D103:E107" si="45">SUM(F103+H103+J103+L103+N103+P103+R103+T103+V103+X103+Z103+AB103+AD103+AF103+AH103+AJ103+AL103)</f>
        <v>2</v>
      </c>
      <c r="E103" s="143">
        <f t="shared" si="45"/>
        <v>0</v>
      </c>
      <c r="F103" s="78">
        <v>1</v>
      </c>
      <c r="G103" s="144"/>
      <c r="H103" s="78"/>
      <c r="I103" s="144"/>
      <c r="J103" s="78"/>
      <c r="K103" s="79"/>
      <c r="L103" s="78">
        <v>1</v>
      </c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>
        <v>1</v>
      </c>
      <c r="AP103" s="129">
        <v>2</v>
      </c>
      <c r="AQ103" s="25">
        <v>1</v>
      </c>
      <c r="AR103" s="129">
        <v>0</v>
      </c>
      <c r="AS103" s="25">
        <v>0</v>
      </c>
      <c r="AT103" s="24">
        <v>1</v>
      </c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742" t="s">
        <v>4</v>
      </c>
      <c r="B108" s="2822"/>
      <c r="C108" s="163">
        <f t="shared" ref="C108:AU108" si="46">SUM(C99:C107)</f>
        <v>57</v>
      </c>
      <c r="D108" s="164">
        <f t="shared" si="46"/>
        <v>12</v>
      </c>
      <c r="E108" s="134">
        <f t="shared" si="46"/>
        <v>45</v>
      </c>
      <c r="F108" s="165">
        <f t="shared" si="46"/>
        <v>1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1761">
        <f t="shared" si="46"/>
        <v>0</v>
      </c>
      <c r="K108" s="1762">
        <f t="shared" si="46"/>
        <v>0</v>
      </c>
      <c r="L108" s="1761">
        <f t="shared" si="46"/>
        <v>2</v>
      </c>
      <c r="M108" s="1762">
        <f t="shared" si="46"/>
        <v>0</v>
      </c>
      <c r="N108" s="1761">
        <f t="shared" si="46"/>
        <v>0</v>
      </c>
      <c r="O108" s="1762">
        <f t="shared" si="46"/>
        <v>0</v>
      </c>
      <c r="P108" s="1761">
        <f t="shared" si="46"/>
        <v>0</v>
      </c>
      <c r="Q108" s="1762">
        <f t="shared" si="46"/>
        <v>2</v>
      </c>
      <c r="R108" s="1761">
        <f t="shared" si="46"/>
        <v>0</v>
      </c>
      <c r="S108" s="1762">
        <f t="shared" si="46"/>
        <v>1</v>
      </c>
      <c r="T108" s="1761">
        <f t="shared" si="46"/>
        <v>0</v>
      </c>
      <c r="U108" s="1762">
        <f t="shared" si="46"/>
        <v>4</v>
      </c>
      <c r="V108" s="1761">
        <f t="shared" si="46"/>
        <v>0</v>
      </c>
      <c r="W108" s="1762">
        <f t="shared" si="46"/>
        <v>0</v>
      </c>
      <c r="X108" s="1761">
        <f t="shared" si="46"/>
        <v>0</v>
      </c>
      <c r="Y108" s="1762">
        <f t="shared" si="46"/>
        <v>5</v>
      </c>
      <c r="Z108" s="1761">
        <f t="shared" si="46"/>
        <v>1</v>
      </c>
      <c r="AA108" s="1762">
        <f t="shared" si="46"/>
        <v>1</v>
      </c>
      <c r="AB108" s="1761">
        <f t="shared" si="46"/>
        <v>0</v>
      </c>
      <c r="AC108" s="1762">
        <f t="shared" si="46"/>
        <v>6</v>
      </c>
      <c r="AD108" s="1761">
        <f t="shared" si="46"/>
        <v>1</v>
      </c>
      <c r="AE108" s="1762">
        <f t="shared" si="46"/>
        <v>10</v>
      </c>
      <c r="AF108" s="1761">
        <f t="shared" si="46"/>
        <v>3</v>
      </c>
      <c r="AG108" s="1762">
        <f t="shared" si="46"/>
        <v>5</v>
      </c>
      <c r="AH108" s="1761">
        <f t="shared" si="46"/>
        <v>1</v>
      </c>
      <c r="AI108" s="1762">
        <f t="shared" si="46"/>
        <v>7</v>
      </c>
      <c r="AJ108" s="1761">
        <f t="shared" si="46"/>
        <v>2</v>
      </c>
      <c r="AK108" s="1762">
        <f t="shared" si="46"/>
        <v>2</v>
      </c>
      <c r="AL108" s="1763">
        <f t="shared" si="46"/>
        <v>1</v>
      </c>
      <c r="AM108" s="1764">
        <f t="shared" si="46"/>
        <v>2</v>
      </c>
      <c r="AN108" s="1765">
        <f>SUM(AN99:AN107)</f>
        <v>0</v>
      </c>
      <c r="AO108" s="172">
        <f>SUM(AO99:AO107)</f>
        <v>55</v>
      </c>
      <c r="AP108" s="1766">
        <f t="shared" si="46"/>
        <v>57</v>
      </c>
      <c r="AQ108" s="174">
        <f t="shared" si="46"/>
        <v>49</v>
      </c>
      <c r="AR108" s="175">
        <f t="shared" si="46"/>
        <v>0</v>
      </c>
      <c r="AS108" s="174">
        <f t="shared" si="46"/>
        <v>0</v>
      </c>
      <c r="AT108" s="166">
        <f t="shared" si="46"/>
        <v>2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540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840" t="s">
        <v>153</v>
      </c>
      <c r="B111" s="2742" t="s">
        <v>4</v>
      </c>
      <c r="C111" s="2844"/>
      <c r="D111" s="2822"/>
      <c r="E111" s="2742" t="s">
        <v>5</v>
      </c>
      <c r="F111" s="2844"/>
      <c r="G111" s="2844"/>
      <c r="H111" s="2844"/>
      <c r="I111" s="2844"/>
      <c r="J111" s="2844"/>
      <c r="K111" s="2844"/>
      <c r="L111" s="2844"/>
      <c r="M111" s="2844"/>
      <c r="N111" s="2844"/>
      <c r="O111" s="2844"/>
      <c r="P111" s="2848"/>
      <c r="Q111" s="2845" t="s">
        <v>154</v>
      </c>
      <c r="R111" s="2847" t="s">
        <v>155</v>
      </c>
      <c r="S111" s="2847" t="s">
        <v>156</v>
      </c>
      <c r="T111" s="2847" t="s">
        <v>7</v>
      </c>
      <c r="U111" s="2847" t="s">
        <v>8</v>
      </c>
      <c r="V111" s="2847" t="s">
        <v>9</v>
      </c>
      <c r="W111" s="2847" t="s">
        <v>10</v>
      </c>
    </row>
    <row r="112" spans="1:93" s="3" customFormat="1" ht="21" x14ac:dyDescent="0.15">
      <c r="A112" s="2148"/>
      <c r="B112" s="1767" t="s">
        <v>71</v>
      </c>
      <c r="C112" s="1768" t="s">
        <v>29</v>
      </c>
      <c r="D112" s="1666" t="s">
        <v>30</v>
      </c>
      <c r="E112" s="1638" t="s">
        <v>157</v>
      </c>
      <c r="F112" s="1665" t="s">
        <v>158</v>
      </c>
      <c r="G112" s="1665" t="s">
        <v>159</v>
      </c>
      <c r="H112" s="1665" t="s">
        <v>160</v>
      </c>
      <c r="I112" s="1665" t="s">
        <v>161</v>
      </c>
      <c r="J112" s="1665" t="s">
        <v>162</v>
      </c>
      <c r="K112" s="1665" t="s">
        <v>163</v>
      </c>
      <c r="L112" s="1665" t="s">
        <v>164</v>
      </c>
      <c r="M112" s="1665" t="s">
        <v>165</v>
      </c>
      <c r="N112" s="1665" t="s">
        <v>166</v>
      </c>
      <c r="O112" s="1665" t="s">
        <v>167</v>
      </c>
      <c r="P112" s="176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770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672" t="s">
        <v>4</v>
      </c>
      <c r="B116" s="1771">
        <f t="shared" ref="B116:W116" si="64">SUM(B113:B115)</f>
        <v>0</v>
      </c>
      <c r="C116" s="1772">
        <f t="shared" si="64"/>
        <v>0</v>
      </c>
      <c r="D116" s="1773">
        <f t="shared" si="64"/>
        <v>0</v>
      </c>
      <c r="E116" s="1747">
        <f t="shared" si="64"/>
        <v>0</v>
      </c>
      <c r="F116" s="1774">
        <f t="shared" si="64"/>
        <v>0</v>
      </c>
      <c r="G116" s="1774">
        <f t="shared" si="64"/>
        <v>0</v>
      </c>
      <c r="H116" s="1774">
        <f t="shared" si="64"/>
        <v>0</v>
      </c>
      <c r="I116" s="1774">
        <f t="shared" si="64"/>
        <v>0</v>
      </c>
      <c r="J116" s="1774">
        <f t="shared" si="64"/>
        <v>0</v>
      </c>
      <c r="K116" s="1774">
        <f t="shared" si="64"/>
        <v>0</v>
      </c>
      <c r="L116" s="1774">
        <f t="shared" si="64"/>
        <v>0</v>
      </c>
      <c r="M116" s="1774">
        <f t="shared" si="64"/>
        <v>0</v>
      </c>
      <c r="N116" s="1774">
        <f t="shared" si="64"/>
        <v>0</v>
      </c>
      <c r="O116" s="1774">
        <f t="shared" si="64"/>
        <v>0</v>
      </c>
      <c r="P116" s="1775">
        <f t="shared" si="64"/>
        <v>0</v>
      </c>
      <c r="Q116" s="1776">
        <f t="shared" si="64"/>
        <v>0</v>
      </c>
      <c r="R116" s="1777">
        <f t="shared" si="64"/>
        <v>0</v>
      </c>
      <c r="S116" s="1777">
        <f t="shared" si="64"/>
        <v>0</v>
      </c>
      <c r="T116" s="1777">
        <f>SUM(T113:T115)</f>
        <v>0</v>
      </c>
      <c r="U116" s="1777">
        <f t="shared" si="64"/>
        <v>0</v>
      </c>
      <c r="V116" s="1777">
        <f t="shared" si="64"/>
        <v>0</v>
      </c>
      <c r="W116" s="1777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840" t="s">
        <v>153</v>
      </c>
      <c r="B118" s="2742" t="s">
        <v>4</v>
      </c>
      <c r="C118" s="2844"/>
      <c r="D118" s="2822"/>
      <c r="E118" s="2742" t="s">
        <v>5</v>
      </c>
      <c r="F118" s="2844"/>
      <c r="G118" s="2844"/>
      <c r="H118" s="2844"/>
      <c r="I118" s="2844"/>
      <c r="J118" s="2844"/>
      <c r="K118" s="2844"/>
      <c r="L118" s="2848"/>
      <c r="M118" s="2845" t="s">
        <v>173</v>
      </c>
      <c r="N118" s="2847" t="s">
        <v>154</v>
      </c>
      <c r="O118" s="2847" t="s">
        <v>137</v>
      </c>
      <c r="P118" s="2847" t="s">
        <v>174</v>
      </c>
      <c r="Q118" s="2847" t="s">
        <v>175</v>
      </c>
      <c r="R118" s="2847" t="s">
        <v>176</v>
      </c>
      <c r="S118" s="2847" t="s">
        <v>9</v>
      </c>
      <c r="T118" s="2847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539" t="s">
        <v>29</v>
      </c>
      <c r="D119" s="1666" t="s">
        <v>30</v>
      </c>
      <c r="E119" s="1638" t="s">
        <v>177</v>
      </c>
      <c r="F119" s="1665" t="s">
        <v>178</v>
      </c>
      <c r="G119" s="1665" t="s">
        <v>179</v>
      </c>
      <c r="H119" s="1665" t="s">
        <v>180</v>
      </c>
      <c r="I119" s="1665" t="s">
        <v>181</v>
      </c>
      <c r="J119" s="1665" t="s">
        <v>182</v>
      </c>
      <c r="K119" s="1665" t="s">
        <v>183</v>
      </c>
      <c r="L119" s="176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637" t="s">
        <v>4</v>
      </c>
      <c r="B122" s="1771">
        <f t="shared" ref="B122:T122" si="66">SUM(B120:B121)</f>
        <v>0</v>
      </c>
      <c r="C122" s="1778">
        <f t="shared" si="66"/>
        <v>0</v>
      </c>
      <c r="D122" s="1773">
        <f t="shared" si="66"/>
        <v>0</v>
      </c>
      <c r="E122" s="1747">
        <f t="shared" si="66"/>
        <v>0</v>
      </c>
      <c r="F122" s="1774">
        <f t="shared" si="66"/>
        <v>0</v>
      </c>
      <c r="G122" s="1774">
        <f t="shared" si="66"/>
        <v>0</v>
      </c>
      <c r="H122" s="1774">
        <f t="shared" si="66"/>
        <v>0</v>
      </c>
      <c r="I122" s="1774">
        <f t="shared" si="66"/>
        <v>0</v>
      </c>
      <c r="J122" s="1774">
        <f t="shared" si="66"/>
        <v>0</v>
      </c>
      <c r="K122" s="1774">
        <f t="shared" si="66"/>
        <v>0</v>
      </c>
      <c r="L122" s="1775">
        <f t="shared" si="66"/>
        <v>0</v>
      </c>
      <c r="M122" s="1776">
        <f t="shared" si="66"/>
        <v>0</v>
      </c>
      <c r="N122" s="1777">
        <f t="shared" si="66"/>
        <v>0</v>
      </c>
      <c r="O122" s="1777">
        <f t="shared" si="66"/>
        <v>0</v>
      </c>
      <c r="P122" s="1777">
        <f t="shared" si="66"/>
        <v>0</v>
      </c>
      <c r="Q122" s="1777">
        <f t="shared" si="66"/>
        <v>0</v>
      </c>
      <c r="R122" s="1777">
        <f>SUM(R120:R121)</f>
        <v>0</v>
      </c>
      <c r="S122" s="1777">
        <f t="shared" si="66"/>
        <v>0</v>
      </c>
      <c r="T122" s="1777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851" t="s">
        <v>188</v>
      </c>
      <c r="B125" s="2851" t="s">
        <v>189</v>
      </c>
      <c r="C125" s="2738" t="s">
        <v>5</v>
      </c>
      <c r="D125" s="2819"/>
      <c r="E125" s="2819"/>
      <c r="F125" s="2819"/>
      <c r="G125" s="2819"/>
      <c r="H125" s="2819"/>
      <c r="I125" s="2819"/>
      <c r="J125" s="2819"/>
      <c r="K125" s="2819"/>
      <c r="L125" s="2819"/>
      <c r="M125" s="2819"/>
      <c r="N125" s="2819"/>
      <c r="O125" s="2819"/>
      <c r="P125" s="2819"/>
      <c r="Q125" s="2819"/>
      <c r="R125" s="2819"/>
      <c r="S125" s="2819"/>
      <c r="T125" s="2852" t="s">
        <v>48</v>
      </c>
      <c r="U125" s="2853"/>
      <c r="V125" s="2845" t="s">
        <v>190</v>
      </c>
      <c r="W125" s="2840" t="s">
        <v>191</v>
      </c>
      <c r="X125" s="2840" t="s">
        <v>9</v>
      </c>
      <c r="Y125" s="2840" t="s">
        <v>10</v>
      </c>
      <c r="Z125" s="2847" t="s">
        <v>192</v>
      </c>
      <c r="AA125" s="2850" t="s">
        <v>193</v>
      </c>
    </row>
    <row r="126" spans="1:96" s="3" customFormat="1" ht="10.5" x14ac:dyDescent="0.15">
      <c r="A126" s="2851"/>
      <c r="B126" s="2851"/>
      <c r="C126" s="1638" t="s">
        <v>12</v>
      </c>
      <c r="D126" s="1665" t="s">
        <v>13</v>
      </c>
      <c r="E126" s="1664" t="s">
        <v>14</v>
      </c>
      <c r="F126" s="1665" t="s">
        <v>15</v>
      </c>
      <c r="G126" s="1681" t="s">
        <v>16</v>
      </c>
      <c r="H126" s="1681" t="s">
        <v>17</v>
      </c>
      <c r="I126" s="1681" t="s">
        <v>18</v>
      </c>
      <c r="J126" s="1681" t="s">
        <v>19</v>
      </c>
      <c r="K126" s="1681" t="s">
        <v>20</v>
      </c>
      <c r="L126" s="1681" t="s">
        <v>21</v>
      </c>
      <c r="M126" s="1681" t="s">
        <v>22</v>
      </c>
      <c r="N126" s="1681" t="s">
        <v>23</v>
      </c>
      <c r="O126" s="1681" t="s">
        <v>24</v>
      </c>
      <c r="P126" s="1681" t="s">
        <v>25</v>
      </c>
      <c r="Q126" s="1681" t="s">
        <v>26</v>
      </c>
      <c r="R126" s="1681" t="s">
        <v>27</v>
      </c>
      <c r="S126" s="1779" t="s">
        <v>28</v>
      </c>
      <c r="T126" s="1780" t="s">
        <v>29</v>
      </c>
      <c r="U126" s="1684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781" t="s">
        <v>194</v>
      </c>
      <c r="B127" s="1782">
        <f>SUM(C127:S127)</f>
        <v>14</v>
      </c>
      <c r="C127" s="198"/>
      <c r="D127" s="199"/>
      <c r="E127" s="199">
        <v>8</v>
      </c>
      <c r="F127" s="199">
        <v>4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>
        <v>2</v>
      </c>
      <c r="R127" s="199"/>
      <c r="S127" s="200"/>
      <c r="T127" s="201">
        <v>3</v>
      </c>
      <c r="U127" s="202">
        <v>11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777" t="s">
        <v>198</v>
      </c>
      <c r="B131" s="2777" t="s">
        <v>3</v>
      </c>
      <c r="C131" s="2846" t="s">
        <v>4</v>
      </c>
      <c r="D131" s="2156"/>
      <c r="E131" s="2847"/>
      <c r="F131" s="2738" t="s">
        <v>39</v>
      </c>
      <c r="G131" s="2819"/>
      <c r="H131" s="2819"/>
      <c r="I131" s="2819"/>
      <c r="J131" s="2819"/>
      <c r="K131" s="2819"/>
      <c r="L131" s="2819"/>
      <c r="M131" s="2819"/>
      <c r="N131" s="2819"/>
      <c r="O131" s="2819"/>
      <c r="P131" s="2819"/>
      <c r="Q131" s="2819"/>
      <c r="R131" s="2819"/>
      <c r="S131" s="2819"/>
      <c r="T131" s="2819"/>
      <c r="U131" s="2819"/>
      <c r="V131" s="2819"/>
      <c r="W131" s="2819"/>
      <c r="X131" s="2819"/>
      <c r="Y131" s="2819"/>
      <c r="Z131" s="2819"/>
      <c r="AA131" s="2819"/>
      <c r="AB131" s="2819"/>
      <c r="AC131" s="2819"/>
      <c r="AD131" s="2819"/>
      <c r="AE131" s="2819"/>
      <c r="AF131" s="2819"/>
      <c r="AG131" s="2819"/>
      <c r="AH131" s="2819"/>
      <c r="AI131" s="2819"/>
      <c r="AJ131" s="2819"/>
      <c r="AK131" s="2819"/>
      <c r="AL131" s="2819"/>
      <c r="AM131" s="2819"/>
      <c r="AN131" s="2845" t="s">
        <v>8</v>
      </c>
      <c r="AO131" s="2840" t="s">
        <v>9</v>
      </c>
      <c r="AP131" s="2840" t="s">
        <v>10</v>
      </c>
      <c r="AQ131" s="2840" t="s">
        <v>192</v>
      </c>
      <c r="AR131" s="2840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742" t="s">
        <v>12</v>
      </c>
      <c r="G132" s="2822"/>
      <c r="H132" s="2742" t="s">
        <v>13</v>
      </c>
      <c r="I132" s="2822"/>
      <c r="J132" s="2742" t="s">
        <v>141</v>
      </c>
      <c r="K132" s="2822"/>
      <c r="L132" s="2742" t="s">
        <v>15</v>
      </c>
      <c r="M132" s="2844"/>
      <c r="N132" s="2742" t="s">
        <v>16</v>
      </c>
      <c r="O132" s="2822"/>
      <c r="P132" s="2738" t="s">
        <v>17</v>
      </c>
      <c r="Q132" s="2820"/>
      <c r="R132" s="2738" t="s">
        <v>18</v>
      </c>
      <c r="S132" s="2820"/>
      <c r="T132" s="2738" t="s">
        <v>19</v>
      </c>
      <c r="U132" s="2820"/>
      <c r="V132" s="2738" t="s">
        <v>20</v>
      </c>
      <c r="W132" s="2820"/>
      <c r="X132" s="2738" t="s">
        <v>21</v>
      </c>
      <c r="Y132" s="2820"/>
      <c r="Z132" s="2738" t="s">
        <v>22</v>
      </c>
      <c r="AA132" s="2820"/>
      <c r="AB132" s="2738" t="s">
        <v>23</v>
      </c>
      <c r="AC132" s="2820"/>
      <c r="AD132" s="2738" t="s">
        <v>24</v>
      </c>
      <c r="AE132" s="2820"/>
      <c r="AF132" s="2738" t="s">
        <v>25</v>
      </c>
      <c r="AG132" s="2820"/>
      <c r="AH132" s="2738" t="s">
        <v>26</v>
      </c>
      <c r="AI132" s="2820"/>
      <c r="AJ132" s="2738" t="s">
        <v>27</v>
      </c>
      <c r="AK132" s="2820"/>
      <c r="AL132" s="2738" t="s">
        <v>28</v>
      </c>
      <c r="AM132" s="2819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724" t="s">
        <v>43</v>
      </c>
      <c r="D133" s="1664" t="s">
        <v>29</v>
      </c>
      <c r="E133" s="1723" t="s">
        <v>30</v>
      </c>
      <c r="F133" s="1638" t="s">
        <v>29</v>
      </c>
      <c r="G133" s="1723" t="s">
        <v>30</v>
      </c>
      <c r="H133" s="1638" t="s">
        <v>29</v>
      </c>
      <c r="I133" s="1723" t="s">
        <v>30</v>
      </c>
      <c r="J133" s="1638" t="s">
        <v>29</v>
      </c>
      <c r="K133" s="1723" t="s">
        <v>30</v>
      </c>
      <c r="L133" s="1664" t="s">
        <v>29</v>
      </c>
      <c r="M133" s="1783" t="s">
        <v>30</v>
      </c>
      <c r="N133" s="1638" t="s">
        <v>29</v>
      </c>
      <c r="O133" s="1666" t="s">
        <v>30</v>
      </c>
      <c r="P133" s="1638" t="s">
        <v>29</v>
      </c>
      <c r="Q133" s="1666" t="s">
        <v>30</v>
      </c>
      <c r="R133" s="1664" t="s">
        <v>29</v>
      </c>
      <c r="S133" s="1666" t="s">
        <v>30</v>
      </c>
      <c r="T133" s="1664" t="s">
        <v>29</v>
      </c>
      <c r="U133" s="1666" t="s">
        <v>30</v>
      </c>
      <c r="V133" s="1638" t="s">
        <v>29</v>
      </c>
      <c r="W133" s="1666" t="s">
        <v>30</v>
      </c>
      <c r="X133" s="1664" t="s">
        <v>29</v>
      </c>
      <c r="Y133" s="1666" t="s">
        <v>30</v>
      </c>
      <c r="Z133" s="1664" t="s">
        <v>29</v>
      </c>
      <c r="AA133" s="1666" t="s">
        <v>30</v>
      </c>
      <c r="AB133" s="1664" t="s">
        <v>29</v>
      </c>
      <c r="AC133" s="1666" t="s">
        <v>30</v>
      </c>
      <c r="AD133" s="1664" t="s">
        <v>29</v>
      </c>
      <c r="AE133" s="1666" t="s">
        <v>30</v>
      </c>
      <c r="AF133" s="1664" t="s">
        <v>29</v>
      </c>
      <c r="AG133" s="1666" t="s">
        <v>30</v>
      </c>
      <c r="AH133" s="1664" t="s">
        <v>29</v>
      </c>
      <c r="AI133" s="1666" t="s">
        <v>30</v>
      </c>
      <c r="AJ133" s="1664" t="s">
        <v>29</v>
      </c>
      <c r="AK133" s="1666" t="s">
        <v>30</v>
      </c>
      <c r="AL133" s="1664" t="s">
        <v>29</v>
      </c>
      <c r="AM133" s="1783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776" t="s">
        <v>199</v>
      </c>
      <c r="B134" s="1784" t="s">
        <v>31</v>
      </c>
      <c r="C134" s="1785">
        <f t="shared" ref="C134:C155" si="82">SUM(D134:E134)</f>
        <v>0</v>
      </c>
      <c r="D134" s="1628">
        <f t="shared" ref="D134:E143" si="83">SUM(F134+H134+J134+L134+N134+P134+R134+T134+V134+X134+Z134+AB134+AD134+AF134+AH134+AJ134+AL134)</f>
        <v>0</v>
      </c>
      <c r="E134" s="1786">
        <f t="shared" si="83"/>
        <v>0</v>
      </c>
      <c r="F134" s="1787"/>
      <c r="G134" s="1788"/>
      <c r="H134" s="1787"/>
      <c r="I134" s="1788"/>
      <c r="J134" s="1787"/>
      <c r="K134" s="1788"/>
      <c r="L134" s="1789"/>
      <c r="M134" s="1790"/>
      <c r="N134" s="1787"/>
      <c r="O134" s="1791"/>
      <c r="P134" s="1787"/>
      <c r="Q134" s="1791"/>
      <c r="R134" s="1789"/>
      <c r="S134" s="1791"/>
      <c r="T134" s="1789"/>
      <c r="U134" s="1791"/>
      <c r="V134" s="1787"/>
      <c r="W134" s="1788"/>
      <c r="X134" s="1789"/>
      <c r="Y134" s="1788"/>
      <c r="Z134" s="1789"/>
      <c r="AA134" s="1791"/>
      <c r="AB134" s="1789"/>
      <c r="AC134" s="1791"/>
      <c r="AD134" s="1789"/>
      <c r="AE134" s="1791"/>
      <c r="AF134" s="1789"/>
      <c r="AG134" s="1791"/>
      <c r="AH134" s="1789"/>
      <c r="AI134" s="1791"/>
      <c r="AJ134" s="1789"/>
      <c r="AK134" s="1791"/>
      <c r="AL134" s="1789"/>
      <c r="AM134" s="1790"/>
      <c r="AN134" s="1792"/>
      <c r="AO134" s="1791"/>
      <c r="AP134" s="1791"/>
      <c r="AQ134" s="1791"/>
      <c r="AR134" s="1791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2</v>
      </c>
      <c r="D138" s="227">
        <f t="shared" si="83"/>
        <v>1</v>
      </c>
      <c r="E138" s="228">
        <f t="shared" si="83"/>
        <v>1</v>
      </c>
      <c r="F138" s="198"/>
      <c r="G138" s="205"/>
      <c r="H138" s="198"/>
      <c r="I138" s="205"/>
      <c r="J138" s="198"/>
      <c r="K138" s="205"/>
      <c r="L138" s="229"/>
      <c r="M138" s="230"/>
      <c r="N138" s="198"/>
      <c r="O138" s="231"/>
      <c r="P138" s="198"/>
      <c r="Q138" s="231"/>
      <c r="R138" s="229"/>
      <c r="S138" s="231"/>
      <c r="T138" s="229"/>
      <c r="U138" s="231">
        <v>1</v>
      </c>
      <c r="V138" s="198"/>
      <c r="W138" s="205"/>
      <c r="X138" s="229"/>
      <c r="Y138" s="205"/>
      <c r="Z138" s="229"/>
      <c r="AA138" s="231"/>
      <c r="AB138" s="229">
        <v>1</v>
      </c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538" t="s">
        <v>4</v>
      </c>
      <c r="C144" s="243">
        <f t="shared" si="82"/>
        <v>2</v>
      </c>
      <c r="D144" s="244">
        <f t="shared" ref="D144:AQ144" si="95">SUM(D134:D143)</f>
        <v>1</v>
      </c>
      <c r="E144" s="245">
        <f t="shared" si="95"/>
        <v>1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1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1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538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777" t="s">
        <v>208</v>
      </c>
      <c r="B157" s="2777" t="s">
        <v>3</v>
      </c>
      <c r="C157" s="2846" t="s">
        <v>4</v>
      </c>
      <c r="D157" s="2156"/>
      <c r="E157" s="2847"/>
      <c r="F157" s="2742" t="s">
        <v>39</v>
      </c>
      <c r="G157" s="2844"/>
      <c r="H157" s="2844"/>
      <c r="I157" s="2844"/>
      <c r="J157" s="2844"/>
      <c r="K157" s="2844"/>
      <c r="L157" s="2844"/>
      <c r="M157" s="2844"/>
      <c r="N157" s="2844"/>
      <c r="O157" s="2844"/>
      <c r="P157" s="2844"/>
      <c r="Q157" s="2844"/>
      <c r="R157" s="2844"/>
      <c r="S157" s="2844"/>
      <c r="T157" s="2844"/>
      <c r="U157" s="2844"/>
      <c r="V157" s="2844"/>
      <c r="W157" s="2844"/>
      <c r="X157" s="2844"/>
      <c r="Y157" s="2844"/>
      <c r="Z157" s="2844"/>
      <c r="AA157" s="2844"/>
      <c r="AB157" s="2844"/>
      <c r="AC157" s="2844"/>
      <c r="AD157" s="2844"/>
      <c r="AE157" s="2844"/>
      <c r="AF157" s="2844"/>
      <c r="AG157" s="2848"/>
      <c r="AH157" s="2847" t="s">
        <v>9</v>
      </c>
      <c r="AI157" s="2847" t="s">
        <v>10</v>
      </c>
    </row>
    <row r="158" spans="1:93" x14ac:dyDescent="0.25">
      <c r="A158" s="2101"/>
      <c r="B158" s="2101"/>
      <c r="C158" s="2157"/>
      <c r="D158" s="2158"/>
      <c r="E158" s="2141"/>
      <c r="F158" s="2742" t="s">
        <v>15</v>
      </c>
      <c r="G158" s="2822"/>
      <c r="H158" s="2742" t="s">
        <v>16</v>
      </c>
      <c r="I158" s="2822"/>
      <c r="J158" s="2738" t="s">
        <v>17</v>
      </c>
      <c r="K158" s="2820"/>
      <c r="L158" s="2738" t="s">
        <v>18</v>
      </c>
      <c r="M158" s="2820"/>
      <c r="N158" s="2738" t="s">
        <v>19</v>
      </c>
      <c r="O158" s="2820"/>
      <c r="P158" s="2738" t="s">
        <v>20</v>
      </c>
      <c r="Q158" s="2820"/>
      <c r="R158" s="2738" t="s">
        <v>21</v>
      </c>
      <c r="S158" s="2820"/>
      <c r="T158" s="2738" t="s">
        <v>22</v>
      </c>
      <c r="U158" s="2820"/>
      <c r="V158" s="2738" t="s">
        <v>23</v>
      </c>
      <c r="W158" s="2820"/>
      <c r="X158" s="2738" t="s">
        <v>24</v>
      </c>
      <c r="Y158" s="2820"/>
      <c r="Z158" s="2738" t="s">
        <v>25</v>
      </c>
      <c r="AA158" s="2820"/>
      <c r="AB158" s="2738" t="s">
        <v>26</v>
      </c>
      <c r="AC158" s="2820"/>
      <c r="AD158" s="2738" t="s">
        <v>27</v>
      </c>
      <c r="AE158" s="2820"/>
      <c r="AF158" s="2738" t="s">
        <v>28</v>
      </c>
      <c r="AG158" s="2849"/>
      <c r="AH158" s="2140"/>
      <c r="AI158" s="2140"/>
    </row>
    <row r="159" spans="1:93" x14ac:dyDescent="0.25">
      <c r="A159" s="2102"/>
      <c r="B159" s="2102"/>
      <c r="C159" s="1724" t="s">
        <v>43</v>
      </c>
      <c r="D159" s="1664" t="s">
        <v>29</v>
      </c>
      <c r="E159" s="1723" t="s">
        <v>30</v>
      </c>
      <c r="F159" s="1638" t="s">
        <v>29</v>
      </c>
      <c r="G159" s="1723" t="s">
        <v>30</v>
      </c>
      <c r="H159" s="1638" t="s">
        <v>29</v>
      </c>
      <c r="I159" s="1723" t="s">
        <v>30</v>
      </c>
      <c r="J159" s="1638" t="s">
        <v>29</v>
      </c>
      <c r="K159" s="1723" t="s">
        <v>30</v>
      </c>
      <c r="L159" s="1638" t="s">
        <v>29</v>
      </c>
      <c r="M159" s="1723" t="s">
        <v>30</v>
      </c>
      <c r="N159" s="1638" t="s">
        <v>29</v>
      </c>
      <c r="O159" s="1723" t="s">
        <v>30</v>
      </c>
      <c r="P159" s="1638" t="s">
        <v>29</v>
      </c>
      <c r="Q159" s="1723" t="s">
        <v>30</v>
      </c>
      <c r="R159" s="1638" t="s">
        <v>29</v>
      </c>
      <c r="S159" s="1723" t="s">
        <v>30</v>
      </c>
      <c r="T159" s="1638" t="s">
        <v>29</v>
      </c>
      <c r="U159" s="1723" t="s">
        <v>30</v>
      </c>
      <c r="V159" s="1638" t="s">
        <v>29</v>
      </c>
      <c r="W159" s="1723" t="s">
        <v>30</v>
      </c>
      <c r="X159" s="1638" t="s">
        <v>29</v>
      </c>
      <c r="Y159" s="1723" t="s">
        <v>30</v>
      </c>
      <c r="Z159" s="1638" t="s">
        <v>29</v>
      </c>
      <c r="AA159" s="1723" t="s">
        <v>30</v>
      </c>
      <c r="AB159" s="1638" t="s">
        <v>29</v>
      </c>
      <c r="AC159" s="1723" t="s">
        <v>30</v>
      </c>
      <c r="AD159" s="1638" t="s">
        <v>29</v>
      </c>
      <c r="AE159" s="1723" t="s">
        <v>30</v>
      </c>
      <c r="AF159" s="1638" t="s">
        <v>29</v>
      </c>
      <c r="AG159" s="1793" t="s">
        <v>30</v>
      </c>
      <c r="AH159" s="2141"/>
      <c r="AI159" s="2141"/>
    </row>
    <row r="160" spans="1:93" x14ac:dyDescent="0.25">
      <c r="A160" s="2776" t="s">
        <v>209</v>
      </c>
      <c r="B160" s="1794" t="s">
        <v>31</v>
      </c>
      <c r="C160" s="1795">
        <f t="shared" ref="C160:C167" si="103">SUM(D160:E160)</f>
        <v>0</v>
      </c>
      <c r="D160" s="1628">
        <f t="shared" ref="D160:E167" si="104">SUM(F160+H160+J160+L160+N160+P160+R160+T160+V160+X160+Z160+AB160+AD160+AF160)</f>
        <v>0</v>
      </c>
      <c r="E160" s="1786">
        <f t="shared" si="104"/>
        <v>0</v>
      </c>
      <c r="F160" s="1796"/>
      <c r="G160" s="1729"/>
      <c r="H160" s="1796"/>
      <c r="I160" s="1729"/>
      <c r="J160" s="1796"/>
      <c r="K160" s="1729"/>
      <c r="L160" s="1796"/>
      <c r="M160" s="1729"/>
      <c r="N160" s="1796"/>
      <c r="O160" s="1729"/>
      <c r="P160" s="1796"/>
      <c r="Q160" s="1729"/>
      <c r="R160" s="1796"/>
      <c r="S160" s="1729"/>
      <c r="T160" s="1796"/>
      <c r="U160" s="1729"/>
      <c r="V160" s="1796"/>
      <c r="W160" s="1729"/>
      <c r="X160" s="1796"/>
      <c r="Y160" s="1729"/>
      <c r="Z160" s="1796"/>
      <c r="AA160" s="1729"/>
      <c r="AB160" s="1796"/>
      <c r="AC160" s="1729"/>
      <c r="AD160" s="1796"/>
      <c r="AE160" s="1729"/>
      <c r="AF160" s="1796"/>
      <c r="AG160" s="1731"/>
      <c r="AH160" s="1689"/>
      <c r="AI160" s="1689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624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624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1625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776" t="s">
        <v>211</v>
      </c>
      <c r="B164" s="1794" t="s">
        <v>31</v>
      </c>
      <c r="C164" s="1795">
        <f t="shared" si="103"/>
        <v>0</v>
      </c>
      <c r="D164" s="1628">
        <f t="shared" si="104"/>
        <v>0</v>
      </c>
      <c r="E164" s="1786">
        <f t="shared" si="104"/>
        <v>0</v>
      </c>
      <c r="F164" s="1796"/>
      <c r="G164" s="1729"/>
      <c r="H164" s="1796"/>
      <c r="I164" s="1729"/>
      <c r="J164" s="1796"/>
      <c r="K164" s="1729"/>
      <c r="L164" s="1796"/>
      <c r="M164" s="1729"/>
      <c r="N164" s="1796"/>
      <c r="O164" s="1729"/>
      <c r="P164" s="1796"/>
      <c r="Q164" s="1729"/>
      <c r="R164" s="1796"/>
      <c r="S164" s="1729"/>
      <c r="T164" s="1796"/>
      <c r="U164" s="1729"/>
      <c r="V164" s="1796"/>
      <c r="W164" s="1729"/>
      <c r="X164" s="1796"/>
      <c r="Y164" s="1729"/>
      <c r="Z164" s="1796"/>
      <c r="AA164" s="1729"/>
      <c r="AB164" s="1796"/>
      <c r="AC164" s="1729"/>
      <c r="AD164" s="1796"/>
      <c r="AE164" s="1729"/>
      <c r="AF164" s="1796"/>
      <c r="AG164" s="1731"/>
      <c r="AH164" s="1689"/>
      <c r="AI164" s="1689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1624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1624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625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777" t="s">
        <v>38</v>
      </c>
      <c r="B169" s="2778" t="s">
        <v>4</v>
      </c>
      <c r="C169" s="2156"/>
      <c r="D169" s="2767"/>
      <c r="E169" s="2821" t="s">
        <v>39</v>
      </c>
      <c r="F169" s="2844"/>
      <c r="G169" s="2844"/>
      <c r="H169" s="2844"/>
      <c r="I169" s="2844"/>
      <c r="J169" s="2844"/>
      <c r="K169" s="2844"/>
      <c r="L169" s="2844"/>
      <c r="M169" s="2844"/>
      <c r="N169" s="2844"/>
      <c r="O169" s="2844"/>
      <c r="P169" s="2844"/>
      <c r="Q169" s="2844"/>
      <c r="R169" s="2844"/>
      <c r="S169" s="2844"/>
      <c r="T169" s="2844"/>
      <c r="U169" s="2844"/>
      <c r="V169" s="2844"/>
      <c r="W169" s="2844"/>
      <c r="X169" s="2844"/>
      <c r="Y169" s="2844"/>
      <c r="Z169" s="2844"/>
      <c r="AA169" s="2844"/>
      <c r="AB169" s="2844"/>
      <c r="AC169" s="2844"/>
      <c r="AD169" s="2844"/>
      <c r="AE169" s="2844"/>
      <c r="AF169" s="2844"/>
      <c r="AG169" s="2845" t="s">
        <v>213</v>
      </c>
      <c r="AH169" s="2767" t="s">
        <v>9</v>
      </c>
      <c r="AI169" s="2767" t="s">
        <v>10</v>
      </c>
    </row>
    <row r="170" spans="1:91" s="3" customFormat="1" ht="10.5" x14ac:dyDescent="0.15">
      <c r="A170" s="2101"/>
      <c r="B170" s="2157"/>
      <c r="C170" s="2158"/>
      <c r="D170" s="2141"/>
      <c r="E170" s="2821" t="s">
        <v>15</v>
      </c>
      <c r="F170" s="2822"/>
      <c r="G170" s="2821" t="s">
        <v>16</v>
      </c>
      <c r="H170" s="2822"/>
      <c r="I170" s="2818" t="s">
        <v>17</v>
      </c>
      <c r="J170" s="2820"/>
      <c r="K170" s="2818" t="s">
        <v>18</v>
      </c>
      <c r="L170" s="2820"/>
      <c r="M170" s="2818" t="s">
        <v>19</v>
      </c>
      <c r="N170" s="2820"/>
      <c r="O170" s="2818" t="s">
        <v>20</v>
      </c>
      <c r="P170" s="2820"/>
      <c r="Q170" s="2818" t="s">
        <v>21</v>
      </c>
      <c r="R170" s="2820"/>
      <c r="S170" s="2818" t="s">
        <v>22</v>
      </c>
      <c r="T170" s="2820"/>
      <c r="U170" s="2818" t="s">
        <v>23</v>
      </c>
      <c r="V170" s="2820"/>
      <c r="W170" s="2818" t="s">
        <v>24</v>
      </c>
      <c r="X170" s="2820"/>
      <c r="Y170" s="2818" t="s">
        <v>25</v>
      </c>
      <c r="Z170" s="2820"/>
      <c r="AA170" s="2818" t="s">
        <v>26</v>
      </c>
      <c r="AB170" s="2820"/>
      <c r="AC170" s="2818" t="s">
        <v>27</v>
      </c>
      <c r="AD170" s="2820"/>
      <c r="AE170" s="2818" t="s">
        <v>28</v>
      </c>
      <c r="AF170" s="2819"/>
      <c r="AG170" s="2160"/>
      <c r="AH170" s="2140"/>
      <c r="AI170" s="2140"/>
    </row>
    <row r="171" spans="1:91" s="3" customFormat="1" ht="10.5" x14ac:dyDescent="0.15">
      <c r="A171" s="2102"/>
      <c r="B171" s="1636" t="s">
        <v>43</v>
      </c>
      <c r="C171" s="1637" t="s">
        <v>29</v>
      </c>
      <c r="D171" s="1723" t="s">
        <v>30</v>
      </c>
      <c r="E171" s="1638" t="s">
        <v>29</v>
      </c>
      <c r="F171" s="1723" t="s">
        <v>30</v>
      </c>
      <c r="G171" s="1638" t="s">
        <v>29</v>
      </c>
      <c r="H171" s="1723" t="s">
        <v>30</v>
      </c>
      <c r="I171" s="1638" t="s">
        <v>29</v>
      </c>
      <c r="J171" s="1723" t="s">
        <v>30</v>
      </c>
      <c r="K171" s="1638" t="s">
        <v>29</v>
      </c>
      <c r="L171" s="1723" t="s">
        <v>30</v>
      </c>
      <c r="M171" s="1638" t="s">
        <v>29</v>
      </c>
      <c r="N171" s="1723" t="s">
        <v>30</v>
      </c>
      <c r="O171" s="1638" t="s">
        <v>29</v>
      </c>
      <c r="P171" s="1723" t="s">
        <v>30</v>
      </c>
      <c r="Q171" s="1638" t="s">
        <v>29</v>
      </c>
      <c r="R171" s="1723" t="s">
        <v>30</v>
      </c>
      <c r="S171" s="1638" t="s">
        <v>29</v>
      </c>
      <c r="T171" s="1723" t="s">
        <v>30</v>
      </c>
      <c r="U171" s="1638" t="s">
        <v>29</v>
      </c>
      <c r="V171" s="1723" t="s">
        <v>30</v>
      </c>
      <c r="W171" s="1638" t="s">
        <v>29</v>
      </c>
      <c r="X171" s="1723" t="s">
        <v>30</v>
      </c>
      <c r="Y171" s="1638" t="s">
        <v>29</v>
      </c>
      <c r="Z171" s="1723" t="s">
        <v>30</v>
      </c>
      <c r="AA171" s="1638" t="s">
        <v>29</v>
      </c>
      <c r="AB171" s="1723" t="s">
        <v>30</v>
      </c>
      <c r="AC171" s="1638" t="s">
        <v>29</v>
      </c>
      <c r="AD171" s="1723" t="s">
        <v>30</v>
      </c>
      <c r="AE171" s="1638" t="s">
        <v>29</v>
      </c>
      <c r="AF171" s="1768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797">
        <f>SUM(C172:D172)</f>
        <v>0</v>
      </c>
      <c r="C172" s="1797">
        <f t="shared" ref="C172:D174" si="110">+E172+G172+I172+K172+M172+O172+Q172+S172+U172+W172+Y172+AA172+AC172+AE172</f>
        <v>0</v>
      </c>
      <c r="D172" s="1797">
        <f t="shared" si="110"/>
        <v>0</v>
      </c>
      <c r="E172" s="1796"/>
      <c r="F172" s="1729"/>
      <c r="G172" s="1796"/>
      <c r="H172" s="1729"/>
      <c r="I172" s="1796"/>
      <c r="J172" s="1729"/>
      <c r="K172" s="1796"/>
      <c r="L172" s="1729"/>
      <c r="M172" s="1796"/>
      <c r="N172" s="1729"/>
      <c r="O172" s="1796"/>
      <c r="P172" s="1729"/>
      <c r="Q172" s="1796"/>
      <c r="R172" s="1729"/>
      <c r="S172" s="1796"/>
      <c r="T172" s="1729"/>
      <c r="U172" s="1796"/>
      <c r="V172" s="1729"/>
      <c r="W172" s="1796"/>
      <c r="X172" s="1729"/>
      <c r="Y172" s="1796"/>
      <c r="Z172" s="1729"/>
      <c r="AA172" s="1796"/>
      <c r="AB172" s="1729"/>
      <c r="AC172" s="1796"/>
      <c r="AD172" s="1729"/>
      <c r="AE172" s="1796"/>
      <c r="AF172" s="1640"/>
      <c r="AG172" s="1641"/>
      <c r="AH172" s="1798"/>
      <c r="AI172" s="1798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537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829" t="s">
        <v>217</v>
      </c>
      <c r="B177" s="2829" t="s">
        <v>189</v>
      </c>
      <c r="C177" s="2836" t="s">
        <v>218</v>
      </c>
      <c r="D177" s="2837"/>
      <c r="E177" s="2829" t="s">
        <v>219</v>
      </c>
      <c r="F177" s="2836" t="s">
        <v>5</v>
      </c>
      <c r="G177" s="2837"/>
      <c r="H177" s="2837"/>
      <c r="I177" s="2837"/>
      <c r="J177" s="2837"/>
      <c r="K177" s="2837"/>
      <c r="L177" s="2837"/>
      <c r="M177" s="2837"/>
      <c r="N177" s="2837"/>
      <c r="O177" s="2837"/>
      <c r="P177" s="2837"/>
      <c r="Q177" s="2837"/>
      <c r="R177" s="2837"/>
      <c r="S177" s="2837"/>
      <c r="T177" s="2838"/>
    </row>
    <row r="178" spans="1:91" s="3" customFormat="1" ht="21" x14ac:dyDescent="0.15">
      <c r="A178" s="2116"/>
      <c r="B178" s="2116"/>
      <c r="C178" s="1661" t="s">
        <v>194</v>
      </c>
      <c r="D178" s="1661" t="s">
        <v>220</v>
      </c>
      <c r="E178" s="2116"/>
      <c r="F178" s="1661" t="s">
        <v>221</v>
      </c>
      <c r="G178" s="1661" t="s">
        <v>222</v>
      </c>
      <c r="H178" s="1661" t="s">
        <v>223</v>
      </c>
      <c r="I178" s="1661" t="s">
        <v>224</v>
      </c>
      <c r="J178" s="1661" t="s">
        <v>225</v>
      </c>
      <c r="K178" s="1661" t="s">
        <v>226</v>
      </c>
      <c r="L178" s="1661" t="s">
        <v>227</v>
      </c>
      <c r="M178" s="1661" t="s">
        <v>228</v>
      </c>
      <c r="N178" s="1661" t="s">
        <v>229</v>
      </c>
      <c r="O178" s="1661" t="s">
        <v>230</v>
      </c>
      <c r="P178" s="1661" t="s">
        <v>231</v>
      </c>
      <c r="Q178" s="1661" t="s">
        <v>232</v>
      </c>
      <c r="R178" s="1661" t="s">
        <v>233</v>
      </c>
      <c r="S178" s="1661" t="s">
        <v>234</v>
      </c>
      <c r="T178" s="1661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794">
        <f>SUM(C179:D179)</f>
        <v>0</v>
      </c>
      <c r="C179" s="78"/>
      <c r="D179" s="78"/>
      <c r="E179" s="1794">
        <f>+F179+G179+H179+I179+K179+L179+M179+N179+O179+P179+Q179+R179+S179+T179</f>
        <v>0</v>
      </c>
      <c r="F179" s="13"/>
      <c r="G179" s="13"/>
      <c r="H179" s="13"/>
      <c r="I179" s="13"/>
      <c r="J179" s="1799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777" t="s">
        <v>238</v>
      </c>
      <c r="B184" s="2824" t="s">
        <v>239</v>
      </c>
      <c r="C184" s="2834"/>
      <c r="D184" s="2825"/>
      <c r="E184" s="2824" t="s">
        <v>240</v>
      </c>
      <c r="F184" s="2834"/>
      <c r="G184" s="2825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645" t="s">
        <v>43</v>
      </c>
      <c r="C185" s="1646" t="s">
        <v>29</v>
      </c>
      <c r="D185" s="1800" t="s">
        <v>30</v>
      </c>
      <c r="E185" s="1645" t="s">
        <v>43</v>
      </c>
      <c r="F185" s="1646" t="s">
        <v>29</v>
      </c>
      <c r="G185" s="1800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801">
        <f>SUM(C186:D186)</f>
        <v>0</v>
      </c>
      <c r="C186" s="1802"/>
      <c r="D186" s="1803"/>
      <c r="E186" s="1801">
        <f>SUM(F186:G186)</f>
        <v>0</v>
      </c>
      <c r="F186" s="1802"/>
      <c r="G186" s="1803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759" t="s">
        <v>244</v>
      </c>
      <c r="B189" s="2835" t="s">
        <v>189</v>
      </c>
      <c r="C189" s="2761" t="s">
        <v>245</v>
      </c>
      <c r="D189" s="2132"/>
      <c r="E189" s="2762"/>
      <c r="F189" s="2829" t="s">
        <v>219</v>
      </c>
      <c r="G189" s="2763" t="s">
        <v>5</v>
      </c>
      <c r="H189" s="2135"/>
      <c r="I189" s="2135"/>
      <c r="J189" s="2135"/>
      <c r="K189" s="2135"/>
      <c r="L189" s="2759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804" t="s">
        <v>246</v>
      </c>
      <c r="D190" s="1804" t="s">
        <v>195</v>
      </c>
      <c r="E190" s="1804" t="s">
        <v>247</v>
      </c>
      <c r="F190" s="2116"/>
      <c r="G190" s="1805" t="s">
        <v>248</v>
      </c>
      <c r="H190" s="1806" t="s">
        <v>249</v>
      </c>
      <c r="I190" s="1806" t="s">
        <v>250</v>
      </c>
      <c r="J190" s="1806" t="s">
        <v>251</v>
      </c>
      <c r="K190" s="1806" t="s">
        <v>252</v>
      </c>
      <c r="L190" s="1651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794">
        <f>SUM(G191:L191)</f>
        <v>0</v>
      </c>
      <c r="G191" s="1796"/>
      <c r="H191" s="1652"/>
      <c r="I191" s="1652"/>
      <c r="J191" s="1652"/>
      <c r="K191" s="1652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839" t="s">
        <v>257</v>
      </c>
      <c r="B194" s="2839"/>
      <c r="C194" s="2839"/>
    </row>
    <row r="195" spans="1:92" ht="15" customHeight="1" x14ac:dyDescent="0.25">
      <c r="A195" s="2769" t="s">
        <v>258</v>
      </c>
      <c r="B195" s="2770"/>
      <c r="C195" s="2840" t="s">
        <v>259</v>
      </c>
      <c r="D195" s="2841" t="s">
        <v>260</v>
      </c>
      <c r="E195" s="2842"/>
      <c r="F195" s="2842"/>
      <c r="G195" s="2842"/>
      <c r="H195" s="2842"/>
      <c r="I195" s="2842"/>
      <c r="J195" s="2843"/>
      <c r="K195" s="2844" t="s">
        <v>261</v>
      </c>
      <c r="L195" s="2844"/>
      <c r="M195" s="2844"/>
      <c r="N195" s="2822"/>
    </row>
    <row r="196" spans="1:92" ht="21" x14ac:dyDescent="0.25">
      <c r="A196" s="2145"/>
      <c r="B196" s="2146"/>
      <c r="C196" s="2148"/>
      <c r="D196" s="1804" t="s">
        <v>246</v>
      </c>
      <c r="E196" s="1804" t="s">
        <v>262</v>
      </c>
      <c r="F196" s="1804" t="s">
        <v>263</v>
      </c>
      <c r="G196" s="1804" t="s">
        <v>264</v>
      </c>
      <c r="H196" s="1804" t="s">
        <v>219</v>
      </c>
      <c r="I196" s="1804" t="s">
        <v>265</v>
      </c>
      <c r="J196" s="1804" t="s">
        <v>266</v>
      </c>
      <c r="K196" s="1653" t="s">
        <v>267</v>
      </c>
      <c r="L196" s="1654" t="s">
        <v>268</v>
      </c>
      <c r="M196" s="1654" t="s">
        <v>269</v>
      </c>
      <c r="N196" s="1807" t="s">
        <v>270</v>
      </c>
    </row>
    <row r="197" spans="1:92" x14ac:dyDescent="0.25">
      <c r="A197" s="2776" t="s">
        <v>271</v>
      </c>
      <c r="B197" s="1808" t="s">
        <v>272</v>
      </c>
      <c r="C197" s="1794">
        <f>SUM(E197+G197)</f>
        <v>0</v>
      </c>
      <c r="D197" s="1809"/>
      <c r="E197" s="13"/>
      <c r="F197" s="1799"/>
      <c r="G197" s="13"/>
      <c r="H197" s="1794">
        <f>+K197+L197+M197</f>
        <v>0</v>
      </c>
      <c r="I197" s="1799"/>
      <c r="J197" s="1799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752" t="s">
        <v>244</v>
      </c>
      <c r="B202" s="2752" t="s">
        <v>277</v>
      </c>
      <c r="C202" s="2823" t="s">
        <v>278</v>
      </c>
      <c r="D202" s="2830" t="s">
        <v>261</v>
      </c>
      <c r="E202" s="2831"/>
      <c r="F202" s="2830" t="s">
        <v>5</v>
      </c>
      <c r="G202" s="2832"/>
      <c r="H202" s="2832"/>
      <c r="I202" s="2832"/>
      <c r="J202" s="2832"/>
      <c r="K202" s="2832"/>
      <c r="L202" s="2832"/>
      <c r="M202" s="2832"/>
      <c r="N202" s="2832"/>
      <c r="O202" s="2832"/>
      <c r="P202" s="2832"/>
      <c r="Q202" s="2832"/>
      <c r="R202" s="2832"/>
      <c r="S202" s="2832"/>
      <c r="T202" s="2833" t="s">
        <v>265</v>
      </c>
      <c r="U202" s="2823" t="s">
        <v>279</v>
      </c>
    </row>
    <row r="203" spans="1:92" s="3" customFormat="1" ht="21" x14ac:dyDescent="0.15">
      <c r="A203" s="2752"/>
      <c r="B203" s="2752"/>
      <c r="C203" s="2106"/>
      <c r="D203" s="1657" t="s">
        <v>280</v>
      </c>
      <c r="E203" s="1810" t="s">
        <v>281</v>
      </c>
      <c r="F203" s="1657" t="s">
        <v>282</v>
      </c>
      <c r="G203" s="1658" t="s">
        <v>283</v>
      </c>
      <c r="H203" s="1658" t="s">
        <v>13</v>
      </c>
      <c r="I203" s="1658" t="s">
        <v>141</v>
      </c>
      <c r="J203" s="1658" t="s">
        <v>15</v>
      </c>
      <c r="K203" s="1658" t="s">
        <v>284</v>
      </c>
      <c r="L203" s="1658" t="s">
        <v>17</v>
      </c>
      <c r="M203" s="1658" t="s">
        <v>18</v>
      </c>
      <c r="N203" s="1658" t="s">
        <v>19</v>
      </c>
      <c r="O203" s="1658" t="s">
        <v>20</v>
      </c>
      <c r="P203" s="1658" t="s">
        <v>21</v>
      </c>
      <c r="Q203" s="1658" t="s">
        <v>22</v>
      </c>
      <c r="R203" s="1658" t="s">
        <v>23</v>
      </c>
      <c r="S203" s="1659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811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745" t="s">
        <v>289</v>
      </c>
      <c r="B208" s="2745" t="s">
        <v>290</v>
      </c>
      <c r="C208" s="2824" t="s">
        <v>261</v>
      </c>
      <c r="D208" s="2825"/>
      <c r="E208" s="2826" t="s">
        <v>5</v>
      </c>
      <c r="F208" s="2827"/>
      <c r="G208" s="2827"/>
      <c r="H208" s="2827"/>
      <c r="I208" s="2827"/>
      <c r="J208" s="2827"/>
      <c r="K208" s="2828" t="s">
        <v>265</v>
      </c>
      <c r="L208" s="2829" t="s">
        <v>279</v>
      </c>
    </row>
    <row r="209" spans="1:91" ht="21" x14ac:dyDescent="0.25">
      <c r="A209" s="2745"/>
      <c r="B209" s="2745"/>
      <c r="C209" s="1646" t="s">
        <v>280</v>
      </c>
      <c r="D209" s="1800" t="s">
        <v>291</v>
      </c>
      <c r="E209" s="1646" t="s">
        <v>282</v>
      </c>
      <c r="F209" s="1662" t="s">
        <v>283</v>
      </c>
      <c r="G209" s="1662" t="s">
        <v>13</v>
      </c>
      <c r="H209" s="1662" t="s">
        <v>141</v>
      </c>
      <c r="I209" s="1662" t="s">
        <v>15</v>
      </c>
      <c r="J209" s="1812" t="s">
        <v>292</v>
      </c>
      <c r="K209" s="2114"/>
      <c r="L209" s="2116"/>
    </row>
    <row r="210" spans="1:91" x14ac:dyDescent="0.25">
      <c r="A210" s="341" t="s">
        <v>293</v>
      </c>
      <c r="B210" s="1813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817" t="s">
        <v>296</v>
      </c>
      <c r="B213" s="2817" t="s">
        <v>189</v>
      </c>
      <c r="C213" s="2818" t="s">
        <v>297</v>
      </c>
      <c r="D213" s="2819"/>
      <c r="E213" s="2819"/>
      <c r="F213" s="2819"/>
      <c r="G213" s="2820"/>
    </row>
    <row r="214" spans="1:91" x14ac:dyDescent="0.25">
      <c r="A214" s="2096"/>
      <c r="B214" s="2096"/>
      <c r="C214" s="1638" t="s">
        <v>12</v>
      </c>
      <c r="D214" s="1814" t="s">
        <v>13</v>
      </c>
      <c r="E214" s="1665" t="s">
        <v>141</v>
      </c>
      <c r="F214" s="1665" t="s">
        <v>15</v>
      </c>
      <c r="G214" s="1666" t="s">
        <v>16</v>
      </c>
    </row>
    <row r="215" spans="1:91" x14ac:dyDescent="0.25">
      <c r="A215" s="1815" t="s">
        <v>298</v>
      </c>
      <c r="B215" s="1667">
        <f>SUM(C215:G215)</f>
        <v>0</v>
      </c>
      <c r="C215" s="1668"/>
      <c r="D215" s="1669"/>
      <c r="E215" s="1669"/>
      <c r="F215" s="1816"/>
      <c r="G215" s="1671"/>
    </row>
    <row r="216" spans="1:91" s="2" customFormat="1" ht="11.25" x14ac:dyDescent="0.15">
      <c r="A216" s="315" t="s">
        <v>299</v>
      </c>
    </row>
    <row r="217" spans="1:91" x14ac:dyDescent="0.25">
      <c r="A217" s="2777" t="s">
        <v>300</v>
      </c>
      <c r="B217" s="2818" t="s">
        <v>301</v>
      </c>
      <c r="C217" s="2819"/>
      <c r="D217" s="2820"/>
    </row>
    <row r="218" spans="1:91" ht="15" customHeight="1" x14ac:dyDescent="0.25">
      <c r="A218" s="2101"/>
      <c r="B218" s="1817" t="s">
        <v>302</v>
      </c>
      <c r="C218" s="2821" t="s">
        <v>303</v>
      </c>
      <c r="D218" s="2822"/>
    </row>
    <row r="219" spans="1:91" x14ac:dyDescent="0.25">
      <c r="A219" s="2102"/>
      <c r="B219" s="1637" t="s">
        <v>304</v>
      </c>
      <c r="C219" s="1638" t="s">
        <v>305</v>
      </c>
      <c r="D219" s="1723" t="s">
        <v>306</v>
      </c>
    </row>
    <row r="220" spans="1:91" x14ac:dyDescent="0.25">
      <c r="A220" s="1673" t="s">
        <v>307</v>
      </c>
      <c r="B220" s="1674"/>
      <c r="C220" s="1818"/>
      <c r="D220" s="1676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147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D37" sqref="D37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4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4" x14ac:dyDescent="0.25">
      <c r="A4" s="1" t="str">
        <f>CONCATENATE("MES: ",[11]NOMBRE!B6," - ","( ",[11]NOMBRE!C6,[11]NOMBRE!D6," )")</f>
        <v>MES: OCTUBRE - ( 10 )</v>
      </c>
    </row>
    <row r="5" spans="1:94" x14ac:dyDescent="0.25">
      <c r="A5" s="1" t="str">
        <f>CONCATENATE("AÑO: ",[11]NOMBRE!B7)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935" t="s">
        <v>3</v>
      </c>
      <c r="B9" s="2864" t="s">
        <v>4</v>
      </c>
      <c r="C9" s="2881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882"/>
      <c r="T9" s="2936" t="s">
        <v>6</v>
      </c>
      <c r="U9" s="2937"/>
      <c r="V9" s="2847" t="s">
        <v>7</v>
      </c>
      <c r="W9" s="2847" t="s">
        <v>8</v>
      </c>
      <c r="X9" s="2840" t="s">
        <v>9</v>
      </c>
      <c r="Y9" s="2840" t="s">
        <v>10</v>
      </c>
      <c r="Z9" s="2840" t="s">
        <v>11</v>
      </c>
    </row>
    <row r="10" spans="1:94" s="3" customFormat="1" ht="10.5" x14ac:dyDescent="0.15">
      <c r="A10" s="2935"/>
      <c r="B10" s="2203"/>
      <c r="C10" s="1830" t="s">
        <v>12</v>
      </c>
      <c r="D10" s="1665" t="s">
        <v>13</v>
      </c>
      <c r="E10" s="1831" t="s">
        <v>14</v>
      </c>
      <c r="F10" s="1665" t="s">
        <v>15</v>
      </c>
      <c r="G10" s="1681" t="s">
        <v>16</v>
      </c>
      <c r="H10" s="1681" t="s">
        <v>17</v>
      </c>
      <c r="I10" s="1681" t="s">
        <v>18</v>
      </c>
      <c r="J10" s="1681" t="s">
        <v>19</v>
      </c>
      <c r="K10" s="1681" t="s">
        <v>20</v>
      </c>
      <c r="L10" s="1681" t="s">
        <v>21</v>
      </c>
      <c r="M10" s="1681" t="s">
        <v>22</v>
      </c>
      <c r="N10" s="1681" t="s">
        <v>23</v>
      </c>
      <c r="O10" s="1681" t="s">
        <v>24</v>
      </c>
      <c r="P10" s="1681" t="s">
        <v>25</v>
      </c>
      <c r="Q10" s="1681" t="s">
        <v>26</v>
      </c>
      <c r="R10" s="1681" t="s">
        <v>27</v>
      </c>
      <c r="S10" s="1682" t="s">
        <v>28</v>
      </c>
      <c r="T10" s="1832" t="s">
        <v>29</v>
      </c>
      <c r="U10" s="1833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685"/>
      <c r="F11" s="1730"/>
      <c r="G11" s="1730"/>
      <c r="H11" s="1730"/>
      <c r="I11" s="1730"/>
      <c r="J11" s="1730"/>
      <c r="K11" s="1730"/>
      <c r="L11" s="1730"/>
      <c r="M11" s="1730"/>
      <c r="N11" s="1730"/>
      <c r="O11" s="1730"/>
      <c r="P11" s="1730"/>
      <c r="Q11" s="1730"/>
      <c r="R11" s="1730"/>
      <c r="S11" s="1729"/>
      <c r="T11" s="1798"/>
      <c r="U11" s="1688"/>
      <c r="V11" s="1689"/>
      <c r="W11" s="1689"/>
      <c r="X11" s="1689"/>
      <c r="Y11" s="1689"/>
      <c r="Z11" s="1689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834" t="s">
        <v>36</v>
      </c>
      <c r="B16" s="1835">
        <f t="shared" si="0"/>
        <v>0</v>
      </c>
      <c r="C16" s="1836">
        <f t="shared" ref="C16:S16" si="14">SUM(C11:C15)</f>
        <v>0</v>
      </c>
      <c r="D16" s="1837">
        <f t="shared" si="14"/>
        <v>0</v>
      </c>
      <c r="E16" s="1837">
        <f t="shared" si="14"/>
        <v>0</v>
      </c>
      <c r="F16" s="1694">
        <f t="shared" si="14"/>
        <v>0</v>
      </c>
      <c r="G16" s="1694">
        <f t="shared" si="14"/>
        <v>0</v>
      </c>
      <c r="H16" s="1694">
        <f t="shared" si="14"/>
        <v>0</v>
      </c>
      <c r="I16" s="1694">
        <f t="shared" si="14"/>
        <v>0</v>
      </c>
      <c r="J16" s="1694">
        <f t="shared" si="14"/>
        <v>0</v>
      </c>
      <c r="K16" s="1694">
        <f t="shared" si="14"/>
        <v>0</v>
      </c>
      <c r="L16" s="1694">
        <f t="shared" si="14"/>
        <v>0</v>
      </c>
      <c r="M16" s="1694">
        <f t="shared" si="14"/>
        <v>0</v>
      </c>
      <c r="N16" s="1694">
        <f t="shared" si="14"/>
        <v>0</v>
      </c>
      <c r="O16" s="1694">
        <f t="shared" si="14"/>
        <v>0</v>
      </c>
      <c r="P16" s="1694">
        <f t="shared" si="14"/>
        <v>0</v>
      </c>
      <c r="Q16" s="1694">
        <f t="shared" si="14"/>
        <v>0</v>
      </c>
      <c r="R16" s="1694">
        <f t="shared" si="14"/>
        <v>0</v>
      </c>
      <c r="S16" s="1695">
        <f t="shared" si="14"/>
        <v>0</v>
      </c>
      <c r="T16" s="1835">
        <f>SUM(T11:T15)</f>
        <v>0</v>
      </c>
      <c r="U16" s="1838">
        <f t="shared" ref="U16:Y16" si="15">SUM(U11:U15)</f>
        <v>0</v>
      </c>
      <c r="V16" s="1697">
        <f t="shared" si="15"/>
        <v>0</v>
      </c>
      <c r="W16" s="1697">
        <f t="shared" si="15"/>
        <v>0</v>
      </c>
      <c r="X16" s="1697">
        <f t="shared" si="15"/>
        <v>0</v>
      </c>
      <c r="Y16" s="1697">
        <f t="shared" si="15"/>
        <v>0</v>
      </c>
      <c r="Z16" s="1697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930" t="s">
        <v>38</v>
      </c>
      <c r="B18" s="2929" t="s">
        <v>4</v>
      </c>
      <c r="C18" s="2929"/>
      <c r="D18" s="2929"/>
      <c r="E18" s="2933" t="s">
        <v>39</v>
      </c>
      <c r="F18" s="2877"/>
      <c r="G18" s="2877"/>
      <c r="H18" s="2934"/>
      <c r="I18" s="2879" t="s">
        <v>31</v>
      </c>
      <c r="J18" s="2929" t="s">
        <v>40</v>
      </c>
      <c r="K18" s="2929" t="s">
        <v>9</v>
      </c>
      <c r="L18" s="2929" t="s">
        <v>10</v>
      </c>
    </row>
    <row r="19" spans="1:93" s="3" customFormat="1" ht="10.5" x14ac:dyDescent="0.15">
      <c r="A19" s="2930"/>
      <c r="B19" s="2929"/>
      <c r="C19" s="2929"/>
      <c r="D19" s="2929"/>
      <c r="E19" s="2930" t="s">
        <v>41</v>
      </c>
      <c r="F19" s="2930"/>
      <c r="G19" s="2930" t="s">
        <v>42</v>
      </c>
      <c r="H19" s="2931"/>
      <c r="I19" s="2879"/>
      <c r="J19" s="2929"/>
      <c r="K19" s="2929"/>
      <c r="L19" s="2929"/>
    </row>
    <row r="20" spans="1:93" s="3" customFormat="1" ht="10.5" x14ac:dyDescent="0.15">
      <c r="A20" s="2930"/>
      <c r="B20" s="1839" t="s">
        <v>43</v>
      </c>
      <c r="C20" s="1840" t="s">
        <v>29</v>
      </c>
      <c r="D20" s="1840" t="s">
        <v>30</v>
      </c>
      <c r="E20" s="1841" t="s">
        <v>29</v>
      </c>
      <c r="F20" s="1701" t="s">
        <v>30</v>
      </c>
      <c r="G20" s="1841" t="s">
        <v>29</v>
      </c>
      <c r="H20" s="1842" t="s">
        <v>30</v>
      </c>
      <c r="I20" s="2879"/>
      <c r="J20" s="2929"/>
      <c r="K20" s="2929"/>
      <c r="L20" s="2929"/>
    </row>
    <row r="21" spans="1:93" s="3" customFormat="1" ht="10.5" x14ac:dyDescent="0.15">
      <c r="A21" s="1843" t="s">
        <v>44</v>
      </c>
      <c r="B21" s="1844">
        <f>SUM(C21:D21)</f>
        <v>0</v>
      </c>
      <c r="C21" s="1844">
        <f t="shared" ref="C21:D23" si="16">+E21+G21</f>
        <v>0</v>
      </c>
      <c r="D21" s="1844">
        <f t="shared" si="16"/>
        <v>0</v>
      </c>
      <c r="E21" s="1845"/>
      <c r="F21" s="1706"/>
      <c r="G21" s="1845"/>
      <c r="H21" s="1707"/>
      <c r="I21" s="1708"/>
      <c r="J21" s="1846"/>
      <c r="K21" s="1847"/>
      <c r="L21" s="1847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834" t="s">
        <v>4</v>
      </c>
      <c r="B24" s="1848">
        <f>SUM(B21:B23)</f>
        <v>0</v>
      </c>
      <c r="C24" s="1848">
        <f>SUM(C21:C23)</f>
        <v>0</v>
      </c>
      <c r="D24" s="1848">
        <f>SUM(D21:D23)</f>
        <v>0</v>
      </c>
      <c r="E24" s="1849">
        <f>SUM(E21:E23)</f>
        <v>0</v>
      </c>
      <c r="F24" s="1713">
        <f t="shared" ref="F24:L24" si="21">SUM(F21:F23)</f>
        <v>0</v>
      </c>
      <c r="G24" s="1849">
        <f t="shared" si="21"/>
        <v>0</v>
      </c>
      <c r="H24" s="1850">
        <f t="shared" si="21"/>
        <v>0</v>
      </c>
      <c r="I24" s="1713">
        <f t="shared" si="21"/>
        <v>0</v>
      </c>
      <c r="J24" s="1848">
        <f t="shared" si="21"/>
        <v>0</v>
      </c>
      <c r="K24" s="1848">
        <f t="shared" si="21"/>
        <v>0</v>
      </c>
      <c r="L24" s="1848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864"/>
      <c r="B26" s="2864" t="s">
        <v>4</v>
      </c>
      <c r="C26" s="2932" t="s">
        <v>5</v>
      </c>
      <c r="D26" s="2874"/>
      <c r="E26" s="2874"/>
      <c r="F26" s="2874"/>
      <c r="G26" s="2874"/>
      <c r="H26" s="2874"/>
      <c r="I26" s="2874"/>
      <c r="J26" s="2874"/>
      <c r="K26" s="2874"/>
      <c r="L26" s="2874"/>
      <c r="M26" s="2874"/>
      <c r="N26" s="2874"/>
      <c r="O26" s="2874"/>
      <c r="P26" s="2874"/>
      <c r="Q26" s="2874"/>
      <c r="R26" s="2874"/>
      <c r="S26" s="2875"/>
      <c r="T26" s="2926" t="s">
        <v>48</v>
      </c>
      <c r="U26" s="2924"/>
      <c r="V26" s="2822" t="s">
        <v>9</v>
      </c>
      <c r="W26" s="2927" t="s">
        <v>10</v>
      </c>
    </row>
    <row r="27" spans="1:93" s="3" customFormat="1" ht="10.5" x14ac:dyDescent="0.15">
      <c r="A27" s="2203"/>
      <c r="B27" s="2203"/>
      <c r="C27" s="1830" t="s">
        <v>12</v>
      </c>
      <c r="D27" s="1665" t="s">
        <v>13</v>
      </c>
      <c r="E27" s="1831" t="s">
        <v>14</v>
      </c>
      <c r="F27" s="1665" t="s">
        <v>15</v>
      </c>
      <c r="G27" s="1681" t="s">
        <v>16</v>
      </c>
      <c r="H27" s="1681" t="s">
        <v>17</v>
      </c>
      <c r="I27" s="1681" t="s">
        <v>18</v>
      </c>
      <c r="J27" s="1681" t="s">
        <v>19</v>
      </c>
      <c r="K27" s="1681" t="s">
        <v>20</v>
      </c>
      <c r="L27" s="1681" t="s">
        <v>21</v>
      </c>
      <c r="M27" s="1681" t="s">
        <v>22</v>
      </c>
      <c r="N27" s="1681" t="s">
        <v>23</v>
      </c>
      <c r="O27" s="1681" t="s">
        <v>24</v>
      </c>
      <c r="P27" s="1681" t="s">
        <v>25</v>
      </c>
      <c r="Q27" s="1681" t="s">
        <v>26</v>
      </c>
      <c r="R27" s="1681" t="s">
        <v>27</v>
      </c>
      <c r="S27" s="1682" t="s">
        <v>28</v>
      </c>
      <c r="T27" s="1832" t="s">
        <v>29</v>
      </c>
      <c r="U27" s="1833" t="s">
        <v>30</v>
      </c>
      <c r="V27" s="2822"/>
      <c r="W27" s="2927"/>
    </row>
    <row r="28" spans="1:93" s="3" customFormat="1" ht="10.5" x14ac:dyDescent="0.15">
      <c r="A28" s="1851" t="s">
        <v>49</v>
      </c>
      <c r="B28" s="1852">
        <f>SUM(C28:S28)</f>
        <v>0</v>
      </c>
      <c r="C28" s="1853"/>
      <c r="D28" s="1718"/>
      <c r="E28" s="1718"/>
      <c r="F28" s="1718"/>
      <c r="G28" s="1718"/>
      <c r="H28" s="1718"/>
      <c r="I28" s="1718"/>
      <c r="J28" s="1718"/>
      <c r="K28" s="1718"/>
      <c r="L28" s="1718"/>
      <c r="M28" s="1718"/>
      <c r="N28" s="1718"/>
      <c r="O28" s="1718"/>
      <c r="P28" s="1718"/>
      <c r="Q28" s="1718"/>
      <c r="R28" s="1718"/>
      <c r="S28" s="1676"/>
      <c r="T28" s="1854"/>
      <c r="U28" s="1855"/>
      <c r="V28" s="1720"/>
      <c r="W28" s="1854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863" t="s">
        <v>52</v>
      </c>
      <c r="B31" s="2864" t="s">
        <v>4</v>
      </c>
      <c r="C31" s="2928" t="s">
        <v>53</v>
      </c>
      <c r="D31" s="2866"/>
      <c r="E31" s="2866"/>
      <c r="F31" s="2866"/>
      <c r="G31" s="2866"/>
      <c r="H31" s="2866"/>
      <c r="I31" s="2866"/>
      <c r="J31" s="2866"/>
      <c r="K31" s="2866"/>
      <c r="L31" s="2866"/>
      <c r="M31" s="2866"/>
      <c r="N31" s="2866"/>
      <c r="O31" s="2866"/>
      <c r="P31" s="2866"/>
      <c r="Q31" s="2866"/>
      <c r="R31" s="2866"/>
      <c r="S31" s="2866"/>
      <c r="T31" s="2866"/>
      <c r="U31" s="2867"/>
      <c r="V31" s="2868" t="s">
        <v>54</v>
      </c>
      <c r="W31" s="2869"/>
      <c r="X31" s="2846" t="s">
        <v>55</v>
      </c>
      <c r="Y31" s="2847"/>
      <c r="Z31" s="2918" t="s">
        <v>56</v>
      </c>
      <c r="AA31" s="2844"/>
      <c r="AB31" s="2844"/>
      <c r="AC31" s="2844"/>
      <c r="AD31" s="2844"/>
      <c r="AE31" s="2844"/>
      <c r="AF31" s="2844"/>
      <c r="AG31" s="2844"/>
      <c r="AH31" s="2844"/>
      <c r="AI31" s="2822"/>
      <c r="AJ31" s="2857" t="s">
        <v>57</v>
      </c>
      <c r="AK31" s="2156"/>
      <c r="AL31" s="2847"/>
      <c r="AM31" s="2840" t="s">
        <v>58</v>
      </c>
      <c r="AN31" s="2847" t="s">
        <v>59</v>
      </c>
      <c r="AO31" s="2840" t="s">
        <v>9</v>
      </c>
      <c r="AP31" s="2847" t="s">
        <v>10</v>
      </c>
      <c r="AQ31" s="2847" t="s">
        <v>60</v>
      </c>
    </row>
    <row r="32" spans="1:93" s="3" customFormat="1" ht="10.5" x14ac:dyDescent="0.15">
      <c r="A32" s="2199"/>
      <c r="B32" s="2202"/>
      <c r="C32" s="2925" t="s">
        <v>5</v>
      </c>
      <c r="D32" s="2925"/>
      <c r="E32" s="2925"/>
      <c r="F32" s="2925"/>
      <c r="G32" s="2925"/>
      <c r="H32" s="2925"/>
      <c r="I32" s="2925"/>
      <c r="J32" s="2925"/>
      <c r="K32" s="2925"/>
      <c r="L32" s="2925"/>
      <c r="M32" s="2925"/>
      <c r="N32" s="2925"/>
      <c r="O32" s="2925"/>
      <c r="P32" s="2925"/>
      <c r="Q32" s="2925"/>
      <c r="R32" s="2925"/>
      <c r="S32" s="2925"/>
      <c r="T32" s="2860" t="s">
        <v>48</v>
      </c>
      <c r="U32" s="2926"/>
      <c r="V32" s="2209"/>
      <c r="W32" s="2210"/>
      <c r="X32" s="2157"/>
      <c r="Y32" s="2141"/>
      <c r="Z32" s="2920" t="s">
        <v>61</v>
      </c>
      <c r="AA32" s="2819"/>
      <c r="AB32" s="2819"/>
      <c r="AC32" s="2819"/>
      <c r="AD32" s="2820"/>
      <c r="AE32" s="2920" t="s">
        <v>62</v>
      </c>
      <c r="AF32" s="2819"/>
      <c r="AG32" s="2819"/>
      <c r="AH32" s="2819"/>
      <c r="AI32" s="2820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830" t="s">
        <v>12</v>
      </c>
      <c r="D33" s="1665" t="s">
        <v>13</v>
      </c>
      <c r="E33" s="1831" t="s">
        <v>14</v>
      </c>
      <c r="F33" s="1665" t="s">
        <v>15</v>
      </c>
      <c r="G33" s="1681" t="s">
        <v>16</v>
      </c>
      <c r="H33" s="1681" t="s">
        <v>17</v>
      </c>
      <c r="I33" s="1681" t="s">
        <v>18</v>
      </c>
      <c r="J33" s="1681" t="s">
        <v>19</v>
      </c>
      <c r="K33" s="1681" t="s">
        <v>20</v>
      </c>
      <c r="L33" s="1681" t="s">
        <v>21</v>
      </c>
      <c r="M33" s="1681" t="s">
        <v>22</v>
      </c>
      <c r="N33" s="1681" t="s">
        <v>23</v>
      </c>
      <c r="O33" s="1681" t="s">
        <v>24</v>
      </c>
      <c r="P33" s="1681" t="s">
        <v>25</v>
      </c>
      <c r="Q33" s="1681" t="s">
        <v>26</v>
      </c>
      <c r="R33" s="1681" t="s">
        <v>27</v>
      </c>
      <c r="S33" s="1682" t="s">
        <v>28</v>
      </c>
      <c r="T33" s="1856" t="s">
        <v>29</v>
      </c>
      <c r="U33" s="1722" t="s">
        <v>30</v>
      </c>
      <c r="V33" s="1830" t="s">
        <v>63</v>
      </c>
      <c r="W33" s="1723" t="s">
        <v>64</v>
      </c>
      <c r="X33" s="1830" t="s">
        <v>65</v>
      </c>
      <c r="Y33" s="1666" t="s">
        <v>66</v>
      </c>
      <c r="Z33" s="1857" t="s">
        <v>4</v>
      </c>
      <c r="AA33" s="1858" t="s">
        <v>67</v>
      </c>
      <c r="AB33" s="1665" t="s">
        <v>68</v>
      </c>
      <c r="AC33" s="1665" t="s">
        <v>69</v>
      </c>
      <c r="AD33" s="1723" t="s">
        <v>70</v>
      </c>
      <c r="AE33" s="73" t="s">
        <v>71</v>
      </c>
      <c r="AF33" s="1858" t="s">
        <v>67</v>
      </c>
      <c r="AG33" s="1665" t="s">
        <v>68</v>
      </c>
      <c r="AH33" s="1665" t="s">
        <v>69</v>
      </c>
      <c r="AI33" s="1723" t="s">
        <v>70</v>
      </c>
      <c r="AJ33" s="1859" t="s">
        <v>72</v>
      </c>
      <c r="AK33" s="1860" t="s">
        <v>73</v>
      </c>
      <c r="AL33" s="1860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0</v>
      </c>
      <c r="C34" s="1796"/>
      <c r="D34" s="1730"/>
      <c r="E34" s="1730"/>
      <c r="F34" s="1730"/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8"/>
      <c r="T34" s="1796"/>
      <c r="U34" s="1729"/>
      <c r="V34" s="1796"/>
      <c r="W34" s="1729"/>
      <c r="X34" s="1796"/>
      <c r="Y34" s="1729"/>
      <c r="Z34" s="77">
        <f>SUM(AA34+AB34+AC34+AD34)</f>
        <v>0</v>
      </c>
      <c r="AA34" s="1796"/>
      <c r="AB34" s="1730"/>
      <c r="AC34" s="1730"/>
      <c r="AD34" s="1729"/>
      <c r="AE34" s="77">
        <f>SUM(AF34+AG34+AH34+AI34)</f>
        <v>0</v>
      </c>
      <c r="AF34" s="1796"/>
      <c r="AG34" s="1730"/>
      <c r="AH34" s="1730"/>
      <c r="AI34" s="1731"/>
      <c r="AJ34" s="27"/>
      <c r="AK34" s="27"/>
      <c r="AL34" s="27"/>
      <c r="AM34" s="27"/>
      <c r="AN34" s="27"/>
      <c r="AO34" s="27"/>
      <c r="AP34" s="27"/>
      <c r="AQ34" s="27"/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7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>
        <v>1</v>
      </c>
      <c r="O35" s="14"/>
      <c r="P35" s="14">
        <v>1</v>
      </c>
      <c r="Q35" s="14">
        <v>3</v>
      </c>
      <c r="R35" s="14"/>
      <c r="S35" s="24">
        <v>2</v>
      </c>
      <c r="T35" s="78">
        <v>4</v>
      </c>
      <c r="U35" s="79">
        <v>3</v>
      </c>
      <c r="V35" s="78"/>
      <c r="W35" s="79">
        <v>1</v>
      </c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>
        <v>7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3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>
        <v>1</v>
      </c>
      <c r="Q67" s="14">
        <v>1</v>
      </c>
      <c r="R67" s="14">
        <v>1</v>
      </c>
      <c r="S67" s="24"/>
      <c r="T67" s="78"/>
      <c r="U67" s="79">
        <v>3</v>
      </c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>
        <v>3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3</v>
      </c>
      <c r="C77" s="13"/>
      <c r="D77" s="14"/>
      <c r="E77" s="14"/>
      <c r="F77" s="14"/>
      <c r="G77" s="14"/>
      <c r="H77" s="14"/>
      <c r="I77" s="14"/>
      <c r="J77" s="14"/>
      <c r="K77" s="14">
        <v>1</v>
      </c>
      <c r="L77" s="14">
        <v>1</v>
      </c>
      <c r="M77" s="14"/>
      <c r="N77" s="14"/>
      <c r="O77" s="14"/>
      <c r="P77" s="14"/>
      <c r="Q77" s="14"/>
      <c r="R77" s="14"/>
      <c r="S77" s="24">
        <v>1</v>
      </c>
      <c r="T77" s="13">
        <v>2</v>
      </c>
      <c r="U77" s="24">
        <v>1</v>
      </c>
      <c r="V77" s="13"/>
      <c r="W77" s="24">
        <v>2</v>
      </c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>
        <v>3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2</v>
      </c>
      <c r="C88" s="13"/>
      <c r="D88" s="14"/>
      <c r="E88" s="14"/>
      <c r="F88" s="14"/>
      <c r="G88" s="14"/>
      <c r="H88" s="14"/>
      <c r="I88" s="14"/>
      <c r="J88" s="14"/>
      <c r="K88" s="14">
        <v>1</v>
      </c>
      <c r="L88" s="14"/>
      <c r="M88" s="14"/>
      <c r="N88" s="14"/>
      <c r="O88" s="14"/>
      <c r="P88" s="14">
        <v>1</v>
      </c>
      <c r="Q88" s="14"/>
      <c r="R88" s="14"/>
      <c r="S88" s="24"/>
      <c r="T88" s="13">
        <v>1</v>
      </c>
      <c r="U88" s="24">
        <v>1</v>
      </c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>
        <v>2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861" t="s">
        <v>4</v>
      </c>
      <c r="B94" s="1862">
        <f>SUM(C94:S94)</f>
        <v>15</v>
      </c>
      <c r="C94" s="1863">
        <f>SUM(C34:C93)</f>
        <v>0</v>
      </c>
      <c r="D94" s="1735">
        <f>SUM(D34:D93)</f>
        <v>0</v>
      </c>
      <c r="E94" s="1735">
        <f t="shared" ref="E94:AP94" si="34">SUM(E34:E93)</f>
        <v>0</v>
      </c>
      <c r="F94" s="1735">
        <f t="shared" si="34"/>
        <v>0</v>
      </c>
      <c r="G94" s="1735">
        <f t="shared" si="34"/>
        <v>0</v>
      </c>
      <c r="H94" s="1864">
        <f t="shared" si="34"/>
        <v>0</v>
      </c>
      <c r="I94" s="1735">
        <f t="shared" si="34"/>
        <v>0</v>
      </c>
      <c r="J94" s="1735">
        <f t="shared" si="34"/>
        <v>0</v>
      </c>
      <c r="K94" s="1735">
        <f t="shared" si="34"/>
        <v>2</v>
      </c>
      <c r="L94" s="1735">
        <f t="shared" si="34"/>
        <v>1</v>
      </c>
      <c r="M94" s="1735">
        <f t="shared" si="34"/>
        <v>0</v>
      </c>
      <c r="N94" s="1735">
        <f t="shared" si="34"/>
        <v>1</v>
      </c>
      <c r="O94" s="1735">
        <f t="shared" si="34"/>
        <v>0</v>
      </c>
      <c r="P94" s="1735">
        <f t="shared" si="34"/>
        <v>3</v>
      </c>
      <c r="Q94" s="1735">
        <f t="shared" si="34"/>
        <v>4</v>
      </c>
      <c r="R94" s="1735">
        <f t="shared" si="34"/>
        <v>1</v>
      </c>
      <c r="S94" s="1737">
        <f t="shared" si="34"/>
        <v>3</v>
      </c>
      <c r="T94" s="1863">
        <f t="shared" si="34"/>
        <v>7</v>
      </c>
      <c r="U94" s="1737">
        <f t="shared" si="34"/>
        <v>8</v>
      </c>
      <c r="V94" s="1863">
        <f t="shared" si="34"/>
        <v>0</v>
      </c>
      <c r="W94" s="1737">
        <f t="shared" si="34"/>
        <v>3</v>
      </c>
      <c r="X94" s="1863">
        <f t="shared" si="34"/>
        <v>0</v>
      </c>
      <c r="Y94" s="1737">
        <f t="shared" si="34"/>
        <v>0</v>
      </c>
      <c r="Z94" s="1862">
        <f t="shared" si="34"/>
        <v>0</v>
      </c>
      <c r="AA94" s="1863">
        <f t="shared" si="34"/>
        <v>0</v>
      </c>
      <c r="AB94" s="1735">
        <f t="shared" si="34"/>
        <v>0</v>
      </c>
      <c r="AC94" s="1735">
        <f t="shared" si="34"/>
        <v>0</v>
      </c>
      <c r="AD94" s="1864">
        <f t="shared" si="34"/>
        <v>0</v>
      </c>
      <c r="AE94" s="1862">
        <f t="shared" si="34"/>
        <v>0</v>
      </c>
      <c r="AF94" s="1863">
        <f t="shared" si="34"/>
        <v>0</v>
      </c>
      <c r="AG94" s="1735">
        <f t="shared" si="34"/>
        <v>0</v>
      </c>
      <c r="AH94" s="1735">
        <f t="shared" si="34"/>
        <v>0</v>
      </c>
      <c r="AI94" s="1865">
        <f t="shared" si="34"/>
        <v>0</v>
      </c>
      <c r="AJ94" s="1737">
        <f>SUM(AJ34:AJ93)</f>
        <v>0</v>
      </c>
      <c r="AK94" s="1737">
        <f>SUM(AK34:AK93)</f>
        <v>0</v>
      </c>
      <c r="AL94" s="1737">
        <f>SUM(AL34:AL93)</f>
        <v>15</v>
      </c>
      <c r="AM94" s="1737">
        <f t="shared" si="34"/>
        <v>0</v>
      </c>
      <c r="AN94" s="1737">
        <f t="shared" si="34"/>
        <v>0</v>
      </c>
      <c r="AO94" s="1737">
        <f t="shared" si="34"/>
        <v>0</v>
      </c>
      <c r="AP94" s="1737">
        <f t="shared" si="34"/>
        <v>0</v>
      </c>
      <c r="AQ94" s="1737">
        <f>SUM(AQ34:AQ93)</f>
        <v>0</v>
      </c>
    </row>
    <row r="95" spans="1:93" s="2" customFormat="1" ht="11.25" customHeight="1" x14ac:dyDescent="0.15">
      <c r="A95" s="2854" t="s">
        <v>135</v>
      </c>
      <c r="B95" s="2854"/>
      <c r="C95" s="2854"/>
      <c r="D95" s="2854"/>
      <c r="E95" s="2854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855" t="s">
        <v>3</v>
      </c>
      <c r="B96" s="2856"/>
      <c r="C96" s="2855" t="s">
        <v>36</v>
      </c>
      <c r="D96" s="2186"/>
      <c r="E96" s="2856"/>
      <c r="F96" s="2920" t="s">
        <v>39</v>
      </c>
      <c r="G96" s="2819"/>
      <c r="H96" s="2819"/>
      <c r="I96" s="2819"/>
      <c r="J96" s="2819"/>
      <c r="K96" s="2819"/>
      <c r="L96" s="2819"/>
      <c r="M96" s="2819"/>
      <c r="N96" s="2819"/>
      <c r="O96" s="2819"/>
      <c r="P96" s="2819"/>
      <c r="Q96" s="2819"/>
      <c r="R96" s="2819"/>
      <c r="S96" s="2819"/>
      <c r="T96" s="2819"/>
      <c r="U96" s="2819"/>
      <c r="V96" s="2819"/>
      <c r="W96" s="2819"/>
      <c r="X96" s="2819"/>
      <c r="Y96" s="2819"/>
      <c r="Z96" s="2819"/>
      <c r="AA96" s="2819"/>
      <c r="AB96" s="2819"/>
      <c r="AC96" s="2819"/>
      <c r="AD96" s="2819"/>
      <c r="AE96" s="2819"/>
      <c r="AF96" s="2819"/>
      <c r="AG96" s="2819"/>
      <c r="AH96" s="2819"/>
      <c r="AI96" s="2819"/>
      <c r="AJ96" s="2819"/>
      <c r="AK96" s="2819"/>
      <c r="AL96" s="2819"/>
      <c r="AM96" s="2921"/>
      <c r="AN96" s="2857" t="s">
        <v>136</v>
      </c>
      <c r="AO96" s="2858"/>
      <c r="AP96" s="2156" t="s">
        <v>137</v>
      </c>
      <c r="AQ96" s="2840" t="s">
        <v>138</v>
      </c>
      <c r="AR96" s="2846" t="s">
        <v>9</v>
      </c>
      <c r="AS96" s="2840" t="s">
        <v>10</v>
      </c>
      <c r="AT96" s="2840" t="s">
        <v>139</v>
      </c>
      <c r="AU96" s="2847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918" t="s">
        <v>12</v>
      </c>
      <c r="G97" s="2822"/>
      <c r="H97" s="2918" t="s">
        <v>13</v>
      </c>
      <c r="I97" s="2822"/>
      <c r="J97" s="2918" t="s">
        <v>141</v>
      </c>
      <c r="K97" s="2822"/>
      <c r="L97" s="2918" t="s">
        <v>15</v>
      </c>
      <c r="M97" s="2822"/>
      <c r="N97" s="2918" t="s">
        <v>16</v>
      </c>
      <c r="O97" s="2822"/>
      <c r="P97" s="2920" t="s">
        <v>17</v>
      </c>
      <c r="Q97" s="2820"/>
      <c r="R97" s="2920" t="s">
        <v>18</v>
      </c>
      <c r="S97" s="2820"/>
      <c r="T97" s="2920" t="s">
        <v>19</v>
      </c>
      <c r="U97" s="2820"/>
      <c r="V97" s="2920" t="s">
        <v>20</v>
      </c>
      <c r="W97" s="2820"/>
      <c r="X97" s="2920" t="s">
        <v>21</v>
      </c>
      <c r="Y97" s="2820"/>
      <c r="Z97" s="2920" t="s">
        <v>22</v>
      </c>
      <c r="AA97" s="2820"/>
      <c r="AB97" s="2920" t="s">
        <v>23</v>
      </c>
      <c r="AC97" s="2820"/>
      <c r="AD97" s="2920" t="s">
        <v>24</v>
      </c>
      <c r="AE97" s="2820"/>
      <c r="AF97" s="2920" t="s">
        <v>25</v>
      </c>
      <c r="AG97" s="2820"/>
      <c r="AH97" s="2920" t="s">
        <v>26</v>
      </c>
      <c r="AI97" s="2820"/>
      <c r="AJ97" s="2920" t="s">
        <v>27</v>
      </c>
      <c r="AK97" s="2820"/>
      <c r="AL97" s="2920" t="s">
        <v>28</v>
      </c>
      <c r="AM97" s="2921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858" t="s">
        <v>43</v>
      </c>
      <c r="D98" s="1681" t="s">
        <v>29</v>
      </c>
      <c r="E98" s="1739" t="s">
        <v>30</v>
      </c>
      <c r="F98" s="1740" t="s">
        <v>29</v>
      </c>
      <c r="G98" s="1741" t="s">
        <v>30</v>
      </c>
      <c r="H98" s="1740" t="s">
        <v>29</v>
      </c>
      <c r="I98" s="1741" t="s">
        <v>30</v>
      </c>
      <c r="J98" s="1740" t="s">
        <v>29</v>
      </c>
      <c r="K98" s="1741" t="s">
        <v>30</v>
      </c>
      <c r="L98" s="1740" t="s">
        <v>29</v>
      </c>
      <c r="M98" s="1741" t="s">
        <v>30</v>
      </c>
      <c r="N98" s="1740" t="s">
        <v>29</v>
      </c>
      <c r="O98" s="1741" t="s">
        <v>30</v>
      </c>
      <c r="P98" s="1740" t="s">
        <v>29</v>
      </c>
      <c r="Q98" s="1741" t="s">
        <v>30</v>
      </c>
      <c r="R98" s="1740" t="s">
        <v>29</v>
      </c>
      <c r="S98" s="1741" t="s">
        <v>30</v>
      </c>
      <c r="T98" s="1740" t="s">
        <v>29</v>
      </c>
      <c r="U98" s="1741" t="s">
        <v>30</v>
      </c>
      <c r="V98" s="1740" t="s">
        <v>29</v>
      </c>
      <c r="W98" s="1741" t="s">
        <v>30</v>
      </c>
      <c r="X98" s="1740" t="s">
        <v>29</v>
      </c>
      <c r="Y98" s="1741" t="s">
        <v>30</v>
      </c>
      <c r="Z98" s="1740" t="s">
        <v>29</v>
      </c>
      <c r="AA98" s="1741" t="s">
        <v>30</v>
      </c>
      <c r="AB98" s="1740" t="s">
        <v>29</v>
      </c>
      <c r="AC98" s="1741" t="s">
        <v>30</v>
      </c>
      <c r="AD98" s="1740" t="s">
        <v>29</v>
      </c>
      <c r="AE98" s="1741" t="s">
        <v>30</v>
      </c>
      <c r="AF98" s="1740" t="s">
        <v>29</v>
      </c>
      <c r="AG98" s="1741" t="s">
        <v>30</v>
      </c>
      <c r="AH98" s="1740" t="s">
        <v>29</v>
      </c>
      <c r="AI98" s="1741" t="s">
        <v>30</v>
      </c>
      <c r="AJ98" s="1740" t="s">
        <v>29</v>
      </c>
      <c r="AK98" s="1741" t="s">
        <v>30</v>
      </c>
      <c r="AL98" s="1740" t="s">
        <v>29</v>
      </c>
      <c r="AM98" s="1742" t="s">
        <v>30</v>
      </c>
      <c r="AN98" s="1866" t="s">
        <v>142</v>
      </c>
      <c r="AO98" s="1744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745" t="s">
        <v>32</v>
      </c>
      <c r="B99" s="1746"/>
      <c r="C99" s="1867">
        <f>SUM(D99+E99)</f>
        <v>48</v>
      </c>
      <c r="D99" s="1748">
        <f>SUM(F99+H99+J99+L99+N99+P99+R99+T99+V99+X99+Z99+AB99+AD99+AF99+AH99+AJ99+AL99)</f>
        <v>6</v>
      </c>
      <c r="E99" s="1749">
        <f>SUM(G99+I99+K99+M99+O99+Q99+S99+U99+W99+Y99+AA99+AC99+AE99+AG99+AI99+AK99+AM99)</f>
        <v>42</v>
      </c>
      <c r="F99" s="1750"/>
      <c r="G99" s="1751"/>
      <c r="H99" s="1750"/>
      <c r="I99" s="1751"/>
      <c r="J99" s="1750"/>
      <c r="K99" s="1751"/>
      <c r="L99" s="1750"/>
      <c r="M99" s="1751"/>
      <c r="N99" s="1750"/>
      <c r="O99" s="1751">
        <v>2</v>
      </c>
      <c r="P99" s="1750"/>
      <c r="Q99" s="1751">
        <v>2</v>
      </c>
      <c r="R99" s="1750"/>
      <c r="S99" s="1751">
        <v>1</v>
      </c>
      <c r="T99" s="1750"/>
      <c r="U99" s="1751"/>
      <c r="V99" s="1750"/>
      <c r="W99" s="1751">
        <v>2</v>
      </c>
      <c r="X99" s="1750"/>
      <c r="Y99" s="1751">
        <v>6</v>
      </c>
      <c r="Z99" s="1750">
        <v>1</v>
      </c>
      <c r="AA99" s="1751">
        <v>2</v>
      </c>
      <c r="AB99" s="1750">
        <v>1</v>
      </c>
      <c r="AC99" s="1751">
        <v>2</v>
      </c>
      <c r="AD99" s="1750"/>
      <c r="AE99" s="1751">
        <v>8</v>
      </c>
      <c r="AF99" s="1750"/>
      <c r="AG99" s="1751">
        <v>4</v>
      </c>
      <c r="AH99" s="1750">
        <v>2</v>
      </c>
      <c r="AI99" s="1751">
        <v>6</v>
      </c>
      <c r="AJ99" s="1750">
        <v>1</v>
      </c>
      <c r="AK99" s="1751">
        <v>3</v>
      </c>
      <c r="AL99" s="1750">
        <v>1</v>
      </c>
      <c r="AM99" s="1752">
        <v>4</v>
      </c>
      <c r="AN99" s="1868"/>
      <c r="AO99" s="1754">
        <v>38</v>
      </c>
      <c r="AP99" s="1755">
        <v>48</v>
      </c>
      <c r="AQ99" s="1854">
        <v>36</v>
      </c>
      <c r="AR99" s="1755">
        <v>0</v>
      </c>
      <c r="AS99" s="1854">
        <v>0</v>
      </c>
      <c r="AT99" s="1676">
        <v>10</v>
      </c>
      <c r="AU99" s="1676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1756" t="s">
        <v>33</v>
      </c>
      <c r="B100" s="1794" t="s">
        <v>144</v>
      </c>
      <c r="C100" s="118">
        <f>SUM(D100:E100)</f>
        <v>0</v>
      </c>
      <c r="D100" s="1869"/>
      <c r="E100" s="1749">
        <f>SUM(K100+M100+O100+Q100+S100+U100+W100+Y100+AA100+AC100+AE100+AG100+AI100+AK100+AM100)</f>
        <v>0</v>
      </c>
      <c r="F100" s="1870"/>
      <c r="G100" s="1760"/>
      <c r="H100" s="1870"/>
      <c r="I100" s="1760"/>
      <c r="J100" s="1870"/>
      <c r="K100" s="1689"/>
      <c r="L100" s="1870"/>
      <c r="M100" s="1689"/>
      <c r="N100" s="1870"/>
      <c r="O100" s="1689"/>
      <c r="P100" s="1870"/>
      <c r="Q100" s="1689"/>
      <c r="R100" s="1870"/>
      <c r="S100" s="1689"/>
      <c r="T100" s="1870"/>
      <c r="U100" s="1689"/>
      <c r="V100" s="1870"/>
      <c r="W100" s="1689"/>
      <c r="X100" s="1870"/>
      <c r="Y100" s="1689"/>
      <c r="Z100" s="1870"/>
      <c r="AA100" s="1689"/>
      <c r="AB100" s="1870"/>
      <c r="AC100" s="1729"/>
      <c r="AD100" s="1870"/>
      <c r="AE100" s="1689"/>
      <c r="AF100" s="1870"/>
      <c r="AG100" s="1689"/>
      <c r="AH100" s="1870"/>
      <c r="AI100" s="1689"/>
      <c r="AJ100" s="1870"/>
      <c r="AK100" s="1689"/>
      <c r="AL100" s="1870"/>
      <c r="AM100" s="1731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5</v>
      </c>
      <c r="D105" s="152">
        <f t="shared" si="45"/>
        <v>1</v>
      </c>
      <c r="E105" s="126">
        <f t="shared" si="45"/>
        <v>4</v>
      </c>
      <c r="F105" s="13">
        <v>1</v>
      </c>
      <c r="G105" s="27">
        <v>2</v>
      </c>
      <c r="H105" s="13"/>
      <c r="I105" s="27">
        <v>1</v>
      </c>
      <c r="J105" s="13"/>
      <c r="K105" s="24">
        <v>1</v>
      </c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>
        <v>5</v>
      </c>
      <c r="AP105" s="129">
        <v>5</v>
      </c>
      <c r="AQ105" s="25">
        <v>5</v>
      </c>
      <c r="AR105" s="129">
        <v>0</v>
      </c>
      <c r="AS105" s="25">
        <v>0</v>
      </c>
      <c r="AT105" s="24">
        <v>0</v>
      </c>
      <c r="AU105" s="24">
        <v>0</v>
      </c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918" t="s">
        <v>4</v>
      </c>
      <c r="B108" s="2822"/>
      <c r="C108" s="163">
        <f t="shared" ref="C108:AU108" si="46">SUM(C99:C107)</f>
        <v>53</v>
      </c>
      <c r="D108" s="164">
        <f t="shared" si="46"/>
        <v>7</v>
      </c>
      <c r="E108" s="134">
        <f t="shared" si="46"/>
        <v>46</v>
      </c>
      <c r="F108" s="165">
        <f t="shared" si="46"/>
        <v>1</v>
      </c>
      <c r="G108" s="166">
        <f t="shared" si="46"/>
        <v>2</v>
      </c>
      <c r="H108" s="165">
        <f t="shared" si="46"/>
        <v>0</v>
      </c>
      <c r="I108" s="166">
        <f t="shared" si="46"/>
        <v>1</v>
      </c>
      <c r="J108" s="1871">
        <f t="shared" si="46"/>
        <v>0</v>
      </c>
      <c r="K108" s="1762">
        <f t="shared" si="46"/>
        <v>1</v>
      </c>
      <c r="L108" s="1871">
        <f t="shared" si="46"/>
        <v>0</v>
      </c>
      <c r="M108" s="1762">
        <f t="shared" si="46"/>
        <v>0</v>
      </c>
      <c r="N108" s="1871">
        <f t="shared" si="46"/>
        <v>0</v>
      </c>
      <c r="O108" s="1762">
        <f t="shared" si="46"/>
        <v>2</v>
      </c>
      <c r="P108" s="1871">
        <f t="shared" si="46"/>
        <v>0</v>
      </c>
      <c r="Q108" s="1762">
        <f t="shared" si="46"/>
        <v>2</v>
      </c>
      <c r="R108" s="1871">
        <f t="shared" si="46"/>
        <v>0</v>
      </c>
      <c r="S108" s="1762">
        <f t="shared" si="46"/>
        <v>1</v>
      </c>
      <c r="T108" s="1871">
        <f t="shared" si="46"/>
        <v>0</v>
      </c>
      <c r="U108" s="1762">
        <f t="shared" si="46"/>
        <v>0</v>
      </c>
      <c r="V108" s="1871">
        <f t="shared" si="46"/>
        <v>0</v>
      </c>
      <c r="W108" s="1762">
        <f t="shared" si="46"/>
        <v>2</v>
      </c>
      <c r="X108" s="1871">
        <f t="shared" si="46"/>
        <v>0</v>
      </c>
      <c r="Y108" s="1762">
        <f t="shared" si="46"/>
        <v>6</v>
      </c>
      <c r="Z108" s="1871">
        <f t="shared" si="46"/>
        <v>1</v>
      </c>
      <c r="AA108" s="1762">
        <f t="shared" si="46"/>
        <v>2</v>
      </c>
      <c r="AB108" s="1871">
        <f t="shared" si="46"/>
        <v>1</v>
      </c>
      <c r="AC108" s="1762">
        <f t="shared" si="46"/>
        <v>2</v>
      </c>
      <c r="AD108" s="1871">
        <f t="shared" si="46"/>
        <v>0</v>
      </c>
      <c r="AE108" s="1762">
        <f t="shared" si="46"/>
        <v>8</v>
      </c>
      <c r="AF108" s="1871">
        <f t="shared" si="46"/>
        <v>0</v>
      </c>
      <c r="AG108" s="1762">
        <f t="shared" si="46"/>
        <v>4</v>
      </c>
      <c r="AH108" s="1871">
        <f t="shared" si="46"/>
        <v>2</v>
      </c>
      <c r="AI108" s="1762">
        <f t="shared" si="46"/>
        <v>6</v>
      </c>
      <c r="AJ108" s="1871">
        <f t="shared" si="46"/>
        <v>1</v>
      </c>
      <c r="AK108" s="1762">
        <f t="shared" si="46"/>
        <v>3</v>
      </c>
      <c r="AL108" s="1872">
        <f t="shared" si="46"/>
        <v>1</v>
      </c>
      <c r="AM108" s="1764">
        <f t="shared" si="46"/>
        <v>4</v>
      </c>
      <c r="AN108" s="1873">
        <f>SUM(AN99:AN107)</f>
        <v>0</v>
      </c>
      <c r="AO108" s="172">
        <f>SUM(AO99:AO107)</f>
        <v>43</v>
      </c>
      <c r="AP108" s="1766">
        <f t="shared" si="46"/>
        <v>53</v>
      </c>
      <c r="AQ108" s="174">
        <f t="shared" si="46"/>
        <v>41</v>
      </c>
      <c r="AR108" s="175">
        <f t="shared" si="46"/>
        <v>0</v>
      </c>
      <c r="AS108" s="174">
        <f t="shared" si="46"/>
        <v>0</v>
      </c>
      <c r="AT108" s="166">
        <f t="shared" si="46"/>
        <v>10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677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840" t="s">
        <v>153</v>
      </c>
      <c r="B111" s="2918" t="s">
        <v>4</v>
      </c>
      <c r="C111" s="2844"/>
      <c r="D111" s="2822"/>
      <c r="E111" s="2918" t="s">
        <v>5</v>
      </c>
      <c r="F111" s="2844"/>
      <c r="G111" s="2844"/>
      <c r="H111" s="2844"/>
      <c r="I111" s="2844"/>
      <c r="J111" s="2844"/>
      <c r="K111" s="2844"/>
      <c r="L111" s="2844"/>
      <c r="M111" s="2844"/>
      <c r="N111" s="2844"/>
      <c r="O111" s="2844"/>
      <c r="P111" s="2919"/>
      <c r="Q111" s="2845" t="s">
        <v>154</v>
      </c>
      <c r="R111" s="2847" t="s">
        <v>155</v>
      </c>
      <c r="S111" s="2847" t="s">
        <v>156</v>
      </c>
      <c r="T111" s="2847" t="s">
        <v>7</v>
      </c>
      <c r="U111" s="2847" t="s">
        <v>8</v>
      </c>
      <c r="V111" s="2847" t="s">
        <v>9</v>
      </c>
      <c r="W111" s="2847" t="s">
        <v>10</v>
      </c>
    </row>
    <row r="112" spans="1:93" s="3" customFormat="1" ht="21" x14ac:dyDescent="0.15">
      <c r="A112" s="2148"/>
      <c r="B112" s="1874" t="s">
        <v>71</v>
      </c>
      <c r="C112" s="1768" t="s">
        <v>29</v>
      </c>
      <c r="D112" s="1666" t="s">
        <v>30</v>
      </c>
      <c r="E112" s="1830" t="s">
        <v>157</v>
      </c>
      <c r="F112" s="1665" t="s">
        <v>158</v>
      </c>
      <c r="G112" s="1665" t="s">
        <v>159</v>
      </c>
      <c r="H112" s="1665" t="s">
        <v>160</v>
      </c>
      <c r="I112" s="1665" t="s">
        <v>161</v>
      </c>
      <c r="J112" s="1665" t="s">
        <v>162</v>
      </c>
      <c r="K112" s="1665" t="s">
        <v>163</v>
      </c>
      <c r="L112" s="1665" t="s">
        <v>164</v>
      </c>
      <c r="M112" s="1665" t="s">
        <v>165</v>
      </c>
      <c r="N112" s="1665" t="s">
        <v>166</v>
      </c>
      <c r="O112" s="1665" t="s">
        <v>167</v>
      </c>
      <c r="P112" s="176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1875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876" t="s">
        <v>4</v>
      </c>
      <c r="B116" s="1877">
        <f t="shared" ref="B116:W116" si="64">SUM(B113:B115)</f>
        <v>0</v>
      </c>
      <c r="C116" s="1772">
        <f t="shared" si="64"/>
        <v>0</v>
      </c>
      <c r="D116" s="1773">
        <f t="shared" si="64"/>
        <v>0</v>
      </c>
      <c r="E116" s="1867">
        <f t="shared" si="64"/>
        <v>0</v>
      </c>
      <c r="F116" s="1774">
        <f t="shared" si="64"/>
        <v>0</v>
      </c>
      <c r="G116" s="1774">
        <f t="shared" si="64"/>
        <v>0</v>
      </c>
      <c r="H116" s="1774">
        <f t="shared" si="64"/>
        <v>0</v>
      </c>
      <c r="I116" s="1774">
        <f t="shared" si="64"/>
        <v>0</v>
      </c>
      <c r="J116" s="1774">
        <f t="shared" si="64"/>
        <v>0</v>
      </c>
      <c r="K116" s="1774">
        <f t="shared" si="64"/>
        <v>0</v>
      </c>
      <c r="L116" s="1774">
        <f t="shared" si="64"/>
        <v>0</v>
      </c>
      <c r="M116" s="1774">
        <f t="shared" si="64"/>
        <v>0</v>
      </c>
      <c r="N116" s="1774">
        <f t="shared" si="64"/>
        <v>0</v>
      </c>
      <c r="O116" s="1774">
        <f t="shared" si="64"/>
        <v>0</v>
      </c>
      <c r="P116" s="1775">
        <f t="shared" si="64"/>
        <v>0</v>
      </c>
      <c r="Q116" s="1878">
        <f t="shared" si="64"/>
        <v>0</v>
      </c>
      <c r="R116" s="1777">
        <f t="shared" si="64"/>
        <v>0</v>
      </c>
      <c r="S116" s="1777">
        <f t="shared" si="64"/>
        <v>0</v>
      </c>
      <c r="T116" s="1777">
        <f>SUM(T113:T115)</f>
        <v>0</v>
      </c>
      <c r="U116" s="1777">
        <f t="shared" si="64"/>
        <v>0</v>
      </c>
      <c r="V116" s="1777">
        <f t="shared" si="64"/>
        <v>0</v>
      </c>
      <c r="W116" s="1777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840" t="s">
        <v>153</v>
      </c>
      <c r="B118" s="2918" t="s">
        <v>4</v>
      </c>
      <c r="C118" s="2844"/>
      <c r="D118" s="2822"/>
      <c r="E118" s="2918" t="s">
        <v>5</v>
      </c>
      <c r="F118" s="2844"/>
      <c r="G118" s="2844"/>
      <c r="H118" s="2844"/>
      <c r="I118" s="2844"/>
      <c r="J118" s="2844"/>
      <c r="K118" s="2844"/>
      <c r="L118" s="2919"/>
      <c r="M118" s="2845" t="s">
        <v>173</v>
      </c>
      <c r="N118" s="2847" t="s">
        <v>154</v>
      </c>
      <c r="O118" s="2847" t="s">
        <v>137</v>
      </c>
      <c r="P118" s="2847" t="s">
        <v>174</v>
      </c>
      <c r="Q118" s="2847" t="s">
        <v>175</v>
      </c>
      <c r="R118" s="2847" t="s">
        <v>176</v>
      </c>
      <c r="S118" s="2847" t="s">
        <v>9</v>
      </c>
      <c r="T118" s="2847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678" t="s">
        <v>29</v>
      </c>
      <c r="D119" s="1666" t="s">
        <v>30</v>
      </c>
      <c r="E119" s="1830" t="s">
        <v>177</v>
      </c>
      <c r="F119" s="1665" t="s">
        <v>178</v>
      </c>
      <c r="G119" s="1665" t="s">
        <v>179</v>
      </c>
      <c r="H119" s="1665" t="s">
        <v>180</v>
      </c>
      <c r="I119" s="1665" t="s">
        <v>181</v>
      </c>
      <c r="J119" s="1665" t="s">
        <v>182</v>
      </c>
      <c r="K119" s="1665" t="s">
        <v>183</v>
      </c>
      <c r="L119" s="176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860" t="s">
        <v>4</v>
      </c>
      <c r="B122" s="1877">
        <f t="shared" ref="B122:T122" si="66">SUM(B120:B121)</f>
        <v>0</v>
      </c>
      <c r="C122" s="1879">
        <f t="shared" si="66"/>
        <v>0</v>
      </c>
      <c r="D122" s="1773">
        <f t="shared" si="66"/>
        <v>0</v>
      </c>
      <c r="E122" s="1867">
        <f t="shared" si="66"/>
        <v>0</v>
      </c>
      <c r="F122" s="1774">
        <f t="shared" si="66"/>
        <v>0</v>
      </c>
      <c r="G122" s="1774">
        <f t="shared" si="66"/>
        <v>0</v>
      </c>
      <c r="H122" s="1774">
        <f t="shared" si="66"/>
        <v>0</v>
      </c>
      <c r="I122" s="1774">
        <f t="shared" si="66"/>
        <v>0</v>
      </c>
      <c r="J122" s="1774">
        <f t="shared" si="66"/>
        <v>0</v>
      </c>
      <c r="K122" s="1774">
        <f t="shared" si="66"/>
        <v>0</v>
      </c>
      <c r="L122" s="1775">
        <f t="shared" si="66"/>
        <v>0</v>
      </c>
      <c r="M122" s="1878">
        <f t="shared" si="66"/>
        <v>0</v>
      </c>
      <c r="N122" s="1777">
        <f t="shared" si="66"/>
        <v>0</v>
      </c>
      <c r="O122" s="1777">
        <f t="shared" si="66"/>
        <v>0</v>
      </c>
      <c r="P122" s="1777">
        <f t="shared" si="66"/>
        <v>0</v>
      </c>
      <c r="Q122" s="1777">
        <f t="shared" si="66"/>
        <v>0</v>
      </c>
      <c r="R122" s="1777">
        <f>SUM(R120:R121)</f>
        <v>0</v>
      </c>
      <c r="S122" s="1777">
        <f t="shared" si="66"/>
        <v>0</v>
      </c>
      <c r="T122" s="1777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922" t="s">
        <v>188</v>
      </c>
      <c r="B125" s="2922" t="s">
        <v>189</v>
      </c>
      <c r="C125" s="2920" t="s">
        <v>5</v>
      </c>
      <c r="D125" s="2819"/>
      <c r="E125" s="2819"/>
      <c r="F125" s="2819"/>
      <c r="G125" s="2819"/>
      <c r="H125" s="2819"/>
      <c r="I125" s="2819"/>
      <c r="J125" s="2819"/>
      <c r="K125" s="2819"/>
      <c r="L125" s="2819"/>
      <c r="M125" s="2819"/>
      <c r="N125" s="2819"/>
      <c r="O125" s="2819"/>
      <c r="P125" s="2819"/>
      <c r="Q125" s="2819"/>
      <c r="R125" s="2819"/>
      <c r="S125" s="2819"/>
      <c r="T125" s="2923" t="s">
        <v>48</v>
      </c>
      <c r="U125" s="2924"/>
      <c r="V125" s="2845" t="s">
        <v>190</v>
      </c>
      <c r="W125" s="2840" t="s">
        <v>191</v>
      </c>
      <c r="X125" s="2840" t="s">
        <v>9</v>
      </c>
      <c r="Y125" s="2840" t="s">
        <v>10</v>
      </c>
      <c r="Z125" s="2847" t="s">
        <v>192</v>
      </c>
      <c r="AA125" s="2850" t="s">
        <v>193</v>
      </c>
    </row>
    <row r="126" spans="1:96" s="3" customFormat="1" ht="10.5" x14ac:dyDescent="0.15">
      <c r="A126" s="2922"/>
      <c r="B126" s="2922"/>
      <c r="C126" s="1830" t="s">
        <v>12</v>
      </c>
      <c r="D126" s="1665" t="s">
        <v>13</v>
      </c>
      <c r="E126" s="1831" t="s">
        <v>14</v>
      </c>
      <c r="F126" s="1665" t="s">
        <v>15</v>
      </c>
      <c r="G126" s="1681" t="s">
        <v>16</v>
      </c>
      <c r="H126" s="1681" t="s">
        <v>17</v>
      </c>
      <c r="I126" s="1681" t="s">
        <v>18</v>
      </c>
      <c r="J126" s="1681" t="s">
        <v>19</v>
      </c>
      <c r="K126" s="1681" t="s">
        <v>20</v>
      </c>
      <c r="L126" s="1681" t="s">
        <v>21</v>
      </c>
      <c r="M126" s="1681" t="s">
        <v>22</v>
      </c>
      <c r="N126" s="1681" t="s">
        <v>23</v>
      </c>
      <c r="O126" s="1681" t="s">
        <v>24</v>
      </c>
      <c r="P126" s="1681" t="s">
        <v>25</v>
      </c>
      <c r="Q126" s="1681" t="s">
        <v>26</v>
      </c>
      <c r="R126" s="1681" t="s">
        <v>27</v>
      </c>
      <c r="S126" s="1880" t="s">
        <v>28</v>
      </c>
      <c r="T126" s="1881" t="s">
        <v>29</v>
      </c>
      <c r="U126" s="1833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1781" t="s">
        <v>194</v>
      </c>
      <c r="B127" s="1882">
        <f>SUM(C127:S127)</f>
        <v>10</v>
      </c>
      <c r="C127" s="198"/>
      <c r="D127" s="199"/>
      <c r="E127" s="199">
        <v>1</v>
      </c>
      <c r="F127" s="199">
        <v>7</v>
      </c>
      <c r="G127" s="199"/>
      <c r="H127" s="199"/>
      <c r="I127" s="199"/>
      <c r="J127" s="199">
        <v>1</v>
      </c>
      <c r="K127" s="199"/>
      <c r="L127" s="199"/>
      <c r="M127" s="199"/>
      <c r="N127" s="199"/>
      <c r="O127" s="199">
        <v>1</v>
      </c>
      <c r="P127" s="199"/>
      <c r="Q127" s="199"/>
      <c r="R127" s="199"/>
      <c r="S127" s="200"/>
      <c r="T127" s="201">
        <v>4</v>
      </c>
      <c r="U127" s="202">
        <v>6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777" t="s">
        <v>198</v>
      </c>
      <c r="B131" s="2777" t="s">
        <v>3</v>
      </c>
      <c r="C131" s="2846" t="s">
        <v>4</v>
      </c>
      <c r="D131" s="2156"/>
      <c r="E131" s="2847"/>
      <c r="F131" s="2920" t="s">
        <v>39</v>
      </c>
      <c r="G131" s="2819"/>
      <c r="H131" s="2819"/>
      <c r="I131" s="2819"/>
      <c r="J131" s="2819"/>
      <c r="K131" s="2819"/>
      <c r="L131" s="2819"/>
      <c r="M131" s="2819"/>
      <c r="N131" s="2819"/>
      <c r="O131" s="2819"/>
      <c r="P131" s="2819"/>
      <c r="Q131" s="2819"/>
      <c r="R131" s="2819"/>
      <c r="S131" s="2819"/>
      <c r="T131" s="2819"/>
      <c r="U131" s="2819"/>
      <c r="V131" s="2819"/>
      <c r="W131" s="2819"/>
      <c r="X131" s="2819"/>
      <c r="Y131" s="2819"/>
      <c r="Z131" s="2819"/>
      <c r="AA131" s="2819"/>
      <c r="AB131" s="2819"/>
      <c r="AC131" s="2819"/>
      <c r="AD131" s="2819"/>
      <c r="AE131" s="2819"/>
      <c r="AF131" s="2819"/>
      <c r="AG131" s="2819"/>
      <c r="AH131" s="2819"/>
      <c r="AI131" s="2819"/>
      <c r="AJ131" s="2819"/>
      <c r="AK131" s="2819"/>
      <c r="AL131" s="2819"/>
      <c r="AM131" s="2819"/>
      <c r="AN131" s="2845" t="s">
        <v>8</v>
      </c>
      <c r="AO131" s="2840" t="s">
        <v>9</v>
      </c>
      <c r="AP131" s="2840" t="s">
        <v>10</v>
      </c>
      <c r="AQ131" s="2840" t="s">
        <v>192</v>
      </c>
      <c r="AR131" s="2840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918" t="s">
        <v>12</v>
      </c>
      <c r="G132" s="2822"/>
      <c r="H132" s="2918" t="s">
        <v>13</v>
      </c>
      <c r="I132" s="2822"/>
      <c r="J132" s="2918" t="s">
        <v>141</v>
      </c>
      <c r="K132" s="2822"/>
      <c r="L132" s="2918" t="s">
        <v>15</v>
      </c>
      <c r="M132" s="2844"/>
      <c r="N132" s="2918" t="s">
        <v>16</v>
      </c>
      <c r="O132" s="2822"/>
      <c r="P132" s="2920" t="s">
        <v>17</v>
      </c>
      <c r="Q132" s="2820"/>
      <c r="R132" s="2920" t="s">
        <v>18</v>
      </c>
      <c r="S132" s="2820"/>
      <c r="T132" s="2920" t="s">
        <v>19</v>
      </c>
      <c r="U132" s="2820"/>
      <c r="V132" s="2920" t="s">
        <v>20</v>
      </c>
      <c r="W132" s="2820"/>
      <c r="X132" s="2920" t="s">
        <v>21</v>
      </c>
      <c r="Y132" s="2820"/>
      <c r="Z132" s="2920" t="s">
        <v>22</v>
      </c>
      <c r="AA132" s="2820"/>
      <c r="AB132" s="2920" t="s">
        <v>23</v>
      </c>
      <c r="AC132" s="2820"/>
      <c r="AD132" s="2920" t="s">
        <v>24</v>
      </c>
      <c r="AE132" s="2820"/>
      <c r="AF132" s="2920" t="s">
        <v>25</v>
      </c>
      <c r="AG132" s="2820"/>
      <c r="AH132" s="2920" t="s">
        <v>26</v>
      </c>
      <c r="AI132" s="2820"/>
      <c r="AJ132" s="2920" t="s">
        <v>27</v>
      </c>
      <c r="AK132" s="2820"/>
      <c r="AL132" s="2920" t="s">
        <v>28</v>
      </c>
      <c r="AM132" s="2819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858" t="s">
        <v>43</v>
      </c>
      <c r="D133" s="1831" t="s">
        <v>29</v>
      </c>
      <c r="E133" s="1723" t="s">
        <v>30</v>
      </c>
      <c r="F133" s="1830" t="s">
        <v>29</v>
      </c>
      <c r="G133" s="1723" t="s">
        <v>30</v>
      </c>
      <c r="H133" s="1830" t="s">
        <v>29</v>
      </c>
      <c r="I133" s="1723" t="s">
        <v>30</v>
      </c>
      <c r="J133" s="1830" t="s">
        <v>29</v>
      </c>
      <c r="K133" s="1723" t="s">
        <v>30</v>
      </c>
      <c r="L133" s="1831" t="s">
        <v>29</v>
      </c>
      <c r="M133" s="1883" t="s">
        <v>30</v>
      </c>
      <c r="N133" s="1830" t="s">
        <v>29</v>
      </c>
      <c r="O133" s="1666" t="s">
        <v>30</v>
      </c>
      <c r="P133" s="1830" t="s">
        <v>29</v>
      </c>
      <c r="Q133" s="1666" t="s">
        <v>30</v>
      </c>
      <c r="R133" s="1831" t="s">
        <v>29</v>
      </c>
      <c r="S133" s="1666" t="s">
        <v>30</v>
      </c>
      <c r="T133" s="1831" t="s">
        <v>29</v>
      </c>
      <c r="U133" s="1666" t="s">
        <v>30</v>
      </c>
      <c r="V133" s="1830" t="s">
        <v>29</v>
      </c>
      <c r="W133" s="1666" t="s">
        <v>30</v>
      </c>
      <c r="X133" s="1831" t="s">
        <v>29</v>
      </c>
      <c r="Y133" s="1666" t="s">
        <v>30</v>
      </c>
      <c r="Z133" s="1831" t="s">
        <v>29</v>
      </c>
      <c r="AA133" s="1666" t="s">
        <v>30</v>
      </c>
      <c r="AB133" s="1831" t="s">
        <v>29</v>
      </c>
      <c r="AC133" s="1666" t="s">
        <v>30</v>
      </c>
      <c r="AD133" s="1831" t="s">
        <v>29</v>
      </c>
      <c r="AE133" s="1666" t="s">
        <v>30</v>
      </c>
      <c r="AF133" s="1831" t="s">
        <v>29</v>
      </c>
      <c r="AG133" s="1666" t="s">
        <v>30</v>
      </c>
      <c r="AH133" s="1831" t="s">
        <v>29</v>
      </c>
      <c r="AI133" s="1666" t="s">
        <v>30</v>
      </c>
      <c r="AJ133" s="1831" t="s">
        <v>29</v>
      </c>
      <c r="AK133" s="1666" t="s">
        <v>30</v>
      </c>
      <c r="AL133" s="1831" t="s">
        <v>29</v>
      </c>
      <c r="AM133" s="1883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776" t="s">
        <v>199</v>
      </c>
      <c r="B134" s="1784" t="s">
        <v>31</v>
      </c>
      <c r="C134" s="1884">
        <f t="shared" ref="C134:C155" si="82">SUM(D134:E134)</f>
        <v>0</v>
      </c>
      <c r="D134" s="1885">
        <f t="shared" ref="D134:E143" si="83">SUM(F134+H134+J134+L134+N134+P134+R134+T134+V134+X134+Z134+AB134+AD134+AF134+AH134+AJ134+AL134)</f>
        <v>0</v>
      </c>
      <c r="E134" s="1786">
        <f t="shared" si="83"/>
        <v>0</v>
      </c>
      <c r="F134" s="1787"/>
      <c r="G134" s="1788"/>
      <c r="H134" s="1787"/>
      <c r="I134" s="1788"/>
      <c r="J134" s="1787"/>
      <c r="K134" s="1788"/>
      <c r="L134" s="1789"/>
      <c r="M134" s="1790"/>
      <c r="N134" s="1787"/>
      <c r="O134" s="1791"/>
      <c r="P134" s="1787"/>
      <c r="Q134" s="1791"/>
      <c r="R134" s="1789"/>
      <c r="S134" s="1791"/>
      <c r="T134" s="1789"/>
      <c r="U134" s="1791"/>
      <c r="V134" s="1787"/>
      <c r="W134" s="1788"/>
      <c r="X134" s="1789"/>
      <c r="Y134" s="1788"/>
      <c r="Z134" s="1789"/>
      <c r="AA134" s="1791"/>
      <c r="AB134" s="1789"/>
      <c r="AC134" s="1791"/>
      <c r="AD134" s="1789"/>
      <c r="AE134" s="1791"/>
      <c r="AF134" s="1789"/>
      <c r="AG134" s="1791"/>
      <c r="AH134" s="1789"/>
      <c r="AI134" s="1791"/>
      <c r="AJ134" s="1789"/>
      <c r="AK134" s="1791"/>
      <c r="AL134" s="1789"/>
      <c r="AM134" s="1790"/>
      <c r="AN134" s="1792"/>
      <c r="AO134" s="1791"/>
      <c r="AP134" s="1791"/>
      <c r="AQ134" s="1791"/>
      <c r="AR134" s="1791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2</v>
      </c>
      <c r="D138" s="227">
        <f t="shared" si="83"/>
        <v>0</v>
      </c>
      <c r="E138" s="228">
        <f t="shared" si="83"/>
        <v>2</v>
      </c>
      <c r="F138" s="198"/>
      <c r="G138" s="205"/>
      <c r="H138" s="198"/>
      <c r="I138" s="205"/>
      <c r="J138" s="198"/>
      <c r="K138" s="205"/>
      <c r="L138" s="229"/>
      <c r="M138" s="230"/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>
        <v>1</v>
      </c>
      <c r="AB138" s="229"/>
      <c r="AC138" s="231"/>
      <c r="AD138" s="229"/>
      <c r="AE138" s="231">
        <v>1</v>
      </c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679" t="s">
        <v>4</v>
      </c>
      <c r="C144" s="243">
        <f t="shared" si="82"/>
        <v>2</v>
      </c>
      <c r="D144" s="244">
        <f t="shared" ref="D144:AQ144" si="95">SUM(D134:D143)</f>
        <v>0</v>
      </c>
      <c r="E144" s="245">
        <f t="shared" si="95"/>
        <v>2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1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1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679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777" t="s">
        <v>208</v>
      </c>
      <c r="B157" s="2777" t="s">
        <v>3</v>
      </c>
      <c r="C157" s="2846" t="s">
        <v>4</v>
      </c>
      <c r="D157" s="2156"/>
      <c r="E157" s="2847"/>
      <c r="F157" s="2918" t="s">
        <v>39</v>
      </c>
      <c r="G157" s="2844"/>
      <c r="H157" s="2844"/>
      <c r="I157" s="2844"/>
      <c r="J157" s="2844"/>
      <c r="K157" s="2844"/>
      <c r="L157" s="2844"/>
      <c r="M157" s="2844"/>
      <c r="N157" s="2844"/>
      <c r="O157" s="2844"/>
      <c r="P157" s="2844"/>
      <c r="Q157" s="2844"/>
      <c r="R157" s="2844"/>
      <c r="S157" s="2844"/>
      <c r="T157" s="2844"/>
      <c r="U157" s="2844"/>
      <c r="V157" s="2844"/>
      <c r="W157" s="2844"/>
      <c r="X157" s="2844"/>
      <c r="Y157" s="2844"/>
      <c r="Z157" s="2844"/>
      <c r="AA157" s="2844"/>
      <c r="AB157" s="2844"/>
      <c r="AC157" s="2844"/>
      <c r="AD157" s="2844"/>
      <c r="AE157" s="2844"/>
      <c r="AF157" s="2844"/>
      <c r="AG157" s="2919"/>
      <c r="AH157" s="2847" t="s">
        <v>9</v>
      </c>
      <c r="AI157" s="2847" t="s">
        <v>10</v>
      </c>
    </row>
    <row r="158" spans="1:93" x14ac:dyDescent="0.25">
      <c r="A158" s="2101"/>
      <c r="B158" s="2101"/>
      <c r="C158" s="2157"/>
      <c r="D158" s="2158"/>
      <c r="E158" s="2141"/>
      <c r="F158" s="2918" t="s">
        <v>15</v>
      </c>
      <c r="G158" s="2822"/>
      <c r="H158" s="2918" t="s">
        <v>16</v>
      </c>
      <c r="I158" s="2822"/>
      <c r="J158" s="2920" t="s">
        <v>17</v>
      </c>
      <c r="K158" s="2820"/>
      <c r="L158" s="2920" t="s">
        <v>18</v>
      </c>
      <c r="M158" s="2820"/>
      <c r="N158" s="2920" t="s">
        <v>19</v>
      </c>
      <c r="O158" s="2820"/>
      <c r="P158" s="2920" t="s">
        <v>20</v>
      </c>
      <c r="Q158" s="2820"/>
      <c r="R158" s="2920" t="s">
        <v>21</v>
      </c>
      <c r="S158" s="2820"/>
      <c r="T158" s="2920" t="s">
        <v>22</v>
      </c>
      <c r="U158" s="2820"/>
      <c r="V158" s="2920" t="s">
        <v>23</v>
      </c>
      <c r="W158" s="2820"/>
      <c r="X158" s="2920" t="s">
        <v>24</v>
      </c>
      <c r="Y158" s="2820"/>
      <c r="Z158" s="2920" t="s">
        <v>25</v>
      </c>
      <c r="AA158" s="2820"/>
      <c r="AB158" s="2920" t="s">
        <v>26</v>
      </c>
      <c r="AC158" s="2820"/>
      <c r="AD158" s="2920" t="s">
        <v>27</v>
      </c>
      <c r="AE158" s="2820"/>
      <c r="AF158" s="2920" t="s">
        <v>28</v>
      </c>
      <c r="AG158" s="2921"/>
      <c r="AH158" s="2140"/>
      <c r="AI158" s="2140"/>
    </row>
    <row r="159" spans="1:93" x14ac:dyDescent="0.25">
      <c r="A159" s="2102"/>
      <c r="B159" s="2102"/>
      <c r="C159" s="1858" t="s">
        <v>43</v>
      </c>
      <c r="D159" s="1831" t="s">
        <v>29</v>
      </c>
      <c r="E159" s="1723" t="s">
        <v>30</v>
      </c>
      <c r="F159" s="1830" t="s">
        <v>29</v>
      </c>
      <c r="G159" s="1723" t="s">
        <v>30</v>
      </c>
      <c r="H159" s="1830" t="s">
        <v>29</v>
      </c>
      <c r="I159" s="1723" t="s">
        <v>30</v>
      </c>
      <c r="J159" s="1830" t="s">
        <v>29</v>
      </c>
      <c r="K159" s="1723" t="s">
        <v>30</v>
      </c>
      <c r="L159" s="1830" t="s">
        <v>29</v>
      </c>
      <c r="M159" s="1723" t="s">
        <v>30</v>
      </c>
      <c r="N159" s="1830" t="s">
        <v>29</v>
      </c>
      <c r="O159" s="1723" t="s">
        <v>30</v>
      </c>
      <c r="P159" s="1830" t="s">
        <v>29</v>
      </c>
      <c r="Q159" s="1723" t="s">
        <v>30</v>
      </c>
      <c r="R159" s="1830" t="s">
        <v>29</v>
      </c>
      <c r="S159" s="1723" t="s">
        <v>30</v>
      </c>
      <c r="T159" s="1830" t="s">
        <v>29</v>
      </c>
      <c r="U159" s="1723" t="s">
        <v>30</v>
      </c>
      <c r="V159" s="1830" t="s">
        <v>29</v>
      </c>
      <c r="W159" s="1723" t="s">
        <v>30</v>
      </c>
      <c r="X159" s="1830" t="s">
        <v>29</v>
      </c>
      <c r="Y159" s="1723" t="s">
        <v>30</v>
      </c>
      <c r="Z159" s="1830" t="s">
        <v>29</v>
      </c>
      <c r="AA159" s="1723" t="s">
        <v>30</v>
      </c>
      <c r="AB159" s="1830" t="s">
        <v>29</v>
      </c>
      <c r="AC159" s="1723" t="s">
        <v>30</v>
      </c>
      <c r="AD159" s="1830" t="s">
        <v>29</v>
      </c>
      <c r="AE159" s="1723" t="s">
        <v>30</v>
      </c>
      <c r="AF159" s="1830" t="s">
        <v>29</v>
      </c>
      <c r="AG159" s="1886" t="s">
        <v>30</v>
      </c>
      <c r="AH159" s="2141"/>
      <c r="AI159" s="2141"/>
    </row>
    <row r="160" spans="1:93" x14ac:dyDescent="0.25">
      <c r="A160" s="2776" t="s">
        <v>209</v>
      </c>
      <c r="B160" s="1794" t="s">
        <v>31</v>
      </c>
      <c r="C160" s="1795">
        <f t="shared" ref="C160:C167" si="103">SUM(D160:E160)</f>
        <v>0</v>
      </c>
      <c r="D160" s="1885">
        <f t="shared" ref="D160:E167" si="104">SUM(F160+H160+J160+L160+N160+P160+R160+T160+V160+X160+Z160+AB160+AD160+AF160)</f>
        <v>0</v>
      </c>
      <c r="E160" s="1786">
        <f t="shared" si="104"/>
        <v>0</v>
      </c>
      <c r="F160" s="1796"/>
      <c r="G160" s="1729"/>
      <c r="H160" s="1796"/>
      <c r="I160" s="1729"/>
      <c r="J160" s="1796"/>
      <c r="K160" s="1729"/>
      <c r="L160" s="1796"/>
      <c r="M160" s="1729"/>
      <c r="N160" s="1796"/>
      <c r="O160" s="1729"/>
      <c r="P160" s="1796"/>
      <c r="Q160" s="1729"/>
      <c r="R160" s="1796"/>
      <c r="S160" s="1729"/>
      <c r="T160" s="1796"/>
      <c r="U160" s="1729"/>
      <c r="V160" s="1796"/>
      <c r="W160" s="1729"/>
      <c r="X160" s="1796"/>
      <c r="Y160" s="1729"/>
      <c r="Z160" s="1796"/>
      <c r="AA160" s="1729"/>
      <c r="AB160" s="1796"/>
      <c r="AC160" s="1729"/>
      <c r="AD160" s="1796"/>
      <c r="AE160" s="1729"/>
      <c r="AF160" s="1796"/>
      <c r="AG160" s="1731"/>
      <c r="AH160" s="1689"/>
      <c r="AI160" s="1689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624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624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1625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776" t="s">
        <v>211</v>
      </c>
      <c r="B164" s="1794" t="s">
        <v>31</v>
      </c>
      <c r="C164" s="1795">
        <f t="shared" si="103"/>
        <v>0</v>
      </c>
      <c r="D164" s="1885">
        <f t="shared" si="104"/>
        <v>0</v>
      </c>
      <c r="E164" s="1786">
        <f t="shared" si="104"/>
        <v>0</v>
      </c>
      <c r="F164" s="1796"/>
      <c r="G164" s="1729"/>
      <c r="H164" s="1796"/>
      <c r="I164" s="1729"/>
      <c r="J164" s="1796"/>
      <c r="K164" s="1729"/>
      <c r="L164" s="1796"/>
      <c r="M164" s="1729"/>
      <c r="N164" s="1796"/>
      <c r="O164" s="1729"/>
      <c r="P164" s="1796"/>
      <c r="Q164" s="1729"/>
      <c r="R164" s="1796"/>
      <c r="S164" s="1729"/>
      <c r="T164" s="1796"/>
      <c r="U164" s="1729"/>
      <c r="V164" s="1796"/>
      <c r="W164" s="1729"/>
      <c r="X164" s="1796"/>
      <c r="Y164" s="1729"/>
      <c r="Z164" s="1796"/>
      <c r="AA164" s="1729"/>
      <c r="AB164" s="1796"/>
      <c r="AC164" s="1729"/>
      <c r="AD164" s="1796"/>
      <c r="AE164" s="1729"/>
      <c r="AF164" s="1796"/>
      <c r="AG164" s="1731"/>
      <c r="AH164" s="1689"/>
      <c r="AI164" s="1689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1624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1624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1887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889" t="s">
        <v>38</v>
      </c>
      <c r="B169" s="2155" t="s">
        <v>4</v>
      </c>
      <c r="C169" s="2156"/>
      <c r="D169" s="2139"/>
      <c r="E169" s="2890" t="s">
        <v>39</v>
      </c>
      <c r="F169" s="2916"/>
      <c r="G169" s="2916"/>
      <c r="H169" s="2916"/>
      <c r="I169" s="2916"/>
      <c r="J169" s="2916"/>
      <c r="K169" s="2916"/>
      <c r="L169" s="2916"/>
      <c r="M169" s="2916"/>
      <c r="N169" s="2916"/>
      <c r="O169" s="2916"/>
      <c r="P169" s="2916"/>
      <c r="Q169" s="2916"/>
      <c r="R169" s="2916"/>
      <c r="S169" s="2916"/>
      <c r="T169" s="2916"/>
      <c r="U169" s="2916"/>
      <c r="V169" s="2916"/>
      <c r="W169" s="2916"/>
      <c r="X169" s="2916"/>
      <c r="Y169" s="2916"/>
      <c r="Z169" s="2916"/>
      <c r="AA169" s="2916"/>
      <c r="AB169" s="2916"/>
      <c r="AC169" s="2916"/>
      <c r="AD169" s="2916"/>
      <c r="AE169" s="2916"/>
      <c r="AF169" s="2916"/>
      <c r="AG169" s="2917" t="s">
        <v>213</v>
      </c>
      <c r="AH169" s="2139" t="s">
        <v>9</v>
      </c>
      <c r="AI169" s="2139" t="s">
        <v>10</v>
      </c>
    </row>
    <row r="170" spans="1:91" s="3" customFormat="1" ht="10.5" x14ac:dyDescent="0.15">
      <c r="A170" s="2101"/>
      <c r="B170" s="2157"/>
      <c r="C170" s="2158"/>
      <c r="D170" s="2141"/>
      <c r="E170" s="2890" t="s">
        <v>15</v>
      </c>
      <c r="F170" s="2891"/>
      <c r="G170" s="2890" t="s">
        <v>16</v>
      </c>
      <c r="H170" s="2891"/>
      <c r="I170" s="2886" t="s">
        <v>17</v>
      </c>
      <c r="J170" s="2888"/>
      <c r="K170" s="2886" t="s">
        <v>18</v>
      </c>
      <c r="L170" s="2888"/>
      <c r="M170" s="2886" t="s">
        <v>19</v>
      </c>
      <c r="N170" s="2888"/>
      <c r="O170" s="2886" t="s">
        <v>20</v>
      </c>
      <c r="P170" s="2888"/>
      <c r="Q170" s="2886" t="s">
        <v>21</v>
      </c>
      <c r="R170" s="2888"/>
      <c r="S170" s="2886" t="s">
        <v>22</v>
      </c>
      <c r="T170" s="2888"/>
      <c r="U170" s="2886" t="s">
        <v>23</v>
      </c>
      <c r="V170" s="2888"/>
      <c r="W170" s="2886" t="s">
        <v>24</v>
      </c>
      <c r="X170" s="2888"/>
      <c r="Y170" s="2886" t="s">
        <v>25</v>
      </c>
      <c r="Z170" s="2888"/>
      <c r="AA170" s="2886" t="s">
        <v>26</v>
      </c>
      <c r="AB170" s="2888"/>
      <c r="AC170" s="2886" t="s">
        <v>27</v>
      </c>
      <c r="AD170" s="2888"/>
      <c r="AE170" s="2886" t="s">
        <v>28</v>
      </c>
      <c r="AF170" s="2887"/>
      <c r="AG170" s="2160"/>
      <c r="AH170" s="2140"/>
      <c r="AI170" s="2140"/>
    </row>
    <row r="171" spans="1:91" s="3" customFormat="1" ht="10.5" x14ac:dyDescent="0.15">
      <c r="A171" s="2102"/>
      <c r="B171" s="1890" t="s">
        <v>43</v>
      </c>
      <c r="C171" s="1891" t="s">
        <v>29</v>
      </c>
      <c r="D171" s="1892" t="s">
        <v>30</v>
      </c>
      <c r="E171" s="1893" t="s">
        <v>29</v>
      </c>
      <c r="F171" s="1892" t="s">
        <v>30</v>
      </c>
      <c r="G171" s="1893" t="s">
        <v>29</v>
      </c>
      <c r="H171" s="1892" t="s">
        <v>30</v>
      </c>
      <c r="I171" s="1893" t="s">
        <v>29</v>
      </c>
      <c r="J171" s="1892" t="s">
        <v>30</v>
      </c>
      <c r="K171" s="1893" t="s">
        <v>29</v>
      </c>
      <c r="L171" s="1892" t="s">
        <v>30</v>
      </c>
      <c r="M171" s="1893" t="s">
        <v>29</v>
      </c>
      <c r="N171" s="1892" t="s">
        <v>30</v>
      </c>
      <c r="O171" s="1893" t="s">
        <v>29</v>
      </c>
      <c r="P171" s="1892" t="s">
        <v>30</v>
      </c>
      <c r="Q171" s="1893" t="s">
        <v>29</v>
      </c>
      <c r="R171" s="1892" t="s">
        <v>30</v>
      </c>
      <c r="S171" s="1893" t="s">
        <v>29</v>
      </c>
      <c r="T171" s="1892" t="s">
        <v>30</v>
      </c>
      <c r="U171" s="1893" t="s">
        <v>29</v>
      </c>
      <c r="V171" s="1892" t="s">
        <v>30</v>
      </c>
      <c r="W171" s="1893" t="s">
        <v>29</v>
      </c>
      <c r="X171" s="1892" t="s">
        <v>30</v>
      </c>
      <c r="Y171" s="1893" t="s">
        <v>29</v>
      </c>
      <c r="Z171" s="1892" t="s">
        <v>30</v>
      </c>
      <c r="AA171" s="1893" t="s">
        <v>29</v>
      </c>
      <c r="AB171" s="1892" t="s">
        <v>30</v>
      </c>
      <c r="AC171" s="1893" t="s">
        <v>29</v>
      </c>
      <c r="AD171" s="1892" t="s">
        <v>30</v>
      </c>
      <c r="AE171" s="1893" t="s">
        <v>29</v>
      </c>
      <c r="AF171" s="1894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1895">
        <f>SUM(C172:D172)</f>
        <v>0</v>
      </c>
      <c r="C172" s="1895">
        <f t="shared" ref="C172:D174" si="110">+E172+G172+I172+K172+M172+O172+Q172+S172+U172+W172+Y172+AA172+AC172+AE172</f>
        <v>0</v>
      </c>
      <c r="D172" s="1895">
        <f t="shared" si="110"/>
        <v>0</v>
      </c>
      <c r="E172" s="1896"/>
      <c r="F172" s="1897"/>
      <c r="G172" s="1896"/>
      <c r="H172" s="1897"/>
      <c r="I172" s="1896"/>
      <c r="J172" s="1897"/>
      <c r="K172" s="1896"/>
      <c r="L172" s="1897"/>
      <c r="M172" s="1896"/>
      <c r="N172" s="1897"/>
      <c r="O172" s="1896"/>
      <c r="P172" s="1897"/>
      <c r="Q172" s="1896"/>
      <c r="R172" s="1897"/>
      <c r="S172" s="1896"/>
      <c r="T172" s="1897"/>
      <c r="U172" s="1896"/>
      <c r="V172" s="1897"/>
      <c r="W172" s="1896"/>
      <c r="X172" s="1897"/>
      <c r="Y172" s="1896"/>
      <c r="Z172" s="1897"/>
      <c r="AA172" s="1896"/>
      <c r="AB172" s="1897"/>
      <c r="AC172" s="1896"/>
      <c r="AD172" s="1897"/>
      <c r="AE172" s="1896"/>
      <c r="AF172" s="1898"/>
      <c r="AG172" s="1899"/>
      <c r="AH172" s="1900"/>
      <c r="AI172" s="1900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680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899" t="s">
        <v>217</v>
      </c>
      <c r="B177" s="2899" t="s">
        <v>189</v>
      </c>
      <c r="C177" s="2908" t="s">
        <v>218</v>
      </c>
      <c r="D177" s="2909"/>
      <c r="E177" s="2899" t="s">
        <v>219</v>
      </c>
      <c r="F177" s="2908" t="s">
        <v>5</v>
      </c>
      <c r="G177" s="2909"/>
      <c r="H177" s="2909"/>
      <c r="I177" s="2909"/>
      <c r="J177" s="2909"/>
      <c r="K177" s="2909"/>
      <c r="L177" s="2909"/>
      <c r="M177" s="2909"/>
      <c r="N177" s="2909"/>
      <c r="O177" s="2909"/>
      <c r="P177" s="2909"/>
      <c r="Q177" s="2909"/>
      <c r="R177" s="2909"/>
      <c r="S177" s="2909"/>
      <c r="T177" s="2910"/>
    </row>
    <row r="178" spans="1:91" s="3" customFormat="1" ht="21" x14ac:dyDescent="0.15">
      <c r="A178" s="2116"/>
      <c r="B178" s="2116"/>
      <c r="C178" s="1901" t="s">
        <v>194</v>
      </c>
      <c r="D178" s="1901" t="s">
        <v>220</v>
      </c>
      <c r="E178" s="2116"/>
      <c r="F178" s="1901" t="s">
        <v>221</v>
      </c>
      <c r="G178" s="1901" t="s">
        <v>222</v>
      </c>
      <c r="H178" s="1901" t="s">
        <v>223</v>
      </c>
      <c r="I178" s="1901" t="s">
        <v>224</v>
      </c>
      <c r="J178" s="1901" t="s">
        <v>225</v>
      </c>
      <c r="K178" s="1901" t="s">
        <v>226</v>
      </c>
      <c r="L178" s="1901" t="s">
        <v>227</v>
      </c>
      <c r="M178" s="1901" t="s">
        <v>228</v>
      </c>
      <c r="N178" s="1901" t="s">
        <v>229</v>
      </c>
      <c r="O178" s="1901" t="s">
        <v>230</v>
      </c>
      <c r="P178" s="1901" t="s">
        <v>231</v>
      </c>
      <c r="Q178" s="1901" t="s">
        <v>232</v>
      </c>
      <c r="R178" s="1901" t="s">
        <v>233</v>
      </c>
      <c r="S178" s="1901" t="s">
        <v>234</v>
      </c>
      <c r="T178" s="1901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1902">
        <f>SUM(C179:D179)</f>
        <v>0</v>
      </c>
      <c r="C179" s="78"/>
      <c r="D179" s="78"/>
      <c r="E179" s="1902">
        <f>+F179+G179+H179+I179+K179+L179+M179+N179+O179+P179+Q179+R179+S179+T179</f>
        <v>0</v>
      </c>
      <c r="F179" s="13"/>
      <c r="G179" s="13"/>
      <c r="H179" s="13"/>
      <c r="I179" s="13"/>
      <c r="J179" s="1903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889" t="s">
        <v>238</v>
      </c>
      <c r="B184" s="2894" t="s">
        <v>239</v>
      </c>
      <c r="C184" s="2906"/>
      <c r="D184" s="2895"/>
      <c r="E184" s="2894" t="s">
        <v>240</v>
      </c>
      <c r="F184" s="2906"/>
      <c r="G184" s="2895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1904" t="s">
        <v>43</v>
      </c>
      <c r="C185" s="1905" t="s">
        <v>29</v>
      </c>
      <c r="D185" s="1906" t="s">
        <v>30</v>
      </c>
      <c r="E185" s="1904" t="s">
        <v>43</v>
      </c>
      <c r="F185" s="1905" t="s">
        <v>29</v>
      </c>
      <c r="G185" s="1906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1907">
        <f>SUM(C186:D186)</f>
        <v>0</v>
      </c>
      <c r="C186" s="1908"/>
      <c r="D186" s="1909"/>
      <c r="E186" s="1907">
        <f>SUM(F186:G186)</f>
        <v>0</v>
      </c>
      <c r="F186" s="1908"/>
      <c r="G186" s="1909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127" t="s">
        <v>244</v>
      </c>
      <c r="B189" s="2907" t="s">
        <v>189</v>
      </c>
      <c r="C189" s="2131" t="s">
        <v>245</v>
      </c>
      <c r="D189" s="2132"/>
      <c r="E189" s="2133"/>
      <c r="F189" s="2899" t="s">
        <v>219</v>
      </c>
      <c r="G189" s="2134" t="s">
        <v>5</v>
      </c>
      <c r="H189" s="2135"/>
      <c r="I189" s="2135"/>
      <c r="J189" s="2135"/>
      <c r="K189" s="2135"/>
      <c r="L189" s="2127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1910" t="s">
        <v>246</v>
      </c>
      <c r="D190" s="1910" t="s">
        <v>195</v>
      </c>
      <c r="E190" s="1910" t="s">
        <v>247</v>
      </c>
      <c r="F190" s="2116"/>
      <c r="G190" s="1911" t="s">
        <v>248</v>
      </c>
      <c r="H190" s="1912" t="s">
        <v>249</v>
      </c>
      <c r="I190" s="1912" t="s">
        <v>250</v>
      </c>
      <c r="J190" s="1912" t="s">
        <v>251</v>
      </c>
      <c r="K190" s="1912" t="s">
        <v>252</v>
      </c>
      <c r="L190" s="1913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1902">
        <f>SUM(G191:L191)</f>
        <v>0</v>
      </c>
      <c r="G191" s="1896"/>
      <c r="H191" s="1914"/>
      <c r="I191" s="1914"/>
      <c r="J191" s="1914"/>
      <c r="K191" s="1914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911" t="s">
        <v>257</v>
      </c>
      <c r="B194" s="2911"/>
      <c r="C194" s="2911"/>
    </row>
    <row r="195" spans="1:92" ht="15" customHeight="1" x14ac:dyDescent="0.25">
      <c r="A195" s="2143" t="s">
        <v>258</v>
      </c>
      <c r="B195" s="2144"/>
      <c r="C195" s="2912" t="s">
        <v>259</v>
      </c>
      <c r="D195" s="2913" t="s">
        <v>260</v>
      </c>
      <c r="E195" s="2914"/>
      <c r="F195" s="2914"/>
      <c r="G195" s="2914"/>
      <c r="H195" s="2914"/>
      <c r="I195" s="2914"/>
      <c r="J195" s="2915"/>
      <c r="K195" s="2916" t="s">
        <v>261</v>
      </c>
      <c r="L195" s="2916"/>
      <c r="M195" s="2916"/>
      <c r="N195" s="2891"/>
    </row>
    <row r="196" spans="1:92" ht="21" x14ac:dyDescent="0.25">
      <c r="A196" s="2145"/>
      <c r="B196" s="2146"/>
      <c r="C196" s="2148"/>
      <c r="D196" s="1910" t="s">
        <v>246</v>
      </c>
      <c r="E196" s="1910" t="s">
        <v>262</v>
      </c>
      <c r="F196" s="1910" t="s">
        <v>263</v>
      </c>
      <c r="G196" s="1910" t="s">
        <v>264</v>
      </c>
      <c r="H196" s="1910" t="s">
        <v>219</v>
      </c>
      <c r="I196" s="1910" t="s">
        <v>265</v>
      </c>
      <c r="J196" s="1910" t="s">
        <v>266</v>
      </c>
      <c r="K196" s="1915" t="s">
        <v>267</v>
      </c>
      <c r="L196" s="1916" t="s">
        <v>268</v>
      </c>
      <c r="M196" s="1916" t="s">
        <v>269</v>
      </c>
      <c r="N196" s="1917" t="s">
        <v>270</v>
      </c>
    </row>
    <row r="197" spans="1:92" x14ac:dyDescent="0.25">
      <c r="A197" s="2905" t="s">
        <v>271</v>
      </c>
      <c r="B197" s="1918" t="s">
        <v>272</v>
      </c>
      <c r="C197" s="1902">
        <f>SUM(E197+G197)</f>
        <v>0</v>
      </c>
      <c r="D197" s="1919"/>
      <c r="E197" s="13"/>
      <c r="F197" s="1903"/>
      <c r="G197" s="13"/>
      <c r="H197" s="1902">
        <f>+K197+L197+M197</f>
        <v>0</v>
      </c>
      <c r="I197" s="1903"/>
      <c r="J197" s="1903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900" t="s">
        <v>244</v>
      </c>
      <c r="B202" s="2900" t="s">
        <v>277</v>
      </c>
      <c r="C202" s="2892" t="s">
        <v>278</v>
      </c>
      <c r="D202" s="2901" t="s">
        <v>261</v>
      </c>
      <c r="E202" s="2902"/>
      <c r="F202" s="2901" t="s">
        <v>5</v>
      </c>
      <c r="G202" s="2903"/>
      <c r="H202" s="2903"/>
      <c r="I202" s="2903"/>
      <c r="J202" s="2903"/>
      <c r="K202" s="2903"/>
      <c r="L202" s="2903"/>
      <c r="M202" s="2903"/>
      <c r="N202" s="2903"/>
      <c r="O202" s="2903"/>
      <c r="P202" s="2903"/>
      <c r="Q202" s="2903"/>
      <c r="R202" s="2903"/>
      <c r="S202" s="2903"/>
      <c r="T202" s="2904" t="s">
        <v>265</v>
      </c>
      <c r="U202" s="2892" t="s">
        <v>279</v>
      </c>
    </row>
    <row r="203" spans="1:92" s="3" customFormat="1" ht="21" x14ac:dyDescent="0.15">
      <c r="A203" s="2900"/>
      <c r="B203" s="2900"/>
      <c r="C203" s="2106"/>
      <c r="D203" s="1920" t="s">
        <v>280</v>
      </c>
      <c r="E203" s="1921" t="s">
        <v>281</v>
      </c>
      <c r="F203" s="1920" t="s">
        <v>282</v>
      </c>
      <c r="G203" s="1922" t="s">
        <v>283</v>
      </c>
      <c r="H203" s="1922" t="s">
        <v>13</v>
      </c>
      <c r="I203" s="1922" t="s">
        <v>141</v>
      </c>
      <c r="J203" s="1922" t="s">
        <v>15</v>
      </c>
      <c r="K203" s="1922" t="s">
        <v>284</v>
      </c>
      <c r="L203" s="1922" t="s">
        <v>17</v>
      </c>
      <c r="M203" s="1922" t="s">
        <v>18</v>
      </c>
      <c r="N203" s="1922" t="s">
        <v>19</v>
      </c>
      <c r="O203" s="1922" t="s">
        <v>20</v>
      </c>
      <c r="P203" s="1922" t="s">
        <v>21</v>
      </c>
      <c r="Q203" s="1922" t="s">
        <v>22</v>
      </c>
      <c r="R203" s="1922" t="s">
        <v>23</v>
      </c>
      <c r="S203" s="1923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1924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893" t="s">
        <v>289</v>
      </c>
      <c r="B208" s="2893" t="s">
        <v>290</v>
      </c>
      <c r="C208" s="2894" t="s">
        <v>261</v>
      </c>
      <c r="D208" s="2895"/>
      <c r="E208" s="2896" t="s">
        <v>5</v>
      </c>
      <c r="F208" s="2897"/>
      <c r="G208" s="2897"/>
      <c r="H208" s="2897"/>
      <c r="I208" s="2897"/>
      <c r="J208" s="2897"/>
      <c r="K208" s="2898" t="s">
        <v>265</v>
      </c>
      <c r="L208" s="2899" t="s">
        <v>279</v>
      </c>
    </row>
    <row r="209" spans="1:91" ht="21" x14ac:dyDescent="0.25">
      <c r="A209" s="2893"/>
      <c r="B209" s="2893"/>
      <c r="C209" s="1905" t="s">
        <v>280</v>
      </c>
      <c r="D209" s="1906" t="s">
        <v>291</v>
      </c>
      <c r="E209" s="1905" t="s">
        <v>282</v>
      </c>
      <c r="F209" s="1925" t="s">
        <v>283</v>
      </c>
      <c r="G209" s="1925" t="s">
        <v>13</v>
      </c>
      <c r="H209" s="1925" t="s">
        <v>141</v>
      </c>
      <c r="I209" s="1925" t="s">
        <v>15</v>
      </c>
      <c r="J209" s="1926" t="s">
        <v>292</v>
      </c>
      <c r="K209" s="2114"/>
      <c r="L209" s="2116"/>
    </row>
    <row r="210" spans="1:91" x14ac:dyDescent="0.25">
      <c r="A210" s="341" t="s">
        <v>293</v>
      </c>
      <c r="B210" s="1927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885" t="s">
        <v>296</v>
      </c>
      <c r="B213" s="2885" t="s">
        <v>189</v>
      </c>
      <c r="C213" s="2886" t="s">
        <v>297</v>
      </c>
      <c r="D213" s="2887"/>
      <c r="E213" s="2887"/>
      <c r="F213" s="2887"/>
      <c r="G213" s="2888"/>
    </row>
    <row r="214" spans="1:91" x14ac:dyDescent="0.25">
      <c r="A214" s="2096"/>
      <c r="B214" s="2096"/>
      <c r="C214" s="1893" t="s">
        <v>12</v>
      </c>
      <c r="D214" s="1928" t="s">
        <v>13</v>
      </c>
      <c r="E214" s="1929" t="s">
        <v>141</v>
      </c>
      <c r="F214" s="1929" t="s">
        <v>15</v>
      </c>
      <c r="G214" s="1930" t="s">
        <v>16</v>
      </c>
    </row>
    <row r="215" spans="1:91" x14ac:dyDescent="0.25">
      <c r="A215" s="1931" t="s">
        <v>298</v>
      </c>
      <c r="B215" s="1932">
        <f>SUM(C215:G215)</f>
        <v>0</v>
      </c>
      <c r="C215" s="1933"/>
      <c r="D215" s="1934"/>
      <c r="E215" s="1934"/>
      <c r="F215" s="1935"/>
      <c r="G215" s="1936"/>
    </row>
    <row r="216" spans="1:91" s="2" customFormat="1" ht="11.25" x14ac:dyDescent="0.15">
      <c r="A216" s="315" t="s">
        <v>299</v>
      </c>
    </row>
    <row r="217" spans="1:91" x14ac:dyDescent="0.25">
      <c r="A217" s="2889" t="s">
        <v>300</v>
      </c>
      <c r="B217" s="2886" t="s">
        <v>301</v>
      </c>
      <c r="C217" s="2887"/>
      <c r="D217" s="2888"/>
    </row>
    <row r="218" spans="1:91" ht="15" customHeight="1" x14ac:dyDescent="0.25">
      <c r="A218" s="2101"/>
      <c r="B218" s="1937" t="s">
        <v>302</v>
      </c>
      <c r="C218" s="2890" t="s">
        <v>303</v>
      </c>
      <c r="D218" s="2891"/>
    </row>
    <row r="219" spans="1:91" x14ac:dyDescent="0.25">
      <c r="A219" s="2102"/>
      <c r="B219" s="1891" t="s">
        <v>304</v>
      </c>
      <c r="C219" s="1893" t="s">
        <v>305</v>
      </c>
      <c r="D219" s="1892" t="s">
        <v>306</v>
      </c>
    </row>
    <row r="220" spans="1:91" x14ac:dyDescent="0.25">
      <c r="A220" s="1938" t="s">
        <v>307</v>
      </c>
      <c r="B220" s="1939"/>
      <c r="C220" s="1940"/>
      <c r="D220" s="1941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135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workbookViewId="0">
      <selection activeCell="A4" sqref="A4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4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4" x14ac:dyDescent="0.25">
      <c r="A4" s="1" t="str">
        <f>CONCATENATE("MES: ",[12]NOMBRE!B6," - ","( ",[12]NOMBRE!C6,[12]NOMBRE!D6," )")</f>
        <v>MES: NOVIEMBRE - ( 11 )</v>
      </c>
    </row>
    <row r="5" spans="1:94" x14ac:dyDescent="0.25">
      <c r="A5" s="1" t="str">
        <f>CONCATENATE("AÑO: ",[12]NOMBRE!B7)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973" t="s">
        <v>3</v>
      </c>
      <c r="B9" s="2959" t="s">
        <v>4</v>
      </c>
      <c r="C9" s="2881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882"/>
      <c r="T9" s="2974" t="s">
        <v>6</v>
      </c>
      <c r="U9" s="2975"/>
      <c r="V9" s="2847" t="s">
        <v>7</v>
      </c>
      <c r="W9" s="2847" t="s">
        <v>8</v>
      </c>
      <c r="X9" s="2912" t="s">
        <v>9</v>
      </c>
      <c r="Y9" s="2912" t="s">
        <v>10</v>
      </c>
      <c r="Z9" s="2912" t="s">
        <v>11</v>
      </c>
    </row>
    <row r="10" spans="1:94" s="3" customFormat="1" ht="10.5" x14ac:dyDescent="0.15">
      <c r="A10" s="2973"/>
      <c r="B10" s="2203"/>
      <c r="C10" s="1893" t="s">
        <v>12</v>
      </c>
      <c r="D10" s="1929" t="s">
        <v>13</v>
      </c>
      <c r="E10" s="1928" t="s">
        <v>14</v>
      </c>
      <c r="F10" s="1929" t="s">
        <v>15</v>
      </c>
      <c r="G10" s="1946" t="s">
        <v>16</v>
      </c>
      <c r="H10" s="1946" t="s">
        <v>17</v>
      </c>
      <c r="I10" s="1946" t="s">
        <v>18</v>
      </c>
      <c r="J10" s="1946" t="s">
        <v>19</v>
      </c>
      <c r="K10" s="1946" t="s">
        <v>20</v>
      </c>
      <c r="L10" s="1946" t="s">
        <v>21</v>
      </c>
      <c r="M10" s="1946" t="s">
        <v>22</v>
      </c>
      <c r="N10" s="1946" t="s">
        <v>23</v>
      </c>
      <c r="O10" s="1946" t="s">
        <v>24</v>
      </c>
      <c r="P10" s="1946" t="s">
        <v>25</v>
      </c>
      <c r="Q10" s="1946" t="s">
        <v>26</v>
      </c>
      <c r="R10" s="1946" t="s">
        <v>27</v>
      </c>
      <c r="S10" s="1947" t="s">
        <v>28</v>
      </c>
      <c r="T10" s="1948" t="s">
        <v>29</v>
      </c>
      <c r="U10" s="1949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1950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97"/>
      <c r="T11" s="1900"/>
      <c r="U11" s="1951"/>
      <c r="V11" s="1952"/>
      <c r="W11" s="1952"/>
      <c r="X11" s="1952"/>
      <c r="Y11" s="1952"/>
      <c r="Z11" s="1952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1953" t="s">
        <v>36</v>
      </c>
      <c r="B16" s="1954">
        <f t="shared" si="0"/>
        <v>0</v>
      </c>
      <c r="C16" s="1955">
        <f t="shared" ref="C16:S16" si="14">SUM(C11:C15)</f>
        <v>0</v>
      </c>
      <c r="D16" s="1956">
        <f t="shared" si="14"/>
        <v>0</v>
      </c>
      <c r="E16" s="1956">
        <f t="shared" si="14"/>
        <v>0</v>
      </c>
      <c r="F16" s="1957">
        <f t="shared" si="14"/>
        <v>0</v>
      </c>
      <c r="G16" s="1957">
        <f t="shared" si="14"/>
        <v>0</v>
      </c>
      <c r="H16" s="1957">
        <f t="shared" si="14"/>
        <v>0</v>
      </c>
      <c r="I16" s="1957">
        <f t="shared" si="14"/>
        <v>0</v>
      </c>
      <c r="J16" s="1957">
        <f t="shared" si="14"/>
        <v>0</v>
      </c>
      <c r="K16" s="1957">
        <f t="shared" si="14"/>
        <v>0</v>
      </c>
      <c r="L16" s="1957">
        <f t="shared" si="14"/>
        <v>0</v>
      </c>
      <c r="M16" s="1957">
        <f t="shared" si="14"/>
        <v>0</v>
      </c>
      <c r="N16" s="1957">
        <f t="shared" si="14"/>
        <v>0</v>
      </c>
      <c r="O16" s="1957">
        <f t="shared" si="14"/>
        <v>0</v>
      </c>
      <c r="P16" s="1957">
        <f t="shared" si="14"/>
        <v>0</v>
      </c>
      <c r="Q16" s="1957">
        <f t="shared" si="14"/>
        <v>0</v>
      </c>
      <c r="R16" s="1957">
        <f t="shared" si="14"/>
        <v>0</v>
      </c>
      <c r="S16" s="1958">
        <f t="shared" si="14"/>
        <v>0</v>
      </c>
      <c r="T16" s="1954">
        <f>SUM(T11:T15)</f>
        <v>0</v>
      </c>
      <c r="U16" s="1959">
        <f t="shared" ref="U16:Y16" si="15">SUM(U11:U15)</f>
        <v>0</v>
      </c>
      <c r="V16" s="1960">
        <f t="shared" si="15"/>
        <v>0</v>
      </c>
      <c r="W16" s="1960">
        <f t="shared" si="15"/>
        <v>0</v>
      </c>
      <c r="X16" s="1960">
        <f t="shared" si="15"/>
        <v>0</v>
      </c>
      <c r="Y16" s="1960">
        <f t="shared" si="15"/>
        <v>0</v>
      </c>
      <c r="Z16" s="1960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2964" t="s">
        <v>38</v>
      </c>
      <c r="B18" s="2963" t="s">
        <v>4</v>
      </c>
      <c r="C18" s="2963"/>
      <c r="D18" s="2963"/>
      <c r="E18" s="2969" t="s">
        <v>39</v>
      </c>
      <c r="F18" s="2970"/>
      <c r="G18" s="2970"/>
      <c r="H18" s="2971"/>
      <c r="I18" s="2972" t="s">
        <v>31</v>
      </c>
      <c r="J18" s="2963" t="s">
        <v>40</v>
      </c>
      <c r="K18" s="2963" t="s">
        <v>9</v>
      </c>
      <c r="L18" s="2963" t="s">
        <v>10</v>
      </c>
    </row>
    <row r="19" spans="1:93" s="3" customFormat="1" ht="10.5" x14ac:dyDescent="0.15">
      <c r="A19" s="2964"/>
      <c r="B19" s="2963"/>
      <c r="C19" s="2963"/>
      <c r="D19" s="2963"/>
      <c r="E19" s="2964" t="s">
        <v>41</v>
      </c>
      <c r="F19" s="2964"/>
      <c r="G19" s="2964" t="s">
        <v>42</v>
      </c>
      <c r="H19" s="2965"/>
      <c r="I19" s="2972"/>
      <c r="J19" s="2963"/>
      <c r="K19" s="2963"/>
      <c r="L19" s="2963"/>
    </row>
    <row r="20" spans="1:93" s="3" customFormat="1" ht="10.5" x14ac:dyDescent="0.15">
      <c r="A20" s="2964"/>
      <c r="B20" s="1961" t="s">
        <v>43</v>
      </c>
      <c r="C20" s="1962" t="s">
        <v>29</v>
      </c>
      <c r="D20" s="1962" t="s">
        <v>30</v>
      </c>
      <c r="E20" s="1963" t="s">
        <v>29</v>
      </c>
      <c r="F20" s="1964" t="s">
        <v>30</v>
      </c>
      <c r="G20" s="1963" t="s">
        <v>29</v>
      </c>
      <c r="H20" s="1965" t="s">
        <v>30</v>
      </c>
      <c r="I20" s="2972"/>
      <c r="J20" s="2963"/>
      <c r="K20" s="2963"/>
      <c r="L20" s="2963"/>
    </row>
    <row r="21" spans="1:93" s="3" customFormat="1" ht="10.5" x14ac:dyDescent="0.15">
      <c r="A21" s="1966" t="s">
        <v>44</v>
      </c>
      <c r="B21" s="1967">
        <f>SUM(C21:D21)</f>
        <v>0</v>
      </c>
      <c r="C21" s="1967">
        <f t="shared" ref="C21:D23" si="16">+E21+G21</f>
        <v>0</v>
      </c>
      <c r="D21" s="1967">
        <f t="shared" si="16"/>
        <v>0</v>
      </c>
      <c r="E21" s="1968"/>
      <c r="F21" s="1969"/>
      <c r="G21" s="1968"/>
      <c r="H21" s="1970"/>
      <c r="I21" s="1971"/>
      <c r="J21" s="1972"/>
      <c r="K21" s="1973"/>
      <c r="L21" s="1973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1953" t="s">
        <v>4</v>
      </c>
      <c r="B24" s="1974">
        <f>SUM(B21:B23)</f>
        <v>0</v>
      </c>
      <c r="C24" s="1974">
        <f>SUM(C21:C23)</f>
        <v>0</v>
      </c>
      <c r="D24" s="1974">
        <f>SUM(D21:D23)</f>
        <v>0</v>
      </c>
      <c r="E24" s="1975">
        <f>SUM(E21:E23)</f>
        <v>0</v>
      </c>
      <c r="F24" s="1976">
        <f t="shared" ref="F24:L24" si="21">SUM(F21:F23)</f>
        <v>0</v>
      </c>
      <c r="G24" s="1975">
        <f t="shared" si="21"/>
        <v>0</v>
      </c>
      <c r="H24" s="1977">
        <f t="shared" si="21"/>
        <v>0</v>
      </c>
      <c r="I24" s="1976">
        <f t="shared" si="21"/>
        <v>0</v>
      </c>
      <c r="J24" s="1974">
        <f t="shared" si="21"/>
        <v>0</v>
      </c>
      <c r="K24" s="1974">
        <f t="shared" si="21"/>
        <v>0</v>
      </c>
      <c r="L24" s="1974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959"/>
      <c r="B26" s="2959" t="s">
        <v>4</v>
      </c>
      <c r="C26" s="2966" t="s">
        <v>5</v>
      </c>
      <c r="D26" s="2967"/>
      <c r="E26" s="2967"/>
      <c r="F26" s="2967"/>
      <c r="G26" s="2967"/>
      <c r="H26" s="2967"/>
      <c r="I26" s="2967"/>
      <c r="J26" s="2967"/>
      <c r="K26" s="2967"/>
      <c r="L26" s="2967"/>
      <c r="M26" s="2967"/>
      <c r="N26" s="2967"/>
      <c r="O26" s="2967"/>
      <c r="P26" s="2967"/>
      <c r="Q26" s="2967"/>
      <c r="R26" s="2967"/>
      <c r="S26" s="2968"/>
      <c r="T26" s="2957" t="s">
        <v>48</v>
      </c>
      <c r="U26" s="2952"/>
      <c r="V26" s="2891" t="s">
        <v>9</v>
      </c>
      <c r="W26" s="2958" t="s">
        <v>10</v>
      </c>
    </row>
    <row r="27" spans="1:93" s="3" customFormat="1" ht="10.5" x14ac:dyDescent="0.15">
      <c r="A27" s="2203"/>
      <c r="B27" s="2203"/>
      <c r="C27" s="1893" t="s">
        <v>12</v>
      </c>
      <c r="D27" s="1929" t="s">
        <v>13</v>
      </c>
      <c r="E27" s="1928" t="s">
        <v>14</v>
      </c>
      <c r="F27" s="1929" t="s">
        <v>15</v>
      </c>
      <c r="G27" s="1946" t="s">
        <v>16</v>
      </c>
      <c r="H27" s="1946" t="s">
        <v>17</v>
      </c>
      <c r="I27" s="1946" t="s">
        <v>18</v>
      </c>
      <c r="J27" s="1946" t="s">
        <v>19</v>
      </c>
      <c r="K27" s="1946" t="s">
        <v>20</v>
      </c>
      <c r="L27" s="1946" t="s">
        <v>21</v>
      </c>
      <c r="M27" s="1946" t="s">
        <v>22</v>
      </c>
      <c r="N27" s="1946" t="s">
        <v>23</v>
      </c>
      <c r="O27" s="1946" t="s">
        <v>24</v>
      </c>
      <c r="P27" s="1946" t="s">
        <v>25</v>
      </c>
      <c r="Q27" s="1946" t="s">
        <v>26</v>
      </c>
      <c r="R27" s="1946" t="s">
        <v>27</v>
      </c>
      <c r="S27" s="1947" t="s">
        <v>28</v>
      </c>
      <c r="T27" s="1948" t="s">
        <v>29</v>
      </c>
      <c r="U27" s="1949" t="s">
        <v>30</v>
      </c>
      <c r="V27" s="2891"/>
      <c r="W27" s="2958"/>
    </row>
    <row r="28" spans="1:93" s="3" customFormat="1" ht="10.5" x14ac:dyDescent="0.15">
      <c r="A28" s="1978" t="s">
        <v>49</v>
      </c>
      <c r="B28" s="1979">
        <f>SUM(C28:S28)</f>
        <v>0</v>
      </c>
      <c r="C28" s="1980"/>
      <c r="D28" s="1981"/>
      <c r="E28" s="1981"/>
      <c r="F28" s="1981"/>
      <c r="G28" s="1981"/>
      <c r="H28" s="1981"/>
      <c r="I28" s="1981"/>
      <c r="J28" s="1981"/>
      <c r="K28" s="1981"/>
      <c r="L28" s="1981"/>
      <c r="M28" s="1981"/>
      <c r="N28" s="1981"/>
      <c r="O28" s="1981"/>
      <c r="P28" s="1981"/>
      <c r="Q28" s="1981"/>
      <c r="R28" s="1981"/>
      <c r="S28" s="1941"/>
      <c r="T28" s="1939"/>
      <c r="U28" s="1982"/>
      <c r="V28" s="1983"/>
      <c r="W28" s="1939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2863" t="s">
        <v>52</v>
      </c>
      <c r="B31" s="2959" t="s">
        <v>4</v>
      </c>
      <c r="C31" s="2960" t="s">
        <v>53</v>
      </c>
      <c r="D31" s="2961"/>
      <c r="E31" s="2961"/>
      <c r="F31" s="2961"/>
      <c r="G31" s="2961"/>
      <c r="H31" s="2961"/>
      <c r="I31" s="2961"/>
      <c r="J31" s="2961"/>
      <c r="K31" s="2961"/>
      <c r="L31" s="2961"/>
      <c r="M31" s="2961"/>
      <c r="N31" s="2961"/>
      <c r="O31" s="2961"/>
      <c r="P31" s="2961"/>
      <c r="Q31" s="2961"/>
      <c r="R31" s="2961"/>
      <c r="S31" s="2961"/>
      <c r="T31" s="2961"/>
      <c r="U31" s="2962"/>
      <c r="V31" s="2868" t="s">
        <v>54</v>
      </c>
      <c r="W31" s="2869"/>
      <c r="X31" s="2846" t="s">
        <v>55</v>
      </c>
      <c r="Y31" s="2847"/>
      <c r="Z31" s="2890" t="s">
        <v>56</v>
      </c>
      <c r="AA31" s="2916"/>
      <c r="AB31" s="2916"/>
      <c r="AC31" s="2916"/>
      <c r="AD31" s="2916"/>
      <c r="AE31" s="2916"/>
      <c r="AF31" s="2916"/>
      <c r="AG31" s="2916"/>
      <c r="AH31" s="2916"/>
      <c r="AI31" s="2891"/>
      <c r="AJ31" s="2954" t="s">
        <v>57</v>
      </c>
      <c r="AK31" s="2156"/>
      <c r="AL31" s="2847"/>
      <c r="AM31" s="2912" t="s">
        <v>58</v>
      </c>
      <c r="AN31" s="2847" t="s">
        <v>59</v>
      </c>
      <c r="AO31" s="2912" t="s">
        <v>9</v>
      </c>
      <c r="AP31" s="2847" t="s">
        <v>10</v>
      </c>
      <c r="AQ31" s="2847" t="s">
        <v>60</v>
      </c>
    </row>
    <row r="32" spans="1:93" s="3" customFormat="1" ht="10.5" x14ac:dyDescent="0.15">
      <c r="A32" s="2199"/>
      <c r="B32" s="2202"/>
      <c r="C32" s="2955" t="s">
        <v>5</v>
      </c>
      <c r="D32" s="2955"/>
      <c r="E32" s="2955"/>
      <c r="F32" s="2955"/>
      <c r="G32" s="2955"/>
      <c r="H32" s="2955"/>
      <c r="I32" s="2955"/>
      <c r="J32" s="2955"/>
      <c r="K32" s="2955"/>
      <c r="L32" s="2955"/>
      <c r="M32" s="2955"/>
      <c r="N32" s="2955"/>
      <c r="O32" s="2955"/>
      <c r="P32" s="2955"/>
      <c r="Q32" s="2955"/>
      <c r="R32" s="2955"/>
      <c r="S32" s="2955"/>
      <c r="T32" s="2956" t="s">
        <v>48</v>
      </c>
      <c r="U32" s="2957"/>
      <c r="V32" s="2209"/>
      <c r="W32" s="2210"/>
      <c r="X32" s="2157"/>
      <c r="Y32" s="2141"/>
      <c r="Z32" s="2886" t="s">
        <v>61</v>
      </c>
      <c r="AA32" s="2887"/>
      <c r="AB32" s="2887"/>
      <c r="AC32" s="2887"/>
      <c r="AD32" s="2888"/>
      <c r="AE32" s="2886" t="s">
        <v>62</v>
      </c>
      <c r="AF32" s="2887"/>
      <c r="AG32" s="2887"/>
      <c r="AH32" s="2887"/>
      <c r="AI32" s="2888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1893" t="s">
        <v>12</v>
      </c>
      <c r="D33" s="1929" t="s">
        <v>13</v>
      </c>
      <c r="E33" s="1928" t="s">
        <v>14</v>
      </c>
      <c r="F33" s="1929" t="s">
        <v>15</v>
      </c>
      <c r="G33" s="1946" t="s">
        <v>16</v>
      </c>
      <c r="H33" s="1946" t="s">
        <v>17</v>
      </c>
      <c r="I33" s="1946" t="s">
        <v>18</v>
      </c>
      <c r="J33" s="1946" t="s">
        <v>19</v>
      </c>
      <c r="K33" s="1946" t="s">
        <v>20</v>
      </c>
      <c r="L33" s="1946" t="s">
        <v>21</v>
      </c>
      <c r="M33" s="1946" t="s">
        <v>22</v>
      </c>
      <c r="N33" s="1946" t="s">
        <v>23</v>
      </c>
      <c r="O33" s="1946" t="s">
        <v>24</v>
      </c>
      <c r="P33" s="1946" t="s">
        <v>25</v>
      </c>
      <c r="Q33" s="1946" t="s">
        <v>26</v>
      </c>
      <c r="R33" s="1946" t="s">
        <v>27</v>
      </c>
      <c r="S33" s="1947" t="s">
        <v>28</v>
      </c>
      <c r="T33" s="1984" t="s">
        <v>29</v>
      </c>
      <c r="U33" s="1985" t="s">
        <v>30</v>
      </c>
      <c r="V33" s="1893" t="s">
        <v>63</v>
      </c>
      <c r="W33" s="1892" t="s">
        <v>64</v>
      </c>
      <c r="X33" s="1893" t="s">
        <v>65</v>
      </c>
      <c r="Y33" s="1930" t="s">
        <v>66</v>
      </c>
      <c r="Z33" s="1888" t="s">
        <v>4</v>
      </c>
      <c r="AA33" s="1986" t="s">
        <v>67</v>
      </c>
      <c r="AB33" s="1929" t="s">
        <v>68</v>
      </c>
      <c r="AC33" s="1929" t="s">
        <v>69</v>
      </c>
      <c r="AD33" s="1892" t="s">
        <v>70</v>
      </c>
      <c r="AE33" s="73" t="s">
        <v>71</v>
      </c>
      <c r="AF33" s="1986" t="s">
        <v>67</v>
      </c>
      <c r="AG33" s="1929" t="s">
        <v>68</v>
      </c>
      <c r="AH33" s="1929" t="s">
        <v>69</v>
      </c>
      <c r="AI33" s="1892" t="s">
        <v>70</v>
      </c>
      <c r="AJ33" s="1987" t="s">
        <v>72</v>
      </c>
      <c r="AK33" s="1891" t="s">
        <v>73</v>
      </c>
      <c r="AL33" s="1891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0</v>
      </c>
      <c r="C34" s="1896"/>
      <c r="D34" s="16"/>
      <c r="E34" s="16"/>
      <c r="F34" s="16"/>
      <c r="G34" s="1988"/>
      <c r="H34" s="1988"/>
      <c r="I34" s="1988"/>
      <c r="J34" s="1988"/>
      <c r="K34" s="1988"/>
      <c r="L34" s="1988"/>
      <c r="M34" s="1988"/>
      <c r="N34" s="1988"/>
      <c r="O34" s="1988"/>
      <c r="P34" s="1988"/>
      <c r="Q34" s="1988"/>
      <c r="R34" s="1988"/>
      <c r="S34" s="1989"/>
      <c r="T34" s="1990"/>
      <c r="U34" s="1991"/>
      <c r="V34" s="1990"/>
      <c r="W34" s="1991"/>
      <c r="X34" s="1990"/>
      <c r="Y34" s="1991"/>
      <c r="Z34" s="77">
        <f>SUM(AA34+AB34+AC34+AD34)</f>
        <v>0</v>
      </c>
      <c r="AA34" s="1990"/>
      <c r="AB34" s="1992"/>
      <c r="AC34" s="1992"/>
      <c r="AD34" s="1991"/>
      <c r="AE34" s="77">
        <f>SUM(AF34+AG34+AH34+AI34)</f>
        <v>0</v>
      </c>
      <c r="AF34" s="1990"/>
      <c r="AG34" s="1992"/>
      <c r="AH34" s="1992"/>
      <c r="AI34" s="1993"/>
      <c r="AJ34" s="27"/>
      <c r="AK34" s="27"/>
      <c r="AL34" s="27"/>
      <c r="AM34" s="27"/>
      <c r="AN34" s="27"/>
      <c r="AO34" s="27"/>
      <c r="AP34" s="27"/>
      <c r="AQ34" s="27"/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11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>
        <v>2</v>
      </c>
      <c r="N35" s="14"/>
      <c r="O35" s="14">
        <v>2</v>
      </c>
      <c r="P35" s="14">
        <v>1</v>
      </c>
      <c r="Q35" s="14">
        <v>3</v>
      </c>
      <c r="R35" s="14">
        <v>2</v>
      </c>
      <c r="S35" s="24">
        <v>1</v>
      </c>
      <c r="T35" s="78">
        <v>6</v>
      </c>
      <c r="U35" s="79">
        <v>5</v>
      </c>
      <c r="V35" s="78">
        <v>0</v>
      </c>
      <c r="W35" s="79">
        <v>0</v>
      </c>
      <c r="X35" s="78">
        <v>0</v>
      </c>
      <c r="Y35" s="79">
        <v>0</v>
      </c>
      <c r="Z35" s="77">
        <f t="shared" ref="Z35:Z93" si="23">SUM(AA35+AB35+AC35+AD35)</f>
        <v>0</v>
      </c>
      <c r="AA35" s="78">
        <v>0</v>
      </c>
      <c r="AB35" s="80">
        <v>0</v>
      </c>
      <c r="AC35" s="80">
        <v>0</v>
      </c>
      <c r="AD35" s="79">
        <v>0</v>
      </c>
      <c r="AE35" s="77">
        <f t="shared" ref="AE35:AE93" si="24">SUM(AF35+AG35+AH35+AI35)</f>
        <v>0</v>
      </c>
      <c r="AF35" s="78">
        <v>0</v>
      </c>
      <c r="AG35" s="80">
        <v>0</v>
      </c>
      <c r="AH35" s="80">
        <v>0</v>
      </c>
      <c r="AI35" s="81">
        <v>0</v>
      </c>
      <c r="AJ35" s="27">
        <v>0</v>
      </c>
      <c r="AK35" s="27">
        <v>0</v>
      </c>
      <c r="AL35" s="27">
        <v>11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1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>
        <v>1</v>
      </c>
      <c r="O67" s="14"/>
      <c r="P67" s="14"/>
      <c r="Q67" s="14"/>
      <c r="R67" s="14"/>
      <c r="S67" s="24"/>
      <c r="T67" s="78"/>
      <c r="U67" s="79">
        <v>1</v>
      </c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>
        <v>0</v>
      </c>
      <c r="AK67" s="27">
        <v>0</v>
      </c>
      <c r="AL67" s="27">
        <v>1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0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4"/>
      <c r="T77" s="13"/>
      <c r="U77" s="24"/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/>
      <c r="AM77" s="27"/>
      <c r="AN77" s="27"/>
      <c r="AO77" s="27"/>
      <c r="AP77" s="27"/>
      <c r="AQ77" s="27"/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/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/>
      <c r="AN78" s="27"/>
      <c r="AO78" s="27"/>
      <c r="AP78" s="27"/>
      <c r="AQ78" s="27"/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0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4"/>
      <c r="T88" s="13"/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/>
      <c r="AM88" s="27"/>
      <c r="AN88" s="27"/>
      <c r="AO88" s="27"/>
      <c r="AP88" s="27"/>
      <c r="AQ88" s="27"/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1994" t="s">
        <v>4</v>
      </c>
      <c r="B94" s="1995">
        <f>SUM(C94:S94)</f>
        <v>12</v>
      </c>
      <c r="C94" s="1996">
        <f>SUM(C34:C93)</f>
        <v>0</v>
      </c>
      <c r="D94" s="1997">
        <f>SUM(D34:D93)</f>
        <v>0</v>
      </c>
      <c r="E94" s="1997">
        <f t="shared" ref="E94:AP94" si="34">SUM(E34:E93)</f>
        <v>0</v>
      </c>
      <c r="F94" s="1997">
        <f t="shared" si="34"/>
        <v>0</v>
      </c>
      <c r="G94" s="1997">
        <f t="shared" si="34"/>
        <v>0</v>
      </c>
      <c r="H94" s="1998">
        <f t="shared" si="34"/>
        <v>0</v>
      </c>
      <c r="I94" s="1997">
        <f t="shared" si="34"/>
        <v>0</v>
      </c>
      <c r="J94" s="1997">
        <f t="shared" si="34"/>
        <v>0</v>
      </c>
      <c r="K94" s="1997">
        <f t="shared" si="34"/>
        <v>0</v>
      </c>
      <c r="L94" s="1997">
        <f t="shared" si="34"/>
        <v>0</v>
      </c>
      <c r="M94" s="1997">
        <f t="shared" si="34"/>
        <v>2</v>
      </c>
      <c r="N94" s="1997">
        <f t="shared" si="34"/>
        <v>1</v>
      </c>
      <c r="O94" s="1997">
        <f t="shared" si="34"/>
        <v>2</v>
      </c>
      <c r="P94" s="1997">
        <f t="shared" si="34"/>
        <v>1</v>
      </c>
      <c r="Q94" s="1997">
        <f t="shared" si="34"/>
        <v>3</v>
      </c>
      <c r="R94" s="1997">
        <f t="shared" si="34"/>
        <v>2</v>
      </c>
      <c r="S94" s="1999">
        <f t="shared" si="34"/>
        <v>1</v>
      </c>
      <c r="T94" s="1996">
        <f t="shared" si="34"/>
        <v>6</v>
      </c>
      <c r="U94" s="1999">
        <f t="shared" si="34"/>
        <v>6</v>
      </c>
      <c r="V94" s="1996">
        <f t="shared" si="34"/>
        <v>0</v>
      </c>
      <c r="W94" s="1999">
        <f t="shared" si="34"/>
        <v>0</v>
      </c>
      <c r="X94" s="1996">
        <f t="shared" si="34"/>
        <v>0</v>
      </c>
      <c r="Y94" s="1999">
        <f t="shared" si="34"/>
        <v>0</v>
      </c>
      <c r="Z94" s="1995">
        <f t="shared" si="34"/>
        <v>0</v>
      </c>
      <c r="AA94" s="1996">
        <f t="shared" si="34"/>
        <v>0</v>
      </c>
      <c r="AB94" s="1997">
        <f t="shared" si="34"/>
        <v>0</v>
      </c>
      <c r="AC94" s="1997">
        <f t="shared" si="34"/>
        <v>0</v>
      </c>
      <c r="AD94" s="1998">
        <f t="shared" si="34"/>
        <v>0</v>
      </c>
      <c r="AE94" s="1995">
        <f t="shared" si="34"/>
        <v>0</v>
      </c>
      <c r="AF94" s="1996">
        <f t="shared" si="34"/>
        <v>0</v>
      </c>
      <c r="AG94" s="1997">
        <f t="shared" si="34"/>
        <v>0</v>
      </c>
      <c r="AH94" s="1997">
        <f t="shared" si="34"/>
        <v>0</v>
      </c>
      <c r="AI94" s="2000">
        <f t="shared" si="34"/>
        <v>0</v>
      </c>
      <c r="AJ94" s="1999">
        <f>SUM(AJ34:AJ93)</f>
        <v>0</v>
      </c>
      <c r="AK94" s="1999">
        <f>SUM(AK34:AK93)</f>
        <v>0</v>
      </c>
      <c r="AL94" s="1999">
        <f>SUM(AL34:AL93)</f>
        <v>12</v>
      </c>
      <c r="AM94" s="1999">
        <f t="shared" si="34"/>
        <v>0</v>
      </c>
      <c r="AN94" s="1999">
        <f t="shared" si="34"/>
        <v>0</v>
      </c>
      <c r="AO94" s="1999">
        <f t="shared" si="34"/>
        <v>0</v>
      </c>
      <c r="AP94" s="1999">
        <f t="shared" si="34"/>
        <v>0</v>
      </c>
      <c r="AQ94" s="1999">
        <f>SUM(AQ34:AQ93)</f>
        <v>0</v>
      </c>
    </row>
    <row r="95" spans="1:93" s="2" customFormat="1" ht="11.25" customHeight="1" x14ac:dyDescent="0.15">
      <c r="A95" s="2953" t="s">
        <v>135</v>
      </c>
      <c r="B95" s="2953"/>
      <c r="C95" s="2953"/>
      <c r="D95" s="2953"/>
      <c r="E95" s="295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2855" t="s">
        <v>3</v>
      </c>
      <c r="B96" s="2856"/>
      <c r="C96" s="2855" t="s">
        <v>36</v>
      </c>
      <c r="D96" s="2186"/>
      <c r="E96" s="2856"/>
      <c r="F96" s="2886" t="s">
        <v>39</v>
      </c>
      <c r="G96" s="2887"/>
      <c r="H96" s="2887"/>
      <c r="I96" s="2887"/>
      <c r="J96" s="2887"/>
      <c r="K96" s="2887"/>
      <c r="L96" s="2887"/>
      <c r="M96" s="2887"/>
      <c r="N96" s="2887"/>
      <c r="O96" s="2887"/>
      <c r="P96" s="2887"/>
      <c r="Q96" s="2887"/>
      <c r="R96" s="2887"/>
      <c r="S96" s="2887"/>
      <c r="T96" s="2887"/>
      <c r="U96" s="2887"/>
      <c r="V96" s="2887"/>
      <c r="W96" s="2887"/>
      <c r="X96" s="2887"/>
      <c r="Y96" s="2887"/>
      <c r="Z96" s="2887"/>
      <c r="AA96" s="2887"/>
      <c r="AB96" s="2887"/>
      <c r="AC96" s="2887"/>
      <c r="AD96" s="2887"/>
      <c r="AE96" s="2887"/>
      <c r="AF96" s="2887"/>
      <c r="AG96" s="2887"/>
      <c r="AH96" s="2887"/>
      <c r="AI96" s="2887"/>
      <c r="AJ96" s="2887"/>
      <c r="AK96" s="2887"/>
      <c r="AL96" s="2887"/>
      <c r="AM96" s="2948"/>
      <c r="AN96" s="2954" t="s">
        <v>136</v>
      </c>
      <c r="AO96" s="2858"/>
      <c r="AP96" s="2156" t="s">
        <v>137</v>
      </c>
      <c r="AQ96" s="2912" t="s">
        <v>138</v>
      </c>
      <c r="AR96" s="2846" t="s">
        <v>9</v>
      </c>
      <c r="AS96" s="2912" t="s">
        <v>10</v>
      </c>
      <c r="AT96" s="2912" t="s">
        <v>139</v>
      </c>
      <c r="AU96" s="2847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2890" t="s">
        <v>12</v>
      </c>
      <c r="G97" s="2891"/>
      <c r="H97" s="2890" t="s">
        <v>13</v>
      </c>
      <c r="I97" s="2891"/>
      <c r="J97" s="2890" t="s">
        <v>141</v>
      </c>
      <c r="K97" s="2891"/>
      <c r="L97" s="2890" t="s">
        <v>15</v>
      </c>
      <c r="M97" s="2891"/>
      <c r="N97" s="2890" t="s">
        <v>16</v>
      </c>
      <c r="O97" s="2891"/>
      <c r="P97" s="2886" t="s">
        <v>17</v>
      </c>
      <c r="Q97" s="2888"/>
      <c r="R97" s="2886" t="s">
        <v>18</v>
      </c>
      <c r="S97" s="2888"/>
      <c r="T97" s="2886" t="s">
        <v>19</v>
      </c>
      <c r="U97" s="2888"/>
      <c r="V97" s="2886" t="s">
        <v>20</v>
      </c>
      <c r="W97" s="2888"/>
      <c r="X97" s="2886" t="s">
        <v>21</v>
      </c>
      <c r="Y97" s="2888"/>
      <c r="Z97" s="2886" t="s">
        <v>22</v>
      </c>
      <c r="AA97" s="2888"/>
      <c r="AB97" s="2886" t="s">
        <v>23</v>
      </c>
      <c r="AC97" s="2888"/>
      <c r="AD97" s="2886" t="s">
        <v>24</v>
      </c>
      <c r="AE97" s="2888"/>
      <c r="AF97" s="2886" t="s">
        <v>25</v>
      </c>
      <c r="AG97" s="2888"/>
      <c r="AH97" s="2886" t="s">
        <v>26</v>
      </c>
      <c r="AI97" s="2888"/>
      <c r="AJ97" s="2886" t="s">
        <v>27</v>
      </c>
      <c r="AK97" s="2888"/>
      <c r="AL97" s="2886" t="s">
        <v>28</v>
      </c>
      <c r="AM97" s="2948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1986" t="s">
        <v>43</v>
      </c>
      <c r="D98" s="1946" t="s">
        <v>29</v>
      </c>
      <c r="E98" s="1889" t="s">
        <v>30</v>
      </c>
      <c r="F98" s="2001" t="s">
        <v>29</v>
      </c>
      <c r="G98" s="1828" t="s">
        <v>30</v>
      </c>
      <c r="H98" s="2001" t="s">
        <v>29</v>
      </c>
      <c r="I98" s="1828" t="s">
        <v>30</v>
      </c>
      <c r="J98" s="2001" t="s">
        <v>29</v>
      </c>
      <c r="K98" s="1828" t="s">
        <v>30</v>
      </c>
      <c r="L98" s="2001" t="s">
        <v>29</v>
      </c>
      <c r="M98" s="1828" t="s">
        <v>30</v>
      </c>
      <c r="N98" s="2001" t="s">
        <v>29</v>
      </c>
      <c r="O98" s="1828" t="s">
        <v>30</v>
      </c>
      <c r="P98" s="2001" t="s">
        <v>29</v>
      </c>
      <c r="Q98" s="1828" t="s">
        <v>30</v>
      </c>
      <c r="R98" s="2001" t="s">
        <v>29</v>
      </c>
      <c r="S98" s="1828" t="s">
        <v>30</v>
      </c>
      <c r="T98" s="2001" t="s">
        <v>29</v>
      </c>
      <c r="U98" s="1828" t="s">
        <v>30</v>
      </c>
      <c r="V98" s="2001" t="s">
        <v>29</v>
      </c>
      <c r="W98" s="1828" t="s">
        <v>30</v>
      </c>
      <c r="X98" s="2001" t="s">
        <v>29</v>
      </c>
      <c r="Y98" s="1828" t="s">
        <v>30</v>
      </c>
      <c r="Z98" s="2001" t="s">
        <v>29</v>
      </c>
      <c r="AA98" s="1828" t="s">
        <v>30</v>
      </c>
      <c r="AB98" s="2001" t="s">
        <v>29</v>
      </c>
      <c r="AC98" s="1828" t="s">
        <v>30</v>
      </c>
      <c r="AD98" s="2001" t="s">
        <v>29</v>
      </c>
      <c r="AE98" s="1828" t="s">
        <v>30</v>
      </c>
      <c r="AF98" s="2001" t="s">
        <v>29</v>
      </c>
      <c r="AG98" s="1828" t="s">
        <v>30</v>
      </c>
      <c r="AH98" s="2001" t="s">
        <v>29</v>
      </c>
      <c r="AI98" s="1828" t="s">
        <v>30</v>
      </c>
      <c r="AJ98" s="2001" t="s">
        <v>29</v>
      </c>
      <c r="AK98" s="1828" t="s">
        <v>30</v>
      </c>
      <c r="AL98" s="2001" t="s">
        <v>29</v>
      </c>
      <c r="AM98" s="1829" t="s">
        <v>30</v>
      </c>
      <c r="AN98" s="2002" t="s">
        <v>142</v>
      </c>
      <c r="AO98" s="2003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1745" t="s">
        <v>32</v>
      </c>
      <c r="B99" s="1746"/>
      <c r="C99" s="2004">
        <f>SUM(D99+E99)</f>
        <v>68</v>
      </c>
      <c r="D99" s="2005">
        <f>SUM(F99+H99+J99+L99+N99+P99+R99+T99+V99+X99+Z99+AB99+AD99+AF99+AH99+AJ99+AL99)</f>
        <v>16</v>
      </c>
      <c r="E99" s="1749">
        <f>SUM(G99+I99+K99+M99+O99+Q99+S99+U99+W99+Y99+AA99+AC99+AE99+AG99+AI99+AK99+AM99)</f>
        <v>52</v>
      </c>
      <c r="F99" s="2006"/>
      <c r="G99" s="1751"/>
      <c r="H99" s="2006"/>
      <c r="I99" s="1751"/>
      <c r="J99" s="2006"/>
      <c r="K99" s="1751"/>
      <c r="L99" s="2006"/>
      <c r="M99" s="1751"/>
      <c r="N99" s="2006"/>
      <c r="O99" s="1751"/>
      <c r="P99" s="2006"/>
      <c r="Q99" s="1751">
        <v>1</v>
      </c>
      <c r="R99" s="2006"/>
      <c r="S99" s="1751">
        <v>1</v>
      </c>
      <c r="T99" s="2006"/>
      <c r="U99" s="1751">
        <v>1</v>
      </c>
      <c r="V99" s="2006"/>
      <c r="W99" s="1751">
        <v>7</v>
      </c>
      <c r="X99" s="2006">
        <v>2</v>
      </c>
      <c r="Y99" s="1751">
        <v>3</v>
      </c>
      <c r="Z99" s="2006"/>
      <c r="AA99" s="1751">
        <v>6</v>
      </c>
      <c r="AB99" s="2006">
        <v>4</v>
      </c>
      <c r="AC99" s="1751">
        <v>1</v>
      </c>
      <c r="AD99" s="2006"/>
      <c r="AE99" s="1751">
        <v>8</v>
      </c>
      <c r="AF99" s="2006"/>
      <c r="AG99" s="1751">
        <v>10</v>
      </c>
      <c r="AH99" s="2006">
        <v>5</v>
      </c>
      <c r="AI99" s="1751">
        <v>7</v>
      </c>
      <c r="AJ99" s="2006"/>
      <c r="AK99" s="1751">
        <v>3</v>
      </c>
      <c r="AL99" s="2006">
        <v>5</v>
      </c>
      <c r="AM99" s="1752">
        <v>4</v>
      </c>
      <c r="AN99" s="2007"/>
      <c r="AO99" s="2008">
        <v>50</v>
      </c>
      <c r="AP99" s="2009">
        <v>68</v>
      </c>
      <c r="AQ99" s="1939">
        <v>50</v>
      </c>
      <c r="AR99" s="2009">
        <v>0</v>
      </c>
      <c r="AS99" s="1939">
        <v>0</v>
      </c>
      <c r="AT99" s="1941">
        <v>18</v>
      </c>
      <c r="AU99" s="1941">
        <v>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2010" t="s">
        <v>33</v>
      </c>
      <c r="B100" s="1902" t="s">
        <v>144</v>
      </c>
      <c r="C100" s="118">
        <f>SUM(D100:E100)</f>
        <v>0</v>
      </c>
      <c r="D100" s="371"/>
      <c r="E100" s="1749">
        <f>SUM(K100+M100+O100+Q100+S100+U100+W100+Y100+AA100+AC100+AE100+AG100+AI100+AK100+AM100)</f>
        <v>0</v>
      </c>
      <c r="F100" s="2011"/>
      <c r="G100" s="2012"/>
      <c r="H100" s="2011"/>
      <c r="I100" s="2012"/>
      <c r="J100" s="2011"/>
      <c r="K100" s="1952"/>
      <c r="L100" s="2011"/>
      <c r="M100" s="1952"/>
      <c r="N100" s="2011"/>
      <c r="O100" s="1952"/>
      <c r="P100" s="2011"/>
      <c r="Q100" s="1952"/>
      <c r="R100" s="2011"/>
      <c r="S100" s="1952"/>
      <c r="T100" s="2011"/>
      <c r="U100" s="1952"/>
      <c r="V100" s="2011"/>
      <c r="W100" s="1952"/>
      <c r="X100" s="2011"/>
      <c r="Y100" s="1952"/>
      <c r="Z100" s="2011"/>
      <c r="AA100" s="1952"/>
      <c r="AB100" s="2011"/>
      <c r="AC100" s="1897"/>
      <c r="AD100" s="2011"/>
      <c r="AE100" s="1952"/>
      <c r="AF100" s="2011"/>
      <c r="AG100" s="1952"/>
      <c r="AH100" s="2011"/>
      <c r="AI100" s="1952"/>
      <c r="AJ100" s="2011"/>
      <c r="AK100" s="1952"/>
      <c r="AL100" s="2011"/>
      <c r="AM100" s="2013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0</v>
      </c>
      <c r="D105" s="152">
        <f t="shared" si="45"/>
        <v>0</v>
      </c>
      <c r="E105" s="126">
        <f t="shared" si="45"/>
        <v>0</v>
      </c>
      <c r="F105" s="13"/>
      <c r="G105" s="27"/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/>
      <c r="AO105" s="89"/>
      <c r="AP105" s="129"/>
      <c r="AQ105" s="25"/>
      <c r="AR105" s="129"/>
      <c r="AS105" s="25"/>
      <c r="AT105" s="24"/>
      <c r="AU105" s="24"/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2890" t="s">
        <v>4</v>
      </c>
      <c r="B108" s="2891"/>
      <c r="C108" s="163">
        <f t="shared" ref="C108:AU108" si="46">SUM(C99:C107)</f>
        <v>68</v>
      </c>
      <c r="D108" s="164">
        <f t="shared" si="46"/>
        <v>16</v>
      </c>
      <c r="E108" s="134">
        <f t="shared" si="46"/>
        <v>52</v>
      </c>
      <c r="F108" s="165">
        <f t="shared" si="46"/>
        <v>0</v>
      </c>
      <c r="G108" s="166">
        <f t="shared" si="46"/>
        <v>0</v>
      </c>
      <c r="H108" s="165">
        <f t="shared" si="46"/>
        <v>0</v>
      </c>
      <c r="I108" s="166">
        <f t="shared" si="46"/>
        <v>0</v>
      </c>
      <c r="J108" s="2014">
        <f t="shared" si="46"/>
        <v>0</v>
      </c>
      <c r="K108" s="2015">
        <f t="shared" si="46"/>
        <v>0</v>
      </c>
      <c r="L108" s="2014">
        <f t="shared" si="46"/>
        <v>0</v>
      </c>
      <c r="M108" s="2015">
        <f t="shared" si="46"/>
        <v>0</v>
      </c>
      <c r="N108" s="2014">
        <f t="shared" si="46"/>
        <v>0</v>
      </c>
      <c r="O108" s="2015">
        <f t="shared" si="46"/>
        <v>0</v>
      </c>
      <c r="P108" s="2014">
        <f t="shared" si="46"/>
        <v>0</v>
      </c>
      <c r="Q108" s="2015">
        <f t="shared" si="46"/>
        <v>1</v>
      </c>
      <c r="R108" s="2014">
        <f t="shared" si="46"/>
        <v>0</v>
      </c>
      <c r="S108" s="2015">
        <f t="shared" si="46"/>
        <v>1</v>
      </c>
      <c r="T108" s="2014">
        <f t="shared" si="46"/>
        <v>0</v>
      </c>
      <c r="U108" s="2015">
        <f t="shared" si="46"/>
        <v>1</v>
      </c>
      <c r="V108" s="2014">
        <f t="shared" si="46"/>
        <v>0</v>
      </c>
      <c r="W108" s="2015">
        <f t="shared" si="46"/>
        <v>7</v>
      </c>
      <c r="X108" s="2014">
        <f t="shared" si="46"/>
        <v>2</v>
      </c>
      <c r="Y108" s="2015">
        <f t="shared" si="46"/>
        <v>3</v>
      </c>
      <c r="Z108" s="2014">
        <f t="shared" si="46"/>
        <v>0</v>
      </c>
      <c r="AA108" s="2015">
        <f t="shared" si="46"/>
        <v>6</v>
      </c>
      <c r="AB108" s="2014">
        <f t="shared" si="46"/>
        <v>4</v>
      </c>
      <c r="AC108" s="2015">
        <f t="shared" si="46"/>
        <v>1</v>
      </c>
      <c r="AD108" s="2014">
        <f t="shared" si="46"/>
        <v>0</v>
      </c>
      <c r="AE108" s="2015">
        <f t="shared" si="46"/>
        <v>8</v>
      </c>
      <c r="AF108" s="2014">
        <f t="shared" si="46"/>
        <v>0</v>
      </c>
      <c r="AG108" s="2015">
        <f t="shared" si="46"/>
        <v>10</v>
      </c>
      <c r="AH108" s="2014">
        <f t="shared" si="46"/>
        <v>5</v>
      </c>
      <c r="AI108" s="2015">
        <f t="shared" si="46"/>
        <v>7</v>
      </c>
      <c r="AJ108" s="2014">
        <f t="shared" si="46"/>
        <v>0</v>
      </c>
      <c r="AK108" s="2015">
        <f t="shared" si="46"/>
        <v>3</v>
      </c>
      <c r="AL108" s="2016">
        <f t="shared" si="46"/>
        <v>5</v>
      </c>
      <c r="AM108" s="2017">
        <f t="shared" si="46"/>
        <v>4</v>
      </c>
      <c r="AN108" s="2018">
        <f>SUM(AN99:AN107)</f>
        <v>0</v>
      </c>
      <c r="AO108" s="172">
        <f>SUM(AO99:AO107)</f>
        <v>50</v>
      </c>
      <c r="AP108" s="2019">
        <f t="shared" si="46"/>
        <v>68</v>
      </c>
      <c r="AQ108" s="174">
        <f t="shared" si="46"/>
        <v>50</v>
      </c>
      <c r="AR108" s="175">
        <f t="shared" si="46"/>
        <v>0</v>
      </c>
      <c r="AS108" s="174">
        <f t="shared" si="46"/>
        <v>0</v>
      </c>
      <c r="AT108" s="166">
        <f t="shared" si="46"/>
        <v>18</v>
      </c>
      <c r="AU108" s="166">
        <f t="shared" si="46"/>
        <v>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822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912" t="s">
        <v>153</v>
      </c>
      <c r="B111" s="2890" t="s">
        <v>4</v>
      </c>
      <c r="C111" s="2916"/>
      <c r="D111" s="2891"/>
      <c r="E111" s="2890" t="s">
        <v>5</v>
      </c>
      <c r="F111" s="2916"/>
      <c r="G111" s="2916"/>
      <c r="H111" s="2916"/>
      <c r="I111" s="2916"/>
      <c r="J111" s="2916"/>
      <c r="K111" s="2916"/>
      <c r="L111" s="2916"/>
      <c r="M111" s="2916"/>
      <c r="N111" s="2916"/>
      <c r="O111" s="2916"/>
      <c r="P111" s="2947"/>
      <c r="Q111" s="2917" t="s">
        <v>154</v>
      </c>
      <c r="R111" s="2847" t="s">
        <v>155</v>
      </c>
      <c r="S111" s="2847" t="s">
        <v>156</v>
      </c>
      <c r="T111" s="2847" t="s">
        <v>7</v>
      </c>
      <c r="U111" s="2847" t="s">
        <v>8</v>
      </c>
      <c r="V111" s="2847" t="s">
        <v>9</v>
      </c>
      <c r="W111" s="2847" t="s">
        <v>10</v>
      </c>
    </row>
    <row r="112" spans="1:93" s="3" customFormat="1" ht="21" x14ac:dyDescent="0.15">
      <c r="A112" s="2148"/>
      <c r="B112" s="2020" t="s">
        <v>71</v>
      </c>
      <c r="C112" s="1894" t="s">
        <v>29</v>
      </c>
      <c r="D112" s="1930" t="s">
        <v>30</v>
      </c>
      <c r="E112" s="1893" t="s">
        <v>157</v>
      </c>
      <c r="F112" s="1929" t="s">
        <v>158</v>
      </c>
      <c r="G112" s="1929" t="s">
        <v>159</v>
      </c>
      <c r="H112" s="1929" t="s">
        <v>160</v>
      </c>
      <c r="I112" s="1929" t="s">
        <v>161</v>
      </c>
      <c r="J112" s="1929" t="s">
        <v>162</v>
      </c>
      <c r="K112" s="1929" t="s">
        <v>163</v>
      </c>
      <c r="L112" s="1929" t="s">
        <v>164</v>
      </c>
      <c r="M112" s="1929" t="s">
        <v>165</v>
      </c>
      <c r="N112" s="1929" t="s">
        <v>166</v>
      </c>
      <c r="O112" s="1929" t="s">
        <v>167</v>
      </c>
      <c r="P112" s="2021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2022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1937" t="s">
        <v>4</v>
      </c>
      <c r="B116" s="2023">
        <f t="shared" ref="B116:W116" si="64">SUM(B113:B115)</f>
        <v>0</v>
      </c>
      <c r="C116" s="2024">
        <f t="shared" si="64"/>
        <v>0</v>
      </c>
      <c r="D116" s="2025">
        <f t="shared" si="64"/>
        <v>0</v>
      </c>
      <c r="E116" s="2004">
        <f t="shared" si="64"/>
        <v>0</v>
      </c>
      <c r="F116" s="2026">
        <f t="shared" si="64"/>
        <v>0</v>
      </c>
      <c r="G116" s="2026">
        <f t="shared" si="64"/>
        <v>0</v>
      </c>
      <c r="H116" s="2026">
        <f t="shared" si="64"/>
        <v>0</v>
      </c>
      <c r="I116" s="2026">
        <f t="shared" si="64"/>
        <v>0</v>
      </c>
      <c r="J116" s="2026">
        <f t="shared" si="64"/>
        <v>0</v>
      </c>
      <c r="K116" s="2026">
        <f t="shared" si="64"/>
        <v>0</v>
      </c>
      <c r="L116" s="2026">
        <f t="shared" si="64"/>
        <v>0</v>
      </c>
      <c r="M116" s="2026">
        <f t="shared" si="64"/>
        <v>0</v>
      </c>
      <c r="N116" s="2026">
        <f t="shared" si="64"/>
        <v>0</v>
      </c>
      <c r="O116" s="2026">
        <f t="shared" si="64"/>
        <v>0</v>
      </c>
      <c r="P116" s="2027">
        <f t="shared" si="64"/>
        <v>0</v>
      </c>
      <c r="Q116" s="2028">
        <f t="shared" si="64"/>
        <v>0</v>
      </c>
      <c r="R116" s="2029">
        <f t="shared" si="64"/>
        <v>0</v>
      </c>
      <c r="S116" s="2029">
        <f t="shared" si="64"/>
        <v>0</v>
      </c>
      <c r="T116" s="2029">
        <f>SUM(T113:T115)</f>
        <v>0</v>
      </c>
      <c r="U116" s="2029">
        <f t="shared" si="64"/>
        <v>0</v>
      </c>
      <c r="V116" s="2029">
        <f t="shared" si="64"/>
        <v>0</v>
      </c>
      <c r="W116" s="2029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912" t="s">
        <v>153</v>
      </c>
      <c r="B118" s="2890" t="s">
        <v>4</v>
      </c>
      <c r="C118" s="2916"/>
      <c r="D118" s="2891"/>
      <c r="E118" s="2890" t="s">
        <v>5</v>
      </c>
      <c r="F118" s="2916"/>
      <c r="G118" s="2916"/>
      <c r="H118" s="2916"/>
      <c r="I118" s="2916"/>
      <c r="J118" s="2916"/>
      <c r="K118" s="2916"/>
      <c r="L118" s="2947"/>
      <c r="M118" s="2917" t="s">
        <v>173</v>
      </c>
      <c r="N118" s="2847" t="s">
        <v>154</v>
      </c>
      <c r="O118" s="2847" t="s">
        <v>137</v>
      </c>
      <c r="P118" s="2847" t="s">
        <v>174</v>
      </c>
      <c r="Q118" s="2847" t="s">
        <v>175</v>
      </c>
      <c r="R118" s="2847" t="s">
        <v>176</v>
      </c>
      <c r="S118" s="2847" t="s">
        <v>9</v>
      </c>
      <c r="T118" s="2847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821" t="s">
        <v>29</v>
      </c>
      <c r="D119" s="1930" t="s">
        <v>30</v>
      </c>
      <c r="E119" s="1893" t="s">
        <v>177</v>
      </c>
      <c r="F119" s="1929" t="s">
        <v>178</v>
      </c>
      <c r="G119" s="1929" t="s">
        <v>179</v>
      </c>
      <c r="H119" s="1929" t="s">
        <v>180</v>
      </c>
      <c r="I119" s="1929" t="s">
        <v>181</v>
      </c>
      <c r="J119" s="1929" t="s">
        <v>182</v>
      </c>
      <c r="K119" s="1929" t="s">
        <v>183</v>
      </c>
      <c r="L119" s="2021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1891" t="s">
        <v>4</v>
      </c>
      <c r="B122" s="2023">
        <f t="shared" ref="B122:T122" si="66">SUM(B120:B121)</f>
        <v>0</v>
      </c>
      <c r="C122" s="2030">
        <f t="shared" si="66"/>
        <v>0</v>
      </c>
      <c r="D122" s="2025">
        <f t="shared" si="66"/>
        <v>0</v>
      </c>
      <c r="E122" s="2004">
        <f t="shared" si="66"/>
        <v>0</v>
      </c>
      <c r="F122" s="2026">
        <f t="shared" si="66"/>
        <v>0</v>
      </c>
      <c r="G122" s="2026">
        <f t="shared" si="66"/>
        <v>0</v>
      </c>
      <c r="H122" s="2026">
        <f t="shared" si="66"/>
        <v>0</v>
      </c>
      <c r="I122" s="2026">
        <f t="shared" si="66"/>
        <v>0</v>
      </c>
      <c r="J122" s="2026">
        <f t="shared" si="66"/>
        <v>0</v>
      </c>
      <c r="K122" s="2026">
        <f t="shared" si="66"/>
        <v>0</v>
      </c>
      <c r="L122" s="2027">
        <f t="shared" si="66"/>
        <v>0</v>
      </c>
      <c r="M122" s="2028">
        <f t="shared" si="66"/>
        <v>0</v>
      </c>
      <c r="N122" s="2029">
        <f t="shared" si="66"/>
        <v>0</v>
      </c>
      <c r="O122" s="2029">
        <f t="shared" si="66"/>
        <v>0</v>
      </c>
      <c r="P122" s="2029">
        <f t="shared" si="66"/>
        <v>0</v>
      </c>
      <c r="Q122" s="2029">
        <f t="shared" si="66"/>
        <v>0</v>
      </c>
      <c r="R122" s="2029">
        <f>SUM(R120:R121)</f>
        <v>0</v>
      </c>
      <c r="S122" s="2029">
        <f t="shared" si="66"/>
        <v>0</v>
      </c>
      <c r="T122" s="2029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2950" t="s">
        <v>188</v>
      </c>
      <c r="B125" s="2950" t="s">
        <v>189</v>
      </c>
      <c r="C125" s="2886" t="s">
        <v>5</v>
      </c>
      <c r="D125" s="2887"/>
      <c r="E125" s="2887"/>
      <c r="F125" s="2887"/>
      <c r="G125" s="2887"/>
      <c r="H125" s="2887"/>
      <c r="I125" s="2887"/>
      <c r="J125" s="2887"/>
      <c r="K125" s="2887"/>
      <c r="L125" s="2887"/>
      <c r="M125" s="2887"/>
      <c r="N125" s="2887"/>
      <c r="O125" s="2887"/>
      <c r="P125" s="2887"/>
      <c r="Q125" s="2887"/>
      <c r="R125" s="2887"/>
      <c r="S125" s="2887"/>
      <c r="T125" s="2951" t="s">
        <v>48</v>
      </c>
      <c r="U125" s="2952"/>
      <c r="V125" s="2917" t="s">
        <v>190</v>
      </c>
      <c r="W125" s="2912" t="s">
        <v>191</v>
      </c>
      <c r="X125" s="2912" t="s">
        <v>9</v>
      </c>
      <c r="Y125" s="2912" t="s">
        <v>10</v>
      </c>
      <c r="Z125" s="2847" t="s">
        <v>192</v>
      </c>
      <c r="AA125" s="2949" t="s">
        <v>193</v>
      </c>
    </row>
    <row r="126" spans="1:96" s="3" customFormat="1" ht="10.5" x14ac:dyDescent="0.15">
      <c r="A126" s="2950"/>
      <c r="B126" s="2950"/>
      <c r="C126" s="1893" t="s">
        <v>12</v>
      </c>
      <c r="D126" s="1929" t="s">
        <v>13</v>
      </c>
      <c r="E126" s="1928" t="s">
        <v>14</v>
      </c>
      <c r="F126" s="1929" t="s">
        <v>15</v>
      </c>
      <c r="G126" s="1946" t="s">
        <v>16</v>
      </c>
      <c r="H126" s="1946" t="s">
        <v>17</v>
      </c>
      <c r="I126" s="1946" t="s">
        <v>18</v>
      </c>
      <c r="J126" s="1946" t="s">
        <v>19</v>
      </c>
      <c r="K126" s="1946" t="s">
        <v>20</v>
      </c>
      <c r="L126" s="1946" t="s">
        <v>21</v>
      </c>
      <c r="M126" s="1946" t="s">
        <v>22</v>
      </c>
      <c r="N126" s="1946" t="s">
        <v>23</v>
      </c>
      <c r="O126" s="1946" t="s">
        <v>24</v>
      </c>
      <c r="P126" s="1946" t="s">
        <v>25</v>
      </c>
      <c r="Q126" s="1946" t="s">
        <v>26</v>
      </c>
      <c r="R126" s="1946" t="s">
        <v>27</v>
      </c>
      <c r="S126" s="2031" t="s">
        <v>28</v>
      </c>
      <c r="T126" s="2032" t="s">
        <v>29</v>
      </c>
      <c r="U126" s="1949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2033" t="s">
        <v>194</v>
      </c>
      <c r="B127" s="2034">
        <f>SUM(C127:S127)</f>
        <v>7</v>
      </c>
      <c r="C127" s="198"/>
      <c r="D127" s="199">
        <v>1</v>
      </c>
      <c r="E127" s="199">
        <v>2</v>
      </c>
      <c r="F127" s="199">
        <v>4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1</v>
      </c>
      <c r="U127" s="202">
        <v>6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2889" t="s">
        <v>198</v>
      </c>
      <c r="B131" s="2889" t="s">
        <v>3</v>
      </c>
      <c r="C131" s="2846" t="s">
        <v>4</v>
      </c>
      <c r="D131" s="2156"/>
      <c r="E131" s="2847"/>
      <c r="F131" s="2886" t="s">
        <v>39</v>
      </c>
      <c r="G131" s="2887"/>
      <c r="H131" s="2887"/>
      <c r="I131" s="2887"/>
      <c r="J131" s="2887"/>
      <c r="K131" s="2887"/>
      <c r="L131" s="2887"/>
      <c r="M131" s="2887"/>
      <c r="N131" s="2887"/>
      <c r="O131" s="2887"/>
      <c r="P131" s="2887"/>
      <c r="Q131" s="2887"/>
      <c r="R131" s="2887"/>
      <c r="S131" s="2887"/>
      <c r="T131" s="2887"/>
      <c r="U131" s="2887"/>
      <c r="V131" s="2887"/>
      <c r="W131" s="2887"/>
      <c r="X131" s="2887"/>
      <c r="Y131" s="2887"/>
      <c r="Z131" s="2887"/>
      <c r="AA131" s="2887"/>
      <c r="AB131" s="2887"/>
      <c r="AC131" s="2887"/>
      <c r="AD131" s="2887"/>
      <c r="AE131" s="2887"/>
      <c r="AF131" s="2887"/>
      <c r="AG131" s="2887"/>
      <c r="AH131" s="2887"/>
      <c r="AI131" s="2887"/>
      <c r="AJ131" s="2887"/>
      <c r="AK131" s="2887"/>
      <c r="AL131" s="2887"/>
      <c r="AM131" s="2887"/>
      <c r="AN131" s="2917" t="s">
        <v>8</v>
      </c>
      <c r="AO131" s="2912" t="s">
        <v>9</v>
      </c>
      <c r="AP131" s="2912" t="s">
        <v>10</v>
      </c>
      <c r="AQ131" s="2912" t="s">
        <v>192</v>
      </c>
      <c r="AR131" s="2912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2890" t="s">
        <v>12</v>
      </c>
      <c r="G132" s="2891"/>
      <c r="H132" s="2890" t="s">
        <v>13</v>
      </c>
      <c r="I132" s="2891"/>
      <c r="J132" s="2890" t="s">
        <v>141</v>
      </c>
      <c r="K132" s="2891"/>
      <c r="L132" s="2890" t="s">
        <v>15</v>
      </c>
      <c r="M132" s="2916"/>
      <c r="N132" s="2890" t="s">
        <v>16</v>
      </c>
      <c r="O132" s="2891"/>
      <c r="P132" s="2886" t="s">
        <v>17</v>
      </c>
      <c r="Q132" s="2888"/>
      <c r="R132" s="2886" t="s">
        <v>18</v>
      </c>
      <c r="S132" s="2888"/>
      <c r="T132" s="2886" t="s">
        <v>19</v>
      </c>
      <c r="U132" s="2888"/>
      <c r="V132" s="2886" t="s">
        <v>20</v>
      </c>
      <c r="W132" s="2888"/>
      <c r="X132" s="2886" t="s">
        <v>21</v>
      </c>
      <c r="Y132" s="2888"/>
      <c r="Z132" s="2886" t="s">
        <v>22</v>
      </c>
      <c r="AA132" s="2888"/>
      <c r="AB132" s="2886" t="s">
        <v>23</v>
      </c>
      <c r="AC132" s="2888"/>
      <c r="AD132" s="2886" t="s">
        <v>24</v>
      </c>
      <c r="AE132" s="2888"/>
      <c r="AF132" s="2886" t="s">
        <v>25</v>
      </c>
      <c r="AG132" s="2888"/>
      <c r="AH132" s="2886" t="s">
        <v>26</v>
      </c>
      <c r="AI132" s="2888"/>
      <c r="AJ132" s="2886" t="s">
        <v>27</v>
      </c>
      <c r="AK132" s="2888"/>
      <c r="AL132" s="2886" t="s">
        <v>28</v>
      </c>
      <c r="AM132" s="2887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1986" t="s">
        <v>43</v>
      </c>
      <c r="D133" s="1928" t="s">
        <v>29</v>
      </c>
      <c r="E133" s="1892" t="s">
        <v>30</v>
      </c>
      <c r="F133" s="1893" t="s">
        <v>29</v>
      </c>
      <c r="G133" s="1892" t="s">
        <v>30</v>
      </c>
      <c r="H133" s="1893" t="s">
        <v>29</v>
      </c>
      <c r="I133" s="1892" t="s">
        <v>30</v>
      </c>
      <c r="J133" s="1893" t="s">
        <v>29</v>
      </c>
      <c r="K133" s="1892" t="s">
        <v>30</v>
      </c>
      <c r="L133" s="1928" t="s">
        <v>29</v>
      </c>
      <c r="M133" s="2035" t="s">
        <v>30</v>
      </c>
      <c r="N133" s="1893" t="s">
        <v>29</v>
      </c>
      <c r="O133" s="1930" t="s">
        <v>30</v>
      </c>
      <c r="P133" s="1893" t="s">
        <v>29</v>
      </c>
      <c r="Q133" s="1930" t="s">
        <v>30</v>
      </c>
      <c r="R133" s="1928" t="s">
        <v>29</v>
      </c>
      <c r="S133" s="1930" t="s">
        <v>30</v>
      </c>
      <c r="T133" s="1928" t="s">
        <v>29</v>
      </c>
      <c r="U133" s="1930" t="s">
        <v>30</v>
      </c>
      <c r="V133" s="1893" t="s">
        <v>29</v>
      </c>
      <c r="W133" s="1930" t="s">
        <v>30</v>
      </c>
      <c r="X133" s="1928" t="s">
        <v>29</v>
      </c>
      <c r="Y133" s="1930" t="s">
        <v>30</v>
      </c>
      <c r="Z133" s="1928" t="s">
        <v>29</v>
      </c>
      <c r="AA133" s="1930" t="s">
        <v>30</v>
      </c>
      <c r="AB133" s="1928" t="s">
        <v>29</v>
      </c>
      <c r="AC133" s="1930" t="s">
        <v>30</v>
      </c>
      <c r="AD133" s="1928" t="s">
        <v>29</v>
      </c>
      <c r="AE133" s="1930" t="s">
        <v>30</v>
      </c>
      <c r="AF133" s="1928" t="s">
        <v>29</v>
      </c>
      <c r="AG133" s="1930" t="s">
        <v>30</v>
      </c>
      <c r="AH133" s="1928" t="s">
        <v>29</v>
      </c>
      <c r="AI133" s="1930" t="s">
        <v>30</v>
      </c>
      <c r="AJ133" s="1928" t="s">
        <v>29</v>
      </c>
      <c r="AK133" s="1930" t="s">
        <v>30</v>
      </c>
      <c r="AL133" s="1928" t="s">
        <v>29</v>
      </c>
      <c r="AM133" s="2035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2905" t="s">
        <v>199</v>
      </c>
      <c r="B134" s="2036" t="s">
        <v>31</v>
      </c>
      <c r="C134" s="2037">
        <f t="shared" ref="C134:C155" si="82">SUM(D134:E134)</f>
        <v>0</v>
      </c>
      <c r="D134" s="1885">
        <f t="shared" ref="D134:E143" si="83">SUM(F134+H134+J134+L134+N134+P134+R134+T134+V134+X134+Z134+AB134+AD134+AF134+AH134+AJ134+AL134)</f>
        <v>0</v>
      </c>
      <c r="E134" s="2038">
        <f t="shared" si="83"/>
        <v>0</v>
      </c>
      <c r="F134" s="2039"/>
      <c r="G134" s="2040"/>
      <c r="H134" s="2039"/>
      <c r="I134" s="2040"/>
      <c r="J134" s="2039"/>
      <c r="K134" s="2040"/>
      <c r="L134" s="2041"/>
      <c r="M134" s="2042"/>
      <c r="N134" s="2039"/>
      <c r="O134" s="2043"/>
      <c r="P134" s="2039"/>
      <c r="Q134" s="2043"/>
      <c r="R134" s="2041"/>
      <c r="S134" s="2043"/>
      <c r="T134" s="2041"/>
      <c r="U134" s="2043"/>
      <c r="V134" s="2039"/>
      <c r="W134" s="2040"/>
      <c r="X134" s="2041"/>
      <c r="Y134" s="2040"/>
      <c r="Z134" s="2041"/>
      <c r="AA134" s="2043"/>
      <c r="AB134" s="2041"/>
      <c r="AC134" s="2043"/>
      <c r="AD134" s="2041"/>
      <c r="AE134" s="2043"/>
      <c r="AF134" s="2041"/>
      <c r="AG134" s="2043"/>
      <c r="AH134" s="2041"/>
      <c r="AI134" s="2043"/>
      <c r="AJ134" s="2041"/>
      <c r="AK134" s="2043"/>
      <c r="AL134" s="2041"/>
      <c r="AM134" s="2042"/>
      <c r="AN134" s="2044"/>
      <c r="AO134" s="2043"/>
      <c r="AP134" s="2043"/>
      <c r="AQ134" s="2043"/>
      <c r="AR134" s="2043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2</v>
      </c>
      <c r="D138" s="227">
        <f t="shared" si="83"/>
        <v>0</v>
      </c>
      <c r="E138" s="228">
        <f t="shared" si="83"/>
        <v>2</v>
      </c>
      <c r="F138" s="198"/>
      <c r="G138" s="205"/>
      <c r="H138" s="198"/>
      <c r="I138" s="205"/>
      <c r="J138" s="198"/>
      <c r="K138" s="205"/>
      <c r="L138" s="229"/>
      <c r="M138" s="230">
        <v>2</v>
      </c>
      <c r="N138" s="198"/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/>
      <c r="AB138" s="229"/>
      <c r="AC138" s="231"/>
      <c r="AD138" s="229"/>
      <c r="AE138" s="231"/>
      <c r="AF138" s="229"/>
      <c r="AG138" s="231"/>
      <c r="AH138" s="229"/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820" t="s">
        <v>4</v>
      </c>
      <c r="C144" s="243">
        <f t="shared" si="82"/>
        <v>2</v>
      </c>
      <c r="D144" s="244">
        <f t="shared" ref="D144:AQ144" si="95">SUM(D134:D143)</f>
        <v>0</v>
      </c>
      <c r="E144" s="245">
        <f t="shared" si="95"/>
        <v>2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2</v>
      </c>
      <c r="N144" s="246">
        <f t="shared" si="95"/>
        <v>0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0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0</v>
      </c>
      <c r="AF144" s="252">
        <f t="shared" si="95"/>
        <v>0</v>
      </c>
      <c r="AG144" s="247">
        <f t="shared" si="95"/>
        <v>0</v>
      </c>
      <c r="AH144" s="252">
        <f t="shared" si="95"/>
        <v>0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820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2889" t="s">
        <v>208</v>
      </c>
      <c r="B157" s="2889" t="s">
        <v>3</v>
      </c>
      <c r="C157" s="2846" t="s">
        <v>4</v>
      </c>
      <c r="D157" s="2156"/>
      <c r="E157" s="2847"/>
      <c r="F157" s="2890" t="s">
        <v>39</v>
      </c>
      <c r="G157" s="2916"/>
      <c r="H157" s="2916"/>
      <c r="I157" s="2916"/>
      <c r="J157" s="2916"/>
      <c r="K157" s="2916"/>
      <c r="L157" s="2916"/>
      <c r="M157" s="2916"/>
      <c r="N157" s="2916"/>
      <c r="O157" s="2916"/>
      <c r="P157" s="2916"/>
      <c r="Q157" s="2916"/>
      <c r="R157" s="2916"/>
      <c r="S157" s="2916"/>
      <c r="T157" s="2916"/>
      <c r="U157" s="2916"/>
      <c r="V157" s="2916"/>
      <c r="W157" s="2916"/>
      <c r="X157" s="2916"/>
      <c r="Y157" s="2916"/>
      <c r="Z157" s="2916"/>
      <c r="AA157" s="2916"/>
      <c r="AB157" s="2916"/>
      <c r="AC157" s="2916"/>
      <c r="AD157" s="2916"/>
      <c r="AE157" s="2916"/>
      <c r="AF157" s="2916"/>
      <c r="AG157" s="2947"/>
      <c r="AH157" s="2847" t="s">
        <v>9</v>
      </c>
      <c r="AI157" s="2847" t="s">
        <v>10</v>
      </c>
    </row>
    <row r="158" spans="1:93" x14ac:dyDescent="0.25">
      <c r="A158" s="2101"/>
      <c r="B158" s="2101"/>
      <c r="C158" s="2157"/>
      <c r="D158" s="2158"/>
      <c r="E158" s="2141"/>
      <c r="F158" s="2890" t="s">
        <v>15</v>
      </c>
      <c r="G158" s="2891"/>
      <c r="H158" s="2890" t="s">
        <v>16</v>
      </c>
      <c r="I158" s="2891"/>
      <c r="J158" s="2886" t="s">
        <v>17</v>
      </c>
      <c r="K158" s="2888"/>
      <c r="L158" s="2886" t="s">
        <v>18</v>
      </c>
      <c r="M158" s="2888"/>
      <c r="N158" s="2886" t="s">
        <v>19</v>
      </c>
      <c r="O158" s="2888"/>
      <c r="P158" s="2886" t="s">
        <v>20</v>
      </c>
      <c r="Q158" s="2888"/>
      <c r="R158" s="2886" t="s">
        <v>21</v>
      </c>
      <c r="S158" s="2888"/>
      <c r="T158" s="2886" t="s">
        <v>22</v>
      </c>
      <c r="U158" s="2888"/>
      <c r="V158" s="2886" t="s">
        <v>23</v>
      </c>
      <c r="W158" s="2888"/>
      <c r="X158" s="2886" t="s">
        <v>24</v>
      </c>
      <c r="Y158" s="2888"/>
      <c r="Z158" s="2886" t="s">
        <v>25</v>
      </c>
      <c r="AA158" s="2888"/>
      <c r="AB158" s="2886" t="s">
        <v>26</v>
      </c>
      <c r="AC158" s="2888"/>
      <c r="AD158" s="2886" t="s">
        <v>27</v>
      </c>
      <c r="AE158" s="2888"/>
      <c r="AF158" s="2886" t="s">
        <v>28</v>
      </c>
      <c r="AG158" s="2948"/>
      <c r="AH158" s="2140"/>
      <c r="AI158" s="2140"/>
    </row>
    <row r="159" spans="1:93" x14ac:dyDescent="0.25">
      <c r="A159" s="2102"/>
      <c r="B159" s="2102"/>
      <c r="C159" s="1986" t="s">
        <v>43</v>
      </c>
      <c r="D159" s="1928" t="s">
        <v>29</v>
      </c>
      <c r="E159" s="1892" t="s">
        <v>30</v>
      </c>
      <c r="F159" s="1893" t="s">
        <v>29</v>
      </c>
      <c r="G159" s="1892" t="s">
        <v>30</v>
      </c>
      <c r="H159" s="1893" t="s">
        <v>29</v>
      </c>
      <c r="I159" s="1892" t="s">
        <v>30</v>
      </c>
      <c r="J159" s="1893" t="s">
        <v>29</v>
      </c>
      <c r="K159" s="1892" t="s">
        <v>30</v>
      </c>
      <c r="L159" s="1893" t="s">
        <v>29</v>
      </c>
      <c r="M159" s="1892" t="s">
        <v>30</v>
      </c>
      <c r="N159" s="1893" t="s">
        <v>29</v>
      </c>
      <c r="O159" s="1892" t="s">
        <v>30</v>
      </c>
      <c r="P159" s="1893" t="s">
        <v>29</v>
      </c>
      <c r="Q159" s="1892" t="s">
        <v>30</v>
      </c>
      <c r="R159" s="1893" t="s">
        <v>29</v>
      </c>
      <c r="S159" s="1892" t="s">
        <v>30</v>
      </c>
      <c r="T159" s="1893" t="s">
        <v>29</v>
      </c>
      <c r="U159" s="1892" t="s">
        <v>30</v>
      </c>
      <c r="V159" s="1893" t="s">
        <v>29</v>
      </c>
      <c r="W159" s="1892" t="s">
        <v>30</v>
      </c>
      <c r="X159" s="1893" t="s">
        <v>29</v>
      </c>
      <c r="Y159" s="1892" t="s">
        <v>30</v>
      </c>
      <c r="Z159" s="1893" t="s">
        <v>29</v>
      </c>
      <c r="AA159" s="1892" t="s">
        <v>30</v>
      </c>
      <c r="AB159" s="1893" t="s">
        <v>29</v>
      </c>
      <c r="AC159" s="1892" t="s">
        <v>30</v>
      </c>
      <c r="AD159" s="1893" t="s">
        <v>29</v>
      </c>
      <c r="AE159" s="1892" t="s">
        <v>30</v>
      </c>
      <c r="AF159" s="1893" t="s">
        <v>29</v>
      </c>
      <c r="AG159" s="2045" t="s">
        <v>30</v>
      </c>
      <c r="AH159" s="2141"/>
      <c r="AI159" s="2141"/>
    </row>
    <row r="160" spans="1:93" x14ac:dyDescent="0.25">
      <c r="A160" s="2905" t="s">
        <v>209</v>
      </c>
      <c r="B160" s="1902" t="s">
        <v>31</v>
      </c>
      <c r="C160" s="2046">
        <f t="shared" ref="C160:C167" si="103">SUM(D160:E160)</f>
        <v>0</v>
      </c>
      <c r="D160" s="1885">
        <f t="shared" ref="D160:E167" si="104">SUM(F160+H160+J160+L160+N160+P160+R160+T160+V160+X160+Z160+AB160+AD160+AF160)</f>
        <v>0</v>
      </c>
      <c r="E160" s="2047">
        <f t="shared" si="104"/>
        <v>0</v>
      </c>
      <c r="F160" s="1990"/>
      <c r="G160" s="1897"/>
      <c r="H160" s="1990"/>
      <c r="I160" s="1897"/>
      <c r="J160" s="1990"/>
      <c r="K160" s="1897"/>
      <c r="L160" s="1990"/>
      <c r="M160" s="1897"/>
      <c r="N160" s="1990"/>
      <c r="O160" s="1897"/>
      <c r="P160" s="1990"/>
      <c r="Q160" s="1897"/>
      <c r="R160" s="1990"/>
      <c r="S160" s="1897"/>
      <c r="T160" s="1990"/>
      <c r="U160" s="1897"/>
      <c r="V160" s="1990"/>
      <c r="W160" s="1897"/>
      <c r="X160" s="1990"/>
      <c r="Y160" s="1897"/>
      <c r="Z160" s="1990"/>
      <c r="AA160" s="1897"/>
      <c r="AB160" s="1990"/>
      <c r="AC160" s="1897"/>
      <c r="AD160" s="1990"/>
      <c r="AE160" s="1897"/>
      <c r="AF160" s="1990"/>
      <c r="AG160" s="2013"/>
      <c r="AH160" s="2048"/>
      <c r="AI160" s="2048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1624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1624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2049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2945" t="s">
        <v>211</v>
      </c>
      <c r="B164" s="2050" t="s">
        <v>31</v>
      </c>
      <c r="C164" s="2051">
        <f t="shared" si="103"/>
        <v>0</v>
      </c>
      <c r="D164" s="1885">
        <f t="shared" si="104"/>
        <v>0</v>
      </c>
      <c r="E164" s="2052">
        <f t="shared" si="104"/>
        <v>0</v>
      </c>
      <c r="F164" s="2053"/>
      <c r="G164" s="2054"/>
      <c r="H164" s="2053"/>
      <c r="I164" s="2054"/>
      <c r="J164" s="2053"/>
      <c r="K164" s="2054"/>
      <c r="L164" s="2053"/>
      <c r="M164" s="2054"/>
      <c r="N164" s="2053"/>
      <c r="O164" s="2054"/>
      <c r="P164" s="2053"/>
      <c r="Q164" s="2054"/>
      <c r="R164" s="2053"/>
      <c r="S164" s="2054"/>
      <c r="T164" s="2053"/>
      <c r="U164" s="2054"/>
      <c r="V164" s="2053"/>
      <c r="W164" s="2054"/>
      <c r="X164" s="2053"/>
      <c r="Y164" s="2054"/>
      <c r="Z164" s="2053"/>
      <c r="AA164" s="2054"/>
      <c r="AB164" s="2053"/>
      <c r="AC164" s="2054"/>
      <c r="AD164" s="2053"/>
      <c r="AE164" s="2054"/>
      <c r="AF164" s="2053"/>
      <c r="AG164" s="2055"/>
      <c r="AH164" s="2056"/>
      <c r="AI164" s="2056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2057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2057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2049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2946" t="s">
        <v>38</v>
      </c>
      <c r="B169" s="2155" t="s">
        <v>4</v>
      </c>
      <c r="C169" s="2156"/>
      <c r="D169" s="2139"/>
      <c r="E169" s="2780" t="s">
        <v>39</v>
      </c>
      <c r="F169" s="2775"/>
      <c r="G169" s="2775"/>
      <c r="H169" s="2775"/>
      <c r="I169" s="2775"/>
      <c r="J169" s="2775"/>
      <c r="K169" s="2775"/>
      <c r="L169" s="2775"/>
      <c r="M169" s="2775"/>
      <c r="N169" s="2775"/>
      <c r="O169" s="2775"/>
      <c r="P169" s="2775"/>
      <c r="Q169" s="2775"/>
      <c r="R169" s="2775"/>
      <c r="S169" s="2775"/>
      <c r="T169" s="2775"/>
      <c r="U169" s="2775"/>
      <c r="V169" s="2775"/>
      <c r="W169" s="2775"/>
      <c r="X169" s="2775"/>
      <c r="Y169" s="2775"/>
      <c r="Z169" s="2775"/>
      <c r="AA169" s="2775"/>
      <c r="AB169" s="2775"/>
      <c r="AC169" s="2775"/>
      <c r="AD169" s="2775"/>
      <c r="AE169" s="2775"/>
      <c r="AF169" s="2775"/>
      <c r="AG169" s="2481" t="s">
        <v>213</v>
      </c>
      <c r="AH169" s="2139" t="s">
        <v>9</v>
      </c>
      <c r="AI169" s="2139" t="s">
        <v>10</v>
      </c>
    </row>
    <row r="170" spans="1:91" s="3" customFormat="1" ht="10.5" x14ac:dyDescent="0.15">
      <c r="A170" s="2101"/>
      <c r="B170" s="2157"/>
      <c r="C170" s="2158"/>
      <c r="D170" s="2141"/>
      <c r="E170" s="2780" t="s">
        <v>15</v>
      </c>
      <c r="F170" s="2743"/>
      <c r="G170" s="2780" t="s">
        <v>16</v>
      </c>
      <c r="H170" s="2743"/>
      <c r="I170" s="2782" t="s">
        <v>17</v>
      </c>
      <c r="J170" s="2740"/>
      <c r="K170" s="2782" t="s">
        <v>18</v>
      </c>
      <c r="L170" s="2740"/>
      <c r="M170" s="2782" t="s">
        <v>19</v>
      </c>
      <c r="N170" s="2740"/>
      <c r="O170" s="2782" t="s">
        <v>20</v>
      </c>
      <c r="P170" s="2740"/>
      <c r="Q170" s="2782" t="s">
        <v>21</v>
      </c>
      <c r="R170" s="2740"/>
      <c r="S170" s="2782" t="s">
        <v>22</v>
      </c>
      <c r="T170" s="2740"/>
      <c r="U170" s="2782" t="s">
        <v>23</v>
      </c>
      <c r="V170" s="2740"/>
      <c r="W170" s="2782" t="s">
        <v>24</v>
      </c>
      <c r="X170" s="2740"/>
      <c r="Y170" s="2782" t="s">
        <v>25</v>
      </c>
      <c r="Z170" s="2740"/>
      <c r="AA170" s="2782" t="s">
        <v>26</v>
      </c>
      <c r="AB170" s="2740"/>
      <c r="AC170" s="2782" t="s">
        <v>27</v>
      </c>
      <c r="AD170" s="2740"/>
      <c r="AE170" s="2782" t="s">
        <v>28</v>
      </c>
      <c r="AF170" s="2739"/>
      <c r="AG170" s="2160"/>
      <c r="AH170" s="2140"/>
      <c r="AI170" s="2140"/>
    </row>
    <row r="171" spans="1:91" s="3" customFormat="1" ht="10.5" x14ac:dyDescent="0.15">
      <c r="A171" s="2102"/>
      <c r="B171" s="2058" t="s">
        <v>43</v>
      </c>
      <c r="C171" s="2059" t="s">
        <v>29</v>
      </c>
      <c r="D171" s="1823" t="s">
        <v>30</v>
      </c>
      <c r="E171" s="2060" t="s">
        <v>29</v>
      </c>
      <c r="F171" s="1823" t="s">
        <v>30</v>
      </c>
      <c r="G171" s="2060" t="s">
        <v>29</v>
      </c>
      <c r="H171" s="1823" t="s">
        <v>30</v>
      </c>
      <c r="I171" s="2060" t="s">
        <v>29</v>
      </c>
      <c r="J171" s="1823" t="s">
        <v>30</v>
      </c>
      <c r="K171" s="2060" t="s">
        <v>29</v>
      </c>
      <c r="L171" s="1823" t="s">
        <v>30</v>
      </c>
      <c r="M171" s="2060" t="s">
        <v>29</v>
      </c>
      <c r="N171" s="1823" t="s">
        <v>30</v>
      </c>
      <c r="O171" s="2060" t="s">
        <v>29</v>
      </c>
      <c r="P171" s="1823" t="s">
        <v>30</v>
      </c>
      <c r="Q171" s="2060" t="s">
        <v>29</v>
      </c>
      <c r="R171" s="1823" t="s">
        <v>30</v>
      </c>
      <c r="S171" s="2060" t="s">
        <v>29</v>
      </c>
      <c r="T171" s="1823" t="s">
        <v>30</v>
      </c>
      <c r="U171" s="2060" t="s">
        <v>29</v>
      </c>
      <c r="V171" s="1823" t="s">
        <v>30</v>
      </c>
      <c r="W171" s="2060" t="s">
        <v>29</v>
      </c>
      <c r="X171" s="1823" t="s">
        <v>30</v>
      </c>
      <c r="Y171" s="2060" t="s">
        <v>29</v>
      </c>
      <c r="Z171" s="1823" t="s">
        <v>30</v>
      </c>
      <c r="AA171" s="2060" t="s">
        <v>29</v>
      </c>
      <c r="AB171" s="1823" t="s">
        <v>30</v>
      </c>
      <c r="AC171" s="2060" t="s">
        <v>29</v>
      </c>
      <c r="AD171" s="1823" t="s">
        <v>30</v>
      </c>
      <c r="AE171" s="2060" t="s">
        <v>29</v>
      </c>
      <c r="AF171" s="1826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2061">
        <f>SUM(C172:D172)</f>
        <v>0</v>
      </c>
      <c r="C172" s="2061">
        <f t="shared" ref="C172:D174" si="110">+E172+G172+I172+K172+M172+O172+Q172+S172+U172+W172+Y172+AA172+AC172+AE172</f>
        <v>0</v>
      </c>
      <c r="D172" s="2061">
        <f t="shared" si="110"/>
        <v>0</v>
      </c>
      <c r="E172" s="2053"/>
      <c r="F172" s="2054"/>
      <c r="G172" s="2053"/>
      <c r="H172" s="2054"/>
      <c r="I172" s="2053"/>
      <c r="J172" s="2054"/>
      <c r="K172" s="2053"/>
      <c r="L172" s="2054"/>
      <c r="M172" s="2053"/>
      <c r="N172" s="2054"/>
      <c r="O172" s="2053"/>
      <c r="P172" s="2054"/>
      <c r="Q172" s="2053"/>
      <c r="R172" s="2054"/>
      <c r="S172" s="2053"/>
      <c r="T172" s="2054"/>
      <c r="U172" s="2053"/>
      <c r="V172" s="2054"/>
      <c r="W172" s="2053"/>
      <c r="X172" s="2054"/>
      <c r="Y172" s="2053"/>
      <c r="Z172" s="2054"/>
      <c r="AA172" s="2053"/>
      <c r="AB172" s="2054"/>
      <c r="AC172" s="2053"/>
      <c r="AD172" s="2054"/>
      <c r="AE172" s="2053"/>
      <c r="AF172" s="2062"/>
      <c r="AG172" s="2063"/>
      <c r="AH172" s="2064"/>
      <c r="AI172" s="2064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819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2462" t="s">
        <v>217</v>
      </c>
      <c r="B177" s="2462" t="s">
        <v>189</v>
      </c>
      <c r="C177" s="2943" t="s">
        <v>218</v>
      </c>
      <c r="D177" s="2765"/>
      <c r="E177" s="2462" t="s">
        <v>219</v>
      </c>
      <c r="F177" s="2943" t="s">
        <v>5</v>
      </c>
      <c r="G177" s="2765"/>
      <c r="H177" s="2765"/>
      <c r="I177" s="2765"/>
      <c r="J177" s="2765"/>
      <c r="K177" s="2765"/>
      <c r="L177" s="2765"/>
      <c r="M177" s="2765"/>
      <c r="N177" s="2765"/>
      <c r="O177" s="2765"/>
      <c r="P177" s="2765"/>
      <c r="Q177" s="2765"/>
      <c r="R177" s="2765"/>
      <c r="S177" s="2765"/>
      <c r="T177" s="2766"/>
    </row>
    <row r="178" spans="1:91" s="3" customFormat="1" ht="21" x14ac:dyDescent="0.15">
      <c r="A178" s="2116"/>
      <c r="B178" s="2116"/>
      <c r="C178" s="2065" t="s">
        <v>194</v>
      </c>
      <c r="D178" s="2065" t="s">
        <v>220</v>
      </c>
      <c r="E178" s="2116"/>
      <c r="F178" s="2065" t="s">
        <v>221</v>
      </c>
      <c r="G178" s="2065" t="s">
        <v>222</v>
      </c>
      <c r="H178" s="2065" t="s">
        <v>223</v>
      </c>
      <c r="I178" s="2065" t="s">
        <v>224</v>
      </c>
      <c r="J178" s="2065" t="s">
        <v>225</v>
      </c>
      <c r="K178" s="2065" t="s">
        <v>226</v>
      </c>
      <c r="L178" s="2065" t="s">
        <v>227</v>
      </c>
      <c r="M178" s="2065" t="s">
        <v>228</v>
      </c>
      <c r="N178" s="2065" t="s">
        <v>229</v>
      </c>
      <c r="O178" s="2065" t="s">
        <v>230</v>
      </c>
      <c r="P178" s="2065" t="s">
        <v>231</v>
      </c>
      <c r="Q178" s="2065" t="s">
        <v>232</v>
      </c>
      <c r="R178" s="2065" t="s">
        <v>233</v>
      </c>
      <c r="S178" s="2065" t="s">
        <v>234</v>
      </c>
      <c r="T178" s="2065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2050">
        <f>SUM(C179:D179)</f>
        <v>0</v>
      </c>
      <c r="C179" s="78"/>
      <c r="D179" s="78"/>
      <c r="E179" s="2050">
        <f>+F179+G179+H179+I179+K179+L179+M179+N179+O179+P179+Q179+R179+S179+T179</f>
        <v>0</v>
      </c>
      <c r="F179" s="13"/>
      <c r="G179" s="13"/>
      <c r="H179" s="13"/>
      <c r="I179" s="13"/>
      <c r="J179" s="2066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2452" t="s">
        <v>238</v>
      </c>
      <c r="B184" s="2939" t="s">
        <v>239</v>
      </c>
      <c r="C184" s="2758"/>
      <c r="D184" s="2747"/>
      <c r="E184" s="2939" t="s">
        <v>240</v>
      </c>
      <c r="F184" s="2758"/>
      <c r="G184" s="2747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2067" t="s">
        <v>43</v>
      </c>
      <c r="C185" s="2068" t="s">
        <v>29</v>
      </c>
      <c r="D185" s="1824" t="s">
        <v>30</v>
      </c>
      <c r="E185" s="2067" t="s">
        <v>43</v>
      </c>
      <c r="F185" s="2068" t="s">
        <v>29</v>
      </c>
      <c r="G185" s="1824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2069">
        <f>SUM(C186:D186)</f>
        <v>0</v>
      </c>
      <c r="C186" s="2070"/>
      <c r="D186" s="2071"/>
      <c r="E186" s="2069">
        <f>SUM(F186:G186)</f>
        <v>0</v>
      </c>
      <c r="F186" s="2070"/>
      <c r="G186" s="2071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2127" t="s">
        <v>244</v>
      </c>
      <c r="B189" s="2470" t="s">
        <v>189</v>
      </c>
      <c r="C189" s="2131" t="s">
        <v>245</v>
      </c>
      <c r="D189" s="2132"/>
      <c r="E189" s="2133"/>
      <c r="F189" s="2462" t="s">
        <v>219</v>
      </c>
      <c r="G189" s="2134" t="s">
        <v>5</v>
      </c>
      <c r="H189" s="2135"/>
      <c r="I189" s="2135"/>
      <c r="J189" s="2135"/>
      <c r="K189" s="2135"/>
      <c r="L189" s="2127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2072" t="s">
        <v>246</v>
      </c>
      <c r="D190" s="2072" t="s">
        <v>195</v>
      </c>
      <c r="E190" s="2072" t="s">
        <v>247</v>
      </c>
      <c r="F190" s="2116"/>
      <c r="G190" s="985" t="s">
        <v>248</v>
      </c>
      <c r="H190" s="1532" t="s">
        <v>249</v>
      </c>
      <c r="I190" s="1532" t="s">
        <v>250</v>
      </c>
      <c r="J190" s="1532" t="s">
        <v>251</v>
      </c>
      <c r="K190" s="1532" t="s">
        <v>252</v>
      </c>
      <c r="L190" s="2073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2050">
        <f>SUM(G191:L191)</f>
        <v>0</v>
      </c>
      <c r="G191" s="2053"/>
      <c r="H191" s="1914"/>
      <c r="I191" s="1914"/>
      <c r="J191" s="1914"/>
      <c r="K191" s="1914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2768" t="s">
        <v>257</v>
      </c>
      <c r="B194" s="2768"/>
      <c r="C194" s="2768"/>
    </row>
    <row r="195" spans="1:92" ht="15" customHeight="1" x14ac:dyDescent="0.25">
      <c r="A195" s="2143" t="s">
        <v>258</v>
      </c>
      <c r="B195" s="2144"/>
      <c r="C195" s="2475" t="s">
        <v>259</v>
      </c>
      <c r="D195" s="2944" t="s">
        <v>260</v>
      </c>
      <c r="E195" s="2773"/>
      <c r="F195" s="2773"/>
      <c r="G195" s="2773"/>
      <c r="H195" s="2773"/>
      <c r="I195" s="2773"/>
      <c r="J195" s="2774"/>
      <c r="K195" s="2775" t="s">
        <v>261</v>
      </c>
      <c r="L195" s="2775"/>
      <c r="M195" s="2775"/>
      <c r="N195" s="2743"/>
    </row>
    <row r="196" spans="1:92" ht="21" x14ac:dyDescent="0.25">
      <c r="A196" s="2145"/>
      <c r="B196" s="2146"/>
      <c r="C196" s="2148"/>
      <c r="D196" s="2072" t="s">
        <v>246</v>
      </c>
      <c r="E196" s="2072" t="s">
        <v>262</v>
      </c>
      <c r="F196" s="2072" t="s">
        <v>263</v>
      </c>
      <c r="G196" s="2072" t="s">
        <v>264</v>
      </c>
      <c r="H196" s="2072" t="s">
        <v>219</v>
      </c>
      <c r="I196" s="2072" t="s">
        <v>265</v>
      </c>
      <c r="J196" s="2072" t="s">
        <v>266</v>
      </c>
      <c r="K196" s="2074" t="s">
        <v>267</v>
      </c>
      <c r="L196" s="2075" t="s">
        <v>268</v>
      </c>
      <c r="M196" s="2075" t="s">
        <v>269</v>
      </c>
      <c r="N196" s="1533" t="s">
        <v>270</v>
      </c>
    </row>
    <row r="197" spans="1:92" x14ac:dyDescent="0.25">
      <c r="A197" s="2468" t="s">
        <v>271</v>
      </c>
      <c r="B197" s="2076" t="s">
        <v>272</v>
      </c>
      <c r="C197" s="2050">
        <f>SUM(E197+G197)</f>
        <v>0</v>
      </c>
      <c r="D197" s="2077"/>
      <c r="E197" s="13"/>
      <c r="F197" s="2066"/>
      <c r="G197" s="13"/>
      <c r="H197" s="2050">
        <f>+K197+L197+M197</f>
        <v>0</v>
      </c>
      <c r="I197" s="2066"/>
      <c r="J197" s="2066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2941" t="s">
        <v>244</v>
      </c>
      <c r="B202" s="2941" t="s">
        <v>277</v>
      </c>
      <c r="C202" s="2455" t="s">
        <v>278</v>
      </c>
      <c r="D202" s="2942" t="s">
        <v>261</v>
      </c>
      <c r="E202" s="2754"/>
      <c r="F202" s="2942" t="s">
        <v>5</v>
      </c>
      <c r="G202" s="2755"/>
      <c r="H202" s="2755"/>
      <c r="I202" s="2755"/>
      <c r="J202" s="2755"/>
      <c r="K202" s="2755"/>
      <c r="L202" s="2755"/>
      <c r="M202" s="2755"/>
      <c r="N202" s="2755"/>
      <c r="O202" s="2755"/>
      <c r="P202" s="2755"/>
      <c r="Q202" s="2755"/>
      <c r="R202" s="2755"/>
      <c r="S202" s="2755"/>
      <c r="T202" s="2467" t="s">
        <v>265</v>
      </c>
      <c r="U202" s="2455" t="s">
        <v>279</v>
      </c>
    </row>
    <row r="203" spans="1:92" s="3" customFormat="1" ht="21" x14ac:dyDescent="0.15">
      <c r="A203" s="2941"/>
      <c r="B203" s="2941"/>
      <c r="C203" s="2106"/>
      <c r="D203" s="2078" t="s">
        <v>280</v>
      </c>
      <c r="E203" s="1534" t="s">
        <v>281</v>
      </c>
      <c r="F203" s="2078" t="s">
        <v>282</v>
      </c>
      <c r="G203" s="2079" t="s">
        <v>283</v>
      </c>
      <c r="H203" s="2079" t="s">
        <v>13</v>
      </c>
      <c r="I203" s="2079" t="s">
        <v>141</v>
      </c>
      <c r="J203" s="2079" t="s">
        <v>15</v>
      </c>
      <c r="K203" s="2079" t="s">
        <v>284</v>
      </c>
      <c r="L203" s="2079" t="s">
        <v>17</v>
      </c>
      <c r="M203" s="2079" t="s">
        <v>18</v>
      </c>
      <c r="N203" s="2079" t="s">
        <v>19</v>
      </c>
      <c r="O203" s="2079" t="s">
        <v>20</v>
      </c>
      <c r="P203" s="2079" t="s">
        <v>21</v>
      </c>
      <c r="Q203" s="2079" t="s">
        <v>22</v>
      </c>
      <c r="R203" s="2079" t="s">
        <v>23</v>
      </c>
      <c r="S203" s="2080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2081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2938" t="s">
        <v>289</v>
      </c>
      <c r="B208" s="2938" t="s">
        <v>290</v>
      </c>
      <c r="C208" s="2939" t="s">
        <v>261</v>
      </c>
      <c r="D208" s="2747"/>
      <c r="E208" s="2940" t="s">
        <v>5</v>
      </c>
      <c r="F208" s="2749"/>
      <c r="G208" s="2749"/>
      <c r="H208" s="2749"/>
      <c r="I208" s="2749"/>
      <c r="J208" s="2749"/>
      <c r="K208" s="2461" t="s">
        <v>265</v>
      </c>
      <c r="L208" s="2462" t="s">
        <v>279</v>
      </c>
    </row>
    <row r="209" spans="1:91" ht="21" x14ac:dyDescent="0.25">
      <c r="A209" s="2938"/>
      <c r="B209" s="2938"/>
      <c r="C209" s="2068" t="s">
        <v>280</v>
      </c>
      <c r="D209" s="1824" t="s">
        <v>291</v>
      </c>
      <c r="E209" s="2068" t="s">
        <v>282</v>
      </c>
      <c r="F209" s="2082" t="s">
        <v>283</v>
      </c>
      <c r="G209" s="2082" t="s">
        <v>13</v>
      </c>
      <c r="H209" s="2082" t="s">
        <v>141</v>
      </c>
      <c r="I209" s="2082" t="s">
        <v>15</v>
      </c>
      <c r="J209" s="1825" t="s">
        <v>292</v>
      </c>
      <c r="K209" s="2114"/>
      <c r="L209" s="2116"/>
    </row>
    <row r="210" spans="1:91" x14ac:dyDescent="0.25">
      <c r="A210" s="341" t="s">
        <v>293</v>
      </c>
      <c r="B210" s="2083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2448" t="s">
        <v>296</v>
      </c>
      <c r="B213" s="2448" t="s">
        <v>189</v>
      </c>
      <c r="C213" s="2782" t="s">
        <v>297</v>
      </c>
      <c r="D213" s="2739"/>
      <c r="E213" s="2739"/>
      <c r="F213" s="2739"/>
      <c r="G213" s="2740"/>
    </row>
    <row r="214" spans="1:91" x14ac:dyDescent="0.25">
      <c r="A214" s="2096"/>
      <c r="B214" s="2096"/>
      <c r="C214" s="2060" t="s">
        <v>12</v>
      </c>
      <c r="D214" s="1542" t="s">
        <v>13</v>
      </c>
      <c r="E214" s="2084" t="s">
        <v>141</v>
      </c>
      <c r="F214" s="2084" t="s">
        <v>15</v>
      </c>
      <c r="G214" s="2085" t="s">
        <v>16</v>
      </c>
    </row>
    <row r="215" spans="1:91" x14ac:dyDescent="0.25">
      <c r="A215" s="1536" t="s">
        <v>298</v>
      </c>
      <c r="B215" s="2086">
        <f>SUM(C215:G215)</f>
        <v>0</v>
      </c>
      <c r="C215" s="2087"/>
      <c r="D215" s="2088"/>
      <c r="E215" s="2088"/>
      <c r="F215" s="2089"/>
      <c r="G215" s="2090"/>
    </row>
    <row r="216" spans="1:91" s="2" customFormat="1" ht="11.25" x14ac:dyDescent="0.15">
      <c r="A216" s="315" t="s">
        <v>299</v>
      </c>
    </row>
    <row r="217" spans="1:91" x14ac:dyDescent="0.25">
      <c r="A217" s="2452" t="s">
        <v>300</v>
      </c>
      <c r="B217" s="2782" t="s">
        <v>301</v>
      </c>
      <c r="C217" s="2739"/>
      <c r="D217" s="2740"/>
    </row>
    <row r="218" spans="1:91" ht="15" customHeight="1" x14ac:dyDescent="0.25">
      <c r="A218" s="2101"/>
      <c r="B218" s="1827" t="s">
        <v>302</v>
      </c>
      <c r="C218" s="2780" t="s">
        <v>303</v>
      </c>
      <c r="D218" s="2743"/>
    </row>
    <row r="219" spans="1:91" x14ac:dyDescent="0.25">
      <c r="A219" s="2102"/>
      <c r="B219" s="2059" t="s">
        <v>304</v>
      </c>
      <c r="C219" s="2060" t="s">
        <v>305</v>
      </c>
      <c r="D219" s="1823" t="s">
        <v>306</v>
      </c>
    </row>
    <row r="220" spans="1:91" x14ac:dyDescent="0.25">
      <c r="A220" s="2091" t="s">
        <v>307</v>
      </c>
      <c r="B220" s="2092"/>
      <c r="C220" s="2093"/>
      <c r="D220" s="2094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159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40"/>
  <sheetViews>
    <sheetView tabSelected="1" workbookViewId="0">
      <selection activeCell="A4" sqref="A4"/>
    </sheetView>
  </sheetViews>
  <sheetFormatPr baseColWidth="10" defaultRowHeight="15" x14ac:dyDescent="0.25"/>
  <cols>
    <col min="1" max="1" width="67.28515625" customWidth="1"/>
    <col min="2" max="2" width="25.42578125" customWidth="1"/>
    <col min="3" max="3" width="16" customWidth="1"/>
    <col min="4" max="4" width="14.5703125" customWidth="1"/>
    <col min="5" max="5" width="14.42578125" bestFit="1" customWidth="1"/>
    <col min="6" max="6" width="12.7109375" customWidth="1"/>
    <col min="7" max="7" width="12.140625" customWidth="1"/>
    <col min="10" max="10" width="12.85546875" customWidth="1"/>
    <col min="13" max="13" width="12.85546875" customWidth="1"/>
    <col min="14" max="14" width="12.7109375" customWidth="1"/>
    <col min="16" max="16" width="12.28515625" customWidth="1"/>
    <col min="17" max="17" width="14.7109375" customWidth="1"/>
    <col min="18" max="18" width="14" customWidth="1"/>
    <col min="19" max="19" width="14.5703125" customWidth="1"/>
    <col min="20" max="20" width="13.140625" customWidth="1"/>
    <col min="21" max="21" width="12.85546875" customWidth="1"/>
    <col min="22" max="26" width="12.5703125" customWidth="1"/>
    <col min="39" max="39" width="13.7109375" customWidth="1"/>
    <col min="40" max="40" width="15.140625" customWidth="1"/>
    <col min="43" max="43" width="12" customWidth="1"/>
    <col min="46" max="46" width="15" customWidth="1"/>
    <col min="80" max="94" width="11.42578125" hidden="1" customWidth="1"/>
    <col min="95" max="96" width="11.5703125" hidden="1" customWidth="1"/>
    <col min="97" max="97" width="0" hidden="1" customWidth="1"/>
  </cols>
  <sheetData>
    <row r="1" spans="1:94" x14ac:dyDescent="0.25">
      <c r="A1" s="1" t="s">
        <v>0</v>
      </c>
    </row>
    <row r="2" spans="1:94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4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4" x14ac:dyDescent="0.25">
      <c r="A4" s="1" t="str">
        <f>CONCATENATE("MES: ",[13]NOMBRE!B6," - ","( ",[13]NOMBRE!C6,[13]NOMBRE!D6," )")</f>
        <v>MES: DICIEMBRE - ( 12 )</v>
      </c>
    </row>
    <row r="5" spans="1:94" x14ac:dyDescent="0.25">
      <c r="A5" s="1" t="str">
        <f>CONCATENATE("AÑO: ",[13]NOMBRE!B7)</f>
        <v>AÑO: 2024</v>
      </c>
    </row>
    <row r="6" spans="1:94" ht="15" customHeight="1" x14ac:dyDescent="0.25">
      <c r="A6" s="2222" t="s">
        <v>1</v>
      </c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</row>
    <row r="8" spans="1:94" s="2" customFormat="1" ht="11.25" customHeight="1" x14ac:dyDescent="0.15">
      <c r="A8" s="2214" t="s">
        <v>2</v>
      </c>
      <c r="B8" s="2181"/>
      <c r="C8" s="2181"/>
    </row>
    <row r="9" spans="1:94" s="3" customFormat="1" ht="10.5" customHeight="1" x14ac:dyDescent="0.15">
      <c r="A9" s="2976" t="s">
        <v>3</v>
      </c>
      <c r="B9" s="2977" t="s">
        <v>4</v>
      </c>
      <c r="C9" s="2978" t="s">
        <v>5</v>
      </c>
      <c r="D9" s="2225"/>
      <c r="E9" s="2225"/>
      <c r="F9" s="2225"/>
      <c r="G9" s="2225"/>
      <c r="H9" s="2225"/>
      <c r="I9" s="2225"/>
      <c r="J9" s="2225"/>
      <c r="K9" s="2225"/>
      <c r="L9" s="2225"/>
      <c r="M9" s="2225"/>
      <c r="N9" s="2225"/>
      <c r="O9" s="2225"/>
      <c r="P9" s="2225"/>
      <c r="Q9" s="2225"/>
      <c r="R9" s="2225"/>
      <c r="S9" s="2979"/>
      <c r="T9" s="2980" t="s">
        <v>6</v>
      </c>
      <c r="U9" s="2981"/>
      <c r="V9" s="2982" t="s">
        <v>7</v>
      </c>
      <c r="W9" s="2982" t="s">
        <v>8</v>
      </c>
      <c r="X9" s="2983" t="s">
        <v>9</v>
      </c>
      <c r="Y9" s="2983" t="s">
        <v>10</v>
      </c>
      <c r="Z9" s="2983" t="s">
        <v>11</v>
      </c>
    </row>
    <row r="10" spans="1:94" s="3" customFormat="1" ht="10.5" x14ac:dyDescent="0.15">
      <c r="A10" s="2976"/>
      <c r="B10" s="2203"/>
      <c r="C10" s="2060" t="s">
        <v>12</v>
      </c>
      <c r="D10" s="2084" t="s">
        <v>13</v>
      </c>
      <c r="E10" s="2984" t="s">
        <v>14</v>
      </c>
      <c r="F10" s="2084" t="s">
        <v>15</v>
      </c>
      <c r="G10" s="2985" t="s">
        <v>16</v>
      </c>
      <c r="H10" s="2985" t="s">
        <v>17</v>
      </c>
      <c r="I10" s="2985" t="s">
        <v>18</v>
      </c>
      <c r="J10" s="2985" t="s">
        <v>19</v>
      </c>
      <c r="K10" s="2985" t="s">
        <v>20</v>
      </c>
      <c r="L10" s="2985" t="s">
        <v>21</v>
      </c>
      <c r="M10" s="2985" t="s">
        <v>22</v>
      </c>
      <c r="N10" s="2985" t="s">
        <v>23</v>
      </c>
      <c r="O10" s="2985" t="s">
        <v>24</v>
      </c>
      <c r="P10" s="2985" t="s">
        <v>25</v>
      </c>
      <c r="Q10" s="2985" t="s">
        <v>26</v>
      </c>
      <c r="R10" s="2985" t="s">
        <v>27</v>
      </c>
      <c r="S10" s="2986" t="s">
        <v>28</v>
      </c>
      <c r="T10" s="2987" t="s">
        <v>29</v>
      </c>
      <c r="U10" s="2988" t="s">
        <v>30</v>
      </c>
      <c r="V10" s="2141"/>
      <c r="W10" s="2141"/>
      <c r="X10" s="2148"/>
      <c r="Y10" s="2148"/>
      <c r="Z10" s="2148"/>
    </row>
    <row r="11" spans="1:94" s="3" customFormat="1" ht="10.5" x14ac:dyDescent="0.15">
      <c r="A11" s="11" t="s">
        <v>31</v>
      </c>
      <c r="B11" s="12">
        <f t="shared" ref="B11:B16" si="0">SUM(C11:S11)</f>
        <v>0</v>
      </c>
      <c r="C11" s="13"/>
      <c r="D11" s="14"/>
      <c r="E11" s="2989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2990"/>
      <c r="U11" s="2991"/>
      <c r="V11" s="2992"/>
      <c r="W11" s="2992"/>
      <c r="X11" s="2992"/>
      <c r="Y11" s="2992"/>
      <c r="Z11" s="2992"/>
      <c r="AA11" s="3" t="str">
        <f>CC11&amp;CD11&amp;CE11&amp;CF11&amp;CG11&amp;CH11&amp;CI11</f>
        <v/>
      </c>
      <c r="CC11" s="21" t="str">
        <f>IF((T11+U11)&lt;&gt;B11," * El desglose por sexo No pueder distinto al Total.","")</f>
        <v/>
      </c>
      <c r="CD11" s="21" t="str">
        <f>IF(AND(B11&gt;0,V11="")," * No olvide digitar Niños, niñas, adolescentes y Jóvenes SENAME. Digite cero si no tiene.",IF(V11&gt;B11," * La variable Niños, Niñas, adolescentes y jóvenes SENAME no puede ser mayor al Total.",""))</f>
        <v/>
      </c>
      <c r="CE11" s="21" t="str">
        <f>IF(AND(B11&gt;0,W11="")," * No olvide digitar Niños, niñas, adolescentes y Jóvenes Mejor niñez. Digite cero si no tiene.",IF(W11&gt;B11," * La variable Niños, Niñas, adolescentes y jóvenes Mejor Niñez no puede ser mayor al Total.",""))</f>
        <v/>
      </c>
      <c r="CF11" s="21" t="str">
        <f>IF(AND(B11&gt;0,X11="")," * No olvide digitar Pueblos originarios. Digite cero si no tiene.",IF(X11&gt;B11," * La variable pueblos originarios no puede ser mayor al Total.",""))</f>
        <v/>
      </c>
      <c r="CG11" s="21" t="str">
        <f>IF(AND(B11&gt;0,Y11="")," * No olvide digitar Migrantes. Digite cero si no tiene.",IF(Y11&gt;B11," * La variable Migrantes no puede ser mayor al Total.",""))</f>
        <v/>
      </c>
      <c r="CH11" s="21" t="str">
        <f>IF(AND(B11&gt;0,Z11="")," * No olvide digitar Espacios amigables/adolescentes. Digite cero si no tiene.",IF(Z11&gt;B11," * La variable Espacios amigables/adolescentes no puede ser mayor al Total.",""))</f>
        <v/>
      </c>
      <c r="CI11" s="21"/>
      <c r="CK11" s="22">
        <f>IF((T11+U11)&lt;&gt;B11,1,0)</f>
        <v>0</v>
      </c>
      <c r="CL11" s="22">
        <f>IF(AND(B11&gt;0,V11=""),1,IF(V11&gt;B11,1,0))</f>
        <v>0</v>
      </c>
      <c r="CM11" s="22">
        <f>IF(AND(B11&gt;0,W11=""),1,IF(W11&gt;B11,1,0))</f>
        <v>0</v>
      </c>
      <c r="CN11" s="22">
        <f>IF(AND(B11&gt;0,X11=""),1,IF(X11&gt;B11,1,0))</f>
        <v>0</v>
      </c>
      <c r="CO11" s="22">
        <f>IF(AND(B11&gt;0,Y11=""),1,IF(Y11&gt;B11,1,0))</f>
        <v>0</v>
      </c>
      <c r="CP11" s="22">
        <f>IF(AND(B11&gt;0,Z11=""),1,IF(Z11&gt;B11,1,0))</f>
        <v>0</v>
      </c>
    </row>
    <row r="12" spans="1:94" s="3" customFormat="1" ht="10.5" x14ac:dyDescent="0.15">
      <c r="A12" s="11" t="s">
        <v>32</v>
      </c>
      <c r="B12" s="12">
        <f t="shared" si="0"/>
        <v>0</v>
      </c>
      <c r="C12" s="13"/>
      <c r="D12" s="1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/>
      <c r="T12" s="25"/>
      <c r="U12" s="26"/>
      <c r="V12" s="27"/>
      <c r="W12" s="27"/>
      <c r="X12" s="27"/>
      <c r="Y12" s="27"/>
      <c r="Z12" s="27"/>
      <c r="AA12" s="3" t="str">
        <f t="shared" ref="AA12:AA15" si="1">CC12&amp;CD12&amp;CE12&amp;CF12&amp;CG12&amp;CH12&amp;CI12</f>
        <v/>
      </c>
      <c r="CC12" s="21" t="str">
        <f t="shared" ref="CC12:CC15" si="2">IF((T12+U12)&lt;&gt;B12," * El desglose por sexo No pueder distinto al Total.","")</f>
        <v/>
      </c>
      <c r="CD12" s="21" t="str">
        <f t="shared" ref="CD12:CD15" si="3">IF(AND(B12&gt;0,V12="")," * No olvide digitar Niños, niñas, adolescentes y Jóvenes SENAME. Digite cero si no tiene.",IF(V12&gt;B12," * La variable Niños, Niñas, adolescentes y jóvenes SENAME no puede ser mayor al Total.",""))</f>
        <v/>
      </c>
      <c r="CE12" s="21" t="str">
        <f t="shared" ref="CE12:CE15" si="4">IF(AND(B12&gt;0,W12="")," * No olvide digitar Niños, niñas, adolescentes y Jóvenes Mejor niñez. Digite cero si no tiene.",IF(W12&gt;B12," * La variable Niños, Niñas, adolescentes y jóvenes Mejor Niñez no puede ser mayor al Total.",""))</f>
        <v/>
      </c>
      <c r="CF12" s="21" t="str">
        <f t="shared" ref="CF12:CF15" si="5">IF(AND(B12&gt;0,X12="")," * No olvide digitar Pueblos originarios. Digite cero si no tiene.",IF(X12&gt;B12," * La variable pueblos originarios no puede ser mayor al Total.",""))</f>
        <v/>
      </c>
      <c r="CG12" s="21" t="str">
        <f t="shared" ref="CG12:CG15" si="6">IF(AND(B12&gt;0,Y12="")," * No olvide digitar Migrantes. Digite cero si no tiene.",IF(Y12&gt;B12," * La variable Migrantes no puede ser mayor al Total.",""))</f>
        <v/>
      </c>
      <c r="CH12" s="21" t="str">
        <f>IF(AND(B12&gt;0,Z12="")," * No olvide digitar Espacios amigables/adolescentes. Digite cero si no tiene.",IF(Z12&gt;B12," * La variable Espacios amigables/adolescentes no puede ser mayor al Total.",""))</f>
        <v/>
      </c>
      <c r="CI12" s="21"/>
      <c r="CK12" s="22">
        <f t="shared" ref="CK12:CK15" si="7">IF((T12+U12)&lt;&gt;B12,1,0)</f>
        <v>0</v>
      </c>
      <c r="CL12" s="22">
        <f t="shared" ref="CL12:CL15" si="8">IF(AND(B12&gt;0,V12=""),1,IF(V12&gt;B12,1,0))</f>
        <v>0</v>
      </c>
      <c r="CM12" s="22">
        <f t="shared" ref="CM12:CM15" si="9">IF(AND(B12&gt;0,W12=""),1,IF(W12&gt;B12,1,0))</f>
        <v>0</v>
      </c>
      <c r="CN12" s="22">
        <f t="shared" ref="CN12:CN15" si="10">IF(AND(B12&gt;0,X12=""),1,IF(X12&gt;B12,1,0))</f>
        <v>0</v>
      </c>
      <c r="CO12" s="22">
        <f t="shared" ref="CO12:CO15" si="11">IF(AND(B12&gt;0,Y12=""),1,IF(Y12&gt;B12,1,0))</f>
        <v>0</v>
      </c>
      <c r="CP12" s="22">
        <f>IF(AND(B12&gt;0,Z12=""),1,IF(Z12&gt;B12,1,0))</f>
        <v>0</v>
      </c>
    </row>
    <row r="13" spans="1:94" s="3" customFormat="1" ht="10.5" x14ac:dyDescent="0.15">
      <c r="A13" s="11" t="s">
        <v>33</v>
      </c>
      <c r="B13" s="12">
        <f>SUM(E13:S13)</f>
        <v>0</v>
      </c>
      <c r="C13" s="28"/>
      <c r="D13" s="29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25"/>
      <c r="U13" s="26"/>
      <c r="V13" s="27"/>
      <c r="W13" s="27"/>
      <c r="X13" s="27"/>
      <c r="Y13" s="27"/>
      <c r="Z13" s="27"/>
      <c r="AA13" s="3" t="str">
        <f t="shared" si="1"/>
        <v/>
      </c>
      <c r="CC13" s="21" t="str">
        <f t="shared" si="2"/>
        <v/>
      </c>
      <c r="CD13" s="21" t="str">
        <f t="shared" si="3"/>
        <v/>
      </c>
      <c r="CE13" s="21" t="str">
        <f t="shared" si="4"/>
        <v/>
      </c>
      <c r="CF13" s="21" t="str">
        <f t="shared" si="5"/>
        <v/>
      </c>
      <c r="CG13" s="21" t="str">
        <f t="shared" si="6"/>
        <v/>
      </c>
      <c r="CH13" s="21" t="str">
        <f t="shared" ref="CH13:CH15" si="12">IF(AND(B13&gt;0,Z13="")," * No olvide digitar Espacios amigables/adolescentes. Digite cero si no tiene.",IF(Z13&gt;B13," * La variable Espacios amigables/adolescentes no puede ser mayor al Total.",""))</f>
        <v/>
      </c>
      <c r="CI13" s="21"/>
      <c r="CK13" s="22">
        <f t="shared" si="7"/>
        <v>0</v>
      </c>
      <c r="CL13" s="22">
        <f t="shared" si="8"/>
        <v>0</v>
      </c>
      <c r="CM13" s="22">
        <f t="shared" si="9"/>
        <v>0</v>
      </c>
      <c r="CN13" s="22">
        <f t="shared" si="10"/>
        <v>0</v>
      </c>
      <c r="CO13" s="22">
        <f t="shared" si="11"/>
        <v>0</v>
      </c>
      <c r="CP13" s="22">
        <f t="shared" ref="CP13:CP15" si="13">IF(AND(B13&gt;0,Z13=""),1,IF(Z13&gt;B13,1,0))</f>
        <v>0</v>
      </c>
    </row>
    <row r="14" spans="1:94" s="3" customFormat="1" ht="10.5" x14ac:dyDescent="0.15">
      <c r="A14" s="11" t="s">
        <v>34</v>
      </c>
      <c r="B14" s="12">
        <f t="shared" si="0"/>
        <v>0</v>
      </c>
      <c r="C14" s="13"/>
      <c r="D14" s="1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4"/>
      <c r="T14" s="25"/>
      <c r="U14" s="26"/>
      <c r="V14" s="27"/>
      <c r="W14" s="27"/>
      <c r="X14" s="27"/>
      <c r="Y14" s="27"/>
      <c r="Z14" s="27"/>
      <c r="AA14" s="3" t="str">
        <f t="shared" si="1"/>
        <v/>
      </c>
      <c r="CC14" s="21" t="str">
        <f t="shared" si="2"/>
        <v/>
      </c>
      <c r="CD14" s="21" t="str">
        <f t="shared" si="3"/>
        <v/>
      </c>
      <c r="CE14" s="21" t="str">
        <f t="shared" si="4"/>
        <v/>
      </c>
      <c r="CF14" s="21" t="str">
        <f t="shared" si="5"/>
        <v/>
      </c>
      <c r="CG14" s="21" t="str">
        <f t="shared" si="6"/>
        <v/>
      </c>
      <c r="CH14" s="21" t="str">
        <f t="shared" si="12"/>
        <v/>
      </c>
      <c r="CI14" s="21"/>
      <c r="CK14" s="22">
        <f t="shared" si="7"/>
        <v>0</v>
      </c>
      <c r="CL14" s="22">
        <f t="shared" si="8"/>
        <v>0</v>
      </c>
      <c r="CM14" s="22">
        <f t="shared" si="9"/>
        <v>0</v>
      </c>
      <c r="CN14" s="22">
        <f t="shared" si="10"/>
        <v>0</v>
      </c>
      <c r="CO14" s="22">
        <f t="shared" si="11"/>
        <v>0</v>
      </c>
      <c r="CP14" s="22">
        <f t="shared" si="13"/>
        <v>0</v>
      </c>
    </row>
    <row r="15" spans="1:94" s="3" customFormat="1" ht="10.5" x14ac:dyDescent="0.15">
      <c r="A15" s="11" t="s">
        <v>35</v>
      </c>
      <c r="B15" s="12">
        <f t="shared" si="0"/>
        <v>0</v>
      </c>
      <c r="C15" s="13"/>
      <c r="D15" s="14"/>
      <c r="E15" s="2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25"/>
      <c r="U15" s="26"/>
      <c r="V15" s="27"/>
      <c r="W15" s="27"/>
      <c r="X15" s="27"/>
      <c r="Y15" s="27"/>
      <c r="Z15" s="27"/>
      <c r="AA15" s="3" t="str">
        <f t="shared" si="1"/>
        <v/>
      </c>
      <c r="CC15" s="21" t="str">
        <f t="shared" si="2"/>
        <v/>
      </c>
      <c r="CD15" s="21" t="str">
        <f t="shared" si="3"/>
        <v/>
      </c>
      <c r="CE15" s="21" t="str">
        <f t="shared" si="4"/>
        <v/>
      </c>
      <c r="CF15" s="21" t="str">
        <f t="shared" si="5"/>
        <v/>
      </c>
      <c r="CG15" s="21" t="str">
        <f t="shared" si="6"/>
        <v/>
      </c>
      <c r="CH15" s="21" t="str">
        <f t="shared" si="12"/>
        <v/>
      </c>
      <c r="CI15" s="21"/>
      <c r="CK15" s="22">
        <f t="shared" si="7"/>
        <v>0</v>
      </c>
      <c r="CL15" s="22">
        <f t="shared" si="8"/>
        <v>0</v>
      </c>
      <c r="CM15" s="22">
        <f t="shared" si="9"/>
        <v>0</v>
      </c>
      <c r="CN15" s="22">
        <f t="shared" si="10"/>
        <v>0</v>
      </c>
      <c r="CO15" s="22">
        <f t="shared" si="11"/>
        <v>0</v>
      </c>
      <c r="CP15" s="22">
        <f t="shared" si="13"/>
        <v>0</v>
      </c>
    </row>
    <row r="16" spans="1:94" s="3" customFormat="1" ht="10.5" x14ac:dyDescent="0.15">
      <c r="A16" s="2993" t="s">
        <v>36</v>
      </c>
      <c r="B16" s="2994">
        <f t="shared" si="0"/>
        <v>0</v>
      </c>
      <c r="C16" s="2995">
        <f t="shared" ref="C16:S16" si="14">SUM(C11:C15)</f>
        <v>0</v>
      </c>
      <c r="D16" s="2996">
        <f t="shared" si="14"/>
        <v>0</v>
      </c>
      <c r="E16" s="2996">
        <f t="shared" si="14"/>
        <v>0</v>
      </c>
      <c r="F16" s="2997">
        <f t="shared" si="14"/>
        <v>0</v>
      </c>
      <c r="G16" s="2997">
        <f t="shared" si="14"/>
        <v>0</v>
      </c>
      <c r="H16" s="2997">
        <f t="shared" si="14"/>
        <v>0</v>
      </c>
      <c r="I16" s="2997">
        <f t="shared" si="14"/>
        <v>0</v>
      </c>
      <c r="J16" s="2997">
        <f t="shared" si="14"/>
        <v>0</v>
      </c>
      <c r="K16" s="2997">
        <f t="shared" si="14"/>
        <v>0</v>
      </c>
      <c r="L16" s="2997">
        <f t="shared" si="14"/>
        <v>0</v>
      </c>
      <c r="M16" s="2997">
        <f t="shared" si="14"/>
        <v>0</v>
      </c>
      <c r="N16" s="2997">
        <f t="shared" si="14"/>
        <v>0</v>
      </c>
      <c r="O16" s="2997">
        <f t="shared" si="14"/>
        <v>0</v>
      </c>
      <c r="P16" s="2997">
        <f t="shared" si="14"/>
        <v>0</v>
      </c>
      <c r="Q16" s="2997">
        <f t="shared" si="14"/>
        <v>0</v>
      </c>
      <c r="R16" s="2997">
        <f t="shared" si="14"/>
        <v>0</v>
      </c>
      <c r="S16" s="2998">
        <f t="shared" si="14"/>
        <v>0</v>
      </c>
      <c r="T16" s="2994">
        <f>SUM(T11:T15)</f>
        <v>0</v>
      </c>
      <c r="U16" s="2999">
        <f t="shared" ref="U16:Y16" si="15">SUM(U11:U15)</f>
        <v>0</v>
      </c>
      <c r="V16" s="3000">
        <f t="shared" si="15"/>
        <v>0</v>
      </c>
      <c r="W16" s="3000">
        <f t="shared" si="15"/>
        <v>0</v>
      </c>
      <c r="X16" s="3000">
        <f t="shared" si="15"/>
        <v>0</v>
      </c>
      <c r="Y16" s="3000">
        <f t="shared" si="15"/>
        <v>0</v>
      </c>
      <c r="Z16" s="3000">
        <f>SUM(Z11:Z15)</f>
        <v>0</v>
      </c>
    </row>
    <row r="17" spans="1:93" s="2" customFormat="1" ht="11.25" x14ac:dyDescent="0.15">
      <c r="A17" s="2214" t="s">
        <v>37</v>
      </c>
      <c r="B17" s="2181"/>
      <c r="C17" s="2181"/>
      <c r="D17" s="2181"/>
      <c r="E17" s="2181"/>
      <c r="F17" s="2181"/>
      <c r="G17" s="2181"/>
      <c r="H17" s="2181"/>
      <c r="I17" s="2181"/>
      <c r="J17" s="2181"/>
      <c r="K17" s="2181"/>
      <c r="L17" s="2181"/>
    </row>
    <row r="18" spans="1:93" s="3" customFormat="1" ht="10.5" customHeight="1" x14ac:dyDescent="0.15">
      <c r="A18" s="3001" t="s">
        <v>38</v>
      </c>
      <c r="B18" s="3002" t="s">
        <v>4</v>
      </c>
      <c r="C18" s="3002"/>
      <c r="D18" s="3002"/>
      <c r="E18" s="3003" t="s">
        <v>39</v>
      </c>
      <c r="F18" s="3004"/>
      <c r="G18" s="3004"/>
      <c r="H18" s="3005"/>
      <c r="I18" s="3006" t="s">
        <v>31</v>
      </c>
      <c r="J18" s="3002" t="s">
        <v>40</v>
      </c>
      <c r="K18" s="3002" t="s">
        <v>9</v>
      </c>
      <c r="L18" s="3002" t="s">
        <v>10</v>
      </c>
    </row>
    <row r="19" spans="1:93" s="3" customFormat="1" ht="10.5" x14ac:dyDescent="0.15">
      <c r="A19" s="3001"/>
      <c r="B19" s="3002"/>
      <c r="C19" s="3002"/>
      <c r="D19" s="3002"/>
      <c r="E19" s="3001" t="s">
        <v>41</v>
      </c>
      <c r="F19" s="3001"/>
      <c r="G19" s="3001" t="s">
        <v>42</v>
      </c>
      <c r="H19" s="3007"/>
      <c r="I19" s="3006"/>
      <c r="J19" s="3002"/>
      <c r="K19" s="3002"/>
      <c r="L19" s="3002"/>
    </row>
    <row r="20" spans="1:93" s="3" customFormat="1" ht="10.5" x14ac:dyDescent="0.15">
      <c r="A20" s="3001"/>
      <c r="B20" s="3008" t="s">
        <v>43</v>
      </c>
      <c r="C20" s="3009" t="s">
        <v>29</v>
      </c>
      <c r="D20" s="3009" t="s">
        <v>30</v>
      </c>
      <c r="E20" s="3010" t="s">
        <v>29</v>
      </c>
      <c r="F20" s="3011" t="s">
        <v>30</v>
      </c>
      <c r="G20" s="3010" t="s">
        <v>29</v>
      </c>
      <c r="H20" s="3012" t="s">
        <v>30</v>
      </c>
      <c r="I20" s="3006"/>
      <c r="J20" s="3002"/>
      <c r="K20" s="3002"/>
      <c r="L20" s="3002"/>
    </row>
    <row r="21" spans="1:93" s="3" customFormat="1" ht="10.5" x14ac:dyDescent="0.15">
      <c r="A21" s="3013" t="s">
        <v>44</v>
      </c>
      <c r="B21" s="3014">
        <f>SUM(C21:D21)</f>
        <v>0</v>
      </c>
      <c r="C21" s="3014">
        <f t="shared" ref="C21:D23" si="16">+E21+G21</f>
        <v>0</v>
      </c>
      <c r="D21" s="3014">
        <f t="shared" si="16"/>
        <v>0</v>
      </c>
      <c r="E21" s="3015"/>
      <c r="F21" s="3016"/>
      <c r="G21" s="3015"/>
      <c r="H21" s="3017"/>
      <c r="I21" s="3018"/>
      <c r="J21" s="3019"/>
      <c r="K21" s="3020"/>
      <c r="L21" s="3020"/>
      <c r="M21" s="3" t="str">
        <f>CC21&amp;CD21</f>
        <v/>
      </c>
      <c r="CC21" s="21" t="str">
        <f>IF(AND(B21&gt;0,K21="")," * No olvide digitar la variable Pueblos originarios. Digite cero si no tiene.",IF(K21&gt;B21," * La variable Pueblos originarios no puede ser mayor al Total.",""))</f>
        <v/>
      </c>
      <c r="CD21" s="21" t="str">
        <f>IF(AND(B21&gt;0,L21="")," * No olvide digitar la variable Migrantes. Digite cero si no tiene.",IF(L21&gt;B21," * La variable Migrantes no puede ser mayor al Total.",""))</f>
        <v/>
      </c>
      <c r="CE21" s="45"/>
      <c r="CF21" s="45"/>
      <c r="CG21" s="45"/>
      <c r="CH21" s="45"/>
      <c r="CI21" s="45"/>
      <c r="CK21" s="22">
        <f>IF(AND(B21&gt;0,K21=""),1,IF(K21&gt;B21,1,0))</f>
        <v>0</v>
      </c>
      <c r="CL21" s="22">
        <f>IF(AND(B21&gt;0,L21=""),1,IF(L21&gt;B21,1,0))</f>
        <v>0</v>
      </c>
      <c r="CM21" s="45"/>
      <c r="CN21" s="45"/>
      <c r="CO21" s="45"/>
    </row>
    <row r="22" spans="1:93" s="3" customFormat="1" ht="10.5" x14ac:dyDescent="0.15">
      <c r="A22" s="11" t="s">
        <v>45</v>
      </c>
      <c r="B22" s="46">
        <f>SUM(C22:D22)</f>
        <v>0</v>
      </c>
      <c r="C22" s="46">
        <f t="shared" si="16"/>
        <v>0</v>
      </c>
      <c r="D22" s="46">
        <f t="shared" si="16"/>
        <v>0</v>
      </c>
      <c r="E22" s="47"/>
      <c r="F22" s="48"/>
      <c r="G22" s="47"/>
      <c r="H22" s="49"/>
      <c r="I22" s="50"/>
      <c r="J22" s="51"/>
      <c r="K22" s="52"/>
      <c r="L22" s="52"/>
      <c r="M22" s="3" t="str">
        <f>CC22&amp;CD22</f>
        <v/>
      </c>
      <c r="CC22" s="21" t="str">
        <f t="shared" ref="CC22:CC23" si="17">IF(AND(B22&gt;0,K22="")," * No olvide digitar la variable Pueblos originarios. Digite cero si no tiene.",IF(K22&gt;B22," * La variable Pueblos originarios no puede ser mayor al Total.",""))</f>
        <v/>
      </c>
      <c r="CD22" s="21" t="str">
        <f t="shared" ref="CD22:CD23" si="18">IF(AND(B22&gt;0,L22="")," * No olvide digitar la variable Migrantes. Digite cero si no tiene.",IF(L22&gt;B22," * La variable Migrantes no puede ser mayor al Total.",""))</f>
        <v/>
      </c>
      <c r="CE22" s="45"/>
      <c r="CF22" s="45"/>
      <c r="CG22" s="45"/>
      <c r="CH22" s="45"/>
      <c r="CI22" s="45"/>
      <c r="CK22" s="22">
        <f t="shared" ref="CK22:CK23" si="19">IF(AND(B22&gt;0,K22=""),1,IF(K22&gt;B22,1,0))</f>
        <v>0</v>
      </c>
      <c r="CL22" s="22">
        <f t="shared" ref="CL22:CL23" si="20">IF(AND(B22&gt;0,L22=""),1,IF(L22&gt;B22,1,0))</f>
        <v>0</v>
      </c>
      <c r="CM22" s="45"/>
      <c r="CN22" s="45"/>
      <c r="CO22" s="45"/>
    </row>
    <row r="23" spans="1:93" s="3" customFormat="1" ht="10.5" x14ac:dyDescent="0.15">
      <c r="A23" s="53" t="s">
        <v>46</v>
      </c>
      <c r="B23" s="54">
        <f>SUM(C23:D23)</f>
        <v>0</v>
      </c>
      <c r="C23" s="54">
        <f t="shared" si="16"/>
        <v>0</v>
      </c>
      <c r="D23" s="54">
        <f t="shared" si="16"/>
        <v>0</v>
      </c>
      <c r="E23" s="55"/>
      <c r="F23" s="56"/>
      <c r="G23" s="55"/>
      <c r="H23" s="57"/>
      <c r="I23" s="58"/>
      <c r="J23" s="59"/>
      <c r="K23" s="60"/>
      <c r="L23" s="60"/>
      <c r="M23" s="3" t="str">
        <f>CC23&amp;CD23</f>
        <v/>
      </c>
      <c r="CC23" s="21" t="str">
        <f t="shared" si="17"/>
        <v/>
      </c>
      <c r="CD23" s="21" t="str">
        <f t="shared" si="18"/>
        <v/>
      </c>
      <c r="CE23" s="45"/>
      <c r="CF23" s="45"/>
      <c r="CG23" s="45"/>
      <c r="CH23" s="45"/>
      <c r="CI23" s="45"/>
      <c r="CK23" s="22">
        <f t="shared" si="19"/>
        <v>0</v>
      </c>
      <c r="CL23" s="22">
        <f t="shared" si="20"/>
        <v>0</v>
      </c>
      <c r="CM23" s="45"/>
      <c r="CN23" s="45"/>
      <c r="CO23" s="45"/>
    </row>
    <row r="24" spans="1:93" s="3" customFormat="1" ht="10.5" x14ac:dyDescent="0.15">
      <c r="A24" s="2993" t="s">
        <v>4</v>
      </c>
      <c r="B24" s="3021">
        <f>SUM(B21:B23)</f>
        <v>0</v>
      </c>
      <c r="C24" s="3021">
        <f>SUM(C21:C23)</f>
        <v>0</v>
      </c>
      <c r="D24" s="3021">
        <f>SUM(D21:D23)</f>
        <v>0</v>
      </c>
      <c r="E24" s="3022">
        <f>SUM(E21:E23)</f>
        <v>0</v>
      </c>
      <c r="F24" s="3023">
        <f t="shared" ref="F24:L24" si="21">SUM(F21:F23)</f>
        <v>0</v>
      </c>
      <c r="G24" s="3022">
        <f t="shared" si="21"/>
        <v>0</v>
      </c>
      <c r="H24" s="3024">
        <f t="shared" si="21"/>
        <v>0</v>
      </c>
      <c r="I24" s="3023">
        <f t="shared" si="21"/>
        <v>0</v>
      </c>
      <c r="J24" s="3021">
        <f t="shared" si="21"/>
        <v>0</v>
      </c>
      <c r="K24" s="3021">
        <f t="shared" si="21"/>
        <v>0</v>
      </c>
      <c r="L24" s="3021">
        <f t="shared" si="21"/>
        <v>0</v>
      </c>
    </row>
    <row r="25" spans="1:93" s="2" customFormat="1" ht="11.25" customHeight="1" x14ac:dyDescent="0.15">
      <c r="A25" s="2214" t="s">
        <v>47</v>
      </c>
      <c r="B25" s="2181"/>
      <c r="C25" s="2181"/>
      <c r="D25" s="2181"/>
      <c r="E25" s="2181"/>
      <c r="F25" s="2181"/>
      <c r="G25" s="2181"/>
      <c r="H25" s="2181"/>
      <c r="I25" s="2181"/>
      <c r="J25" s="2181"/>
      <c r="K25" s="2181"/>
      <c r="L25" s="2181"/>
    </row>
    <row r="26" spans="1:93" s="3" customFormat="1" ht="10.5" customHeight="1" x14ac:dyDescent="0.15">
      <c r="A26" s="2977"/>
      <c r="B26" s="2977" t="s">
        <v>4</v>
      </c>
      <c r="C26" s="3025" t="s">
        <v>5</v>
      </c>
      <c r="D26" s="3026"/>
      <c r="E26" s="3026"/>
      <c r="F26" s="3026"/>
      <c r="G26" s="3026"/>
      <c r="H26" s="3026"/>
      <c r="I26" s="3026"/>
      <c r="J26" s="3026"/>
      <c r="K26" s="3026"/>
      <c r="L26" s="3026"/>
      <c r="M26" s="3026"/>
      <c r="N26" s="3026"/>
      <c r="O26" s="3026"/>
      <c r="P26" s="3026"/>
      <c r="Q26" s="3026"/>
      <c r="R26" s="3026"/>
      <c r="S26" s="3027"/>
      <c r="T26" s="3028" t="s">
        <v>48</v>
      </c>
      <c r="U26" s="3029"/>
      <c r="V26" s="3030" t="s">
        <v>9</v>
      </c>
      <c r="W26" s="3031" t="s">
        <v>10</v>
      </c>
    </row>
    <row r="27" spans="1:93" s="3" customFormat="1" ht="10.5" x14ac:dyDescent="0.15">
      <c r="A27" s="2203"/>
      <c r="B27" s="2203"/>
      <c r="C27" s="2060" t="s">
        <v>12</v>
      </c>
      <c r="D27" s="2084" t="s">
        <v>13</v>
      </c>
      <c r="E27" s="2984" t="s">
        <v>14</v>
      </c>
      <c r="F27" s="2084" t="s">
        <v>15</v>
      </c>
      <c r="G27" s="2985" t="s">
        <v>16</v>
      </c>
      <c r="H27" s="2985" t="s">
        <v>17</v>
      </c>
      <c r="I27" s="2985" t="s">
        <v>18</v>
      </c>
      <c r="J27" s="2985" t="s">
        <v>19</v>
      </c>
      <c r="K27" s="2985" t="s">
        <v>20</v>
      </c>
      <c r="L27" s="2985" t="s">
        <v>21</v>
      </c>
      <c r="M27" s="2985" t="s">
        <v>22</v>
      </c>
      <c r="N27" s="2985" t="s">
        <v>23</v>
      </c>
      <c r="O27" s="2985" t="s">
        <v>24</v>
      </c>
      <c r="P27" s="2985" t="s">
        <v>25</v>
      </c>
      <c r="Q27" s="2985" t="s">
        <v>26</v>
      </c>
      <c r="R27" s="2985" t="s">
        <v>27</v>
      </c>
      <c r="S27" s="2986" t="s">
        <v>28</v>
      </c>
      <c r="T27" s="2987" t="s">
        <v>29</v>
      </c>
      <c r="U27" s="2988" t="s">
        <v>30</v>
      </c>
      <c r="V27" s="3030"/>
      <c r="W27" s="3031"/>
    </row>
    <row r="28" spans="1:93" s="3" customFormat="1" ht="10.5" x14ac:dyDescent="0.15">
      <c r="A28" s="3032" t="s">
        <v>49</v>
      </c>
      <c r="B28" s="3033">
        <f>SUM(C28:S28)</f>
        <v>0</v>
      </c>
      <c r="C28" s="3034"/>
      <c r="D28" s="3035"/>
      <c r="E28" s="3035"/>
      <c r="F28" s="3035"/>
      <c r="G28" s="3035"/>
      <c r="H28" s="3035"/>
      <c r="I28" s="3035"/>
      <c r="J28" s="3035"/>
      <c r="K28" s="3035"/>
      <c r="L28" s="3035"/>
      <c r="M28" s="3035"/>
      <c r="N28" s="3035"/>
      <c r="O28" s="3035"/>
      <c r="P28" s="3035"/>
      <c r="Q28" s="3035"/>
      <c r="R28" s="3035"/>
      <c r="S28" s="2094"/>
      <c r="T28" s="2092"/>
      <c r="U28" s="3036"/>
      <c r="V28" s="3037"/>
      <c r="W28" s="2092"/>
      <c r="X28" s="3" t="str">
        <f>CC28&amp;CD28&amp;CE28&amp;CF28</f>
        <v/>
      </c>
      <c r="CC28" s="21" t="str">
        <f>IF((T28+U28)&lt;&gt;B28,"  * El desglose por Sexo (Hombres/Mujeres) debe ser igual al Total.","")</f>
        <v/>
      </c>
      <c r="CD28" s="21" t="str">
        <f>IF(AND(B28&gt;0,V28=""),"No olvide digitar pueblos originarios. Digite cero si no tiene.",IF(V28&gt;B28," * La variable Pueblos originarios no puede ser mayor al Total.",""))</f>
        <v/>
      </c>
      <c r="CE28" s="21" t="str">
        <f>IF(AND(B28&gt;0,W28=""),"No olvide digitar Migrantes. Digite cero si no tiene.",IF(W28&gt;B28," * La variable Migrantes no puede ser mayor al Total.",""))</f>
        <v/>
      </c>
      <c r="CF28" s="21"/>
      <c r="CG28" s="21"/>
      <c r="CH28" s="21"/>
      <c r="CI28" s="21"/>
      <c r="CK28" s="22">
        <f>IF((T28+U28)&lt;&gt;B28,1,0)</f>
        <v>0</v>
      </c>
      <c r="CL28" s="22">
        <f>IF(AND(B28&gt;0,V28=""),1,IF(V28&gt;B28,1,0))</f>
        <v>0</v>
      </c>
      <c r="CM28" s="22">
        <f>IF(AND(B28&gt;0,W28=""),1,IF(W28&gt;B28,1,0))</f>
        <v>0</v>
      </c>
      <c r="CN28" s="22"/>
      <c r="CO28" s="22"/>
    </row>
    <row r="29" spans="1:93" s="2" customFormat="1" ht="11.25" customHeight="1" x14ac:dyDescent="0.15">
      <c r="A29" s="2173" t="s">
        <v>50</v>
      </c>
      <c r="B29" s="2173"/>
      <c r="C29" s="2173"/>
      <c r="D29" s="2173"/>
      <c r="E29" s="2173"/>
      <c r="F29" s="2173"/>
      <c r="G29" s="2173"/>
      <c r="H29" s="2173"/>
      <c r="I29" s="2173"/>
      <c r="J29" s="2173"/>
      <c r="K29" s="2173"/>
      <c r="L29" s="2173"/>
    </row>
    <row r="30" spans="1:93" s="2" customFormat="1" ht="11.25" x14ac:dyDescent="0.15">
      <c r="A30" s="2173" t="s">
        <v>51</v>
      </c>
      <c r="B30" s="2173"/>
      <c r="C30" s="2173"/>
      <c r="D30" s="2173"/>
      <c r="E30" s="2173"/>
      <c r="F30" s="2173"/>
      <c r="G30" s="2173"/>
      <c r="H30" s="2173"/>
      <c r="I30" s="2173"/>
      <c r="J30" s="2173"/>
      <c r="K30" s="2173"/>
      <c r="L30" s="2173"/>
    </row>
    <row r="31" spans="1:93" s="3" customFormat="1" ht="10.5" customHeight="1" x14ac:dyDescent="0.15">
      <c r="A31" s="3038" t="s">
        <v>52</v>
      </c>
      <c r="B31" s="2977" t="s">
        <v>4</v>
      </c>
      <c r="C31" s="3039" t="s">
        <v>53</v>
      </c>
      <c r="D31" s="3040"/>
      <c r="E31" s="3040"/>
      <c r="F31" s="3040"/>
      <c r="G31" s="3040"/>
      <c r="H31" s="3040"/>
      <c r="I31" s="3040"/>
      <c r="J31" s="3040"/>
      <c r="K31" s="3040"/>
      <c r="L31" s="3040"/>
      <c r="M31" s="3040"/>
      <c r="N31" s="3040"/>
      <c r="O31" s="3040"/>
      <c r="P31" s="3040"/>
      <c r="Q31" s="3040"/>
      <c r="R31" s="3040"/>
      <c r="S31" s="3040"/>
      <c r="T31" s="3040"/>
      <c r="U31" s="3041"/>
      <c r="V31" s="3042" t="s">
        <v>54</v>
      </c>
      <c r="W31" s="3043"/>
      <c r="X31" s="3044" t="s">
        <v>55</v>
      </c>
      <c r="Y31" s="2982"/>
      <c r="Z31" s="3045" t="s">
        <v>56</v>
      </c>
      <c r="AA31" s="3046"/>
      <c r="AB31" s="3046"/>
      <c r="AC31" s="3046"/>
      <c r="AD31" s="3046"/>
      <c r="AE31" s="3046"/>
      <c r="AF31" s="3046"/>
      <c r="AG31" s="3046"/>
      <c r="AH31" s="3046"/>
      <c r="AI31" s="3030"/>
      <c r="AJ31" s="3047" t="s">
        <v>57</v>
      </c>
      <c r="AK31" s="2156"/>
      <c r="AL31" s="2982"/>
      <c r="AM31" s="2983" t="s">
        <v>58</v>
      </c>
      <c r="AN31" s="2982" t="s">
        <v>59</v>
      </c>
      <c r="AO31" s="2983" t="s">
        <v>9</v>
      </c>
      <c r="AP31" s="2982" t="s">
        <v>10</v>
      </c>
      <c r="AQ31" s="2982" t="s">
        <v>60</v>
      </c>
    </row>
    <row r="32" spans="1:93" s="3" customFormat="1" ht="10.5" x14ac:dyDescent="0.15">
      <c r="A32" s="2199"/>
      <c r="B32" s="2202"/>
      <c r="C32" s="3048" t="s">
        <v>5</v>
      </c>
      <c r="D32" s="3048"/>
      <c r="E32" s="3048"/>
      <c r="F32" s="3048"/>
      <c r="G32" s="3048"/>
      <c r="H32" s="3048"/>
      <c r="I32" s="3048"/>
      <c r="J32" s="3048"/>
      <c r="K32" s="3048"/>
      <c r="L32" s="3048"/>
      <c r="M32" s="3048"/>
      <c r="N32" s="3048"/>
      <c r="O32" s="3048"/>
      <c r="P32" s="3048"/>
      <c r="Q32" s="3048"/>
      <c r="R32" s="3048"/>
      <c r="S32" s="3048"/>
      <c r="T32" s="3049" t="s">
        <v>48</v>
      </c>
      <c r="U32" s="3028"/>
      <c r="V32" s="2209"/>
      <c r="W32" s="2210"/>
      <c r="X32" s="2157"/>
      <c r="Y32" s="2141"/>
      <c r="Z32" s="3050" t="s">
        <v>61</v>
      </c>
      <c r="AA32" s="3051"/>
      <c r="AB32" s="3051"/>
      <c r="AC32" s="3051"/>
      <c r="AD32" s="3052"/>
      <c r="AE32" s="3050" t="s">
        <v>62</v>
      </c>
      <c r="AF32" s="3051"/>
      <c r="AG32" s="3051"/>
      <c r="AH32" s="3051"/>
      <c r="AI32" s="3052"/>
      <c r="AJ32" s="2196"/>
      <c r="AK32" s="2192"/>
      <c r="AL32" s="2140"/>
      <c r="AM32" s="2171"/>
      <c r="AN32" s="2140"/>
      <c r="AO32" s="2171"/>
      <c r="AP32" s="2140"/>
      <c r="AQ32" s="2140"/>
    </row>
    <row r="33" spans="1:93" s="3" customFormat="1" ht="31.5" x14ac:dyDescent="0.15">
      <c r="A33" s="2200"/>
      <c r="B33" s="2203"/>
      <c r="C33" s="2060" t="s">
        <v>12</v>
      </c>
      <c r="D33" s="2084" t="s">
        <v>13</v>
      </c>
      <c r="E33" s="2984" t="s">
        <v>14</v>
      </c>
      <c r="F33" s="2084" t="s">
        <v>15</v>
      </c>
      <c r="G33" s="2985" t="s">
        <v>16</v>
      </c>
      <c r="H33" s="2985" t="s">
        <v>17</v>
      </c>
      <c r="I33" s="2985" t="s">
        <v>18</v>
      </c>
      <c r="J33" s="2985" t="s">
        <v>19</v>
      </c>
      <c r="K33" s="2985" t="s">
        <v>20</v>
      </c>
      <c r="L33" s="2985" t="s">
        <v>21</v>
      </c>
      <c r="M33" s="2985" t="s">
        <v>22</v>
      </c>
      <c r="N33" s="2985" t="s">
        <v>23</v>
      </c>
      <c r="O33" s="2985" t="s">
        <v>24</v>
      </c>
      <c r="P33" s="2985" t="s">
        <v>25</v>
      </c>
      <c r="Q33" s="2985" t="s">
        <v>26</v>
      </c>
      <c r="R33" s="2985" t="s">
        <v>27</v>
      </c>
      <c r="S33" s="2986" t="s">
        <v>28</v>
      </c>
      <c r="T33" s="3053" t="s">
        <v>29</v>
      </c>
      <c r="U33" s="3054" t="s">
        <v>30</v>
      </c>
      <c r="V33" s="2060" t="s">
        <v>63</v>
      </c>
      <c r="W33" s="3055" t="s">
        <v>64</v>
      </c>
      <c r="X33" s="2060" t="s">
        <v>65</v>
      </c>
      <c r="Y33" s="2085" t="s">
        <v>66</v>
      </c>
      <c r="Z33" s="3056" t="s">
        <v>4</v>
      </c>
      <c r="AA33" s="3057" t="s">
        <v>67</v>
      </c>
      <c r="AB33" s="2084" t="s">
        <v>68</v>
      </c>
      <c r="AC33" s="2084" t="s">
        <v>69</v>
      </c>
      <c r="AD33" s="3055" t="s">
        <v>70</v>
      </c>
      <c r="AE33" s="73" t="s">
        <v>71</v>
      </c>
      <c r="AF33" s="3057" t="s">
        <v>67</v>
      </c>
      <c r="AG33" s="2084" t="s">
        <v>68</v>
      </c>
      <c r="AH33" s="2084" t="s">
        <v>69</v>
      </c>
      <c r="AI33" s="3055" t="s">
        <v>70</v>
      </c>
      <c r="AJ33" s="3058" t="s">
        <v>72</v>
      </c>
      <c r="AK33" s="2059" t="s">
        <v>73</v>
      </c>
      <c r="AL33" s="2059" t="s">
        <v>74</v>
      </c>
      <c r="AM33" s="2148"/>
      <c r="AN33" s="2141"/>
      <c r="AO33" s="2148"/>
      <c r="AP33" s="2141"/>
      <c r="AQ33" s="2141"/>
    </row>
    <row r="34" spans="1:93" s="3" customFormat="1" ht="10.5" x14ac:dyDescent="0.15">
      <c r="A34" s="76" t="s">
        <v>75</v>
      </c>
      <c r="B34" s="12">
        <f>SUM(C34:S34)</f>
        <v>1</v>
      </c>
      <c r="C34" s="3059"/>
      <c r="D34" s="16">
        <v>1</v>
      </c>
      <c r="E34" s="16"/>
      <c r="F34" s="16"/>
      <c r="G34" s="3060"/>
      <c r="H34" s="3060"/>
      <c r="I34" s="3060"/>
      <c r="J34" s="3060"/>
      <c r="K34" s="3060"/>
      <c r="L34" s="3060"/>
      <c r="M34" s="3060"/>
      <c r="N34" s="3060"/>
      <c r="O34" s="3060"/>
      <c r="P34" s="3060"/>
      <c r="Q34" s="3060"/>
      <c r="R34" s="3060"/>
      <c r="S34" s="3061"/>
      <c r="T34" s="3059">
        <v>1</v>
      </c>
      <c r="U34" s="3062"/>
      <c r="V34" s="3059"/>
      <c r="W34" s="3062"/>
      <c r="X34" s="3059"/>
      <c r="Y34" s="3062"/>
      <c r="Z34" s="77">
        <f>SUM(AA34+AB34+AC34+AD34)</f>
        <v>0</v>
      </c>
      <c r="AA34" s="3059"/>
      <c r="AB34" s="3063"/>
      <c r="AC34" s="3063"/>
      <c r="AD34" s="3062"/>
      <c r="AE34" s="77">
        <f>SUM(AF34+AG34+AH34+AI34)</f>
        <v>0</v>
      </c>
      <c r="AF34" s="3059"/>
      <c r="AG34" s="3063"/>
      <c r="AH34" s="3063"/>
      <c r="AI34" s="3064"/>
      <c r="AJ34" s="27"/>
      <c r="AK34" s="27"/>
      <c r="AL34" s="27">
        <v>1</v>
      </c>
      <c r="AM34" s="27"/>
      <c r="AN34" s="27"/>
      <c r="AO34" s="27">
        <v>0</v>
      </c>
      <c r="AP34" s="27">
        <v>0</v>
      </c>
      <c r="AQ34" s="27"/>
      <c r="AR34" s="3" t="str">
        <f>CC34&amp;CD34&amp;CE34&amp;CF34&amp;CG34&amp;CH34&amp;CI34</f>
        <v/>
      </c>
      <c r="CC34" s="21" t="str">
        <f>IF((T34+U34)&lt;&gt;B34,"* El número de atenciones remotas según sexo debe ser igual al Total de atenciones remotas por rango etario.","")</f>
        <v/>
      </c>
      <c r="CD34" s="21" t="str">
        <f>IF((AE34+Z34)&gt;B34," * El Total de Teleconsultas nuevas No debe ser mayor que el Total de Atenciones remotas","")</f>
        <v/>
      </c>
      <c r="CE34" s="21" t="str">
        <f>IF(AND(B34&gt;0,AO34="")," * No olvide digitar la variable Pueblos originarios. Digite cero si no tiene.",IF(AO34&gt;B34," * La variable Pueblos originarios No puede ser mayor al Total.",""))</f>
        <v/>
      </c>
      <c r="CF34" s="21" t="str">
        <f>IF(AND(B34&gt;0,AP34="")," * No olvide digitar la variable Migrantes. Digite cero si no tiene.",IF(AP34&gt;B34," * La variable Migrantes No puede ser mayor al Total.",""))</f>
        <v/>
      </c>
      <c r="CG34" s="21"/>
      <c r="CH34" s="21"/>
      <c r="CI34" s="21"/>
      <c r="CK34" s="22">
        <f>IF((T34+U34)&lt;&gt;B34,1,0)</f>
        <v>0</v>
      </c>
      <c r="CL34" s="22">
        <f>IF((AE34+Z34)&gt;B34,1,0)</f>
        <v>0</v>
      </c>
      <c r="CM34" s="22">
        <f>IF(AND(B34&gt;0,AO34=""),1,IF(AO34&gt;B34,1,0))</f>
        <v>0</v>
      </c>
      <c r="CN34" s="22">
        <f>IF(AND(B34&gt;0,AP34=""),1,IF(AP34&gt;B34,1,0))</f>
        <v>0</v>
      </c>
      <c r="CO34" s="22"/>
    </row>
    <row r="35" spans="1:93" s="3" customFormat="1" ht="10.5" x14ac:dyDescent="0.15">
      <c r="A35" s="77" t="s">
        <v>76</v>
      </c>
      <c r="B35" s="12">
        <f t="shared" ref="B35:B93" si="22">SUM(C35:S35)</f>
        <v>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78"/>
      <c r="U35" s="79"/>
      <c r="V35" s="78"/>
      <c r="W35" s="79"/>
      <c r="X35" s="78"/>
      <c r="Y35" s="79"/>
      <c r="Z35" s="77">
        <f t="shared" ref="Z35:Z93" si="23">SUM(AA35+AB35+AC35+AD35)</f>
        <v>0</v>
      </c>
      <c r="AA35" s="78"/>
      <c r="AB35" s="80"/>
      <c r="AC35" s="80"/>
      <c r="AD35" s="79"/>
      <c r="AE35" s="77">
        <f t="shared" ref="AE35:AE93" si="24">SUM(AF35+AG35+AH35+AI35)</f>
        <v>0</v>
      </c>
      <c r="AF35" s="78"/>
      <c r="AG35" s="80"/>
      <c r="AH35" s="80"/>
      <c r="AI35" s="81"/>
      <c r="AJ35" s="27"/>
      <c r="AK35" s="27"/>
      <c r="AL35" s="27"/>
      <c r="AM35" s="27"/>
      <c r="AN35" s="27"/>
      <c r="AO35" s="27"/>
      <c r="AP35" s="27"/>
      <c r="AQ35" s="27"/>
      <c r="AR35" s="3" t="str">
        <f t="shared" ref="AR35:AR93" si="25">CC35&amp;CD35&amp;CE35&amp;CF35&amp;CG35&amp;CH35&amp;CI35</f>
        <v/>
      </c>
      <c r="CC35" s="21" t="str">
        <f t="shared" ref="CC35:CC93" si="26">IF((T35+U35)&lt;&gt;B35,"* El número de atenciones remotas según sexo debe ser igual al Total de atenciones remotas por rango etario.","")</f>
        <v/>
      </c>
      <c r="CD35" s="21" t="str">
        <f t="shared" ref="CD35:CD93" si="27">IF((AE35+Z35)&gt;B35," * El Total de Teleconsultas nuevas No debe ser mayor que el Total de Atenciones remotas","")</f>
        <v/>
      </c>
      <c r="CE35" s="21" t="str">
        <f t="shared" ref="CE35:CE93" si="28">IF(AND(B35&gt;0,AO35="")," * No olvide digitar la variable Pueblos originarios. Digite cero si no tiene.",IF(AO35&gt;B35," * La variable Pueblos originarios No puede ser mayor al Total.",""))</f>
        <v/>
      </c>
      <c r="CF35" s="21" t="str">
        <f t="shared" ref="CF35:CF93" si="29">IF(AND(B35&gt;0,AP35="")," * No olvide digitar la variable Migrantes. Digite cero si no tiene.",IF(AP35&gt;B35," * La variable Migrantes No puede ser mayor al Total.",""))</f>
        <v/>
      </c>
      <c r="CG35" s="21"/>
      <c r="CH35" s="21"/>
      <c r="CI35" s="21"/>
      <c r="CK35" s="22">
        <f t="shared" ref="CK35:CK93" si="30">IF((T35+U35)&lt;&gt;B35,1,0)</f>
        <v>0</v>
      </c>
      <c r="CL35" s="22">
        <f t="shared" ref="CL35:CL93" si="31">IF((AE35+Z35)&gt;B35,1,0)</f>
        <v>0</v>
      </c>
      <c r="CM35" s="22">
        <f t="shared" ref="CM35:CM93" si="32">IF(AND(B35&gt;0,AO35=""),1,IF(AO35&gt;B35,1,0))</f>
        <v>0</v>
      </c>
      <c r="CN35" s="22">
        <f t="shared" ref="CN35:CN93" si="33">IF(AND(B35&gt;0,AP35=""),1,IF(AP35&gt;B35,1,0))</f>
        <v>0</v>
      </c>
      <c r="CO35" s="22"/>
    </row>
    <row r="36" spans="1:93" s="3" customFormat="1" ht="10.5" x14ac:dyDescent="0.15">
      <c r="A36" s="77" t="s">
        <v>77</v>
      </c>
      <c r="B36" s="12">
        <f>SUM(C36)</f>
        <v>0</v>
      </c>
      <c r="C36" s="1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78"/>
      <c r="U36" s="79"/>
      <c r="V36" s="78"/>
      <c r="W36" s="79"/>
      <c r="X36" s="78"/>
      <c r="Y36" s="79"/>
      <c r="Z36" s="77">
        <f t="shared" si="23"/>
        <v>0</v>
      </c>
      <c r="AA36" s="78"/>
      <c r="AB36" s="80"/>
      <c r="AC36" s="80"/>
      <c r="AD36" s="79"/>
      <c r="AE36" s="77">
        <f t="shared" si="24"/>
        <v>0</v>
      </c>
      <c r="AF36" s="78"/>
      <c r="AG36" s="80"/>
      <c r="AH36" s="80"/>
      <c r="AI36" s="81"/>
      <c r="AJ36" s="27"/>
      <c r="AK36" s="27"/>
      <c r="AL36" s="27"/>
      <c r="AM36" s="27"/>
      <c r="AN36" s="27"/>
      <c r="AO36" s="27"/>
      <c r="AP36" s="27"/>
      <c r="AQ36" s="27"/>
      <c r="AR36" s="3" t="str">
        <f t="shared" si="25"/>
        <v/>
      </c>
      <c r="CC36" s="21" t="str">
        <f t="shared" si="26"/>
        <v/>
      </c>
      <c r="CD36" s="21" t="str">
        <f t="shared" si="27"/>
        <v/>
      </c>
      <c r="CE36" s="21" t="str">
        <f t="shared" si="28"/>
        <v/>
      </c>
      <c r="CF36" s="21" t="str">
        <f t="shared" si="29"/>
        <v/>
      </c>
      <c r="CG36" s="21"/>
      <c r="CH36" s="21"/>
      <c r="CI36" s="21"/>
      <c r="CK36" s="22">
        <f t="shared" si="30"/>
        <v>0</v>
      </c>
      <c r="CL36" s="22">
        <f t="shared" si="31"/>
        <v>0</v>
      </c>
      <c r="CM36" s="22">
        <f t="shared" si="32"/>
        <v>0</v>
      </c>
      <c r="CN36" s="22">
        <f t="shared" si="33"/>
        <v>0</v>
      </c>
      <c r="CO36" s="22"/>
    </row>
    <row r="37" spans="1:93" s="3" customFormat="1" ht="10.5" x14ac:dyDescent="0.15">
      <c r="A37" s="77" t="s">
        <v>78</v>
      </c>
      <c r="B37" s="12">
        <f t="shared" si="22"/>
        <v>0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78"/>
      <c r="U37" s="79"/>
      <c r="V37" s="78"/>
      <c r="W37" s="79"/>
      <c r="X37" s="78"/>
      <c r="Y37" s="79"/>
      <c r="Z37" s="77">
        <f t="shared" si="23"/>
        <v>0</v>
      </c>
      <c r="AA37" s="78"/>
      <c r="AB37" s="80"/>
      <c r="AC37" s="80"/>
      <c r="AD37" s="79"/>
      <c r="AE37" s="77">
        <f t="shared" si="24"/>
        <v>0</v>
      </c>
      <c r="AF37" s="78"/>
      <c r="AG37" s="80"/>
      <c r="AH37" s="80"/>
      <c r="AI37" s="81"/>
      <c r="AJ37" s="27"/>
      <c r="AK37" s="27"/>
      <c r="AL37" s="27"/>
      <c r="AM37" s="27"/>
      <c r="AN37" s="27"/>
      <c r="AO37" s="27"/>
      <c r="AP37" s="27"/>
      <c r="AQ37" s="27"/>
      <c r="AR37" s="3" t="str">
        <f t="shared" si="25"/>
        <v/>
      </c>
      <c r="CC37" s="21" t="str">
        <f t="shared" si="26"/>
        <v/>
      </c>
      <c r="CD37" s="21" t="str">
        <f t="shared" si="27"/>
        <v/>
      </c>
      <c r="CE37" s="21" t="str">
        <f t="shared" si="28"/>
        <v/>
      </c>
      <c r="CF37" s="21" t="str">
        <f t="shared" si="29"/>
        <v/>
      </c>
      <c r="CG37" s="21"/>
      <c r="CH37" s="21"/>
      <c r="CI37" s="21"/>
      <c r="CK37" s="22">
        <f t="shared" si="30"/>
        <v>0</v>
      </c>
      <c r="CL37" s="22">
        <f t="shared" si="31"/>
        <v>0</v>
      </c>
      <c r="CM37" s="22">
        <f t="shared" si="32"/>
        <v>0</v>
      </c>
      <c r="CN37" s="22">
        <f t="shared" si="33"/>
        <v>0</v>
      </c>
      <c r="CO37" s="22"/>
    </row>
    <row r="38" spans="1:93" s="3" customFormat="1" ht="10.5" x14ac:dyDescent="0.15">
      <c r="A38" s="77" t="s">
        <v>79</v>
      </c>
      <c r="B38" s="12">
        <f t="shared" si="22"/>
        <v>0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4"/>
      <c r="T38" s="78"/>
      <c r="U38" s="79"/>
      <c r="V38" s="78"/>
      <c r="W38" s="79"/>
      <c r="X38" s="78"/>
      <c r="Y38" s="79"/>
      <c r="Z38" s="77">
        <f t="shared" si="23"/>
        <v>0</v>
      </c>
      <c r="AA38" s="78"/>
      <c r="AB38" s="80"/>
      <c r="AC38" s="80"/>
      <c r="AD38" s="79"/>
      <c r="AE38" s="77">
        <f t="shared" si="24"/>
        <v>0</v>
      </c>
      <c r="AF38" s="78"/>
      <c r="AG38" s="80"/>
      <c r="AH38" s="80"/>
      <c r="AI38" s="81"/>
      <c r="AJ38" s="27"/>
      <c r="AK38" s="27"/>
      <c r="AL38" s="27"/>
      <c r="AM38" s="27"/>
      <c r="AN38" s="27"/>
      <c r="AO38" s="27"/>
      <c r="AP38" s="27"/>
      <c r="AQ38" s="27"/>
      <c r="AR38" s="3" t="str">
        <f t="shared" si="25"/>
        <v/>
      </c>
      <c r="CC38" s="21" t="str">
        <f t="shared" si="26"/>
        <v/>
      </c>
      <c r="CD38" s="21" t="str">
        <f t="shared" si="27"/>
        <v/>
      </c>
      <c r="CE38" s="21" t="str">
        <f t="shared" si="28"/>
        <v/>
      </c>
      <c r="CF38" s="21" t="str">
        <f t="shared" si="29"/>
        <v/>
      </c>
      <c r="CG38" s="21"/>
      <c r="CH38" s="21"/>
      <c r="CI38" s="21"/>
      <c r="CK38" s="22">
        <f t="shared" si="30"/>
        <v>0</v>
      </c>
      <c r="CL38" s="22">
        <f t="shared" si="31"/>
        <v>0</v>
      </c>
      <c r="CM38" s="22">
        <f t="shared" si="32"/>
        <v>0</v>
      </c>
      <c r="CN38" s="22">
        <f t="shared" si="33"/>
        <v>0</v>
      </c>
      <c r="CO38" s="22"/>
    </row>
    <row r="39" spans="1:93" s="3" customFormat="1" ht="10.5" x14ac:dyDescent="0.15">
      <c r="A39" s="77" t="s">
        <v>80</v>
      </c>
      <c r="B39" s="12">
        <f t="shared" si="22"/>
        <v>0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78"/>
      <c r="U39" s="79"/>
      <c r="V39" s="78"/>
      <c r="W39" s="79"/>
      <c r="X39" s="78"/>
      <c r="Y39" s="79"/>
      <c r="Z39" s="77">
        <f t="shared" si="23"/>
        <v>0</v>
      </c>
      <c r="AA39" s="78"/>
      <c r="AB39" s="80"/>
      <c r="AC39" s="80"/>
      <c r="AD39" s="79"/>
      <c r="AE39" s="77">
        <f t="shared" si="24"/>
        <v>0</v>
      </c>
      <c r="AF39" s="78"/>
      <c r="AG39" s="80"/>
      <c r="AH39" s="80"/>
      <c r="AI39" s="81"/>
      <c r="AJ39" s="27"/>
      <c r="AK39" s="27"/>
      <c r="AL39" s="27"/>
      <c r="AM39" s="27"/>
      <c r="AN39" s="27"/>
      <c r="AO39" s="27"/>
      <c r="AP39" s="27"/>
      <c r="AQ39" s="27"/>
      <c r="AR39" s="3" t="str">
        <f t="shared" si="25"/>
        <v/>
      </c>
      <c r="CC39" s="21" t="str">
        <f t="shared" si="26"/>
        <v/>
      </c>
      <c r="CD39" s="21" t="str">
        <f t="shared" si="27"/>
        <v/>
      </c>
      <c r="CE39" s="21" t="str">
        <f t="shared" si="28"/>
        <v/>
      </c>
      <c r="CF39" s="21" t="str">
        <f t="shared" si="29"/>
        <v/>
      </c>
      <c r="CG39" s="21"/>
      <c r="CH39" s="21"/>
      <c r="CI39" s="21"/>
      <c r="CK39" s="22">
        <f t="shared" si="30"/>
        <v>0</v>
      </c>
      <c r="CL39" s="22">
        <f t="shared" si="31"/>
        <v>0</v>
      </c>
      <c r="CM39" s="22">
        <f t="shared" si="32"/>
        <v>0</v>
      </c>
      <c r="CN39" s="22">
        <f t="shared" si="33"/>
        <v>0</v>
      </c>
      <c r="CO39" s="22"/>
    </row>
    <row r="40" spans="1:93" s="3" customFormat="1" ht="10.5" x14ac:dyDescent="0.15">
      <c r="A40" s="77" t="s">
        <v>81</v>
      </c>
      <c r="B40" s="12">
        <f t="shared" si="22"/>
        <v>0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4"/>
      <c r="T40" s="78"/>
      <c r="U40" s="79"/>
      <c r="V40" s="78"/>
      <c r="W40" s="79"/>
      <c r="X40" s="78"/>
      <c r="Y40" s="79"/>
      <c r="Z40" s="77">
        <f t="shared" si="23"/>
        <v>0</v>
      </c>
      <c r="AA40" s="78"/>
      <c r="AB40" s="80"/>
      <c r="AC40" s="80"/>
      <c r="AD40" s="79"/>
      <c r="AE40" s="77">
        <f t="shared" si="24"/>
        <v>0</v>
      </c>
      <c r="AF40" s="78"/>
      <c r="AG40" s="80"/>
      <c r="AH40" s="80"/>
      <c r="AI40" s="81"/>
      <c r="AJ40" s="27"/>
      <c r="AK40" s="27"/>
      <c r="AL40" s="27"/>
      <c r="AM40" s="27"/>
      <c r="AN40" s="27"/>
      <c r="AO40" s="27"/>
      <c r="AP40" s="27"/>
      <c r="AQ40" s="27"/>
      <c r="AR40" s="3" t="str">
        <f t="shared" si="25"/>
        <v/>
      </c>
      <c r="CC40" s="21" t="str">
        <f t="shared" si="26"/>
        <v/>
      </c>
      <c r="CD40" s="21" t="str">
        <f t="shared" si="27"/>
        <v/>
      </c>
      <c r="CE40" s="21" t="str">
        <f t="shared" si="28"/>
        <v/>
      </c>
      <c r="CF40" s="21" t="str">
        <f t="shared" si="29"/>
        <v/>
      </c>
      <c r="CG40" s="21"/>
      <c r="CH40" s="21"/>
      <c r="CI40" s="21"/>
      <c r="CK40" s="22">
        <f t="shared" si="30"/>
        <v>0</v>
      </c>
      <c r="CL40" s="22">
        <f t="shared" si="31"/>
        <v>0</v>
      </c>
      <c r="CM40" s="22">
        <f t="shared" si="32"/>
        <v>0</v>
      </c>
      <c r="CN40" s="22">
        <f t="shared" si="33"/>
        <v>0</v>
      </c>
      <c r="CO40" s="22"/>
    </row>
    <row r="41" spans="1:93" s="3" customFormat="1" ht="10.5" x14ac:dyDescent="0.15">
      <c r="A41" s="77" t="s">
        <v>82</v>
      </c>
      <c r="B41" s="12">
        <f t="shared" si="22"/>
        <v>0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78"/>
      <c r="U41" s="79"/>
      <c r="V41" s="78"/>
      <c r="W41" s="79"/>
      <c r="X41" s="78"/>
      <c r="Y41" s="79"/>
      <c r="Z41" s="77">
        <f t="shared" si="23"/>
        <v>0</v>
      </c>
      <c r="AA41" s="78"/>
      <c r="AB41" s="80"/>
      <c r="AC41" s="80"/>
      <c r="AD41" s="79"/>
      <c r="AE41" s="77">
        <f t="shared" si="24"/>
        <v>0</v>
      </c>
      <c r="AF41" s="78"/>
      <c r="AG41" s="80"/>
      <c r="AH41" s="80"/>
      <c r="AI41" s="81"/>
      <c r="AJ41" s="27"/>
      <c r="AK41" s="27"/>
      <c r="AL41" s="27"/>
      <c r="AM41" s="27"/>
      <c r="AN41" s="27"/>
      <c r="AO41" s="27"/>
      <c r="AP41" s="27"/>
      <c r="AQ41" s="27"/>
      <c r="AR41" s="3" t="str">
        <f t="shared" si="25"/>
        <v/>
      </c>
      <c r="CC41" s="21" t="str">
        <f t="shared" si="26"/>
        <v/>
      </c>
      <c r="CD41" s="21" t="str">
        <f t="shared" si="27"/>
        <v/>
      </c>
      <c r="CE41" s="21" t="str">
        <f t="shared" si="28"/>
        <v/>
      </c>
      <c r="CF41" s="21" t="str">
        <f t="shared" si="29"/>
        <v/>
      </c>
      <c r="CG41" s="21"/>
      <c r="CH41" s="21"/>
      <c r="CI41" s="21"/>
      <c r="CK41" s="22">
        <f t="shared" si="30"/>
        <v>0</v>
      </c>
      <c r="CL41" s="22">
        <f t="shared" si="31"/>
        <v>0</v>
      </c>
      <c r="CM41" s="22">
        <f t="shared" si="32"/>
        <v>0</v>
      </c>
      <c r="CN41" s="22">
        <f t="shared" si="33"/>
        <v>0</v>
      </c>
      <c r="CO41" s="22"/>
    </row>
    <row r="42" spans="1:93" s="3" customFormat="1" ht="10.5" x14ac:dyDescent="0.15">
      <c r="A42" s="77" t="s">
        <v>83</v>
      </c>
      <c r="B42" s="12">
        <f t="shared" si="22"/>
        <v>0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4"/>
      <c r="T42" s="78"/>
      <c r="U42" s="79"/>
      <c r="V42" s="78"/>
      <c r="W42" s="79"/>
      <c r="X42" s="78"/>
      <c r="Y42" s="79"/>
      <c r="Z42" s="77">
        <f t="shared" si="23"/>
        <v>0</v>
      </c>
      <c r="AA42" s="78"/>
      <c r="AB42" s="80"/>
      <c r="AC42" s="80"/>
      <c r="AD42" s="79"/>
      <c r="AE42" s="77">
        <f t="shared" si="24"/>
        <v>0</v>
      </c>
      <c r="AF42" s="78"/>
      <c r="AG42" s="80"/>
      <c r="AH42" s="80"/>
      <c r="AI42" s="81"/>
      <c r="AJ42" s="27"/>
      <c r="AK42" s="27"/>
      <c r="AL42" s="27"/>
      <c r="AM42" s="27"/>
      <c r="AN42" s="27"/>
      <c r="AO42" s="27"/>
      <c r="AP42" s="27"/>
      <c r="AQ42" s="27"/>
      <c r="AR42" s="3" t="str">
        <f t="shared" si="25"/>
        <v/>
      </c>
      <c r="CC42" s="21" t="str">
        <f t="shared" si="26"/>
        <v/>
      </c>
      <c r="CD42" s="21" t="str">
        <f t="shared" si="27"/>
        <v/>
      </c>
      <c r="CE42" s="21" t="str">
        <f t="shared" si="28"/>
        <v/>
      </c>
      <c r="CF42" s="21" t="str">
        <f t="shared" si="29"/>
        <v/>
      </c>
      <c r="CG42" s="21"/>
      <c r="CH42" s="21"/>
      <c r="CI42" s="21"/>
      <c r="CK42" s="22">
        <f t="shared" si="30"/>
        <v>0</v>
      </c>
      <c r="CL42" s="22">
        <f t="shared" si="31"/>
        <v>0</v>
      </c>
      <c r="CM42" s="22">
        <f t="shared" si="32"/>
        <v>0</v>
      </c>
      <c r="CN42" s="22">
        <f t="shared" si="33"/>
        <v>0</v>
      </c>
      <c r="CO42" s="22"/>
    </row>
    <row r="43" spans="1:93" s="3" customFormat="1" ht="10.5" x14ac:dyDescent="0.15">
      <c r="A43" s="77" t="s">
        <v>84</v>
      </c>
      <c r="B43" s="12">
        <f t="shared" si="22"/>
        <v>0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78"/>
      <c r="U43" s="79"/>
      <c r="V43" s="78"/>
      <c r="W43" s="79"/>
      <c r="X43" s="78"/>
      <c r="Y43" s="79"/>
      <c r="Z43" s="77">
        <f t="shared" si="23"/>
        <v>0</v>
      </c>
      <c r="AA43" s="78"/>
      <c r="AB43" s="80"/>
      <c r="AC43" s="80"/>
      <c r="AD43" s="79"/>
      <c r="AE43" s="77">
        <f t="shared" si="24"/>
        <v>0</v>
      </c>
      <c r="AF43" s="78"/>
      <c r="AG43" s="80"/>
      <c r="AH43" s="80"/>
      <c r="AI43" s="81"/>
      <c r="AJ43" s="27"/>
      <c r="AK43" s="27"/>
      <c r="AL43" s="27"/>
      <c r="AM43" s="27"/>
      <c r="AN43" s="27"/>
      <c r="AO43" s="27"/>
      <c r="AP43" s="27"/>
      <c r="AQ43" s="27"/>
      <c r="AR43" s="3" t="str">
        <f t="shared" si="25"/>
        <v/>
      </c>
      <c r="CC43" s="21" t="str">
        <f t="shared" si="26"/>
        <v/>
      </c>
      <c r="CD43" s="21" t="str">
        <f t="shared" si="27"/>
        <v/>
      </c>
      <c r="CE43" s="21" t="str">
        <f t="shared" si="28"/>
        <v/>
      </c>
      <c r="CF43" s="21" t="str">
        <f t="shared" si="29"/>
        <v/>
      </c>
      <c r="CG43" s="21"/>
      <c r="CH43" s="21"/>
      <c r="CI43" s="21"/>
      <c r="CK43" s="22">
        <f t="shared" si="30"/>
        <v>0</v>
      </c>
      <c r="CL43" s="22">
        <f t="shared" si="31"/>
        <v>0</v>
      </c>
      <c r="CM43" s="22">
        <f t="shared" si="32"/>
        <v>0</v>
      </c>
      <c r="CN43" s="22">
        <f t="shared" si="33"/>
        <v>0</v>
      </c>
      <c r="CO43" s="22"/>
    </row>
    <row r="44" spans="1:93" s="3" customFormat="1" ht="10.5" x14ac:dyDescent="0.15">
      <c r="A44" s="77" t="s">
        <v>85</v>
      </c>
      <c r="B44" s="12">
        <f t="shared" si="22"/>
        <v>0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4"/>
      <c r="T44" s="78"/>
      <c r="U44" s="79"/>
      <c r="V44" s="78"/>
      <c r="W44" s="79"/>
      <c r="X44" s="78"/>
      <c r="Y44" s="79"/>
      <c r="Z44" s="77">
        <f t="shared" si="23"/>
        <v>0</v>
      </c>
      <c r="AA44" s="78"/>
      <c r="AB44" s="80"/>
      <c r="AC44" s="80"/>
      <c r="AD44" s="79"/>
      <c r="AE44" s="77">
        <f t="shared" si="24"/>
        <v>0</v>
      </c>
      <c r="AF44" s="78"/>
      <c r="AG44" s="80"/>
      <c r="AH44" s="80"/>
      <c r="AI44" s="81"/>
      <c r="AJ44" s="27"/>
      <c r="AK44" s="27"/>
      <c r="AL44" s="27"/>
      <c r="AM44" s="27"/>
      <c r="AN44" s="27"/>
      <c r="AO44" s="27"/>
      <c r="AP44" s="27"/>
      <c r="AQ44" s="27"/>
      <c r="AR44" s="3" t="str">
        <f t="shared" si="25"/>
        <v/>
      </c>
      <c r="CC44" s="21" t="str">
        <f t="shared" si="26"/>
        <v/>
      </c>
      <c r="CD44" s="21" t="str">
        <f t="shared" si="27"/>
        <v/>
      </c>
      <c r="CE44" s="21" t="str">
        <f t="shared" si="28"/>
        <v/>
      </c>
      <c r="CF44" s="21" t="str">
        <f t="shared" si="29"/>
        <v/>
      </c>
      <c r="CG44" s="21"/>
      <c r="CH44" s="21"/>
      <c r="CI44" s="21"/>
      <c r="CK44" s="22">
        <f t="shared" si="30"/>
        <v>0</v>
      </c>
      <c r="CL44" s="22">
        <f t="shared" si="31"/>
        <v>0</v>
      </c>
      <c r="CM44" s="22">
        <f t="shared" si="32"/>
        <v>0</v>
      </c>
      <c r="CN44" s="22">
        <f t="shared" si="33"/>
        <v>0</v>
      </c>
      <c r="CO44" s="22"/>
    </row>
    <row r="45" spans="1:93" s="3" customFormat="1" ht="10.5" x14ac:dyDescent="0.15">
      <c r="A45" s="77" t="s">
        <v>86</v>
      </c>
      <c r="B45" s="12">
        <f t="shared" si="22"/>
        <v>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78"/>
      <c r="U45" s="79"/>
      <c r="V45" s="78"/>
      <c r="W45" s="79"/>
      <c r="X45" s="78"/>
      <c r="Y45" s="79"/>
      <c r="Z45" s="77">
        <f t="shared" si="23"/>
        <v>0</v>
      </c>
      <c r="AA45" s="78"/>
      <c r="AB45" s="80"/>
      <c r="AC45" s="80"/>
      <c r="AD45" s="79"/>
      <c r="AE45" s="77">
        <f t="shared" si="24"/>
        <v>0</v>
      </c>
      <c r="AF45" s="78"/>
      <c r="AG45" s="80"/>
      <c r="AH45" s="80"/>
      <c r="AI45" s="81"/>
      <c r="AJ45" s="27"/>
      <c r="AK45" s="27"/>
      <c r="AL45" s="27"/>
      <c r="AM45" s="27"/>
      <c r="AN45" s="27"/>
      <c r="AO45" s="27"/>
      <c r="AP45" s="27"/>
      <c r="AQ45" s="27"/>
      <c r="AR45" s="3" t="str">
        <f t="shared" si="25"/>
        <v/>
      </c>
      <c r="CC45" s="21" t="str">
        <f t="shared" si="26"/>
        <v/>
      </c>
      <c r="CD45" s="21" t="str">
        <f t="shared" si="27"/>
        <v/>
      </c>
      <c r="CE45" s="21" t="str">
        <f t="shared" si="28"/>
        <v/>
      </c>
      <c r="CF45" s="21" t="str">
        <f t="shared" si="29"/>
        <v/>
      </c>
      <c r="CG45" s="21"/>
      <c r="CH45" s="21"/>
      <c r="CI45" s="21"/>
      <c r="CK45" s="22">
        <f t="shared" si="30"/>
        <v>0</v>
      </c>
      <c r="CL45" s="22">
        <f t="shared" si="31"/>
        <v>0</v>
      </c>
      <c r="CM45" s="22">
        <f t="shared" si="32"/>
        <v>0</v>
      </c>
      <c r="CN45" s="22">
        <f t="shared" si="33"/>
        <v>0</v>
      </c>
      <c r="CO45" s="22"/>
    </row>
    <row r="46" spans="1:93" s="3" customFormat="1" ht="10.5" x14ac:dyDescent="0.15">
      <c r="A46" s="77" t="s">
        <v>87</v>
      </c>
      <c r="B46" s="12">
        <f t="shared" si="22"/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4"/>
      <c r="T46" s="78"/>
      <c r="U46" s="79"/>
      <c r="V46" s="78"/>
      <c r="W46" s="79"/>
      <c r="X46" s="78"/>
      <c r="Y46" s="79"/>
      <c r="Z46" s="77">
        <f t="shared" si="23"/>
        <v>0</v>
      </c>
      <c r="AA46" s="78"/>
      <c r="AB46" s="80"/>
      <c r="AC46" s="80"/>
      <c r="AD46" s="79"/>
      <c r="AE46" s="77">
        <f t="shared" si="24"/>
        <v>0</v>
      </c>
      <c r="AF46" s="78"/>
      <c r="AG46" s="80"/>
      <c r="AH46" s="80"/>
      <c r="AI46" s="81"/>
      <c r="AJ46" s="27"/>
      <c r="AK46" s="27"/>
      <c r="AL46" s="27"/>
      <c r="AM46" s="27"/>
      <c r="AN46" s="27"/>
      <c r="AO46" s="27"/>
      <c r="AP46" s="27"/>
      <c r="AQ46" s="27"/>
      <c r="AR46" s="3" t="str">
        <f t="shared" si="25"/>
        <v/>
      </c>
      <c r="CC46" s="21" t="str">
        <f t="shared" si="26"/>
        <v/>
      </c>
      <c r="CD46" s="21" t="str">
        <f t="shared" si="27"/>
        <v/>
      </c>
      <c r="CE46" s="21" t="str">
        <f t="shared" si="28"/>
        <v/>
      </c>
      <c r="CF46" s="21" t="str">
        <f t="shared" si="29"/>
        <v/>
      </c>
      <c r="CG46" s="21"/>
      <c r="CH46" s="21"/>
      <c r="CI46" s="21"/>
      <c r="CK46" s="22">
        <f t="shared" si="30"/>
        <v>0</v>
      </c>
      <c r="CL46" s="22">
        <f t="shared" si="31"/>
        <v>0</v>
      </c>
      <c r="CM46" s="22">
        <f t="shared" si="32"/>
        <v>0</v>
      </c>
      <c r="CN46" s="22">
        <f t="shared" si="33"/>
        <v>0</v>
      </c>
      <c r="CO46" s="22"/>
    </row>
    <row r="47" spans="1:93" s="3" customFormat="1" ht="10.5" x14ac:dyDescent="0.15">
      <c r="A47" s="77" t="s">
        <v>88</v>
      </c>
      <c r="B47" s="12">
        <f t="shared" si="22"/>
        <v>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4"/>
      <c r="T47" s="78"/>
      <c r="U47" s="79"/>
      <c r="V47" s="78"/>
      <c r="W47" s="79"/>
      <c r="X47" s="78"/>
      <c r="Y47" s="79"/>
      <c r="Z47" s="77">
        <f t="shared" si="23"/>
        <v>0</v>
      </c>
      <c r="AA47" s="78"/>
      <c r="AB47" s="80"/>
      <c r="AC47" s="80"/>
      <c r="AD47" s="79"/>
      <c r="AE47" s="77">
        <f t="shared" si="24"/>
        <v>0</v>
      </c>
      <c r="AF47" s="78"/>
      <c r="AG47" s="80"/>
      <c r="AH47" s="80"/>
      <c r="AI47" s="81"/>
      <c r="AJ47" s="27"/>
      <c r="AK47" s="27"/>
      <c r="AL47" s="27"/>
      <c r="AM47" s="27"/>
      <c r="AN47" s="27"/>
      <c r="AO47" s="27"/>
      <c r="AP47" s="27"/>
      <c r="AQ47" s="27"/>
      <c r="AR47" s="3" t="str">
        <f t="shared" si="25"/>
        <v/>
      </c>
      <c r="CC47" s="21" t="str">
        <f t="shared" si="26"/>
        <v/>
      </c>
      <c r="CD47" s="21" t="str">
        <f t="shared" si="27"/>
        <v/>
      </c>
      <c r="CE47" s="21" t="str">
        <f t="shared" si="28"/>
        <v/>
      </c>
      <c r="CF47" s="21" t="str">
        <f t="shared" si="29"/>
        <v/>
      </c>
      <c r="CG47" s="21"/>
      <c r="CH47" s="21"/>
      <c r="CI47" s="21"/>
      <c r="CK47" s="22">
        <f t="shared" si="30"/>
        <v>0</v>
      </c>
      <c r="CL47" s="22">
        <f t="shared" si="31"/>
        <v>0</v>
      </c>
      <c r="CM47" s="22">
        <f t="shared" si="32"/>
        <v>0</v>
      </c>
      <c r="CN47" s="22">
        <f t="shared" si="33"/>
        <v>0</v>
      </c>
      <c r="CO47" s="22"/>
    </row>
    <row r="48" spans="1:93" s="3" customFormat="1" ht="10.5" x14ac:dyDescent="0.15">
      <c r="A48" s="77" t="s">
        <v>89</v>
      </c>
      <c r="B48" s="12">
        <f t="shared" si="22"/>
        <v>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4"/>
      <c r="T48" s="78"/>
      <c r="U48" s="79"/>
      <c r="V48" s="78"/>
      <c r="W48" s="79"/>
      <c r="X48" s="78"/>
      <c r="Y48" s="79"/>
      <c r="Z48" s="77">
        <f t="shared" si="23"/>
        <v>0</v>
      </c>
      <c r="AA48" s="78"/>
      <c r="AB48" s="80"/>
      <c r="AC48" s="80"/>
      <c r="AD48" s="79"/>
      <c r="AE48" s="77">
        <f t="shared" si="24"/>
        <v>0</v>
      </c>
      <c r="AF48" s="78"/>
      <c r="AG48" s="80"/>
      <c r="AH48" s="80"/>
      <c r="AI48" s="81"/>
      <c r="AJ48" s="27"/>
      <c r="AK48" s="27"/>
      <c r="AL48" s="27"/>
      <c r="AM48" s="27"/>
      <c r="AN48" s="27"/>
      <c r="AO48" s="27"/>
      <c r="AP48" s="27"/>
      <c r="AQ48" s="27"/>
      <c r="AR48" s="3" t="str">
        <f t="shared" si="25"/>
        <v/>
      </c>
      <c r="CC48" s="21" t="str">
        <f t="shared" si="26"/>
        <v/>
      </c>
      <c r="CD48" s="21" t="str">
        <f t="shared" si="27"/>
        <v/>
      </c>
      <c r="CE48" s="21" t="str">
        <f t="shared" si="28"/>
        <v/>
      </c>
      <c r="CF48" s="21" t="str">
        <f t="shared" si="29"/>
        <v/>
      </c>
      <c r="CG48" s="21"/>
      <c r="CH48" s="21"/>
      <c r="CI48" s="21"/>
      <c r="CK48" s="22">
        <f t="shared" si="30"/>
        <v>0</v>
      </c>
      <c r="CL48" s="22">
        <f t="shared" si="31"/>
        <v>0</v>
      </c>
      <c r="CM48" s="22">
        <f t="shared" si="32"/>
        <v>0</v>
      </c>
      <c r="CN48" s="22">
        <f t="shared" si="33"/>
        <v>0</v>
      </c>
      <c r="CO48" s="22"/>
    </row>
    <row r="49" spans="1:93" s="3" customFormat="1" ht="10.5" x14ac:dyDescent="0.15">
      <c r="A49" s="77" t="s">
        <v>90</v>
      </c>
      <c r="B49" s="12">
        <f t="shared" si="22"/>
        <v>0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4"/>
      <c r="T49" s="78"/>
      <c r="U49" s="79"/>
      <c r="V49" s="78"/>
      <c r="W49" s="79"/>
      <c r="X49" s="78"/>
      <c r="Y49" s="79"/>
      <c r="Z49" s="77">
        <f t="shared" si="23"/>
        <v>0</v>
      </c>
      <c r="AA49" s="78"/>
      <c r="AB49" s="80"/>
      <c r="AC49" s="80"/>
      <c r="AD49" s="79"/>
      <c r="AE49" s="77">
        <f t="shared" si="24"/>
        <v>0</v>
      </c>
      <c r="AF49" s="78"/>
      <c r="AG49" s="80"/>
      <c r="AH49" s="80"/>
      <c r="AI49" s="81"/>
      <c r="AJ49" s="27"/>
      <c r="AK49" s="27"/>
      <c r="AL49" s="27"/>
      <c r="AM49" s="27"/>
      <c r="AN49" s="27"/>
      <c r="AO49" s="27"/>
      <c r="AP49" s="27"/>
      <c r="AQ49" s="27"/>
      <c r="AR49" s="3" t="str">
        <f t="shared" si="25"/>
        <v/>
      </c>
      <c r="CC49" s="21" t="str">
        <f t="shared" si="26"/>
        <v/>
      </c>
      <c r="CD49" s="21" t="str">
        <f t="shared" si="27"/>
        <v/>
      </c>
      <c r="CE49" s="21" t="str">
        <f t="shared" si="28"/>
        <v/>
      </c>
      <c r="CF49" s="21" t="str">
        <f t="shared" si="29"/>
        <v/>
      </c>
      <c r="CG49" s="21"/>
      <c r="CH49" s="21"/>
      <c r="CI49" s="21"/>
      <c r="CK49" s="22">
        <f t="shared" si="30"/>
        <v>0</v>
      </c>
      <c r="CL49" s="22">
        <f t="shared" si="31"/>
        <v>0</v>
      </c>
      <c r="CM49" s="22">
        <f t="shared" si="32"/>
        <v>0</v>
      </c>
      <c r="CN49" s="22">
        <f t="shared" si="33"/>
        <v>0</v>
      </c>
      <c r="CO49" s="22"/>
    </row>
    <row r="50" spans="1:93" s="3" customFormat="1" ht="10.5" x14ac:dyDescent="0.15">
      <c r="A50" s="77" t="s">
        <v>91</v>
      </c>
      <c r="B50" s="12">
        <f t="shared" si="22"/>
        <v>0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4"/>
      <c r="T50" s="78"/>
      <c r="U50" s="79"/>
      <c r="V50" s="78"/>
      <c r="W50" s="79"/>
      <c r="X50" s="78"/>
      <c r="Y50" s="79"/>
      <c r="Z50" s="77">
        <f t="shared" si="23"/>
        <v>0</v>
      </c>
      <c r="AA50" s="78"/>
      <c r="AB50" s="80"/>
      <c r="AC50" s="80"/>
      <c r="AD50" s="79"/>
      <c r="AE50" s="77">
        <f t="shared" si="24"/>
        <v>0</v>
      </c>
      <c r="AF50" s="78"/>
      <c r="AG50" s="80"/>
      <c r="AH50" s="80"/>
      <c r="AI50" s="81"/>
      <c r="AJ50" s="27"/>
      <c r="AK50" s="27"/>
      <c r="AL50" s="27"/>
      <c r="AM50" s="27"/>
      <c r="AN50" s="27"/>
      <c r="AO50" s="27"/>
      <c r="AP50" s="27"/>
      <c r="AQ50" s="27"/>
      <c r="AR50" s="3" t="str">
        <f t="shared" si="25"/>
        <v/>
      </c>
      <c r="CC50" s="21" t="str">
        <f t="shared" si="26"/>
        <v/>
      </c>
      <c r="CD50" s="21" t="str">
        <f t="shared" si="27"/>
        <v/>
      </c>
      <c r="CE50" s="21" t="str">
        <f t="shared" si="28"/>
        <v/>
      </c>
      <c r="CF50" s="21" t="str">
        <f t="shared" si="29"/>
        <v/>
      </c>
      <c r="CG50" s="21"/>
      <c r="CH50" s="21"/>
      <c r="CI50" s="21"/>
      <c r="CK50" s="22">
        <f t="shared" si="30"/>
        <v>0</v>
      </c>
      <c r="CL50" s="22">
        <f t="shared" si="31"/>
        <v>0</v>
      </c>
      <c r="CM50" s="22">
        <f t="shared" si="32"/>
        <v>0</v>
      </c>
      <c r="CN50" s="22">
        <f t="shared" si="33"/>
        <v>0</v>
      </c>
      <c r="CO50" s="22"/>
    </row>
    <row r="51" spans="1:93" s="3" customFormat="1" ht="10.5" x14ac:dyDescent="0.15">
      <c r="A51" s="77" t="s">
        <v>92</v>
      </c>
      <c r="B51" s="12">
        <f t="shared" si="22"/>
        <v>0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4"/>
      <c r="T51" s="78"/>
      <c r="U51" s="79"/>
      <c r="V51" s="78"/>
      <c r="W51" s="79"/>
      <c r="X51" s="78"/>
      <c r="Y51" s="79"/>
      <c r="Z51" s="77">
        <f t="shared" si="23"/>
        <v>0</v>
      </c>
      <c r="AA51" s="78"/>
      <c r="AB51" s="80"/>
      <c r="AC51" s="80"/>
      <c r="AD51" s="79"/>
      <c r="AE51" s="77">
        <f t="shared" si="24"/>
        <v>0</v>
      </c>
      <c r="AF51" s="78"/>
      <c r="AG51" s="80"/>
      <c r="AH51" s="80"/>
      <c r="AI51" s="81"/>
      <c r="AJ51" s="27"/>
      <c r="AK51" s="27"/>
      <c r="AL51" s="27"/>
      <c r="AM51" s="27"/>
      <c r="AN51" s="27"/>
      <c r="AO51" s="27"/>
      <c r="AP51" s="27"/>
      <c r="AQ51" s="27"/>
      <c r="AR51" s="3" t="str">
        <f t="shared" si="25"/>
        <v/>
      </c>
      <c r="CC51" s="21" t="str">
        <f t="shared" si="26"/>
        <v/>
      </c>
      <c r="CD51" s="21" t="str">
        <f t="shared" si="27"/>
        <v/>
      </c>
      <c r="CE51" s="21" t="str">
        <f t="shared" si="28"/>
        <v/>
      </c>
      <c r="CF51" s="21" t="str">
        <f t="shared" si="29"/>
        <v/>
      </c>
      <c r="CG51" s="21"/>
      <c r="CH51" s="21"/>
      <c r="CI51" s="21"/>
      <c r="CK51" s="22">
        <f t="shared" si="30"/>
        <v>0</v>
      </c>
      <c r="CL51" s="22">
        <f t="shared" si="31"/>
        <v>0</v>
      </c>
      <c r="CM51" s="22">
        <f t="shared" si="32"/>
        <v>0</v>
      </c>
      <c r="CN51" s="22">
        <f t="shared" si="33"/>
        <v>0</v>
      </c>
      <c r="CO51" s="22"/>
    </row>
    <row r="52" spans="1:93" s="3" customFormat="1" ht="10.5" x14ac:dyDescent="0.15">
      <c r="A52" s="77" t="s">
        <v>93</v>
      </c>
      <c r="B52" s="12">
        <f t="shared" si="22"/>
        <v>0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4"/>
      <c r="T52" s="78"/>
      <c r="U52" s="79"/>
      <c r="V52" s="78"/>
      <c r="W52" s="79"/>
      <c r="X52" s="78"/>
      <c r="Y52" s="79"/>
      <c r="Z52" s="77">
        <f t="shared" si="23"/>
        <v>0</v>
      </c>
      <c r="AA52" s="78"/>
      <c r="AB52" s="80"/>
      <c r="AC52" s="80"/>
      <c r="AD52" s="79"/>
      <c r="AE52" s="77">
        <f t="shared" si="24"/>
        <v>0</v>
      </c>
      <c r="AF52" s="78"/>
      <c r="AG52" s="80"/>
      <c r="AH52" s="80"/>
      <c r="AI52" s="81"/>
      <c r="AJ52" s="27"/>
      <c r="AK52" s="27"/>
      <c r="AL52" s="27"/>
      <c r="AM52" s="27"/>
      <c r="AN52" s="27"/>
      <c r="AO52" s="27"/>
      <c r="AP52" s="27"/>
      <c r="AQ52" s="27"/>
      <c r="AR52" s="3" t="str">
        <f t="shared" si="25"/>
        <v/>
      </c>
      <c r="CC52" s="21" t="str">
        <f t="shared" si="26"/>
        <v/>
      </c>
      <c r="CD52" s="21" t="str">
        <f t="shared" si="27"/>
        <v/>
      </c>
      <c r="CE52" s="21" t="str">
        <f t="shared" si="28"/>
        <v/>
      </c>
      <c r="CF52" s="21" t="str">
        <f t="shared" si="29"/>
        <v/>
      </c>
      <c r="CG52" s="21"/>
      <c r="CH52" s="21"/>
      <c r="CI52" s="21"/>
      <c r="CK52" s="22">
        <f t="shared" si="30"/>
        <v>0</v>
      </c>
      <c r="CL52" s="22">
        <f t="shared" si="31"/>
        <v>0</v>
      </c>
      <c r="CM52" s="22">
        <f t="shared" si="32"/>
        <v>0</v>
      </c>
      <c r="CN52" s="22">
        <f t="shared" si="33"/>
        <v>0</v>
      </c>
      <c r="CO52" s="22"/>
    </row>
    <row r="53" spans="1:93" s="3" customFormat="1" ht="10.5" x14ac:dyDescent="0.15">
      <c r="A53" s="77" t="s">
        <v>94</v>
      </c>
      <c r="B53" s="12">
        <f t="shared" si="22"/>
        <v>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4"/>
      <c r="T53" s="78"/>
      <c r="U53" s="79"/>
      <c r="V53" s="78"/>
      <c r="W53" s="79"/>
      <c r="X53" s="78"/>
      <c r="Y53" s="79"/>
      <c r="Z53" s="77">
        <f t="shared" si="23"/>
        <v>0</v>
      </c>
      <c r="AA53" s="78"/>
      <c r="AB53" s="80"/>
      <c r="AC53" s="80"/>
      <c r="AD53" s="79"/>
      <c r="AE53" s="77">
        <f t="shared" si="24"/>
        <v>0</v>
      </c>
      <c r="AF53" s="78"/>
      <c r="AG53" s="80"/>
      <c r="AH53" s="80"/>
      <c r="AI53" s="81"/>
      <c r="AJ53" s="27"/>
      <c r="AK53" s="27"/>
      <c r="AL53" s="27"/>
      <c r="AM53" s="27"/>
      <c r="AN53" s="27"/>
      <c r="AO53" s="27"/>
      <c r="AP53" s="27"/>
      <c r="AQ53" s="27"/>
      <c r="AR53" s="3" t="str">
        <f t="shared" si="25"/>
        <v/>
      </c>
      <c r="CC53" s="21" t="str">
        <f t="shared" si="26"/>
        <v/>
      </c>
      <c r="CD53" s="21" t="str">
        <f t="shared" si="27"/>
        <v/>
      </c>
      <c r="CE53" s="21" t="str">
        <f t="shared" si="28"/>
        <v/>
      </c>
      <c r="CF53" s="21" t="str">
        <f t="shared" si="29"/>
        <v/>
      </c>
      <c r="CG53" s="21"/>
      <c r="CH53" s="21"/>
      <c r="CI53" s="21"/>
      <c r="CK53" s="22">
        <f t="shared" si="30"/>
        <v>0</v>
      </c>
      <c r="CL53" s="22">
        <f t="shared" si="31"/>
        <v>0</v>
      </c>
      <c r="CM53" s="22">
        <f t="shared" si="32"/>
        <v>0</v>
      </c>
      <c r="CN53" s="22">
        <f t="shared" si="33"/>
        <v>0</v>
      </c>
      <c r="CO53" s="22"/>
    </row>
    <row r="54" spans="1:93" s="3" customFormat="1" ht="10.5" x14ac:dyDescent="0.15">
      <c r="A54" s="77" t="s">
        <v>95</v>
      </c>
      <c r="B54" s="12">
        <f t="shared" si="22"/>
        <v>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4"/>
      <c r="T54" s="78"/>
      <c r="U54" s="79"/>
      <c r="V54" s="78"/>
      <c r="W54" s="79"/>
      <c r="X54" s="78"/>
      <c r="Y54" s="79"/>
      <c r="Z54" s="77">
        <f t="shared" si="23"/>
        <v>0</v>
      </c>
      <c r="AA54" s="78"/>
      <c r="AB54" s="80"/>
      <c r="AC54" s="80"/>
      <c r="AD54" s="79"/>
      <c r="AE54" s="77">
        <f t="shared" si="24"/>
        <v>0</v>
      </c>
      <c r="AF54" s="78"/>
      <c r="AG54" s="80"/>
      <c r="AH54" s="80"/>
      <c r="AI54" s="81"/>
      <c r="AJ54" s="27"/>
      <c r="AK54" s="27"/>
      <c r="AL54" s="27"/>
      <c r="AM54" s="27"/>
      <c r="AN54" s="27"/>
      <c r="AO54" s="27"/>
      <c r="AP54" s="27"/>
      <c r="AQ54" s="27"/>
      <c r="AR54" s="3" t="str">
        <f t="shared" si="25"/>
        <v/>
      </c>
      <c r="CC54" s="21" t="str">
        <f t="shared" si="26"/>
        <v/>
      </c>
      <c r="CD54" s="21" t="str">
        <f t="shared" si="27"/>
        <v/>
      </c>
      <c r="CE54" s="21" t="str">
        <f t="shared" si="28"/>
        <v/>
      </c>
      <c r="CF54" s="21" t="str">
        <f t="shared" si="29"/>
        <v/>
      </c>
      <c r="CG54" s="21"/>
      <c r="CH54" s="21"/>
      <c r="CI54" s="21"/>
      <c r="CK54" s="22">
        <f t="shared" si="30"/>
        <v>0</v>
      </c>
      <c r="CL54" s="22">
        <f t="shared" si="31"/>
        <v>0</v>
      </c>
      <c r="CM54" s="22">
        <f t="shared" si="32"/>
        <v>0</v>
      </c>
      <c r="CN54" s="22">
        <f t="shared" si="33"/>
        <v>0</v>
      </c>
      <c r="CO54" s="22"/>
    </row>
    <row r="55" spans="1:93" s="3" customFormat="1" ht="10.5" x14ac:dyDescent="0.15">
      <c r="A55" s="77" t="s">
        <v>96</v>
      </c>
      <c r="B55" s="12">
        <f t="shared" si="22"/>
        <v>0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4"/>
      <c r="T55" s="78"/>
      <c r="U55" s="79"/>
      <c r="V55" s="78"/>
      <c r="W55" s="79"/>
      <c r="X55" s="78"/>
      <c r="Y55" s="79"/>
      <c r="Z55" s="77">
        <f t="shared" si="23"/>
        <v>0</v>
      </c>
      <c r="AA55" s="78"/>
      <c r="AB55" s="80"/>
      <c r="AC55" s="80"/>
      <c r="AD55" s="79"/>
      <c r="AE55" s="77">
        <f t="shared" si="24"/>
        <v>0</v>
      </c>
      <c r="AF55" s="78"/>
      <c r="AG55" s="80"/>
      <c r="AH55" s="80"/>
      <c r="AI55" s="81"/>
      <c r="AJ55" s="27"/>
      <c r="AK55" s="27"/>
      <c r="AL55" s="27"/>
      <c r="AM55" s="27"/>
      <c r="AN55" s="27"/>
      <c r="AO55" s="27"/>
      <c r="AP55" s="27"/>
      <c r="AQ55" s="27"/>
      <c r="AR55" s="3" t="str">
        <f t="shared" si="25"/>
        <v/>
      </c>
      <c r="CC55" s="21" t="str">
        <f t="shared" si="26"/>
        <v/>
      </c>
      <c r="CD55" s="21" t="str">
        <f t="shared" si="27"/>
        <v/>
      </c>
      <c r="CE55" s="21" t="str">
        <f t="shared" si="28"/>
        <v/>
      </c>
      <c r="CF55" s="21" t="str">
        <f t="shared" si="29"/>
        <v/>
      </c>
      <c r="CG55" s="21"/>
      <c r="CH55" s="21"/>
      <c r="CI55" s="21"/>
      <c r="CK55" s="22">
        <f t="shared" si="30"/>
        <v>0</v>
      </c>
      <c r="CL55" s="22">
        <f t="shared" si="31"/>
        <v>0</v>
      </c>
      <c r="CM55" s="22">
        <f t="shared" si="32"/>
        <v>0</v>
      </c>
      <c r="CN55" s="22">
        <f t="shared" si="33"/>
        <v>0</v>
      </c>
      <c r="CO55" s="22"/>
    </row>
    <row r="56" spans="1:93" s="3" customFormat="1" ht="10.5" x14ac:dyDescent="0.15">
      <c r="A56" s="77" t="s">
        <v>97</v>
      </c>
      <c r="B56" s="12">
        <f t="shared" si="22"/>
        <v>0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4"/>
      <c r="T56" s="78"/>
      <c r="U56" s="79"/>
      <c r="V56" s="78"/>
      <c r="W56" s="79"/>
      <c r="X56" s="78"/>
      <c r="Y56" s="79"/>
      <c r="Z56" s="77">
        <f t="shared" si="23"/>
        <v>0</v>
      </c>
      <c r="AA56" s="78"/>
      <c r="AB56" s="80"/>
      <c r="AC56" s="80"/>
      <c r="AD56" s="79"/>
      <c r="AE56" s="77">
        <f t="shared" si="24"/>
        <v>0</v>
      </c>
      <c r="AF56" s="78"/>
      <c r="AG56" s="80"/>
      <c r="AH56" s="80"/>
      <c r="AI56" s="81"/>
      <c r="AJ56" s="27"/>
      <c r="AK56" s="27"/>
      <c r="AL56" s="27"/>
      <c r="AM56" s="27"/>
      <c r="AN56" s="27"/>
      <c r="AO56" s="27"/>
      <c r="AP56" s="27"/>
      <c r="AQ56" s="27"/>
      <c r="AR56" s="3" t="str">
        <f t="shared" si="25"/>
        <v/>
      </c>
      <c r="CC56" s="21" t="str">
        <f t="shared" si="26"/>
        <v/>
      </c>
      <c r="CD56" s="21" t="str">
        <f t="shared" si="27"/>
        <v/>
      </c>
      <c r="CE56" s="21" t="str">
        <f t="shared" si="28"/>
        <v/>
      </c>
      <c r="CF56" s="21" t="str">
        <f t="shared" si="29"/>
        <v/>
      </c>
      <c r="CG56" s="21"/>
      <c r="CH56" s="21"/>
      <c r="CI56" s="21"/>
      <c r="CK56" s="22">
        <f t="shared" si="30"/>
        <v>0</v>
      </c>
      <c r="CL56" s="22">
        <f t="shared" si="31"/>
        <v>0</v>
      </c>
      <c r="CM56" s="22">
        <f t="shared" si="32"/>
        <v>0</v>
      </c>
      <c r="CN56" s="22">
        <f t="shared" si="33"/>
        <v>0</v>
      </c>
      <c r="CO56" s="22"/>
    </row>
    <row r="57" spans="1:93" s="3" customFormat="1" ht="10.5" x14ac:dyDescent="0.15">
      <c r="A57" s="77" t="s">
        <v>98</v>
      </c>
      <c r="B57" s="12">
        <f t="shared" si="22"/>
        <v>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4"/>
      <c r="T57" s="78"/>
      <c r="U57" s="79"/>
      <c r="V57" s="78"/>
      <c r="W57" s="79"/>
      <c r="X57" s="78"/>
      <c r="Y57" s="79"/>
      <c r="Z57" s="77">
        <f t="shared" si="23"/>
        <v>0</v>
      </c>
      <c r="AA57" s="78"/>
      <c r="AB57" s="80"/>
      <c r="AC57" s="80"/>
      <c r="AD57" s="79"/>
      <c r="AE57" s="77">
        <f t="shared" si="24"/>
        <v>0</v>
      </c>
      <c r="AF57" s="78"/>
      <c r="AG57" s="80"/>
      <c r="AH57" s="80"/>
      <c r="AI57" s="81"/>
      <c r="AJ57" s="27"/>
      <c r="AK57" s="27"/>
      <c r="AL57" s="27"/>
      <c r="AM57" s="27"/>
      <c r="AN57" s="27"/>
      <c r="AO57" s="27"/>
      <c r="AP57" s="27"/>
      <c r="AQ57" s="27"/>
      <c r="AR57" s="3" t="str">
        <f t="shared" si="25"/>
        <v/>
      </c>
      <c r="CC57" s="21" t="str">
        <f t="shared" si="26"/>
        <v/>
      </c>
      <c r="CD57" s="21" t="str">
        <f t="shared" si="27"/>
        <v/>
      </c>
      <c r="CE57" s="21" t="str">
        <f t="shared" si="28"/>
        <v/>
      </c>
      <c r="CF57" s="21" t="str">
        <f t="shared" si="29"/>
        <v/>
      </c>
      <c r="CG57" s="21"/>
      <c r="CH57" s="21"/>
      <c r="CI57" s="21"/>
      <c r="CK57" s="22">
        <f t="shared" si="30"/>
        <v>0</v>
      </c>
      <c r="CL57" s="22">
        <f t="shared" si="31"/>
        <v>0</v>
      </c>
      <c r="CM57" s="22">
        <f t="shared" si="32"/>
        <v>0</v>
      </c>
      <c r="CN57" s="22">
        <f t="shared" si="33"/>
        <v>0</v>
      </c>
      <c r="CO57" s="22"/>
    </row>
    <row r="58" spans="1:93" s="3" customFormat="1" ht="10.5" x14ac:dyDescent="0.15">
      <c r="A58" s="77" t="s">
        <v>99</v>
      </c>
      <c r="B58" s="12">
        <f t="shared" si="22"/>
        <v>0</v>
      </c>
      <c r="C58" s="8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4"/>
      <c r="P58" s="14"/>
      <c r="Q58" s="14"/>
      <c r="R58" s="14"/>
      <c r="S58" s="24"/>
      <c r="T58" s="78"/>
      <c r="U58" s="79"/>
      <c r="V58" s="78"/>
      <c r="W58" s="79"/>
      <c r="X58" s="78"/>
      <c r="Y58" s="79"/>
      <c r="Z58" s="77">
        <f t="shared" si="23"/>
        <v>0</v>
      </c>
      <c r="AA58" s="78"/>
      <c r="AB58" s="80"/>
      <c r="AC58" s="80"/>
      <c r="AD58" s="79"/>
      <c r="AE58" s="77">
        <f t="shared" si="24"/>
        <v>0</v>
      </c>
      <c r="AF58" s="78"/>
      <c r="AG58" s="80"/>
      <c r="AH58" s="80"/>
      <c r="AI58" s="81"/>
      <c r="AJ58" s="27"/>
      <c r="AK58" s="27"/>
      <c r="AL58" s="27"/>
      <c r="AM58" s="27"/>
      <c r="AN58" s="27"/>
      <c r="AO58" s="27"/>
      <c r="AP58" s="27"/>
      <c r="AQ58" s="27"/>
      <c r="AR58" s="3" t="str">
        <f t="shared" si="25"/>
        <v/>
      </c>
      <c r="CC58" s="21" t="str">
        <f t="shared" si="26"/>
        <v/>
      </c>
      <c r="CD58" s="21" t="str">
        <f t="shared" si="27"/>
        <v/>
      </c>
      <c r="CE58" s="21" t="str">
        <f t="shared" si="28"/>
        <v/>
      </c>
      <c r="CF58" s="21" t="str">
        <f t="shared" si="29"/>
        <v/>
      </c>
      <c r="CG58" s="21"/>
      <c r="CH58" s="21"/>
      <c r="CI58" s="21"/>
      <c r="CK58" s="22">
        <f t="shared" si="30"/>
        <v>0</v>
      </c>
      <c r="CL58" s="22">
        <f t="shared" si="31"/>
        <v>0</v>
      </c>
      <c r="CM58" s="22">
        <f t="shared" si="32"/>
        <v>0</v>
      </c>
      <c r="CN58" s="22">
        <f t="shared" si="33"/>
        <v>0</v>
      </c>
      <c r="CO58" s="22"/>
    </row>
    <row r="59" spans="1:93" s="3" customFormat="1" ht="10.5" x14ac:dyDescent="0.15">
      <c r="A59" s="77" t="s">
        <v>100</v>
      </c>
      <c r="B59" s="12">
        <f t="shared" si="22"/>
        <v>0</v>
      </c>
      <c r="C59" s="13"/>
      <c r="D59" s="14"/>
      <c r="E59" s="14"/>
      <c r="F59" s="85"/>
      <c r="G59" s="85"/>
      <c r="H59" s="85"/>
      <c r="I59" s="85"/>
      <c r="J59" s="85"/>
      <c r="K59" s="85"/>
      <c r="L59" s="14"/>
      <c r="M59" s="14"/>
      <c r="N59" s="14"/>
      <c r="O59" s="14"/>
      <c r="P59" s="14"/>
      <c r="Q59" s="14"/>
      <c r="R59" s="14"/>
      <c r="S59" s="24"/>
      <c r="T59" s="78"/>
      <c r="U59" s="79"/>
      <c r="V59" s="78"/>
      <c r="W59" s="79"/>
      <c r="X59" s="78"/>
      <c r="Y59" s="79"/>
      <c r="Z59" s="77">
        <f t="shared" si="23"/>
        <v>0</v>
      </c>
      <c r="AA59" s="78"/>
      <c r="AB59" s="80"/>
      <c r="AC59" s="80"/>
      <c r="AD59" s="79"/>
      <c r="AE59" s="77">
        <f t="shared" si="24"/>
        <v>0</v>
      </c>
      <c r="AF59" s="78"/>
      <c r="AG59" s="80"/>
      <c r="AH59" s="80"/>
      <c r="AI59" s="81"/>
      <c r="AJ59" s="27"/>
      <c r="AK59" s="27"/>
      <c r="AL59" s="27"/>
      <c r="AM59" s="27"/>
      <c r="AN59" s="27"/>
      <c r="AO59" s="27"/>
      <c r="AP59" s="27"/>
      <c r="AQ59" s="27"/>
      <c r="AR59" s="3" t="str">
        <f t="shared" si="25"/>
        <v/>
      </c>
      <c r="CC59" s="21" t="str">
        <f t="shared" si="26"/>
        <v/>
      </c>
      <c r="CD59" s="21" t="str">
        <f t="shared" si="27"/>
        <v/>
      </c>
      <c r="CE59" s="21" t="str">
        <f t="shared" si="28"/>
        <v/>
      </c>
      <c r="CF59" s="21" t="str">
        <f t="shared" si="29"/>
        <v/>
      </c>
      <c r="CG59" s="21"/>
      <c r="CH59" s="21"/>
      <c r="CI59" s="21"/>
      <c r="CK59" s="22">
        <f t="shared" si="30"/>
        <v>0</v>
      </c>
      <c r="CL59" s="22">
        <f t="shared" si="31"/>
        <v>0</v>
      </c>
      <c r="CM59" s="22">
        <f t="shared" si="32"/>
        <v>0</v>
      </c>
      <c r="CN59" s="22">
        <f t="shared" si="33"/>
        <v>0</v>
      </c>
      <c r="CO59" s="22"/>
    </row>
    <row r="60" spans="1:93" s="3" customFormat="1" ht="10.5" x14ac:dyDescent="0.15">
      <c r="A60" s="77" t="s">
        <v>101</v>
      </c>
      <c r="B60" s="12">
        <f t="shared" si="22"/>
        <v>0</v>
      </c>
      <c r="C60" s="86"/>
      <c r="D60" s="85"/>
      <c r="E60" s="85"/>
      <c r="F60" s="8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4"/>
      <c r="T60" s="78"/>
      <c r="U60" s="79"/>
      <c r="V60" s="78"/>
      <c r="W60" s="79"/>
      <c r="X60" s="78"/>
      <c r="Y60" s="79"/>
      <c r="Z60" s="77">
        <f t="shared" si="23"/>
        <v>0</v>
      </c>
      <c r="AA60" s="78"/>
      <c r="AB60" s="80"/>
      <c r="AC60" s="80"/>
      <c r="AD60" s="79"/>
      <c r="AE60" s="77">
        <f t="shared" si="24"/>
        <v>0</v>
      </c>
      <c r="AF60" s="78"/>
      <c r="AG60" s="80"/>
      <c r="AH60" s="80"/>
      <c r="AI60" s="81"/>
      <c r="AJ60" s="27"/>
      <c r="AK60" s="27"/>
      <c r="AL60" s="27"/>
      <c r="AM60" s="27"/>
      <c r="AN60" s="27"/>
      <c r="AO60" s="27"/>
      <c r="AP60" s="27"/>
      <c r="AQ60" s="27"/>
      <c r="AR60" s="3" t="str">
        <f t="shared" si="25"/>
        <v/>
      </c>
      <c r="CC60" s="21" t="str">
        <f t="shared" si="26"/>
        <v/>
      </c>
      <c r="CD60" s="21" t="str">
        <f t="shared" si="27"/>
        <v/>
      </c>
      <c r="CE60" s="21" t="str">
        <f t="shared" si="28"/>
        <v/>
      </c>
      <c r="CF60" s="21" t="str">
        <f t="shared" si="29"/>
        <v/>
      </c>
      <c r="CG60" s="21"/>
      <c r="CH60" s="21"/>
      <c r="CI60" s="21"/>
      <c r="CK60" s="22">
        <f t="shared" si="30"/>
        <v>0</v>
      </c>
      <c r="CL60" s="22">
        <f t="shared" si="31"/>
        <v>0</v>
      </c>
      <c r="CM60" s="22">
        <f t="shared" si="32"/>
        <v>0</v>
      </c>
      <c r="CN60" s="22">
        <f t="shared" si="33"/>
        <v>0</v>
      </c>
      <c r="CO60" s="22"/>
    </row>
    <row r="61" spans="1:93" s="3" customFormat="1" ht="10.5" x14ac:dyDescent="0.15">
      <c r="A61" s="77" t="s">
        <v>102</v>
      </c>
      <c r="B61" s="12">
        <f t="shared" si="22"/>
        <v>0</v>
      </c>
      <c r="C61" s="86"/>
      <c r="D61" s="85"/>
      <c r="E61" s="85"/>
      <c r="F61" s="85"/>
      <c r="G61" s="85"/>
      <c r="H61" s="85"/>
      <c r="I61" s="85"/>
      <c r="J61" s="85"/>
      <c r="K61" s="85"/>
      <c r="L61" s="14"/>
      <c r="M61" s="14"/>
      <c r="N61" s="14"/>
      <c r="O61" s="14"/>
      <c r="P61" s="14"/>
      <c r="Q61" s="14"/>
      <c r="R61" s="14"/>
      <c r="S61" s="24"/>
      <c r="T61" s="78"/>
      <c r="U61" s="79"/>
      <c r="V61" s="78"/>
      <c r="W61" s="79"/>
      <c r="X61" s="78"/>
      <c r="Y61" s="79"/>
      <c r="Z61" s="77">
        <f t="shared" si="23"/>
        <v>0</v>
      </c>
      <c r="AA61" s="78"/>
      <c r="AB61" s="80"/>
      <c r="AC61" s="80"/>
      <c r="AD61" s="79"/>
      <c r="AE61" s="77">
        <f t="shared" si="24"/>
        <v>0</v>
      </c>
      <c r="AF61" s="78"/>
      <c r="AG61" s="80"/>
      <c r="AH61" s="80"/>
      <c r="AI61" s="81"/>
      <c r="AJ61" s="27"/>
      <c r="AK61" s="27"/>
      <c r="AL61" s="27"/>
      <c r="AM61" s="27"/>
      <c r="AN61" s="27"/>
      <c r="AO61" s="27"/>
      <c r="AP61" s="27"/>
      <c r="AQ61" s="27"/>
      <c r="AR61" s="3" t="str">
        <f t="shared" si="25"/>
        <v/>
      </c>
      <c r="CC61" s="21" t="str">
        <f t="shared" si="26"/>
        <v/>
      </c>
      <c r="CD61" s="21" t="str">
        <f t="shared" si="27"/>
        <v/>
      </c>
      <c r="CE61" s="21" t="str">
        <f t="shared" si="28"/>
        <v/>
      </c>
      <c r="CF61" s="21" t="str">
        <f t="shared" si="29"/>
        <v/>
      </c>
      <c r="CG61" s="21"/>
      <c r="CH61" s="21"/>
      <c r="CI61" s="21"/>
      <c r="CK61" s="22">
        <f t="shared" si="30"/>
        <v>0</v>
      </c>
      <c r="CL61" s="22">
        <f t="shared" si="31"/>
        <v>0</v>
      </c>
      <c r="CM61" s="22">
        <f t="shared" si="32"/>
        <v>0</v>
      </c>
      <c r="CN61" s="22">
        <f t="shared" si="33"/>
        <v>0</v>
      </c>
      <c r="CO61" s="22"/>
    </row>
    <row r="62" spans="1:93" s="3" customFormat="1" ht="10.5" x14ac:dyDescent="0.15">
      <c r="A62" s="77" t="s">
        <v>103</v>
      </c>
      <c r="B62" s="12">
        <f t="shared" si="22"/>
        <v>0</v>
      </c>
      <c r="C62" s="86"/>
      <c r="D62" s="85"/>
      <c r="E62" s="8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4"/>
      <c r="T62" s="78"/>
      <c r="U62" s="79"/>
      <c r="V62" s="78"/>
      <c r="W62" s="79"/>
      <c r="X62" s="78"/>
      <c r="Y62" s="79"/>
      <c r="Z62" s="77">
        <f t="shared" si="23"/>
        <v>0</v>
      </c>
      <c r="AA62" s="78"/>
      <c r="AB62" s="80"/>
      <c r="AC62" s="80"/>
      <c r="AD62" s="79"/>
      <c r="AE62" s="77">
        <f t="shared" si="24"/>
        <v>0</v>
      </c>
      <c r="AF62" s="78"/>
      <c r="AG62" s="80"/>
      <c r="AH62" s="80"/>
      <c r="AI62" s="81"/>
      <c r="AJ62" s="27"/>
      <c r="AK62" s="27"/>
      <c r="AL62" s="27"/>
      <c r="AM62" s="27"/>
      <c r="AN62" s="27"/>
      <c r="AO62" s="27"/>
      <c r="AP62" s="27"/>
      <c r="AQ62" s="27"/>
      <c r="AR62" s="3" t="str">
        <f t="shared" si="25"/>
        <v/>
      </c>
      <c r="CC62" s="21" t="str">
        <f t="shared" si="26"/>
        <v/>
      </c>
      <c r="CD62" s="21" t="str">
        <f t="shared" si="27"/>
        <v/>
      </c>
      <c r="CE62" s="21" t="str">
        <f t="shared" si="28"/>
        <v/>
      </c>
      <c r="CF62" s="21" t="str">
        <f t="shared" si="29"/>
        <v/>
      </c>
      <c r="CG62" s="21"/>
      <c r="CH62" s="21"/>
      <c r="CI62" s="21"/>
      <c r="CK62" s="22">
        <f t="shared" si="30"/>
        <v>0</v>
      </c>
      <c r="CL62" s="22">
        <f t="shared" si="31"/>
        <v>0</v>
      </c>
      <c r="CM62" s="22">
        <f t="shared" si="32"/>
        <v>0</v>
      </c>
      <c r="CN62" s="22">
        <f t="shared" si="33"/>
        <v>0</v>
      </c>
      <c r="CO62" s="22"/>
    </row>
    <row r="63" spans="1:93" s="3" customFormat="1" ht="10.5" x14ac:dyDescent="0.15">
      <c r="A63" s="77" t="s">
        <v>104</v>
      </c>
      <c r="B63" s="12">
        <f t="shared" si="22"/>
        <v>0</v>
      </c>
      <c r="C63" s="86"/>
      <c r="D63" s="85"/>
      <c r="E63" s="8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4"/>
      <c r="T63" s="78"/>
      <c r="U63" s="79"/>
      <c r="V63" s="78"/>
      <c r="W63" s="79"/>
      <c r="X63" s="78"/>
      <c r="Y63" s="79"/>
      <c r="Z63" s="77">
        <f t="shared" si="23"/>
        <v>0</v>
      </c>
      <c r="AA63" s="78"/>
      <c r="AB63" s="80"/>
      <c r="AC63" s="80"/>
      <c r="AD63" s="79"/>
      <c r="AE63" s="77">
        <f t="shared" si="24"/>
        <v>0</v>
      </c>
      <c r="AF63" s="78"/>
      <c r="AG63" s="80"/>
      <c r="AH63" s="80"/>
      <c r="AI63" s="81"/>
      <c r="AJ63" s="27"/>
      <c r="AK63" s="27"/>
      <c r="AL63" s="27"/>
      <c r="AM63" s="27"/>
      <c r="AN63" s="27"/>
      <c r="AO63" s="27"/>
      <c r="AP63" s="27"/>
      <c r="AQ63" s="27"/>
      <c r="AR63" s="3" t="str">
        <f t="shared" si="25"/>
        <v/>
      </c>
      <c r="CC63" s="21" t="str">
        <f t="shared" si="26"/>
        <v/>
      </c>
      <c r="CD63" s="21" t="str">
        <f t="shared" si="27"/>
        <v/>
      </c>
      <c r="CE63" s="21" t="str">
        <f t="shared" si="28"/>
        <v/>
      </c>
      <c r="CF63" s="21" t="str">
        <f t="shared" si="29"/>
        <v/>
      </c>
      <c r="CG63" s="21"/>
      <c r="CH63" s="21"/>
      <c r="CI63" s="21"/>
      <c r="CK63" s="22">
        <f t="shared" si="30"/>
        <v>0</v>
      </c>
      <c r="CL63" s="22">
        <f t="shared" si="31"/>
        <v>0</v>
      </c>
      <c r="CM63" s="22">
        <f t="shared" si="32"/>
        <v>0</v>
      </c>
      <c r="CN63" s="22">
        <f t="shared" si="33"/>
        <v>0</v>
      </c>
      <c r="CO63" s="22"/>
    </row>
    <row r="64" spans="1:93" s="3" customFormat="1" ht="10.5" x14ac:dyDescent="0.15">
      <c r="A64" s="77" t="s">
        <v>105</v>
      </c>
      <c r="B64" s="12">
        <f t="shared" si="22"/>
        <v>0</v>
      </c>
      <c r="C64" s="86"/>
      <c r="D64" s="85"/>
      <c r="E64" s="8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4"/>
      <c r="T64" s="78"/>
      <c r="U64" s="79"/>
      <c r="V64" s="78"/>
      <c r="W64" s="79"/>
      <c r="X64" s="78"/>
      <c r="Y64" s="79"/>
      <c r="Z64" s="77">
        <f t="shared" si="23"/>
        <v>0</v>
      </c>
      <c r="AA64" s="78"/>
      <c r="AB64" s="80"/>
      <c r="AC64" s="80"/>
      <c r="AD64" s="79"/>
      <c r="AE64" s="77">
        <f t="shared" si="24"/>
        <v>0</v>
      </c>
      <c r="AF64" s="78"/>
      <c r="AG64" s="80"/>
      <c r="AH64" s="80"/>
      <c r="AI64" s="81"/>
      <c r="AJ64" s="27"/>
      <c r="AK64" s="27"/>
      <c r="AL64" s="27"/>
      <c r="AM64" s="27"/>
      <c r="AN64" s="27"/>
      <c r="AO64" s="27"/>
      <c r="AP64" s="27"/>
      <c r="AQ64" s="27"/>
      <c r="AR64" s="3" t="str">
        <f t="shared" si="25"/>
        <v/>
      </c>
      <c r="CC64" s="21" t="str">
        <f t="shared" si="26"/>
        <v/>
      </c>
      <c r="CD64" s="21" t="str">
        <f t="shared" si="27"/>
        <v/>
      </c>
      <c r="CE64" s="21" t="str">
        <f t="shared" si="28"/>
        <v/>
      </c>
      <c r="CF64" s="21" t="str">
        <f t="shared" si="29"/>
        <v/>
      </c>
      <c r="CG64" s="21"/>
      <c r="CH64" s="21"/>
      <c r="CI64" s="21"/>
      <c r="CK64" s="22">
        <f t="shared" si="30"/>
        <v>0</v>
      </c>
      <c r="CL64" s="22">
        <f t="shared" si="31"/>
        <v>0</v>
      </c>
      <c r="CM64" s="22">
        <f t="shared" si="32"/>
        <v>0</v>
      </c>
      <c r="CN64" s="22">
        <f t="shared" si="33"/>
        <v>0</v>
      </c>
      <c r="CO64" s="22"/>
    </row>
    <row r="65" spans="1:93" s="3" customFormat="1" ht="10.5" x14ac:dyDescent="0.15">
      <c r="A65" s="77" t="s">
        <v>106</v>
      </c>
      <c r="B65" s="12">
        <f t="shared" si="22"/>
        <v>0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4"/>
      <c r="T65" s="78"/>
      <c r="U65" s="79"/>
      <c r="V65" s="78"/>
      <c r="W65" s="79"/>
      <c r="X65" s="78"/>
      <c r="Y65" s="79"/>
      <c r="Z65" s="77">
        <f t="shared" si="23"/>
        <v>0</v>
      </c>
      <c r="AA65" s="78"/>
      <c r="AB65" s="80"/>
      <c r="AC65" s="80"/>
      <c r="AD65" s="79"/>
      <c r="AE65" s="77">
        <f t="shared" si="24"/>
        <v>0</v>
      </c>
      <c r="AF65" s="78"/>
      <c r="AG65" s="80"/>
      <c r="AH65" s="80"/>
      <c r="AI65" s="81"/>
      <c r="AJ65" s="27"/>
      <c r="AK65" s="27"/>
      <c r="AL65" s="27"/>
      <c r="AM65" s="27"/>
      <c r="AN65" s="27"/>
      <c r="AO65" s="27"/>
      <c r="AP65" s="27"/>
      <c r="AQ65" s="27"/>
      <c r="AR65" s="3" t="str">
        <f t="shared" si="25"/>
        <v/>
      </c>
      <c r="CC65" s="21" t="str">
        <f t="shared" si="26"/>
        <v/>
      </c>
      <c r="CD65" s="21" t="str">
        <f t="shared" si="27"/>
        <v/>
      </c>
      <c r="CE65" s="21" t="str">
        <f t="shared" si="28"/>
        <v/>
      </c>
      <c r="CF65" s="21" t="str">
        <f t="shared" si="29"/>
        <v/>
      </c>
      <c r="CG65" s="21"/>
      <c r="CH65" s="21"/>
      <c r="CI65" s="21"/>
      <c r="CK65" s="22">
        <f t="shared" si="30"/>
        <v>0</v>
      </c>
      <c r="CL65" s="22">
        <f t="shared" si="31"/>
        <v>0</v>
      </c>
      <c r="CM65" s="22">
        <f t="shared" si="32"/>
        <v>0</v>
      </c>
      <c r="CN65" s="22">
        <f t="shared" si="33"/>
        <v>0</v>
      </c>
      <c r="CO65" s="22"/>
    </row>
    <row r="66" spans="1:93" s="3" customFormat="1" ht="10.5" x14ac:dyDescent="0.15">
      <c r="A66" s="77" t="s">
        <v>107</v>
      </c>
      <c r="B66" s="12">
        <f t="shared" si="22"/>
        <v>0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4"/>
      <c r="T66" s="78"/>
      <c r="U66" s="79"/>
      <c r="V66" s="78"/>
      <c r="W66" s="79"/>
      <c r="X66" s="78"/>
      <c r="Y66" s="79"/>
      <c r="Z66" s="77">
        <f t="shared" si="23"/>
        <v>0</v>
      </c>
      <c r="AA66" s="78"/>
      <c r="AB66" s="80"/>
      <c r="AC66" s="80"/>
      <c r="AD66" s="79"/>
      <c r="AE66" s="77">
        <f t="shared" si="24"/>
        <v>0</v>
      </c>
      <c r="AF66" s="78"/>
      <c r="AG66" s="80"/>
      <c r="AH66" s="80"/>
      <c r="AI66" s="81"/>
      <c r="AJ66" s="27"/>
      <c r="AK66" s="27"/>
      <c r="AL66" s="27"/>
      <c r="AM66" s="27"/>
      <c r="AN66" s="27"/>
      <c r="AO66" s="27"/>
      <c r="AP66" s="27"/>
      <c r="AQ66" s="27"/>
      <c r="AR66" s="3" t="str">
        <f t="shared" si="25"/>
        <v/>
      </c>
      <c r="CC66" s="21" t="str">
        <f t="shared" si="26"/>
        <v/>
      </c>
      <c r="CD66" s="21" t="str">
        <f t="shared" si="27"/>
        <v/>
      </c>
      <c r="CE66" s="21" t="str">
        <f t="shared" si="28"/>
        <v/>
      </c>
      <c r="CF66" s="21" t="str">
        <f t="shared" si="29"/>
        <v/>
      </c>
      <c r="CG66" s="21"/>
      <c r="CH66" s="21"/>
      <c r="CI66" s="21"/>
      <c r="CK66" s="22">
        <f t="shared" si="30"/>
        <v>0</v>
      </c>
      <c r="CL66" s="22">
        <f t="shared" si="31"/>
        <v>0</v>
      </c>
      <c r="CM66" s="22">
        <f t="shared" si="32"/>
        <v>0</v>
      </c>
      <c r="CN66" s="22">
        <f t="shared" si="33"/>
        <v>0</v>
      </c>
      <c r="CO66" s="22"/>
    </row>
    <row r="67" spans="1:93" s="3" customFormat="1" ht="10.5" x14ac:dyDescent="0.15">
      <c r="A67" s="77" t="s">
        <v>108</v>
      </c>
      <c r="B67" s="12">
        <f t="shared" si="22"/>
        <v>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4"/>
      <c r="T67" s="78"/>
      <c r="U67" s="79"/>
      <c r="V67" s="78"/>
      <c r="W67" s="79"/>
      <c r="X67" s="78"/>
      <c r="Y67" s="79"/>
      <c r="Z67" s="77">
        <f t="shared" si="23"/>
        <v>0</v>
      </c>
      <c r="AA67" s="78"/>
      <c r="AB67" s="80"/>
      <c r="AC67" s="80"/>
      <c r="AD67" s="79"/>
      <c r="AE67" s="77">
        <f t="shared" si="24"/>
        <v>0</v>
      </c>
      <c r="AF67" s="78"/>
      <c r="AG67" s="80"/>
      <c r="AH67" s="80"/>
      <c r="AI67" s="81"/>
      <c r="AJ67" s="27"/>
      <c r="AK67" s="27"/>
      <c r="AL67" s="27"/>
      <c r="AM67" s="27"/>
      <c r="AN67" s="27"/>
      <c r="AO67" s="27"/>
      <c r="AP67" s="27"/>
      <c r="AQ67" s="27"/>
      <c r="AR67" s="3" t="str">
        <f t="shared" si="25"/>
        <v/>
      </c>
      <c r="CC67" s="21" t="str">
        <f t="shared" si="26"/>
        <v/>
      </c>
      <c r="CD67" s="21" t="str">
        <f t="shared" si="27"/>
        <v/>
      </c>
      <c r="CE67" s="21" t="str">
        <f t="shared" si="28"/>
        <v/>
      </c>
      <c r="CF67" s="21" t="str">
        <f t="shared" si="29"/>
        <v/>
      </c>
      <c r="CG67" s="21"/>
      <c r="CH67" s="21"/>
      <c r="CI67" s="21"/>
      <c r="CK67" s="22">
        <f t="shared" si="30"/>
        <v>0</v>
      </c>
      <c r="CL67" s="22">
        <f t="shared" si="31"/>
        <v>0</v>
      </c>
      <c r="CM67" s="22">
        <f t="shared" si="32"/>
        <v>0</v>
      </c>
      <c r="CN67" s="22">
        <f t="shared" si="33"/>
        <v>0</v>
      </c>
      <c r="CO67" s="22"/>
    </row>
    <row r="68" spans="1:93" s="3" customFormat="1" ht="10.5" x14ac:dyDescent="0.15">
      <c r="A68" s="87" t="s">
        <v>109</v>
      </c>
      <c r="B68" s="12">
        <f t="shared" si="22"/>
        <v>0</v>
      </c>
      <c r="C68" s="86"/>
      <c r="D68" s="85"/>
      <c r="E68" s="85"/>
      <c r="F68" s="8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4"/>
      <c r="T68" s="78"/>
      <c r="U68" s="79"/>
      <c r="V68" s="78"/>
      <c r="W68" s="79"/>
      <c r="X68" s="78"/>
      <c r="Y68" s="79"/>
      <c r="Z68" s="77">
        <f t="shared" si="23"/>
        <v>0</v>
      </c>
      <c r="AA68" s="78"/>
      <c r="AB68" s="80"/>
      <c r="AC68" s="80"/>
      <c r="AD68" s="79"/>
      <c r="AE68" s="77">
        <f t="shared" si="24"/>
        <v>0</v>
      </c>
      <c r="AF68" s="78"/>
      <c r="AG68" s="80"/>
      <c r="AH68" s="80"/>
      <c r="AI68" s="81"/>
      <c r="AJ68" s="27"/>
      <c r="AK68" s="27"/>
      <c r="AL68" s="27"/>
      <c r="AM68" s="27"/>
      <c r="AN68" s="27"/>
      <c r="AO68" s="27"/>
      <c r="AP68" s="27"/>
      <c r="AQ68" s="27"/>
      <c r="AR68" s="3" t="str">
        <f t="shared" si="25"/>
        <v/>
      </c>
      <c r="CC68" s="21" t="str">
        <f t="shared" si="26"/>
        <v/>
      </c>
      <c r="CD68" s="21" t="str">
        <f t="shared" si="27"/>
        <v/>
      </c>
      <c r="CE68" s="21" t="str">
        <f t="shared" si="28"/>
        <v/>
      </c>
      <c r="CF68" s="21" t="str">
        <f t="shared" si="29"/>
        <v/>
      </c>
      <c r="CG68" s="21"/>
      <c r="CH68" s="21"/>
      <c r="CI68" s="21"/>
      <c r="CK68" s="22">
        <f t="shared" si="30"/>
        <v>0</v>
      </c>
      <c r="CL68" s="22">
        <f t="shared" si="31"/>
        <v>0</v>
      </c>
      <c r="CM68" s="22">
        <f t="shared" si="32"/>
        <v>0</v>
      </c>
      <c r="CN68" s="22">
        <f t="shared" si="33"/>
        <v>0</v>
      </c>
      <c r="CO68" s="22"/>
    </row>
    <row r="69" spans="1:93" s="3" customFormat="1" ht="10.5" x14ac:dyDescent="0.15">
      <c r="A69" s="88" t="s">
        <v>110</v>
      </c>
      <c r="B69" s="12">
        <f t="shared" si="22"/>
        <v>0</v>
      </c>
      <c r="C69" s="86"/>
      <c r="D69" s="85"/>
      <c r="E69" s="85"/>
      <c r="F69" s="8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4"/>
      <c r="T69" s="78"/>
      <c r="U69" s="79"/>
      <c r="V69" s="78"/>
      <c r="W69" s="79"/>
      <c r="X69" s="78"/>
      <c r="Y69" s="79"/>
      <c r="Z69" s="77">
        <f t="shared" si="23"/>
        <v>0</v>
      </c>
      <c r="AA69" s="78"/>
      <c r="AB69" s="80"/>
      <c r="AC69" s="80"/>
      <c r="AD69" s="79"/>
      <c r="AE69" s="77">
        <f t="shared" si="24"/>
        <v>0</v>
      </c>
      <c r="AF69" s="78"/>
      <c r="AG69" s="80"/>
      <c r="AH69" s="80"/>
      <c r="AI69" s="81"/>
      <c r="AJ69" s="27"/>
      <c r="AK69" s="27"/>
      <c r="AL69" s="27"/>
      <c r="AM69" s="27"/>
      <c r="AN69" s="27"/>
      <c r="AO69" s="27"/>
      <c r="AP69" s="27"/>
      <c r="AQ69" s="27"/>
      <c r="AR69" s="3" t="str">
        <f t="shared" si="25"/>
        <v/>
      </c>
      <c r="CC69" s="21" t="str">
        <f t="shared" si="26"/>
        <v/>
      </c>
      <c r="CD69" s="21" t="str">
        <f t="shared" si="27"/>
        <v/>
      </c>
      <c r="CE69" s="21" t="str">
        <f t="shared" si="28"/>
        <v/>
      </c>
      <c r="CF69" s="21" t="str">
        <f t="shared" si="29"/>
        <v/>
      </c>
      <c r="CG69" s="21"/>
      <c r="CH69" s="21"/>
      <c r="CI69" s="21"/>
      <c r="CK69" s="22">
        <f t="shared" si="30"/>
        <v>0</v>
      </c>
      <c r="CL69" s="22">
        <f t="shared" si="31"/>
        <v>0</v>
      </c>
      <c r="CM69" s="22">
        <f t="shared" si="32"/>
        <v>0</v>
      </c>
      <c r="CN69" s="22">
        <f t="shared" si="33"/>
        <v>0</v>
      </c>
      <c r="CO69" s="22"/>
    </row>
    <row r="70" spans="1:93" s="3" customFormat="1" ht="10.5" x14ac:dyDescent="0.15">
      <c r="A70" s="77" t="s">
        <v>111</v>
      </c>
      <c r="B70" s="12">
        <f t="shared" si="22"/>
        <v>0</v>
      </c>
      <c r="C70" s="86"/>
      <c r="D70" s="85"/>
      <c r="E70" s="85"/>
      <c r="F70" s="85"/>
      <c r="G70" s="85"/>
      <c r="H70" s="85"/>
      <c r="I70" s="85"/>
      <c r="J70" s="85"/>
      <c r="K70" s="85"/>
      <c r="L70" s="14"/>
      <c r="M70" s="14"/>
      <c r="N70" s="14"/>
      <c r="O70" s="14"/>
      <c r="P70" s="14"/>
      <c r="Q70" s="14"/>
      <c r="R70" s="14"/>
      <c r="S70" s="24"/>
      <c r="T70" s="78"/>
      <c r="U70" s="79"/>
      <c r="V70" s="78"/>
      <c r="W70" s="79"/>
      <c r="X70" s="78"/>
      <c r="Y70" s="79"/>
      <c r="Z70" s="77">
        <f t="shared" si="23"/>
        <v>0</v>
      </c>
      <c r="AA70" s="78"/>
      <c r="AB70" s="80"/>
      <c r="AC70" s="80"/>
      <c r="AD70" s="79"/>
      <c r="AE70" s="77">
        <f t="shared" si="24"/>
        <v>0</v>
      </c>
      <c r="AF70" s="78"/>
      <c r="AG70" s="80"/>
      <c r="AH70" s="80"/>
      <c r="AI70" s="81"/>
      <c r="AJ70" s="27"/>
      <c r="AK70" s="27"/>
      <c r="AL70" s="27"/>
      <c r="AM70" s="27"/>
      <c r="AN70" s="27"/>
      <c r="AO70" s="27"/>
      <c r="AP70" s="27"/>
      <c r="AQ70" s="27"/>
      <c r="AR70" s="3" t="str">
        <f t="shared" si="25"/>
        <v/>
      </c>
      <c r="CC70" s="21" t="str">
        <f t="shared" si="26"/>
        <v/>
      </c>
      <c r="CD70" s="21" t="str">
        <f t="shared" si="27"/>
        <v/>
      </c>
      <c r="CE70" s="21" t="str">
        <f t="shared" si="28"/>
        <v/>
      </c>
      <c r="CF70" s="21" t="str">
        <f t="shared" si="29"/>
        <v/>
      </c>
      <c r="CG70" s="21"/>
      <c r="CH70" s="21"/>
      <c r="CI70" s="21"/>
      <c r="CK70" s="22">
        <f t="shared" si="30"/>
        <v>0</v>
      </c>
      <c r="CL70" s="22">
        <f t="shared" si="31"/>
        <v>0</v>
      </c>
      <c r="CM70" s="22">
        <f t="shared" si="32"/>
        <v>0</v>
      </c>
      <c r="CN70" s="22">
        <f t="shared" si="33"/>
        <v>0</v>
      </c>
      <c r="CO70" s="22"/>
    </row>
    <row r="71" spans="1:93" s="3" customFormat="1" ht="10.5" x14ac:dyDescent="0.15">
      <c r="A71" s="77" t="s">
        <v>112</v>
      </c>
      <c r="B71" s="12">
        <f t="shared" si="22"/>
        <v>0</v>
      </c>
      <c r="C71" s="86"/>
      <c r="D71" s="85"/>
      <c r="E71" s="85"/>
      <c r="F71" s="8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4"/>
      <c r="T71" s="78"/>
      <c r="U71" s="79"/>
      <c r="V71" s="78"/>
      <c r="W71" s="79"/>
      <c r="X71" s="78"/>
      <c r="Y71" s="79"/>
      <c r="Z71" s="77">
        <f t="shared" si="23"/>
        <v>0</v>
      </c>
      <c r="AA71" s="78"/>
      <c r="AB71" s="80"/>
      <c r="AC71" s="80"/>
      <c r="AD71" s="79"/>
      <c r="AE71" s="77">
        <f t="shared" si="24"/>
        <v>0</v>
      </c>
      <c r="AF71" s="78"/>
      <c r="AG71" s="80"/>
      <c r="AH71" s="80"/>
      <c r="AI71" s="81"/>
      <c r="AJ71" s="27"/>
      <c r="AK71" s="27"/>
      <c r="AL71" s="27"/>
      <c r="AM71" s="27"/>
      <c r="AN71" s="27"/>
      <c r="AO71" s="27"/>
      <c r="AP71" s="27"/>
      <c r="AQ71" s="27"/>
      <c r="AR71" s="3" t="str">
        <f t="shared" si="25"/>
        <v/>
      </c>
      <c r="CC71" s="21" t="str">
        <f t="shared" si="26"/>
        <v/>
      </c>
      <c r="CD71" s="21" t="str">
        <f t="shared" si="27"/>
        <v/>
      </c>
      <c r="CE71" s="21" t="str">
        <f t="shared" si="28"/>
        <v/>
      </c>
      <c r="CF71" s="21" t="str">
        <f t="shared" si="29"/>
        <v/>
      </c>
      <c r="CG71" s="21"/>
      <c r="CH71" s="21"/>
      <c r="CI71" s="21"/>
      <c r="CK71" s="22">
        <f t="shared" si="30"/>
        <v>0</v>
      </c>
      <c r="CL71" s="22">
        <f t="shared" si="31"/>
        <v>0</v>
      </c>
      <c r="CM71" s="22">
        <f t="shared" si="32"/>
        <v>0</v>
      </c>
      <c r="CN71" s="22">
        <f t="shared" si="33"/>
        <v>0</v>
      </c>
      <c r="CO71" s="22"/>
    </row>
    <row r="72" spans="1:93" s="3" customFormat="1" ht="10.5" x14ac:dyDescent="0.15">
      <c r="A72" s="77" t="s">
        <v>113</v>
      </c>
      <c r="B72" s="12">
        <f t="shared" si="22"/>
        <v>0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4"/>
      <c r="T72" s="78"/>
      <c r="U72" s="79"/>
      <c r="V72" s="78"/>
      <c r="W72" s="79"/>
      <c r="X72" s="78"/>
      <c r="Y72" s="79"/>
      <c r="Z72" s="77">
        <f t="shared" si="23"/>
        <v>0</v>
      </c>
      <c r="AA72" s="78"/>
      <c r="AB72" s="80"/>
      <c r="AC72" s="80"/>
      <c r="AD72" s="79"/>
      <c r="AE72" s="77">
        <f t="shared" si="24"/>
        <v>0</v>
      </c>
      <c r="AF72" s="78"/>
      <c r="AG72" s="80"/>
      <c r="AH72" s="80"/>
      <c r="AI72" s="81"/>
      <c r="AJ72" s="27"/>
      <c r="AK72" s="27"/>
      <c r="AL72" s="27"/>
      <c r="AM72" s="27"/>
      <c r="AN72" s="27"/>
      <c r="AO72" s="27"/>
      <c r="AP72" s="27"/>
      <c r="AQ72" s="27"/>
      <c r="AR72" s="3" t="str">
        <f t="shared" si="25"/>
        <v/>
      </c>
      <c r="CC72" s="21" t="str">
        <f t="shared" si="26"/>
        <v/>
      </c>
      <c r="CD72" s="21" t="str">
        <f t="shared" si="27"/>
        <v/>
      </c>
      <c r="CE72" s="21" t="str">
        <f t="shared" si="28"/>
        <v/>
      </c>
      <c r="CF72" s="21" t="str">
        <f t="shared" si="29"/>
        <v/>
      </c>
      <c r="CG72" s="21"/>
      <c r="CH72" s="21"/>
      <c r="CI72" s="21"/>
      <c r="CK72" s="22">
        <f t="shared" si="30"/>
        <v>0</v>
      </c>
      <c r="CL72" s="22">
        <f t="shared" si="31"/>
        <v>0</v>
      </c>
      <c r="CM72" s="22">
        <f t="shared" si="32"/>
        <v>0</v>
      </c>
      <c r="CN72" s="22">
        <f t="shared" si="33"/>
        <v>0</v>
      </c>
      <c r="CO72" s="22"/>
    </row>
    <row r="73" spans="1:93" s="3" customFormat="1" ht="10.5" x14ac:dyDescent="0.15">
      <c r="A73" s="77" t="s">
        <v>114</v>
      </c>
      <c r="B73" s="12">
        <f t="shared" si="22"/>
        <v>0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4"/>
      <c r="T73" s="78"/>
      <c r="U73" s="79"/>
      <c r="V73" s="78"/>
      <c r="W73" s="79"/>
      <c r="X73" s="78"/>
      <c r="Y73" s="79"/>
      <c r="Z73" s="77">
        <f t="shared" si="23"/>
        <v>0</v>
      </c>
      <c r="AA73" s="78"/>
      <c r="AB73" s="80"/>
      <c r="AC73" s="80"/>
      <c r="AD73" s="79"/>
      <c r="AE73" s="77">
        <f t="shared" si="24"/>
        <v>0</v>
      </c>
      <c r="AF73" s="78"/>
      <c r="AG73" s="80"/>
      <c r="AH73" s="80"/>
      <c r="AI73" s="81"/>
      <c r="AJ73" s="27"/>
      <c r="AK73" s="27"/>
      <c r="AL73" s="27"/>
      <c r="AM73" s="27"/>
      <c r="AN73" s="27"/>
      <c r="AO73" s="27"/>
      <c r="AP73" s="27"/>
      <c r="AQ73" s="27"/>
      <c r="AR73" s="3" t="str">
        <f t="shared" si="25"/>
        <v/>
      </c>
      <c r="CC73" s="21" t="str">
        <f t="shared" si="26"/>
        <v/>
      </c>
      <c r="CD73" s="21" t="str">
        <f t="shared" si="27"/>
        <v/>
      </c>
      <c r="CE73" s="21" t="str">
        <f t="shared" si="28"/>
        <v/>
      </c>
      <c r="CF73" s="21" t="str">
        <f t="shared" si="29"/>
        <v/>
      </c>
      <c r="CG73" s="21"/>
      <c r="CH73" s="21"/>
      <c r="CI73" s="21"/>
      <c r="CK73" s="22">
        <f t="shared" si="30"/>
        <v>0</v>
      </c>
      <c r="CL73" s="22">
        <f t="shared" si="31"/>
        <v>0</v>
      </c>
      <c r="CM73" s="22">
        <f t="shared" si="32"/>
        <v>0</v>
      </c>
      <c r="CN73" s="22">
        <f t="shared" si="33"/>
        <v>0</v>
      </c>
      <c r="CO73" s="22"/>
    </row>
    <row r="74" spans="1:93" s="3" customFormat="1" ht="10.5" x14ac:dyDescent="0.15">
      <c r="A74" s="77" t="s">
        <v>115</v>
      </c>
      <c r="B74" s="12">
        <f t="shared" si="22"/>
        <v>0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4"/>
      <c r="T74" s="78"/>
      <c r="U74" s="79"/>
      <c r="V74" s="78"/>
      <c r="W74" s="79"/>
      <c r="X74" s="78"/>
      <c r="Y74" s="79"/>
      <c r="Z74" s="77">
        <f t="shared" si="23"/>
        <v>0</v>
      </c>
      <c r="AA74" s="78"/>
      <c r="AB74" s="80"/>
      <c r="AC74" s="80"/>
      <c r="AD74" s="79"/>
      <c r="AE74" s="77">
        <f t="shared" si="24"/>
        <v>0</v>
      </c>
      <c r="AF74" s="78"/>
      <c r="AG74" s="80"/>
      <c r="AH74" s="80"/>
      <c r="AI74" s="81"/>
      <c r="AJ74" s="27"/>
      <c r="AK74" s="27"/>
      <c r="AL74" s="27"/>
      <c r="AM74" s="27"/>
      <c r="AN74" s="27"/>
      <c r="AO74" s="27"/>
      <c r="AP74" s="27"/>
      <c r="AQ74" s="27"/>
      <c r="AR74" s="3" t="str">
        <f t="shared" si="25"/>
        <v/>
      </c>
      <c r="CC74" s="21" t="str">
        <f t="shared" si="26"/>
        <v/>
      </c>
      <c r="CD74" s="21" t="str">
        <f t="shared" si="27"/>
        <v/>
      </c>
      <c r="CE74" s="21" t="str">
        <f t="shared" si="28"/>
        <v/>
      </c>
      <c r="CF74" s="21" t="str">
        <f t="shared" si="29"/>
        <v/>
      </c>
      <c r="CG74" s="21"/>
      <c r="CH74" s="21"/>
      <c r="CI74" s="21"/>
      <c r="CK74" s="22">
        <f t="shared" si="30"/>
        <v>0</v>
      </c>
      <c r="CL74" s="22">
        <f t="shared" si="31"/>
        <v>0</v>
      </c>
      <c r="CM74" s="22">
        <f t="shared" si="32"/>
        <v>0</v>
      </c>
      <c r="CN74" s="22">
        <f t="shared" si="33"/>
        <v>0</v>
      </c>
      <c r="CO74" s="22"/>
    </row>
    <row r="75" spans="1:93" s="3" customFormat="1" ht="10.5" x14ac:dyDescent="0.15">
      <c r="A75" s="77" t="s">
        <v>116</v>
      </c>
      <c r="B75" s="12">
        <f t="shared" si="22"/>
        <v>0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4"/>
      <c r="T75" s="13"/>
      <c r="U75" s="24"/>
      <c r="V75" s="13"/>
      <c r="W75" s="24"/>
      <c r="X75" s="13"/>
      <c r="Y75" s="24"/>
      <c r="Z75" s="77">
        <f t="shared" si="23"/>
        <v>0</v>
      </c>
      <c r="AA75" s="13"/>
      <c r="AB75" s="14"/>
      <c r="AC75" s="14"/>
      <c r="AD75" s="24"/>
      <c r="AE75" s="77">
        <f t="shared" si="24"/>
        <v>0</v>
      </c>
      <c r="AF75" s="13"/>
      <c r="AG75" s="14"/>
      <c r="AH75" s="14"/>
      <c r="AI75" s="89"/>
      <c r="AJ75" s="27"/>
      <c r="AK75" s="27"/>
      <c r="AL75" s="27"/>
      <c r="AM75" s="27"/>
      <c r="AN75" s="27"/>
      <c r="AO75" s="27"/>
      <c r="AP75" s="27"/>
      <c r="AQ75" s="27"/>
      <c r="AR75" s="3" t="str">
        <f t="shared" si="25"/>
        <v/>
      </c>
      <c r="CC75" s="21" t="str">
        <f t="shared" si="26"/>
        <v/>
      </c>
      <c r="CD75" s="21" t="str">
        <f t="shared" si="27"/>
        <v/>
      </c>
      <c r="CE75" s="21" t="str">
        <f t="shared" si="28"/>
        <v/>
      </c>
      <c r="CF75" s="21" t="str">
        <f t="shared" si="29"/>
        <v/>
      </c>
      <c r="CG75" s="21"/>
      <c r="CH75" s="21"/>
      <c r="CI75" s="21"/>
      <c r="CK75" s="22">
        <f t="shared" si="30"/>
        <v>0</v>
      </c>
      <c r="CL75" s="22">
        <f t="shared" si="31"/>
        <v>0</v>
      </c>
      <c r="CM75" s="22">
        <f t="shared" si="32"/>
        <v>0</v>
      </c>
      <c r="CN75" s="22">
        <f t="shared" si="33"/>
        <v>0</v>
      </c>
      <c r="CO75" s="22"/>
    </row>
    <row r="76" spans="1:93" s="3" customFormat="1" ht="10.5" x14ac:dyDescent="0.15">
      <c r="A76" s="77" t="s">
        <v>117</v>
      </c>
      <c r="B76" s="12">
        <f t="shared" si="22"/>
        <v>0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4"/>
      <c r="T76" s="13"/>
      <c r="U76" s="24"/>
      <c r="V76" s="13"/>
      <c r="W76" s="24"/>
      <c r="X76" s="13"/>
      <c r="Y76" s="24"/>
      <c r="Z76" s="77">
        <f t="shared" si="23"/>
        <v>0</v>
      </c>
      <c r="AA76" s="13"/>
      <c r="AB76" s="14"/>
      <c r="AC76" s="14"/>
      <c r="AD76" s="24"/>
      <c r="AE76" s="77">
        <f t="shared" si="24"/>
        <v>0</v>
      </c>
      <c r="AF76" s="13"/>
      <c r="AG76" s="14"/>
      <c r="AH76" s="14"/>
      <c r="AI76" s="89"/>
      <c r="AJ76" s="27"/>
      <c r="AK76" s="27"/>
      <c r="AL76" s="27"/>
      <c r="AM76" s="27"/>
      <c r="AN76" s="27"/>
      <c r="AO76" s="27"/>
      <c r="AP76" s="27"/>
      <c r="AQ76" s="27"/>
      <c r="AR76" s="3" t="str">
        <f t="shared" si="25"/>
        <v/>
      </c>
      <c r="CC76" s="21" t="str">
        <f t="shared" si="26"/>
        <v/>
      </c>
      <c r="CD76" s="21" t="str">
        <f t="shared" si="27"/>
        <v/>
      </c>
      <c r="CE76" s="21" t="str">
        <f t="shared" si="28"/>
        <v/>
      </c>
      <c r="CF76" s="21" t="str">
        <f t="shared" si="29"/>
        <v/>
      </c>
      <c r="CG76" s="21"/>
      <c r="CH76" s="21"/>
      <c r="CI76" s="21"/>
      <c r="CK76" s="22">
        <f t="shared" si="30"/>
        <v>0</v>
      </c>
      <c r="CL76" s="22">
        <f t="shared" si="31"/>
        <v>0</v>
      </c>
      <c r="CM76" s="22">
        <f t="shared" si="32"/>
        <v>0</v>
      </c>
      <c r="CN76" s="22">
        <f t="shared" si="33"/>
        <v>0</v>
      </c>
      <c r="CO76" s="22"/>
    </row>
    <row r="77" spans="1:93" s="3" customFormat="1" ht="10.5" x14ac:dyDescent="0.15">
      <c r="A77" s="76" t="s">
        <v>118</v>
      </c>
      <c r="B77" s="12">
        <f t="shared" si="22"/>
        <v>0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4"/>
      <c r="T77" s="13"/>
      <c r="U77" s="24"/>
      <c r="V77" s="13"/>
      <c r="W77" s="24"/>
      <c r="X77" s="13"/>
      <c r="Y77" s="24"/>
      <c r="Z77" s="77">
        <f t="shared" si="23"/>
        <v>0</v>
      </c>
      <c r="AA77" s="13"/>
      <c r="AB77" s="14"/>
      <c r="AC77" s="14"/>
      <c r="AD77" s="24"/>
      <c r="AE77" s="77">
        <f t="shared" si="24"/>
        <v>0</v>
      </c>
      <c r="AF77" s="13"/>
      <c r="AG77" s="14"/>
      <c r="AH77" s="14"/>
      <c r="AI77" s="89"/>
      <c r="AJ77" s="27"/>
      <c r="AK77" s="27"/>
      <c r="AL77" s="27"/>
      <c r="AM77" s="27"/>
      <c r="AN77" s="27"/>
      <c r="AO77" s="27"/>
      <c r="AP77" s="27"/>
      <c r="AQ77" s="27"/>
      <c r="AR77" s="3" t="str">
        <f t="shared" si="25"/>
        <v/>
      </c>
      <c r="CC77" s="21" t="str">
        <f t="shared" si="26"/>
        <v/>
      </c>
      <c r="CD77" s="21" t="str">
        <f t="shared" si="27"/>
        <v/>
      </c>
      <c r="CE77" s="21" t="str">
        <f t="shared" si="28"/>
        <v/>
      </c>
      <c r="CF77" s="21" t="str">
        <f t="shared" si="29"/>
        <v/>
      </c>
      <c r="CG77" s="21"/>
      <c r="CH77" s="21"/>
      <c r="CI77" s="21"/>
      <c r="CK77" s="22">
        <f t="shared" si="30"/>
        <v>0</v>
      </c>
      <c r="CL77" s="22">
        <f t="shared" si="31"/>
        <v>0</v>
      </c>
      <c r="CM77" s="22">
        <f t="shared" si="32"/>
        <v>0</v>
      </c>
      <c r="CN77" s="22">
        <f t="shared" si="33"/>
        <v>0</v>
      </c>
      <c r="CO77" s="22"/>
    </row>
    <row r="78" spans="1:93" s="3" customFormat="1" ht="10.5" x14ac:dyDescent="0.15">
      <c r="A78" s="88" t="s">
        <v>119</v>
      </c>
      <c r="B78" s="12">
        <f t="shared" si="22"/>
        <v>1</v>
      </c>
      <c r="C78" s="13"/>
      <c r="D78" s="14"/>
      <c r="E78" s="14"/>
      <c r="F78" s="14"/>
      <c r="G78" s="14"/>
      <c r="H78" s="14"/>
      <c r="I78" s="14"/>
      <c r="J78" s="14">
        <v>1</v>
      </c>
      <c r="K78" s="14"/>
      <c r="L78" s="14"/>
      <c r="M78" s="14"/>
      <c r="N78" s="14"/>
      <c r="O78" s="14"/>
      <c r="P78" s="14"/>
      <c r="Q78" s="14"/>
      <c r="R78" s="14"/>
      <c r="S78" s="24"/>
      <c r="T78" s="13"/>
      <c r="U78" s="24">
        <v>1</v>
      </c>
      <c r="V78" s="13"/>
      <c r="W78" s="24"/>
      <c r="X78" s="13"/>
      <c r="Y78" s="24"/>
      <c r="Z78" s="77">
        <f t="shared" si="23"/>
        <v>0</v>
      </c>
      <c r="AA78" s="13"/>
      <c r="AB78" s="14"/>
      <c r="AC78" s="14"/>
      <c r="AD78" s="24"/>
      <c r="AE78" s="77">
        <f t="shared" si="24"/>
        <v>0</v>
      </c>
      <c r="AF78" s="13"/>
      <c r="AG78" s="14"/>
      <c r="AH78" s="14"/>
      <c r="AI78" s="89"/>
      <c r="AJ78" s="27"/>
      <c r="AK78" s="27"/>
      <c r="AL78" s="27"/>
      <c r="AM78" s="27">
        <v>1</v>
      </c>
      <c r="AN78" s="27"/>
      <c r="AO78" s="27">
        <v>0</v>
      </c>
      <c r="AP78" s="27">
        <v>0</v>
      </c>
      <c r="AQ78" s="27">
        <v>0</v>
      </c>
      <c r="AR78" s="3" t="str">
        <f t="shared" si="25"/>
        <v/>
      </c>
      <c r="CC78" s="21" t="str">
        <f t="shared" si="26"/>
        <v/>
      </c>
      <c r="CD78" s="21" t="str">
        <f t="shared" si="27"/>
        <v/>
      </c>
      <c r="CE78" s="21" t="str">
        <f t="shared" si="28"/>
        <v/>
      </c>
      <c r="CF78" s="21" t="str">
        <f t="shared" si="29"/>
        <v/>
      </c>
      <c r="CG78" s="21"/>
      <c r="CH78" s="21"/>
      <c r="CI78" s="21"/>
      <c r="CK78" s="22">
        <f t="shared" si="30"/>
        <v>0</v>
      </c>
      <c r="CL78" s="22">
        <f t="shared" si="31"/>
        <v>0</v>
      </c>
      <c r="CM78" s="22">
        <f t="shared" si="32"/>
        <v>0</v>
      </c>
      <c r="CN78" s="22">
        <f t="shared" si="33"/>
        <v>0</v>
      </c>
      <c r="CO78" s="22"/>
    </row>
    <row r="79" spans="1:93" s="3" customFormat="1" ht="10.5" x14ac:dyDescent="0.15">
      <c r="A79" s="88" t="s">
        <v>120</v>
      </c>
      <c r="B79" s="12">
        <f t="shared" si="22"/>
        <v>0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4"/>
      <c r="T79" s="13"/>
      <c r="U79" s="24"/>
      <c r="V79" s="13"/>
      <c r="W79" s="24"/>
      <c r="X79" s="13"/>
      <c r="Y79" s="24"/>
      <c r="Z79" s="77">
        <f t="shared" si="23"/>
        <v>0</v>
      </c>
      <c r="AA79" s="13"/>
      <c r="AB79" s="14"/>
      <c r="AC79" s="14"/>
      <c r="AD79" s="24"/>
      <c r="AE79" s="77">
        <f t="shared" si="24"/>
        <v>0</v>
      </c>
      <c r="AF79" s="13"/>
      <c r="AG79" s="14"/>
      <c r="AH79" s="14"/>
      <c r="AI79" s="89"/>
      <c r="AJ79" s="27"/>
      <c r="AK79" s="27"/>
      <c r="AL79" s="27"/>
      <c r="AM79" s="27"/>
      <c r="AN79" s="27"/>
      <c r="AO79" s="27"/>
      <c r="AP79" s="27"/>
      <c r="AQ79" s="27"/>
      <c r="AR79" s="3" t="str">
        <f t="shared" si="25"/>
        <v/>
      </c>
      <c r="CC79" s="21" t="str">
        <f t="shared" si="26"/>
        <v/>
      </c>
      <c r="CD79" s="21" t="str">
        <f t="shared" si="27"/>
        <v/>
      </c>
      <c r="CE79" s="21" t="str">
        <f t="shared" si="28"/>
        <v/>
      </c>
      <c r="CF79" s="21" t="str">
        <f t="shared" si="29"/>
        <v/>
      </c>
      <c r="CG79" s="21"/>
      <c r="CH79" s="21"/>
      <c r="CI79" s="21"/>
      <c r="CK79" s="22">
        <f t="shared" si="30"/>
        <v>0</v>
      </c>
      <c r="CL79" s="22">
        <f t="shared" si="31"/>
        <v>0</v>
      </c>
      <c r="CM79" s="22">
        <f t="shared" si="32"/>
        <v>0</v>
      </c>
      <c r="CN79" s="22">
        <f t="shared" si="33"/>
        <v>0</v>
      </c>
      <c r="CO79" s="22"/>
    </row>
    <row r="80" spans="1:93" s="3" customFormat="1" ht="10.5" x14ac:dyDescent="0.15">
      <c r="A80" s="88" t="s">
        <v>121</v>
      </c>
      <c r="B80" s="12">
        <f t="shared" si="22"/>
        <v>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24"/>
      <c r="T80" s="13"/>
      <c r="U80" s="24"/>
      <c r="V80" s="13"/>
      <c r="W80" s="24"/>
      <c r="X80" s="13"/>
      <c r="Y80" s="24"/>
      <c r="Z80" s="77">
        <f t="shared" si="23"/>
        <v>0</v>
      </c>
      <c r="AA80" s="13"/>
      <c r="AB80" s="14"/>
      <c r="AC80" s="14"/>
      <c r="AD80" s="24"/>
      <c r="AE80" s="77">
        <f t="shared" si="24"/>
        <v>0</v>
      </c>
      <c r="AF80" s="13"/>
      <c r="AG80" s="14"/>
      <c r="AH80" s="14"/>
      <c r="AI80" s="89"/>
      <c r="AJ80" s="27"/>
      <c r="AK80" s="27"/>
      <c r="AL80" s="27"/>
      <c r="AM80" s="27"/>
      <c r="AN80" s="27"/>
      <c r="AO80" s="27"/>
      <c r="AP80" s="27"/>
      <c r="AQ80" s="27"/>
      <c r="AR80" s="3" t="str">
        <f t="shared" si="25"/>
        <v/>
      </c>
      <c r="CC80" s="21" t="str">
        <f t="shared" si="26"/>
        <v/>
      </c>
      <c r="CD80" s="21" t="str">
        <f t="shared" si="27"/>
        <v/>
      </c>
      <c r="CE80" s="21" t="str">
        <f t="shared" si="28"/>
        <v/>
      </c>
      <c r="CF80" s="21" t="str">
        <f t="shared" si="29"/>
        <v/>
      </c>
      <c r="CG80" s="21"/>
      <c r="CH80" s="21"/>
      <c r="CI80" s="21"/>
      <c r="CK80" s="22">
        <f t="shared" si="30"/>
        <v>0</v>
      </c>
      <c r="CL80" s="22">
        <f t="shared" si="31"/>
        <v>0</v>
      </c>
      <c r="CM80" s="22">
        <f t="shared" si="32"/>
        <v>0</v>
      </c>
      <c r="CN80" s="22">
        <f t="shared" si="33"/>
        <v>0</v>
      </c>
      <c r="CO80" s="22"/>
    </row>
    <row r="81" spans="1:93" s="3" customFormat="1" ht="10.5" x14ac:dyDescent="0.15">
      <c r="A81" s="77" t="s">
        <v>122</v>
      </c>
      <c r="B81" s="12">
        <f t="shared" si="22"/>
        <v>0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24"/>
      <c r="T81" s="13"/>
      <c r="U81" s="24"/>
      <c r="V81" s="13"/>
      <c r="W81" s="24"/>
      <c r="X81" s="13"/>
      <c r="Y81" s="24"/>
      <c r="Z81" s="77">
        <f t="shared" si="23"/>
        <v>0</v>
      </c>
      <c r="AA81" s="13"/>
      <c r="AB81" s="14"/>
      <c r="AC81" s="14"/>
      <c r="AD81" s="24"/>
      <c r="AE81" s="77">
        <f t="shared" si="24"/>
        <v>0</v>
      </c>
      <c r="AF81" s="13"/>
      <c r="AG81" s="14"/>
      <c r="AH81" s="14"/>
      <c r="AI81" s="89"/>
      <c r="AJ81" s="27"/>
      <c r="AK81" s="27"/>
      <c r="AL81" s="27"/>
      <c r="AM81" s="27"/>
      <c r="AN81" s="27"/>
      <c r="AO81" s="27"/>
      <c r="AP81" s="27"/>
      <c r="AQ81" s="27"/>
      <c r="AR81" s="3" t="str">
        <f t="shared" si="25"/>
        <v/>
      </c>
      <c r="CC81" s="21" t="str">
        <f t="shared" si="26"/>
        <v/>
      </c>
      <c r="CD81" s="21" t="str">
        <f t="shared" si="27"/>
        <v/>
      </c>
      <c r="CE81" s="21" t="str">
        <f t="shared" si="28"/>
        <v/>
      </c>
      <c r="CF81" s="21" t="str">
        <f t="shared" si="29"/>
        <v/>
      </c>
      <c r="CG81" s="21"/>
      <c r="CH81" s="21"/>
      <c r="CI81" s="21"/>
      <c r="CK81" s="22">
        <f t="shared" si="30"/>
        <v>0</v>
      </c>
      <c r="CL81" s="22">
        <f t="shared" si="31"/>
        <v>0</v>
      </c>
      <c r="CM81" s="22">
        <f t="shared" si="32"/>
        <v>0</v>
      </c>
      <c r="CN81" s="22">
        <f t="shared" si="33"/>
        <v>0</v>
      </c>
      <c r="CO81" s="22"/>
    </row>
    <row r="82" spans="1:93" s="3" customFormat="1" ht="10.5" x14ac:dyDescent="0.15">
      <c r="A82" s="77" t="s">
        <v>123</v>
      </c>
      <c r="B82" s="12">
        <f t="shared" si="22"/>
        <v>0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4"/>
      <c r="T82" s="13"/>
      <c r="U82" s="24"/>
      <c r="V82" s="13"/>
      <c r="W82" s="24"/>
      <c r="X82" s="13"/>
      <c r="Y82" s="24"/>
      <c r="Z82" s="77">
        <f t="shared" si="23"/>
        <v>0</v>
      </c>
      <c r="AA82" s="13"/>
      <c r="AB82" s="14"/>
      <c r="AC82" s="14"/>
      <c r="AD82" s="24"/>
      <c r="AE82" s="77">
        <f t="shared" si="24"/>
        <v>0</v>
      </c>
      <c r="AF82" s="13"/>
      <c r="AG82" s="14"/>
      <c r="AH82" s="14"/>
      <c r="AI82" s="89"/>
      <c r="AJ82" s="27"/>
      <c r="AK82" s="27"/>
      <c r="AL82" s="27"/>
      <c r="AM82" s="27"/>
      <c r="AN82" s="27"/>
      <c r="AO82" s="27"/>
      <c r="AP82" s="27"/>
      <c r="AQ82" s="27"/>
      <c r="AR82" s="3" t="str">
        <f t="shared" si="25"/>
        <v/>
      </c>
      <c r="CC82" s="21" t="str">
        <f t="shared" si="26"/>
        <v/>
      </c>
      <c r="CD82" s="21" t="str">
        <f t="shared" si="27"/>
        <v/>
      </c>
      <c r="CE82" s="21" t="str">
        <f t="shared" si="28"/>
        <v/>
      </c>
      <c r="CF82" s="21" t="str">
        <f t="shared" si="29"/>
        <v/>
      </c>
      <c r="CG82" s="21"/>
      <c r="CH82" s="21"/>
      <c r="CI82" s="21"/>
      <c r="CK82" s="22">
        <f t="shared" si="30"/>
        <v>0</v>
      </c>
      <c r="CL82" s="22">
        <f t="shared" si="31"/>
        <v>0</v>
      </c>
      <c r="CM82" s="22">
        <f t="shared" si="32"/>
        <v>0</v>
      </c>
      <c r="CN82" s="22">
        <f t="shared" si="33"/>
        <v>0</v>
      </c>
      <c r="CO82" s="22"/>
    </row>
    <row r="83" spans="1:93" s="3" customFormat="1" ht="10.5" x14ac:dyDescent="0.15">
      <c r="A83" s="77" t="s">
        <v>124</v>
      </c>
      <c r="B83" s="12">
        <f t="shared" si="22"/>
        <v>0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4"/>
      <c r="T83" s="13"/>
      <c r="U83" s="24"/>
      <c r="V83" s="13"/>
      <c r="W83" s="24"/>
      <c r="X83" s="13"/>
      <c r="Y83" s="24"/>
      <c r="Z83" s="77">
        <f t="shared" si="23"/>
        <v>0</v>
      </c>
      <c r="AA83" s="13"/>
      <c r="AB83" s="14"/>
      <c r="AC83" s="14"/>
      <c r="AD83" s="24"/>
      <c r="AE83" s="77">
        <f t="shared" si="24"/>
        <v>0</v>
      </c>
      <c r="AF83" s="13"/>
      <c r="AG83" s="14"/>
      <c r="AH83" s="14"/>
      <c r="AI83" s="89"/>
      <c r="AJ83" s="27"/>
      <c r="AK83" s="27"/>
      <c r="AL83" s="27"/>
      <c r="AM83" s="27"/>
      <c r="AN83" s="27"/>
      <c r="AO83" s="27"/>
      <c r="AP83" s="27"/>
      <c r="AQ83" s="27"/>
      <c r="AR83" s="3" t="str">
        <f t="shared" si="25"/>
        <v/>
      </c>
      <c r="CC83" s="21" t="str">
        <f t="shared" si="26"/>
        <v/>
      </c>
      <c r="CD83" s="21" t="str">
        <f t="shared" si="27"/>
        <v/>
      </c>
      <c r="CE83" s="21" t="str">
        <f t="shared" si="28"/>
        <v/>
      </c>
      <c r="CF83" s="21" t="str">
        <f t="shared" si="29"/>
        <v/>
      </c>
      <c r="CG83" s="21"/>
      <c r="CH83" s="21"/>
      <c r="CI83" s="21"/>
      <c r="CK83" s="22">
        <f t="shared" si="30"/>
        <v>0</v>
      </c>
      <c r="CL83" s="22">
        <f t="shared" si="31"/>
        <v>0</v>
      </c>
      <c r="CM83" s="22">
        <f t="shared" si="32"/>
        <v>0</v>
      </c>
      <c r="CN83" s="22">
        <f t="shared" si="33"/>
        <v>0</v>
      </c>
      <c r="CO83" s="22"/>
    </row>
    <row r="84" spans="1:93" s="3" customFormat="1" ht="10.5" x14ac:dyDescent="0.15">
      <c r="A84" s="77" t="s">
        <v>125</v>
      </c>
      <c r="B84" s="12">
        <f t="shared" si="22"/>
        <v>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4"/>
      <c r="T84" s="13"/>
      <c r="U84" s="24"/>
      <c r="V84" s="13"/>
      <c r="W84" s="24"/>
      <c r="X84" s="13"/>
      <c r="Y84" s="24"/>
      <c r="Z84" s="77">
        <f t="shared" si="23"/>
        <v>0</v>
      </c>
      <c r="AA84" s="13"/>
      <c r="AB84" s="14"/>
      <c r="AC84" s="14"/>
      <c r="AD84" s="24"/>
      <c r="AE84" s="77">
        <f t="shared" si="24"/>
        <v>0</v>
      </c>
      <c r="AF84" s="13"/>
      <c r="AG84" s="14"/>
      <c r="AH84" s="14"/>
      <c r="AI84" s="89"/>
      <c r="AJ84" s="27"/>
      <c r="AK84" s="27"/>
      <c r="AL84" s="27"/>
      <c r="AM84" s="27"/>
      <c r="AN84" s="27"/>
      <c r="AO84" s="27"/>
      <c r="AP84" s="27"/>
      <c r="AQ84" s="27"/>
      <c r="AR84" s="3" t="str">
        <f t="shared" si="25"/>
        <v/>
      </c>
      <c r="CC84" s="21" t="str">
        <f t="shared" si="26"/>
        <v/>
      </c>
      <c r="CD84" s="21" t="str">
        <f t="shared" si="27"/>
        <v/>
      </c>
      <c r="CE84" s="21" t="str">
        <f t="shared" si="28"/>
        <v/>
      </c>
      <c r="CF84" s="21" t="str">
        <f t="shared" si="29"/>
        <v/>
      </c>
      <c r="CG84" s="21"/>
      <c r="CH84" s="21"/>
      <c r="CI84" s="21"/>
      <c r="CK84" s="22">
        <f t="shared" si="30"/>
        <v>0</v>
      </c>
      <c r="CL84" s="22">
        <f t="shared" si="31"/>
        <v>0</v>
      </c>
      <c r="CM84" s="22">
        <f t="shared" si="32"/>
        <v>0</v>
      </c>
      <c r="CN84" s="22">
        <f t="shared" si="33"/>
        <v>0</v>
      </c>
      <c r="CO84" s="22"/>
    </row>
    <row r="85" spans="1:93" s="3" customFormat="1" ht="10.5" x14ac:dyDescent="0.15">
      <c r="A85" s="77" t="s">
        <v>126</v>
      </c>
      <c r="B85" s="12">
        <f t="shared" si="22"/>
        <v>0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4"/>
      <c r="T85" s="13"/>
      <c r="U85" s="24"/>
      <c r="V85" s="13"/>
      <c r="W85" s="24"/>
      <c r="X85" s="13"/>
      <c r="Y85" s="24"/>
      <c r="Z85" s="77">
        <f t="shared" si="23"/>
        <v>0</v>
      </c>
      <c r="AA85" s="13"/>
      <c r="AB85" s="14"/>
      <c r="AC85" s="14"/>
      <c r="AD85" s="24"/>
      <c r="AE85" s="77">
        <f t="shared" si="24"/>
        <v>0</v>
      </c>
      <c r="AF85" s="13"/>
      <c r="AG85" s="14"/>
      <c r="AH85" s="14"/>
      <c r="AI85" s="89"/>
      <c r="AJ85" s="27"/>
      <c r="AK85" s="27"/>
      <c r="AL85" s="27"/>
      <c r="AM85" s="27"/>
      <c r="AN85" s="27"/>
      <c r="AO85" s="27"/>
      <c r="AP85" s="27"/>
      <c r="AQ85" s="27"/>
      <c r="AR85" s="3" t="str">
        <f t="shared" si="25"/>
        <v/>
      </c>
      <c r="CC85" s="21" t="str">
        <f t="shared" si="26"/>
        <v/>
      </c>
      <c r="CD85" s="21" t="str">
        <f t="shared" si="27"/>
        <v/>
      </c>
      <c r="CE85" s="21" t="str">
        <f t="shared" si="28"/>
        <v/>
      </c>
      <c r="CF85" s="21" t="str">
        <f t="shared" si="29"/>
        <v/>
      </c>
      <c r="CG85" s="21"/>
      <c r="CH85" s="21"/>
      <c r="CI85" s="21"/>
      <c r="CK85" s="22">
        <f t="shared" si="30"/>
        <v>0</v>
      </c>
      <c r="CL85" s="22">
        <f t="shared" si="31"/>
        <v>0</v>
      </c>
      <c r="CM85" s="22">
        <f t="shared" si="32"/>
        <v>0</v>
      </c>
      <c r="CN85" s="22">
        <f t="shared" si="33"/>
        <v>0</v>
      </c>
      <c r="CO85" s="22"/>
    </row>
    <row r="86" spans="1:93" s="3" customFormat="1" ht="10.5" x14ac:dyDescent="0.15">
      <c r="A86" s="77" t="s">
        <v>127</v>
      </c>
      <c r="B86" s="12">
        <f t="shared" si="22"/>
        <v>0</v>
      </c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4"/>
      <c r="T86" s="13"/>
      <c r="U86" s="24"/>
      <c r="V86" s="13"/>
      <c r="W86" s="24"/>
      <c r="X86" s="13"/>
      <c r="Y86" s="24"/>
      <c r="Z86" s="77">
        <f t="shared" si="23"/>
        <v>0</v>
      </c>
      <c r="AA86" s="13"/>
      <c r="AB86" s="14"/>
      <c r="AC86" s="14"/>
      <c r="AD86" s="24"/>
      <c r="AE86" s="77">
        <f t="shared" si="24"/>
        <v>0</v>
      </c>
      <c r="AF86" s="13"/>
      <c r="AG86" s="14"/>
      <c r="AH86" s="14"/>
      <c r="AI86" s="89"/>
      <c r="AJ86" s="27"/>
      <c r="AK86" s="27"/>
      <c r="AL86" s="27"/>
      <c r="AM86" s="27"/>
      <c r="AN86" s="27"/>
      <c r="AO86" s="27"/>
      <c r="AP86" s="27"/>
      <c r="AQ86" s="27"/>
      <c r="AR86" s="3" t="str">
        <f t="shared" si="25"/>
        <v/>
      </c>
      <c r="CC86" s="21" t="str">
        <f t="shared" si="26"/>
        <v/>
      </c>
      <c r="CD86" s="21" t="str">
        <f t="shared" si="27"/>
        <v/>
      </c>
      <c r="CE86" s="21" t="str">
        <f t="shared" si="28"/>
        <v/>
      </c>
      <c r="CF86" s="21" t="str">
        <f t="shared" si="29"/>
        <v/>
      </c>
      <c r="CG86" s="21"/>
      <c r="CH86" s="21"/>
      <c r="CI86" s="21"/>
      <c r="CK86" s="22">
        <f t="shared" si="30"/>
        <v>0</v>
      </c>
      <c r="CL86" s="22">
        <f t="shared" si="31"/>
        <v>0</v>
      </c>
      <c r="CM86" s="22">
        <f t="shared" si="32"/>
        <v>0</v>
      </c>
      <c r="CN86" s="22">
        <f t="shared" si="33"/>
        <v>0</v>
      </c>
      <c r="CO86" s="22"/>
    </row>
    <row r="87" spans="1:93" s="3" customFormat="1" ht="10.5" x14ac:dyDescent="0.15">
      <c r="A87" s="77" t="s">
        <v>128</v>
      </c>
      <c r="B87" s="12">
        <f t="shared" si="22"/>
        <v>0</v>
      </c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4"/>
      <c r="T87" s="13"/>
      <c r="U87" s="24"/>
      <c r="V87" s="13"/>
      <c r="W87" s="24"/>
      <c r="X87" s="13"/>
      <c r="Y87" s="24"/>
      <c r="Z87" s="77">
        <f t="shared" si="23"/>
        <v>0</v>
      </c>
      <c r="AA87" s="13"/>
      <c r="AB87" s="14"/>
      <c r="AC87" s="14"/>
      <c r="AD87" s="24"/>
      <c r="AE87" s="77">
        <f t="shared" si="24"/>
        <v>0</v>
      </c>
      <c r="AF87" s="13"/>
      <c r="AG87" s="14"/>
      <c r="AH87" s="14"/>
      <c r="AI87" s="89"/>
      <c r="AJ87" s="27"/>
      <c r="AK87" s="27"/>
      <c r="AL87" s="27"/>
      <c r="AM87" s="27"/>
      <c r="AN87" s="27"/>
      <c r="AO87" s="27"/>
      <c r="AP87" s="27"/>
      <c r="AQ87" s="27"/>
      <c r="AR87" s="3" t="str">
        <f t="shared" si="25"/>
        <v/>
      </c>
      <c r="CC87" s="21" t="str">
        <f t="shared" si="26"/>
        <v/>
      </c>
      <c r="CD87" s="21" t="str">
        <f t="shared" si="27"/>
        <v/>
      </c>
      <c r="CE87" s="21" t="str">
        <f t="shared" si="28"/>
        <v/>
      </c>
      <c r="CF87" s="21" t="str">
        <f t="shared" si="29"/>
        <v/>
      </c>
      <c r="CG87" s="21"/>
      <c r="CH87" s="21"/>
      <c r="CI87" s="21"/>
      <c r="CK87" s="22">
        <f t="shared" si="30"/>
        <v>0</v>
      </c>
      <c r="CL87" s="22">
        <f t="shared" si="31"/>
        <v>0</v>
      </c>
      <c r="CM87" s="22">
        <f t="shared" si="32"/>
        <v>0</v>
      </c>
      <c r="CN87" s="22">
        <f t="shared" si="33"/>
        <v>0</v>
      </c>
      <c r="CO87" s="22"/>
    </row>
    <row r="88" spans="1:93" s="3" customFormat="1" ht="10.5" x14ac:dyDescent="0.15">
      <c r="A88" s="77" t="s">
        <v>129</v>
      </c>
      <c r="B88" s="12">
        <f t="shared" si="22"/>
        <v>1</v>
      </c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>
        <v>1</v>
      </c>
      <c r="R88" s="14"/>
      <c r="S88" s="24"/>
      <c r="T88" s="13">
        <v>1</v>
      </c>
      <c r="U88" s="24"/>
      <c r="V88" s="13"/>
      <c r="W88" s="24"/>
      <c r="X88" s="13"/>
      <c r="Y88" s="24"/>
      <c r="Z88" s="77">
        <f t="shared" si="23"/>
        <v>0</v>
      </c>
      <c r="AA88" s="13"/>
      <c r="AB88" s="14"/>
      <c r="AC88" s="14"/>
      <c r="AD88" s="24"/>
      <c r="AE88" s="77">
        <f t="shared" si="24"/>
        <v>0</v>
      </c>
      <c r="AF88" s="13"/>
      <c r="AG88" s="14"/>
      <c r="AH88" s="14"/>
      <c r="AI88" s="89"/>
      <c r="AJ88" s="27"/>
      <c r="AK88" s="27"/>
      <c r="AL88" s="27">
        <v>1</v>
      </c>
      <c r="AM88" s="27"/>
      <c r="AN88" s="27"/>
      <c r="AO88" s="27">
        <v>0</v>
      </c>
      <c r="AP88" s="27">
        <v>0</v>
      </c>
      <c r="AQ88" s="27">
        <v>0</v>
      </c>
      <c r="AR88" s="3" t="str">
        <f t="shared" si="25"/>
        <v/>
      </c>
      <c r="CC88" s="21" t="str">
        <f t="shared" si="26"/>
        <v/>
      </c>
      <c r="CD88" s="21" t="str">
        <f t="shared" si="27"/>
        <v/>
      </c>
      <c r="CE88" s="21" t="str">
        <f t="shared" si="28"/>
        <v/>
      </c>
      <c r="CF88" s="21" t="str">
        <f t="shared" si="29"/>
        <v/>
      </c>
      <c r="CG88" s="21"/>
      <c r="CH88" s="21"/>
      <c r="CI88" s="21"/>
      <c r="CK88" s="22">
        <f t="shared" si="30"/>
        <v>0</v>
      </c>
      <c r="CL88" s="22">
        <f t="shared" si="31"/>
        <v>0</v>
      </c>
      <c r="CM88" s="22">
        <f t="shared" si="32"/>
        <v>0</v>
      </c>
      <c r="CN88" s="22">
        <f t="shared" si="33"/>
        <v>0</v>
      </c>
      <c r="CO88" s="22"/>
    </row>
    <row r="89" spans="1:93" s="3" customFormat="1" ht="10.5" x14ac:dyDescent="0.15">
      <c r="A89" s="77" t="s">
        <v>130</v>
      </c>
      <c r="B89" s="12">
        <f t="shared" si="22"/>
        <v>0</v>
      </c>
      <c r="C89" s="90"/>
      <c r="D89" s="91"/>
      <c r="E89" s="91"/>
      <c r="F89" s="91"/>
      <c r="G89" s="91"/>
      <c r="H89" s="91"/>
      <c r="I89" s="91"/>
      <c r="J89" s="91"/>
      <c r="K89" s="91"/>
      <c r="L89" s="14"/>
      <c r="M89" s="14"/>
      <c r="N89" s="14"/>
      <c r="O89" s="14"/>
      <c r="P89" s="14"/>
      <c r="Q89" s="14"/>
      <c r="R89" s="14"/>
      <c r="S89" s="24"/>
      <c r="T89" s="13"/>
      <c r="U89" s="24"/>
      <c r="V89" s="13"/>
      <c r="W89" s="24"/>
      <c r="X89" s="13"/>
      <c r="Y89" s="24"/>
      <c r="Z89" s="77">
        <f t="shared" si="23"/>
        <v>0</v>
      </c>
      <c r="AA89" s="13"/>
      <c r="AB89" s="14"/>
      <c r="AC89" s="14"/>
      <c r="AD89" s="24"/>
      <c r="AE89" s="77">
        <f t="shared" si="24"/>
        <v>0</v>
      </c>
      <c r="AF89" s="13"/>
      <c r="AG89" s="14"/>
      <c r="AH89" s="14"/>
      <c r="AI89" s="89"/>
      <c r="AJ89" s="27"/>
      <c r="AK89" s="27"/>
      <c r="AL89" s="27"/>
      <c r="AM89" s="27"/>
      <c r="AN89" s="27"/>
      <c r="AO89" s="27"/>
      <c r="AP89" s="27"/>
      <c r="AQ89" s="27"/>
      <c r="AR89" s="3" t="str">
        <f t="shared" si="25"/>
        <v/>
      </c>
      <c r="CC89" s="21" t="str">
        <f t="shared" si="26"/>
        <v/>
      </c>
      <c r="CD89" s="21" t="str">
        <f t="shared" si="27"/>
        <v/>
      </c>
      <c r="CE89" s="21" t="str">
        <f t="shared" si="28"/>
        <v/>
      </c>
      <c r="CF89" s="21" t="str">
        <f t="shared" si="29"/>
        <v/>
      </c>
      <c r="CG89" s="21"/>
      <c r="CH89" s="21"/>
      <c r="CI89" s="21"/>
      <c r="CK89" s="22">
        <f t="shared" si="30"/>
        <v>0</v>
      </c>
      <c r="CL89" s="22">
        <f t="shared" si="31"/>
        <v>0</v>
      </c>
      <c r="CM89" s="22">
        <f t="shared" si="32"/>
        <v>0</v>
      </c>
      <c r="CN89" s="22">
        <f t="shared" si="33"/>
        <v>0</v>
      </c>
      <c r="CO89" s="22"/>
    </row>
    <row r="90" spans="1:93" s="3" customFormat="1" ht="10.5" x14ac:dyDescent="0.15">
      <c r="A90" s="77" t="s">
        <v>131</v>
      </c>
      <c r="B90" s="12">
        <f t="shared" si="22"/>
        <v>0</v>
      </c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4"/>
      <c r="T90" s="13"/>
      <c r="U90" s="24"/>
      <c r="V90" s="13"/>
      <c r="W90" s="24"/>
      <c r="X90" s="13"/>
      <c r="Y90" s="24"/>
      <c r="Z90" s="77">
        <f t="shared" si="23"/>
        <v>0</v>
      </c>
      <c r="AA90" s="13"/>
      <c r="AB90" s="14"/>
      <c r="AC90" s="14"/>
      <c r="AD90" s="24"/>
      <c r="AE90" s="77">
        <f t="shared" si="24"/>
        <v>0</v>
      </c>
      <c r="AF90" s="13"/>
      <c r="AG90" s="14"/>
      <c r="AH90" s="14"/>
      <c r="AI90" s="89"/>
      <c r="AJ90" s="27"/>
      <c r="AK90" s="27"/>
      <c r="AL90" s="27"/>
      <c r="AM90" s="27"/>
      <c r="AN90" s="27"/>
      <c r="AO90" s="27"/>
      <c r="AP90" s="27"/>
      <c r="AQ90" s="27"/>
      <c r="AR90" s="3" t="str">
        <f t="shared" si="25"/>
        <v/>
      </c>
      <c r="CC90" s="21" t="str">
        <f t="shared" si="26"/>
        <v/>
      </c>
      <c r="CD90" s="21" t="str">
        <f t="shared" si="27"/>
        <v/>
      </c>
      <c r="CE90" s="21" t="str">
        <f t="shared" si="28"/>
        <v/>
      </c>
      <c r="CF90" s="21" t="str">
        <f t="shared" si="29"/>
        <v/>
      </c>
      <c r="CG90" s="21"/>
      <c r="CH90" s="21"/>
      <c r="CI90" s="21"/>
      <c r="CK90" s="22">
        <f t="shared" si="30"/>
        <v>0</v>
      </c>
      <c r="CL90" s="22">
        <f t="shared" si="31"/>
        <v>0</v>
      </c>
      <c r="CM90" s="22">
        <f t="shared" si="32"/>
        <v>0</v>
      </c>
      <c r="CN90" s="22">
        <f t="shared" si="33"/>
        <v>0</v>
      </c>
      <c r="CO90" s="22"/>
    </row>
    <row r="91" spans="1:93" s="3" customFormat="1" ht="10.5" x14ac:dyDescent="0.15">
      <c r="A91" s="77" t="s">
        <v>132</v>
      </c>
      <c r="B91" s="12">
        <f t="shared" si="22"/>
        <v>0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4"/>
      <c r="T91" s="13"/>
      <c r="U91" s="24"/>
      <c r="V91" s="13"/>
      <c r="W91" s="24"/>
      <c r="X91" s="13"/>
      <c r="Y91" s="24"/>
      <c r="Z91" s="77">
        <f t="shared" si="23"/>
        <v>0</v>
      </c>
      <c r="AA91" s="13"/>
      <c r="AB91" s="14"/>
      <c r="AC91" s="14"/>
      <c r="AD91" s="24"/>
      <c r="AE91" s="77">
        <f t="shared" si="24"/>
        <v>0</v>
      </c>
      <c r="AF91" s="13"/>
      <c r="AG91" s="14"/>
      <c r="AH91" s="14"/>
      <c r="AI91" s="89"/>
      <c r="AJ91" s="27"/>
      <c r="AK91" s="27"/>
      <c r="AL91" s="27"/>
      <c r="AM91" s="27"/>
      <c r="AN91" s="27"/>
      <c r="AO91" s="27"/>
      <c r="AP91" s="27"/>
      <c r="AQ91" s="27"/>
      <c r="AR91" s="3" t="str">
        <f t="shared" si="25"/>
        <v/>
      </c>
      <c r="CC91" s="21" t="str">
        <f t="shared" si="26"/>
        <v/>
      </c>
      <c r="CD91" s="21" t="str">
        <f t="shared" si="27"/>
        <v/>
      </c>
      <c r="CE91" s="21" t="str">
        <f t="shared" si="28"/>
        <v/>
      </c>
      <c r="CF91" s="21" t="str">
        <f t="shared" si="29"/>
        <v/>
      </c>
      <c r="CG91" s="21"/>
      <c r="CH91" s="21"/>
      <c r="CI91" s="21"/>
      <c r="CK91" s="22">
        <f t="shared" si="30"/>
        <v>0</v>
      </c>
      <c r="CL91" s="22">
        <f t="shared" si="31"/>
        <v>0</v>
      </c>
      <c r="CM91" s="22">
        <f t="shared" si="32"/>
        <v>0</v>
      </c>
      <c r="CN91" s="22">
        <f t="shared" si="33"/>
        <v>0</v>
      </c>
      <c r="CO91" s="22"/>
    </row>
    <row r="92" spans="1:93" s="3" customFormat="1" ht="10.5" x14ac:dyDescent="0.15">
      <c r="A92" s="76" t="s">
        <v>133</v>
      </c>
      <c r="B92" s="12">
        <f t="shared" si="22"/>
        <v>0</v>
      </c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4"/>
      <c r="T92" s="13"/>
      <c r="U92" s="24"/>
      <c r="V92" s="13"/>
      <c r="W92" s="24"/>
      <c r="X92" s="13"/>
      <c r="Y92" s="24"/>
      <c r="Z92" s="77">
        <f t="shared" si="23"/>
        <v>0</v>
      </c>
      <c r="AA92" s="13"/>
      <c r="AB92" s="14"/>
      <c r="AC92" s="14"/>
      <c r="AD92" s="24"/>
      <c r="AE92" s="77">
        <f t="shared" si="24"/>
        <v>0</v>
      </c>
      <c r="AF92" s="13"/>
      <c r="AG92" s="14"/>
      <c r="AH92" s="14"/>
      <c r="AI92" s="89"/>
      <c r="AJ92" s="27"/>
      <c r="AK92" s="27"/>
      <c r="AL92" s="27"/>
      <c r="AM92" s="27"/>
      <c r="AN92" s="27"/>
      <c r="AO92" s="27"/>
      <c r="AP92" s="27"/>
      <c r="AQ92" s="27"/>
      <c r="AR92" s="3" t="str">
        <f t="shared" si="25"/>
        <v/>
      </c>
      <c r="CC92" s="21" t="str">
        <f t="shared" si="26"/>
        <v/>
      </c>
      <c r="CD92" s="21" t="str">
        <f t="shared" si="27"/>
        <v/>
      </c>
      <c r="CE92" s="21" t="str">
        <f t="shared" si="28"/>
        <v/>
      </c>
      <c r="CF92" s="21" t="str">
        <f t="shared" si="29"/>
        <v/>
      </c>
      <c r="CG92" s="21"/>
      <c r="CH92" s="21"/>
      <c r="CI92" s="21"/>
      <c r="CK92" s="22">
        <f t="shared" si="30"/>
        <v>0</v>
      </c>
      <c r="CL92" s="22">
        <f t="shared" si="31"/>
        <v>0</v>
      </c>
      <c r="CM92" s="22">
        <f t="shared" si="32"/>
        <v>0</v>
      </c>
      <c r="CN92" s="22">
        <f t="shared" si="33"/>
        <v>0</v>
      </c>
      <c r="CO92" s="22"/>
    </row>
    <row r="93" spans="1:93" s="3" customFormat="1" ht="10.5" x14ac:dyDescent="0.15">
      <c r="A93" s="92" t="s">
        <v>134</v>
      </c>
      <c r="B93" s="12">
        <f t="shared" si="22"/>
        <v>0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13"/>
      <c r="U93" s="24"/>
      <c r="V93" s="13"/>
      <c r="W93" s="24"/>
      <c r="X93" s="13"/>
      <c r="Y93" s="24"/>
      <c r="Z93" s="77">
        <f t="shared" si="23"/>
        <v>0</v>
      </c>
      <c r="AA93" s="13"/>
      <c r="AB93" s="14"/>
      <c r="AC93" s="14"/>
      <c r="AD93" s="24"/>
      <c r="AE93" s="77">
        <f t="shared" si="24"/>
        <v>0</v>
      </c>
      <c r="AF93" s="13"/>
      <c r="AG93" s="14"/>
      <c r="AH93" s="14"/>
      <c r="AI93" s="89"/>
      <c r="AJ93" s="27"/>
      <c r="AK93" s="27"/>
      <c r="AL93" s="27"/>
      <c r="AM93" s="27"/>
      <c r="AN93" s="27"/>
      <c r="AO93" s="27"/>
      <c r="AP93" s="27"/>
      <c r="AQ93" s="27"/>
      <c r="AR93" s="3" t="str">
        <f t="shared" si="25"/>
        <v/>
      </c>
      <c r="CC93" s="21" t="str">
        <f t="shared" si="26"/>
        <v/>
      </c>
      <c r="CD93" s="21" t="str">
        <f t="shared" si="27"/>
        <v/>
      </c>
      <c r="CE93" s="21" t="str">
        <f t="shared" si="28"/>
        <v/>
      </c>
      <c r="CF93" s="21" t="str">
        <f t="shared" si="29"/>
        <v/>
      </c>
      <c r="CG93" s="21"/>
      <c r="CH93" s="21"/>
      <c r="CI93" s="21"/>
      <c r="CK93" s="22">
        <f t="shared" si="30"/>
        <v>0</v>
      </c>
      <c r="CL93" s="22">
        <f t="shared" si="31"/>
        <v>0</v>
      </c>
      <c r="CM93" s="22">
        <f t="shared" si="32"/>
        <v>0</v>
      </c>
      <c r="CN93" s="22">
        <f t="shared" si="33"/>
        <v>0</v>
      </c>
      <c r="CO93" s="22"/>
    </row>
    <row r="94" spans="1:93" s="3" customFormat="1" ht="10.5" x14ac:dyDescent="0.15">
      <c r="A94" s="3065" t="s">
        <v>4</v>
      </c>
      <c r="B94" s="3066">
        <f>SUM(C94:S94)</f>
        <v>3</v>
      </c>
      <c r="C94" s="3067">
        <f>SUM(C34:C93)</f>
        <v>0</v>
      </c>
      <c r="D94" s="3068">
        <f>SUM(D34:D93)</f>
        <v>1</v>
      </c>
      <c r="E94" s="3068">
        <f t="shared" ref="E94:AP94" si="34">SUM(E34:E93)</f>
        <v>0</v>
      </c>
      <c r="F94" s="3068">
        <f t="shared" si="34"/>
        <v>0</v>
      </c>
      <c r="G94" s="3068">
        <f t="shared" si="34"/>
        <v>0</v>
      </c>
      <c r="H94" s="3069">
        <f t="shared" si="34"/>
        <v>0</v>
      </c>
      <c r="I94" s="3068">
        <f t="shared" si="34"/>
        <v>0</v>
      </c>
      <c r="J94" s="3068">
        <f t="shared" si="34"/>
        <v>1</v>
      </c>
      <c r="K94" s="3068">
        <f t="shared" si="34"/>
        <v>0</v>
      </c>
      <c r="L94" s="3068">
        <f t="shared" si="34"/>
        <v>0</v>
      </c>
      <c r="M94" s="3068">
        <f t="shared" si="34"/>
        <v>0</v>
      </c>
      <c r="N94" s="3068">
        <f t="shared" si="34"/>
        <v>0</v>
      </c>
      <c r="O94" s="3068">
        <f t="shared" si="34"/>
        <v>0</v>
      </c>
      <c r="P94" s="3068">
        <f t="shared" si="34"/>
        <v>0</v>
      </c>
      <c r="Q94" s="3068">
        <f t="shared" si="34"/>
        <v>1</v>
      </c>
      <c r="R94" s="3068">
        <f t="shared" si="34"/>
        <v>0</v>
      </c>
      <c r="S94" s="3070">
        <f t="shared" si="34"/>
        <v>0</v>
      </c>
      <c r="T94" s="3067">
        <f t="shared" si="34"/>
        <v>2</v>
      </c>
      <c r="U94" s="3070">
        <f t="shared" si="34"/>
        <v>1</v>
      </c>
      <c r="V94" s="3067">
        <f t="shared" si="34"/>
        <v>0</v>
      </c>
      <c r="W94" s="3070">
        <f t="shared" si="34"/>
        <v>0</v>
      </c>
      <c r="X94" s="3067">
        <f t="shared" si="34"/>
        <v>0</v>
      </c>
      <c r="Y94" s="3070">
        <f t="shared" si="34"/>
        <v>0</v>
      </c>
      <c r="Z94" s="3066">
        <f t="shared" si="34"/>
        <v>0</v>
      </c>
      <c r="AA94" s="3067">
        <f t="shared" si="34"/>
        <v>0</v>
      </c>
      <c r="AB94" s="3068">
        <f t="shared" si="34"/>
        <v>0</v>
      </c>
      <c r="AC94" s="3068">
        <f t="shared" si="34"/>
        <v>0</v>
      </c>
      <c r="AD94" s="3069">
        <f t="shared" si="34"/>
        <v>0</v>
      </c>
      <c r="AE94" s="3066">
        <f t="shared" si="34"/>
        <v>0</v>
      </c>
      <c r="AF94" s="3067">
        <f t="shared" si="34"/>
        <v>0</v>
      </c>
      <c r="AG94" s="3068">
        <f t="shared" si="34"/>
        <v>0</v>
      </c>
      <c r="AH94" s="3068">
        <f t="shared" si="34"/>
        <v>0</v>
      </c>
      <c r="AI94" s="3071">
        <f t="shared" si="34"/>
        <v>0</v>
      </c>
      <c r="AJ94" s="3070">
        <f>SUM(AJ34:AJ93)</f>
        <v>0</v>
      </c>
      <c r="AK94" s="3070">
        <f>SUM(AK34:AK93)</f>
        <v>0</v>
      </c>
      <c r="AL94" s="3070">
        <f>SUM(AL34:AL93)</f>
        <v>2</v>
      </c>
      <c r="AM94" s="3070">
        <f t="shared" si="34"/>
        <v>1</v>
      </c>
      <c r="AN94" s="3070">
        <f t="shared" si="34"/>
        <v>0</v>
      </c>
      <c r="AO94" s="3070">
        <f t="shared" si="34"/>
        <v>0</v>
      </c>
      <c r="AP94" s="3070">
        <f t="shared" si="34"/>
        <v>0</v>
      </c>
      <c r="AQ94" s="3070">
        <f>SUM(AQ34:AQ93)</f>
        <v>0</v>
      </c>
    </row>
    <row r="95" spans="1:93" s="2" customFormat="1" ht="11.25" customHeight="1" x14ac:dyDescent="0.15">
      <c r="A95" s="3072" t="s">
        <v>135</v>
      </c>
      <c r="B95" s="3072"/>
      <c r="C95" s="3072"/>
      <c r="D95" s="3072"/>
      <c r="E95" s="3072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</row>
    <row r="96" spans="1:93" s="3" customFormat="1" ht="10.5" customHeight="1" x14ac:dyDescent="0.15">
      <c r="A96" s="3073" t="s">
        <v>3</v>
      </c>
      <c r="B96" s="3074"/>
      <c r="C96" s="3073" t="s">
        <v>36</v>
      </c>
      <c r="D96" s="2186"/>
      <c r="E96" s="3074"/>
      <c r="F96" s="3050" t="s">
        <v>39</v>
      </c>
      <c r="G96" s="3051"/>
      <c r="H96" s="3051"/>
      <c r="I96" s="3051"/>
      <c r="J96" s="3051"/>
      <c r="K96" s="3051"/>
      <c r="L96" s="3051"/>
      <c r="M96" s="3051"/>
      <c r="N96" s="3051"/>
      <c r="O96" s="3051"/>
      <c r="P96" s="3051"/>
      <c r="Q96" s="3051"/>
      <c r="R96" s="3051"/>
      <c r="S96" s="3051"/>
      <c r="T96" s="3051"/>
      <c r="U96" s="3051"/>
      <c r="V96" s="3051"/>
      <c r="W96" s="3051"/>
      <c r="X96" s="3051"/>
      <c r="Y96" s="3051"/>
      <c r="Z96" s="3051"/>
      <c r="AA96" s="3051"/>
      <c r="AB96" s="3051"/>
      <c r="AC96" s="3051"/>
      <c r="AD96" s="3051"/>
      <c r="AE96" s="3051"/>
      <c r="AF96" s="3051"/>
      <c r="AG96" s="3051"/>
      <c r="AH96" s="3051"/>
      <c r="AI96" s="3051"/>
      <c r="AJ96" s="3051"/>
      <c r="AK96" s="3051"/>
      <c r="AL96" s="3051"/>
      <c r="AM96" s="3075"/>
      <c r="AN96" s="3047" t="s">
        <v>136</v>
      </c>
      <c r="AO96" s="3076"/>
      <c r="AP96" s="2156" t="s">
        <v>137</v>
      </c>
      <c r="AQ96" s="2983" t="s">
        <v>138</v>
      </c>
      <c r="AR96" s="3044" t="s">
        <v>9</v>
      </c>
      <c r="AS96" s="2983" t="s">
        <v>10</v>
      </c>
      <c r="AT96" s="2983" t="s">
        <v>139</v>
      </c>
      <c r="AU96" s="2982" t="s">
        <v>140</v>
      </c>
    </row>
    <row r="97" spans="1:93" s="3" customFormat="1" ht="10.5" x14ac:dyDescent="0.15">
      <c r="A97" s="2184"/>
      <c r="B97" s="2185"/>
      <c r="C97" s="2145"/>
      <c r="D97" s="2187"/>
      <c r="E97" s="2146"/>
      <c r="F97" s="3045" t="s">
        <v>12</v>
      </c>
      <c r="G97" s="3030"/>
      <c r="H97" s="3045" t="s">
        <v>13</v>
      </c>
      <c r="I97" s="3030"/>
      <c r="J97" s="3045" t="s">
        <v>141</v>
      </c>
      <c r="K97" s="3030"/>
      <c r="L97" s="3045" t="s">
        <v>15</v>
      </c>
      <c r="M97" s="3030"/>
      <c r="N97" s="3045" t="s">
        <v>16</v>
      </c>
      <c r="O97" s="3030"/>
      <c r="P97" s="3050" t="s">
        <v>17</v>
      </c>
      <c r="Q97" s="3052"/>
      <c r="R97" s="3050" t="s">
        <v>18</v>
      </c>
      <c r="S97" s="3052"/>
      <c r="T97" s="3050" t="s">
        <v>19</v>
      </c>
      <c r="U97" s="3052"/>
      <c r="V97" s="3050" t="s">
        <v>20</v>
      </c>
      <c r="W97" s="3052"/>
      <c r="X97" s="3050" t="s">
        <v>21</v>
      </c>
      <c r="Y97" s="3052"/>
      <c r="Z97" s="3050" t="s">
        <v>22</v>
      </c>
      <c r="AA97" s="3052"/>
      <c r="AB97" s="3050" t="s">
        <v>23</v>
      </c>
      <c r="AC97" s="3052"/>
      <c r="AD97" s="3050" t="s">
        <v>24</v>
      </c>
      <c r="AE97" s="3052"/>
      <c r="AF97" s="3050" t="s">
        <v>25</v>
      </c>
      <c r="AG97" s="3052"/>
      <c r="AH97" s="3050" t="s">
        <v>26</v>
      </c>
      <c r="AI97" s="3052"/>
      <c r="AJ97" s="3050" t="s">
        <v>27</v>
      </c>
      <c r="AK97" s="3052"/>
      <c r="AL97" s="3050" t="s">
        <v>28</v>
      </c>
      <c r="AM97" s="3075"/>
      <c r="AN97" s="2190"/>
      <c r="AO97" s="2191"/>
      <c r="AP97" s="2192"/>
      <c r="AQ97" s="2171"/>
      <c r="AR97" s="2182"/>
      <c r="AS97" s="2171"/>
      <c r="AT97" s="2171"/>
      <c r="AU97" s="2140"/>
    </row>
    <row r="98" spans="1:93" s="3" customFormat="1" ht="42" x14ac:dyDescent="0.15">
      <c r="A98" s="2145"/>
      <c r="B98" s="2146"/>
      <c r="C98" s="3057" t="s">
        <v>43</v>
      </c>
      <c r="D98" s="2985" t="s">
        <v>29</v>
      </c>
      <c r="E98" s="3077" t="s">
        <v>30</v>
      </c>
      <c r="F98" s="3078" t="s">
        <v>29</v>
      </c>
      <c r="G98" s="3079" t="s">
        <v>30</v>
      </c>
      <c r="H98" s="3078" t="s">
        <v>29</v>
      </c>
      <c r="I98" s="3079" t="s">
        <v>30</v>
      </c>
      <c r="J98" s="3078" t="s">
        <v>29</v>
      </c>
      <c r="K98" s="3079" t="s">
        <v>30</v>
      </c>
      <c r="L98" s="3078" t="s">
        <v>29</v>
      </c>
      <c r="M98" s="3079" t="s">
        <v>30</v>
      </c>
      <c r="N98" s="3078" t="s">
        <v>29</v>
      </c>
      <c r="O98" s="3079" t="s">
        <v>30</v>
      </c>
      <c r="P98" s="3078" t="s">
        <v>29</v>
      </c>
      <c r="Q98" s="3079" t="s">
        <v>30</v>
      </c>
      <c r="R98" s="3078" t="s">
        <v>29</v>
      </c>
      <c r="S98" s="3079" t="s">
        <v>30</v>
      </c>
      <c r="T98" s="3078" t="s">
        <v>29</v>
      </c>
      <c r="U98" s="3079" t="s">
        <v>30</v>
      </c>
      <c r="V98" s="3078" t="s">
        <v>29</v>
      </c>
      <c r="W98" s="3079" t="s">
        <v>30</v>
      </c>
      <c r="X98" s="3078" t="s">
        <v>29</v>
      </c>
      <c r="Y98" s="3079" t="s">
        <v>30</v>
      </c>
      <c r="Z98" s="3078" t="s">
        <v>29</v>
      </c>
      <c r="AA98" s="3079" t="s">
        <v>30</v>
      </c>
      <c r="AB98" s="3078" t="s">
        <v>29</v>
      </c>
      <c r="AC98" s="3079" t="s">
        <v>30</v>
      </c>
      <c r="AD98" s="3078" t="s">
        <v>29</v>
      </c>
      <c r="AE98" s="3079" t="s">
        <v>30</v>
      </c>
      <c r="AF98" s="3078" t="s">
        <v>29</v>
      </c>
      <c r="AG98" s="3079" t="s">
        <v>30</v>
      </c>
      <c r="AH98" s="3078" t="s">
        <v>29</v>
      </c>
      <c r="AI98" s="3079" t="s">
        <v>30</v>
      </c>
      <c r="AJ98" s="3078" t="s">
        <v>29</v>
      </c>
      <c r="AK98" s="3079" t="s">
        <v>30</v>
      </c>
      <c r="AL98" s="3078" t="s">
        <v>29</v>
      </c>
      <c r="AM98" s="3080" t="s">
        <v>30</v>
      </c>
      <c r="AN98" s="3081" t="s">
        <v>142</v>
      </c>
      <c r="AO98" s="3082" t="s">
        <v>143</v>
      </c>
      <c r="AP98" s="2158"/>
      <c r="AQ98" s="2148"/>
      <c r="AR98" s="2157"/>
      <c r="AS98" s="2148"/>
      <c r="AT98" s="2148"/>
      <c r="AU98" s="2141"/>
    </row>
    <row r="99" spans="1:93" s="3" customFormat="1" ht="10.5" x14ac:dyDescent="0.15">
      <c r="A99" s="3083" t="s">
        <v>32</v>
      </c>
      <c r="B99" s="3084"/>
      <c r="C99" s="3085">
        <f>SUM(D99+E99)</f>
        <v>44</v>
      </c>
      <c r="D99" s="3086">
        <f>SUM(F99+H99+J99+L99+N99+P99+R99+T99+V99+X99+Z99+AB99+AD99+AF99+AH99+AJ99+AL99)</f>
        <v>10</v>
      </c>
      <c r="E99" s="3087">
        <f>SUM(G99+I99+K99+M99+O99+Q99+S99+U99+W99+Y99+AA99+AC99+AE99+AG99+AI99+AK99+AM99)</f>
        <v>34</v>
      </c>
      <c r="F99" s="3088"/>
      <c r="G99" s="3089"/>
      <c r="H99" s="3088"/>
      <c r="I99" s="3089"/>
      <c r="J99" s="3088"/>
      <c r="K99" s="3089"/>
      <c r="L99" s="3088"/>
      <c r="M99" s="3089"/>
      <c r="N99" s="3088"/>
      <c r="O99" s="3089"/>
      <c r="P99" s="3088">
        <v>1</v>
      </c>
      <c r="Q99" s="3089">
        <v>1</v>
      </c>
      <c r="R99" s="3088"/>
      <c r="S99" s="3089">
        <v>1</v>
      </c>
      <c r="T99" s="3088"/>
      <c r="U99" s="3089"/>
      <c r="V99" s="3088"/>
      <c r="W99" s="3089">
        <v>3</v>
      </c>
      <c r="X99" s="3088">
        <v>1</v>
      </c>
      <c r="Y99" s="3089">
        <v>3</v>
      </c>
      <c r="Z99" s="3088">
        <v>1</v>
      </c>
      <c r="AA99" s="3089">
        <v>2</v>
      </c>
      <c r="AB99" s="3088"/>
      <c r="AC99" s="3089">
        <v>4</v>
      </c>
      <c r="AD99" s="3088">
        <v>1</v>
      </c>
      <c r="AE99" s="3089">
        <v>6</v>
      </c>
      <c r="AF99" s="3088">
        <v>2</v>
      </c>
      <c r="AG99" s="3089">
        <v>4</v>
      </c>
      <c r="AH99" s="3088">
        <v>2</v>
      </c>
      <c r="AI99" s="3089">
        <v>2</v>
      </c>
      <c r="AJ99" s="3088">
        <v>1</v>
      </c>
      <c r="AK99" s="3089">
        <v>2</v>
      </c>
      <c r="AL99" s="3088">
        <v>1</v>
      </c>
      <c r="AM99" s="3090">
        <v>6</v>
      </c>
      <c r="AN99" s="3091">
        <v>0</v>
      </c>
      <c r="AO99" s="3092">
        <v>34</v>
      </c>
      <c r="AP99" s="3093">
        <v>44</v>
      </c>
      <c r="AQ99" s="2092">
        <v>34</v>
      </c>
      <c r="AR99" s="3093">
        <v>0</v>
      </c>
      <c r="AS99" s="2092">
        <v>0</v>
      </c>
      <c r="AT99" s="2094">
        <v>0</v>
      </c>
      <c r="AU99" s="2094">
        <v>10</v>
      </c>
      <c r="AV99" s="3" t="str">
        <f>CC99&amp;CD99&amp;CE99&amp;CF99&amp;CG99&amp;CH99&amp;CI99</f>
        <v/>
      </c>
      <c r="CC99" s="21" t="str">
        <f>IF(AND(AP99="",C99&gt;0)," * No olvide digitar la columna Beneficiarios",IF(AP99&gt;C99," * La variable Beneficiarios no puede ser mayor al Total.",""))</f>
        <v/>
      </c>
      <c r="CD99" s="21" t="str">
        <f>IF(AQ99&gt;C99," * El total de Controles No puede ser mayor que el Total.","")</f>
        <v/>
      </c>
      <c r="CE99" s="21" t="str">
        <f>IF(AND(C99&gt;0,AR99="")," * No olvide digitar la variable Pueblos originarios. Digite cero si no tiene.",IF(AR99&gt;C99," * La variable Pueblos originarios no puede ser mayor al Total.",""))</f>
        <v/>
      </c>
      <c r="CF99" s="21" t="str">
        <f>IF(AND(C99&gt;0,AS99="")," * No olvide digitar la variable Migrantes. Digite cero si no tiene.",IF(AS99&gt;C99," * La variable Migrantes no puede ser mayor al Total.",""))</f>
        <v/>
      </c>
      <c r="CG99" s="21"/>
      <c r="CH99" s="21"/>
      <c r="CI99" s="45"/>
      <c r="CK99" s="22">
        <f>IF(AND(AP99="",C99&gt;0),1,IF(AP99&gt;C99,1,0))</f>
        <v>0</v>
      </c>
      <c r="CL99" s="22">
        <f>IF(AQ99&gt;C99,1,0)</f>
        <v>0</v>
      </c>
      <c r="CM99" s="22">
        <f>IF(AND(C99&gt;0,AR99=""),1,IF(AR99&gt;C99,1,0))</f>
        <v>0</v>
      </c>
      <c r="CN99" s="22">
        <f>IF(AND(C99&gt;0,AS99=""),1,IF(AS99&gt;C99,1,0))</f>
        <v>0</v>
      </c>
      <c r="CO99" s="45"/>
    </row>
    <row r="100" spans="1:93" s="3" customFormat="1" ht="10.5" x14ac:dyDescent="0.15">
      <c r="A100" s="3094" t="s">
        <v>33</v>
      </c>
      <c r="B100" s="3095" t="s">
        <v>144</v>
      </c>
      <c r="C100" s="118">
        <f>SUM(D100:E100)</f>
        <v>0</v>
      </c>
      <c r="D100" s="371"/>
      <c r="E100" s="3087">
        <f>SUM(K100+M100+O100+Q100+S100+U100+W100+Y100+AA100+AC100+AE100+AG100+AI100+AK100+AM100)</f>
        <v>0</v>
      </c>
      <c r="F100" s="3096"/>
      <c r="G100" s="3097"/>
      <c r="H100" s="3096"/>
      <c r="I100" s="3097"/>
      <c r="J100" s="3096"/>
      <c r="K100" s="2992"/>
      <c r="L100" s="3096"/>
      <c r="M100" s="2992"/>
      <c r="N100" s="3096"/>
      <c r="O100" s="2992"/>
      <c r="P100" s="3096"/>
      <c r="Q100" s="2992"/>
      <c r="R100" s="3096"/>
      <c r="S100" s="2992"/>
      <c r="T100" s="3096"/>
      <c r="U100" s="2992"/>
      <c r="V100" s="3096"/>
      <c r="W100" s="2992"/>
      <c r="X100" s="3096"/>
      <c r="Y100" s="2992"/>
      <c r="Z100" s="3096"/>
      <c r="AA100" s="2992"/>
      <c r="AB100" s="3096"/>
      <c r="AC100" s="3062"/>
      <c r="AD100" s="3096"/>
      <c r="AE100" s="2992"/>
      <c r="AF100" s="3096"/>
      <c r="AG100" s="2992"/>
      <c r="AH100" s="3096"/>
      <c r="AI100" s="2992"/>
      <c r="AJ100" s="3096"/>
      <c r="AK100" s="2992"/>
      <c r="AL100" s="3096"/>
      <c r="AM100" s="3098"/>
      <c r="AN100" s="120"/>
      <c r="AO100" s="81"/>
      <c r="AP100" s="121"/>
      <c r="AQ100" s="122"/>
      <c r="AR100" s="121"/>
      <c r="AS100" s="122"/>
      <c r="AT100" s="79"/>
      <c r="AU100" s="79"/>
      <c r="AV100" s="3" t="str">
        <f t="shared" ref="AV100:AV107" si="35">CC100&amp;CD100&amp;CE100&amp;CF100&amp;CG100&amp;CH100&amp;CI100</f>
        <v/>
      </c>
      <c r="CC100" s="21" t="str">
        <f t="shared" ref="CC100:CC107" si="36">IF(AND(AP100="",C100&gt;0)," * No olvide digitar la columna Beneficiarios",IF(AP100&gt;C100," * La variable Beneficiarios no puede ser mayor al Total.",""))</f>
        <v/>
      </c>
      <c r="CD100" s="21" t="str">
        <f t="shared" ref="CD100:CD107" si="37">IF(AQ100&gt;C100," * El total de Controles No puede ser mayor que el Total.","")</f>
        <v/>
      </c>
      <c r="CE100" s="21" t="str">
        <f t="shared" ref="CE100:CE107" si="38">IF(AND(C100&gt;0,AR100="")," * No olvide digitar la variable Pueblos originarios. Digite cero si no tiene.",IF(AR100&gt;C100," * La variable Pueblos originarios no puede ser mayor al Total.",""))</f>
        <v/>
      </c>
      <c r="CF100" s="21" t="str">
        <f t="shared" ref="CF100:CF107" si="39">IF(AND(C100&gt;0,AS100="")," * No olvide digitar la variable Migrantes. Digite cero si no tiene.",IF(AS100&gt;C100," * La variable Migrantes no puede ser mayor al Total.",""))</f>
        <v/>
      </c>
      <c r="CG100" s="21"/>
      <c r="CH100" s="21"/>
      <c r="CI100" s="45"/>
      <c r="CK100" s="22">
        <f t="shared" ref="CK100:CK107" si="40">IF(AND(AP100="",C100&gt;0),1,IF(AP100&gt;C100,1,0))</f>
        <v>0</v>
      </c>
      <c r="CL100" s="22">
        <f t="shared" ref="CL100:CL107" si="41">IF(AQ100&gt;C100,1,0)</f>
        <v>0</v>
      </c>
      <c r="CM100" s="22">
        <f t="shared" ref="CM100:CM107" si="42">IF(AND(C100&gt;0,AR100=""),1,IF(AR100&gt;C100,1,0))</f>
        <v>0</v>
      </c>
      <c r="CN100" s="22">
        <f t="shared" ref="CN100:CN107" si="43">IF(AND(C100&gt;0,AS100=""),1,IF(AS100&gt;C100,1,0))</f>
        <v>0</v>
      </c>
      <c r="CO100" s="45"/>
    </row>
    <row r="101" spans="1:93" s="3" customFormat="1" ht="10.5" x14ac:dyDescent="0.15">
      <c r="A101" s="123"/>
      <c r="B101" s="88" t="s">
        <v>145</v>
      </c>
      <c r="C101" s="124">
        <f t="shared" ref="C101:C107" si="44">SUM(D101+E101)</f>
        <v>0</v>
      </c>
      <c r="D101" s="125">
        <f>SUM(F101+H101+J101+L101+N101+P101+R101+T101+V101+X101+Z101+AB101+AD101+AF101+AH101+AJ101+AL101)</f>
        <v>0</v>
      </c>
      <c r="E101" s="126">
        <f>SUM(G101+I101+K101+M101+O101+Q101+S101+U101+W101+Y101+AA101+AC101+AE101+AG101+AI101+AK101+AM101)</f>
        <v>0</v>
      </c>
      <c r="F101" s="13"/>
      <c r="G101" s="27"/>
      <c r="H101" s="13"/>
      <c r="I101" s="27"/>
      <c r="J101" s="13"/>
      <c r="K101" s="27"/>
      <c r="L101" s="13"/>
      <c r="M101" s="27"/>
      <c r="N101" s="13"/>
      <c r="O101" s="27"/>
      <c r="P101" s="13"/>
      <c r="Q101" s="24"/>
      <c r="R101" s="13"/>
      <c r="S101" s="24"/>
      <c r="T101" s="13"/>
      <c r="U101" s="24"/>
      <c r="V101" s="13"/>
      <c r="W101" s="24"/>
      <c r="X101" s="13"/>
      <c r="Y101" s="24"/>
      <c r="Z101" s="13"/>
      <c r="AA101" s="24"/>
      <c r="AB101" s="13"/>
      <c r="AC101" s="24"/>
      <c r="AD101" s="13"/>
      <c r="AE101" s="24"/>
      <c r="AF101" s="13"/>
      <c r="AG101" s="24"/>
      <c r="AH101" s="13"/>
      <c r="AI101" s="24"/>
      <c r="AJ101" s="13"/>
      <c r="AK101" s="24"/>
      <c r="AL101" s="127"/>
      <c r="AM101" s="89"/>
      <c r="AN101" s="128"/>
      <c r="AO101" s="89"/>
      <c r="AP101" s="129"/>
      <c r="AQ101" s="25"/>
      <c r="AR101" s="129"/>
      <c r="AS101" s="25"/>
      <c r="AT101" s="24"/>
      <c r="AU101" s="24"/>
      <c r="AV101" s="3" t="str">
        <f t="shared" si="35"/>
        <v/>
      </c>
      <c r="CC101" s="21" t="str">
        <f t="shared" si="36"/>
        <v/>
      </c>
      <c r="CD101" s="21" t="str">
        <f t="shared" si="37"/>
        <v/>
      </c>
      <c r="CE101" s="21" t="str">
        <f t="shared" si="38"/>
        <v/>
      </c>
      <c r="CF101" s="21" t="str">
        <f t="shared" si="39"/>
        <v/>
      </c>
      <c r="CG101" s="21"/>
      <c r="CH101" s="21"/>
      <c r="CI101" s="45"/>
      <c r="CK101" s="22">
        <f t="shared" si="40"/>
        <v>0</v>
      </c>
      <c r="CL101" s="22">
        <f t="shared" si="41"/>
        <v>0</v>
      </c>
      <c r="CM101" s="22">
        <f t="shared" si="42"/>
        <v>0</v>
      </c>
      <c r="CN101" s="22">
        <f t="shared" si="43"/>
        <v>0</v>
      </c>
      <c r="CO101" s="45"/>
    </row>
    <row r="102" spans="1:93" s="3" customFormat="1" ht="10.5" x14ac:dyDescent="0.15">
      <c r="A102" s="130"/>
      <c r="B102" s="131" t="s">
        <v>146</v>
      </c>
      <c r="C102" s="132">
        <f t="shared" si="44"/>
        <v>0</v>
      </c>
      <c r="D102" s="133">
        <f>SUM(N102+P102+R102+T102+V102+X102+Z102+AB102)</f>
        <v>0</v>
      </c>
      <c r="E102" s="134">
        <f>SUM(O102+Q102+S102+U102+W102+Y102+AA102+AC102)</f>
        <v>0</v>
      </c>
      <c r="F102" s="135"/>
      <c r="G102" s="136"/>
      <c r="H102" s="135"/>
      <c r="I102" s="136"/>
      <c r="J102" s="135"/>
      <c r="K102" s="136"/>
      <c r="L102" s="135"/>
      <c r="M102" s="136"/>
      <c r="N102" s="93"/>
      <c r="O102" s="95"/>
      <c r="P102" s="93"/>
      <c r="Q102" s="95"/>
      <c r="R102" s="93"/>
      <c r="S102" s="95"/>
      <c r="T102" s="93"/>
      <c r="U102" s="95"/>
      <c r="V102" s="93"/>
      <c r="W102" s="95"/>
      <c r="X102" s="93"/>
      <c r="Y102" s="95"/>
      <c r="Z102" s="93"/>
      <c r="AA102" s="137"/>
      <c r="AB102" s="93"/>
      <c r="AC102" s="95"/>
      <c r="AD102" s="135"/>
      <c r="AE102" s="136"/>
      <c r="AF102" s="135"/>
      <c r="AG102" s="136"/>
      <c r="AH102" s="135"/>
      <c r="AI102" s="136"/>
      <c r="AJ102" s="135"/>
      <c r="AK102" s="136"/>
      <c r="AL102" s="135"/>
      <c r="AM102" s="138"/>
      <c r="AN102" s="128"/>
      <c r="AO102" s="89"/>
      <c r="AP102" s="129"/>
      <c r="AQ102" s="25"/>
      <c r="AR102" s="129"/>
      <c r="AS102" s="25"/>
      <c r="AT102" s="24"/>
      <c r="AU102" s="24"/>
      <c r="AV102" s="3" t="str">
        <f t="shared" si="35"/>
        <v/>
      </c>
      <c r="CC102" s="21" t="str">
        <f t="shared" si="36"/>
        <v/>
      </c>
      <c r="CD102" s="21" t="str">
        <f t="shared" si="37"/>
        <v/>
      </c>
      <c r="CE102" s="21" t="str">
        <f t="shared" si="38"/>
        <v/>
      </c>
      <c r="CF102" s="21" t="str">
        <f t="shared" si="39"/>
        <v/>
      </c>
      <c r="CG102" s="21"/>
      <c r="CH102" s="21"/>
      <c r="CI102" s="45"/>
      <c r="CK102" s="22">
        <f t="shared" si="40"/>
        <v>0</v>
      </c>
      <c r="CL102" s="22">
        <f t="shared" si="41"/>
        <v>0</v>
      </c>
      <c r="CM102" s="22">
        <f t="shared" si="42"/>
        <v>0</v>
      </c>
      <c r="CN102" s="22">
        <f t="shared" si="43"/>
        <v>0</v>
      </c>
      <c r="CO102" s="45"/>
    </row>
    <row r="103" spans="1:93" s="3" customFormat="1" ht="10.5" x14ac:dyDescent="0.15">
      <c r="A103" s="139" t="s">
        <v>34</v>
      </c>
      <c r="B103" s="140"/>
      <c r="C103" s="141">
        <f t="shared" si="44"/>
        <v>0</v>
      </c>
      <c r="D103" s="142">
        <f t="shared" ref="D103:E107" si="45">SUM(F103+H103+J103+L103+N103+P103+R103+T103+V103+X103+Z103+AB103+AD103+AF103+AH103+AJ103+AL103)</f>
        <v>0</v>
      </c>
      <c r="E103" s="143">
        <f t="shared" si="45"/>
        <v>0</v>
      </c>
      <c r="F103" s="78"/>
      <c r="G103" s="144"/>
      <c r="H103" s="78"/>
      <c r="I103" s="144"/>
      <c r="J103" s="78"/>
      <c r="K103" s="79"/>
      <c r="L103" s="78"/>
      <c r="M103" s="79"/>
      <c r="N103" s="78"/>
      <c r="O103" s="79"/>
      <c r="P103" s="78"/>
      <c r="Q103" s="79"/>
      <c r="R103" s="78"/>
      <c r="S103" s="79"/>
      <c r="T103" s="78"/>
      <c r="U103" s="79"/>
      <c r="V103" s="78"/>
      <c r="W103" s="79"/>
      <c r="X103" s="78"/>
      <c r="Y103" s="79"/>
      <c r="Z103" s="78"/>
      <c r="AA103" s="79"/>
      <c r="AB103" s="78"/>
      <c r="AC103" s="79"/>
      <c r="AD103" s="78"/>
      <c r="AE103" s="79"/>
      <c r="AF103" s="78"/>
      <c r="AG103" s="79"/>
      <c r="AH103" s="78"/>
      <c r="AI103" s="144"/>
      <c r="AJ103" s="78"/>
      <c r="AK103" s="144"/>
      <c r="AL103" s="145"/>
      <c r="AM103" s="81"/>
      <c r="AN103" s="128"/>
      <c r="AO103" s="89"/>
      <c r="AP103" s="129"/>
      <c r="AQ103" s="25"/>
      <c r="AR103" s="129"/>
      <c r="AS103" s="25"/>
      <c r="AT103" s="24"/>
      <c r="AU103" s="24"/>
      <c r="AV103" s="3" t="str">
        <f t="shared" si="35"/>
        <v/>
      </c>
      <c r="CC103" s="21" t="str">
        <f t="shared" si="36"/>
        <v/>
      </c>
      <c r="CD103" s="21" t="str">
        <f t="shared" si="37"/>
        <v/>
      </c>
      <c r="CE103" s="21" t="str">
        <f t="shared" si="38"/>
        <v/>
      </c>
      <c r="CF103" s="21" t="str">
        <f t="shared" si="39"/>
        <v/>
      </c>
      <c r="CG103" s="21"/>
      <c r="CH103" s="21"/>
      <c r="CI103" s="45"/>
      <c r="CK103" s="22">
        <f t="shared" si="40"/>
        <v>0</v>
      </c>
      <c r="CL103" s="22">
        <f t="shared" si="41"/>
        <v>0</v>
      </c>
      <c r="CM103" s="22">
        <f t="shared" si="42"/>
        <v>0</v>
      </c>
      <c r="CN103" s="22">
        <f t="shared" si="43"/>
        <v>0</v>
      </c>
      <c r="CO103" s="45"/>
    </row>
    <row r="104" spans="1:93" s="3" customFormat="1" ht="10.5" x14ac:dyDescent="0.15">
      <c r="A104" s="146" t="s">
        <v>147</v>
      </c>
      <c r="B104" s="147"/>
      <c r="C104" s="148">
        <f t="shared" si="44"/>
        <v>0</v>
      </c>
      <c r="D104" s="125">
        <f t="shared" si="45"/>
        <v>0</v>
      </c>
      <c r="E104" s="126">
        <f t="shared" si="45"/>
        <v>0</v>
      </c>
      <c r="F104" s="13"/>
      <c r="G104" s="27"/>
      <c r="H104" s="13"/>
      <c r="I104" s="27"/>
      <c r="J104" s="13"/>
      <c r="K104" s="24"/>
      <c r="L104" s="13"/>
      <c r="M104" s="24"/>
      <c r="N104" s="13"/>
      <c r="O104" s="24"/>
      <c r="P104" s="13"/>
      <c r="Q104" s="24"/>
      <c r="R104" s="13"/>
      <c r="S104" s="24"/>
      <c r="T104" s="13"/>
      <c r="U104" s="24"/>
      <c r="V104" s="13"/>
      <c r="W104" s="24"/>
      <c r="X104" s="13"/>
      <c r="Y104" s="24"/>
      <c r="Z104" s="13"/>
      <c r="AA104" s="24"/>
      <c r="AB104" s="13"/>
      <c r="AC104" s="27"/>
      <c r="AD104" s="13"/>
      <c r="AE104" s="27"/>
      <c r="AF104" s="13"/>
      <c r="AG104" s="27"/>
      <c r="AH104" s="13"/>
      <c r="AI104" s="27"/>
      <c r="AJ104" s="13"/>
      <c r="AK104" s="27"/>
      <c r="AL104" s="127"/>
      <c r="AM104" s="89"/>
      <c r="AN104" s="128"/>
      <c r="AO104" s="89"/>
      <c r="AP104" s="129"/>
      <c r="AQ104" s="25"/>
      <c r="AR104" s="129"/>
      <c r="AS104" s="25"/>
      <c r="AT104" s="24"/>
      <c r="AU104" s="24"/>
      <c r="AV104" s="3" t="str">
        <f t="shared" si="35"/>
        <v/>
      </c>
      <c r="CC104" s="21" t="str">
        <f t="shared" si="36"/>
        <v/>
      </c>
      <c r="CD104" s="21" t="str">
        <f t="shared" si="37"/>
        <v/>
      </c>
      <c r="CE104" s="21" t="str">
        <f t="shared" si="38"/>
        <v/>
      </c>
      <c r="CF104" s="21" t="str">
        <f t="shared" si="39"/>
        <v/>
      </c>
      <c r="CG104" s="21"/>
      <c r="CH104" s="21"/>
      <c r="CI104" s="45"/>
      <c r="CK104" s="22">
        <f t="shared" si="40"/>
        <v>0</v>
      </c>
      <c r="CL104" s="22">
        <f t="shared" si="41"/>
        <v>0</v>
      </c>
      <c r="CM104" s="22">
        <f t="shared" si="42"/>
        <v>0</v>
      </c>
      <c r="CN104" s="22">
        <f t="shared" si="43"/>
        <v>0</v>
      </c>
      <c r="CO104" s="45"/>
    </row>
    <row r="105" spans="1:93" s="3" customFormat="1" ht="10.5" x14ac:dyDescent="0.15">
      <c r="A105" s="149" t="s">
        <v>148</v>
      </c>
      <c r="B105" s="150"/>
      <c r="C105" s="151">
        <f t="shared" si="44"/>
        <v>1</v>
      </c>
      <c r="D105" s="152">
        <f t="shared" si="45"/>
        <v>0</v>
      </c>
      <c r="E105" s="126">
        <f t="shared" si="45"/>
        <v>1</v>
      </c>
      <c r="F105" s="13">
        <v>0</v>
      </c>
      <c r="G105" s="27">
        <v>1</v>
      </c>
      <c r="H105" s="13"/>
      <c r="I105" s="27"/>
      <c r="J105" s="13"/>
      <c r="K105" s="24"/>
      <c r="L105" s="13"/>
      <c r="M105" s="24"/>
      <c r="N105" s="13"/>
      <c r="O105" s="24"/>
      <c r="P105" s="13"/>
      <c r="Q105" s="24"/>
      <c r="R105" s="13"/>
      <c r="S105" s="24"/>
      <c r="T105" s="13"/>
      <c r="U105" s="24"/>
      <c r="V105" s="13"/>
      <c r="W105" s="24"/>
      <c r="X105" s="13"/>
      <c r="Y105" s="24"/>
      <c r="Z105" s="13"/>
      <c r="AA105" s="24"/>
      <c r="AB105" s="13"/>
      <c r="AC105" s="27"/>
      <c r="AD105" s="13"/>
      <c r="AE105" s="27"/>
      <c r="AF105" s="13"/>
      <c r="AG105" s="27"/>
      <c r="AH105" s="13"/>
      <c r="AI105" s="27"/>
      <c r="AJ105" s="13"/>
      <c r="AK105" s="27"/>
      <c r="AL105" s="127"/>
      <c r="AM105" s="89"/>
      <c r="AN105" s="128">
        <v>0</v>
      </c>
      <c r="AO105" s="89">
        <v>1</v>
      </c>
      <c r="AP105" s="129">
        <v>1</v>
      </c>
      <c r="AQ105" s="25">
        <v>0</v>
      </c>
      <c r="AR105" s="129">
        <v>0</v>
      </c>
      <c r="AS105" s="25">
        <v>0</v>
      </c>
      <c r="AT105" s="24">
        <v>0</v>
      </c>
      <c r="AU105" s="24">
        <v>0</v>
      </c>
      <c r="AV105" s="3" t="str">
        <f t="shared" si="35"/>
        <v/>
      </c>
      <c r="CC105" s="21" t="str">
        <f t="shared" si="36"/>
        <v/>
      </c>
      <c r="CD105" s="21" t="str">
        <f t="shared" si="37"/>
        <v/>
      </c>
      <c r="CE105" s="21" t="str">
        <f t="shared" si="38"/>
        <v/>
      </c>
      <c r="CF105" s="21" t="str">
        <f t="shared" si="39"/>
        <v/>
      </c>
      <c r="CG105" s="21"/>
      <c r="CH105" s="21"/>
      <c r="CI105" s="45"/>
      <c r="CK105" s="22">
        <f t="shared" si="40"/>
        <v>0</v>
      </c>
      <c r="CL105" s="22">
        <f t="shared" si="41"/>
        <v>0</v>
      </c>
      <c r="CM105" s="22">
        <f t="shared" si="42"/>
        <v>0</v>
      </c>
      <c r="CN105" s="22">
        <f t="shared" si="43"/>
        <v>0</v>
      </c>
      <c r="CO105" s="45"/>
    </row>
    <row r="106" spans="1:93" s="3" customFormat="1" ht="10.5" x14ac:dyDescent="0.15">
      <c r="A106" s="146" t="s">
        <v>149</v>
      </c>
      <c r="B106" s="147"/>
      <c r="C106" s="148">
        <f t="shared" si="44"/>
        <v>0</v>
      </c>
      <c r="D106" s="125">
        <f t="shared" si="45"/>
        <v>0</v>
      </c>
      <c r="E106" s="126">
        <f t="shared" si="45"/>
        <v>0</v>
      </c>
      <c r="F106" s="13"/>
      <c r="G106" s="27"/>
      <c r="H106" s="13"/>
      <c r="I106" s="27"/>
      <c r="J106" s="13"/>
      <c r="K106" s="24"/>
      <c r="L106" s="13"/>
      <c r="M106" s="24"/>
      <c r="N106" s="13"/>
      <c r="O106" s="24"/>
      <c r="P106" s="13"/>
      <c r="Q106" s="24"/>
      <c r="R106" s="13"/>
      <c r="S106" s="24"/>
      <c r="T106" s="13"/>
      <c r="U106" s="24"/>
      <c r="V106" s="13"/>
      <c r="W106" s="24"/>
      <c r="X106" s="13"/>
      <c r="Y106" s="24"/>
      <c r="Z106" s="13"/>
      <c r="AA106" s="24"/>
      <c r="AB106" s="13"/>
      <c r="AC106" s="24"/>
      <c r="AD106" s="13"/>
      <c r="AE106" s="24"/>
      <c r="AF106" s="13"/>
      <c r="AG106" s="24"/>
      <c r="AH106" s="13"/>
      <c r="AI106" s="27"/>
      <c r="AJ106" s="13"/>
      <c r="AK106" s="27"/>
      <c r="AL106" s="127"/>
      <c r="AM106" s="89"/>
      <c r="AN106" s="128"/>
      <c r="AO106" s="89"/>
      <c r="AP106" s="129"/>
      <c r="AQ106" s="25"/>
      <c r="AR106" s="129"/>
      <c r="AS106" s="25"/>
      <c r="AT106" s="24"/>
      <c r="AU106" s="24"/>
      <c r="AV106" s="3" t="str">
        <f t="shared" si="35"/>
        <v/>
      </c>
      <c r="CC106" s="21" t="str">
        <f t="shared" si="36"/>
        <v/>
      </c>
      <c r="CD106" s="21" t="str">
        <f t="shared" si="37"/>
        <v/>
      </c>
      <c r="CE106" s="21" t="str">
        <f t="shared" si="38"/>
        <v/>
      </c>
      <c r="CF106" s="21" t="str">
        <f t="shared" si="39"/>
        <v/>
      </c>
      <c r="CG106" s="21"/>
      <c r="CH106" s="21"/>
      <c r="CI106" s="45"/>
      <c r="CK106" s="22">
        <f t="shared" si="40"/>
        <v>0</v>
      </c>
      <c r="CL106" s="22">
        <f t="shared" si="41"/>
        <v>0</v>
      </c>
      <c r="CM106" s="22">
        <f t="shared" si="42"/>
        <v>0</v>
      </c>
      <c r="CN106" s="22">
        <f t="shared" si="43"/>
        <v>0</v>
      </c>
      <c r="CO106" s="45"/>
    </row>
    <row r="107" spans="1:93" s="3" customFormat="1" ht="10.5" x14ac:dyDescent="0.15">
      <c r="A107" s="153" t="s">
        <v>150</v>
      </c>
      <c r="B107" s="154"/>
      <c r="C107" s="155">
        <f t="shared" si="44"/>
        <v>0</v>
      </c>
      <c r="D107" s="156">
        <f t="shared" si="45"/>
        <v>0</v>
      </c>
      <c r="E107" s="157">
        <f t="shared" si="45"/>
        <v>0</v>
      </c>
      <c r="F107" s="93"/>
      <c r="G107" s="137"/>
      <c r="H107" s="93"/>
      <c r="I107" s="137"/>
      <c r="J107" s="93"/>
      <c r="K107" s="95"/>
      <c r="L107" s="93"/>
      <c r="M107" s="95"/>
      <c r="N107" s="93"/>
      <c r="O107" s="95"/>
      <c r="P107" s="93"/>
      <c r="Q107" s="95"/>
      <c r="R107" s="93"/>
      <c r="S107" s="95"/>
      <c r="T107" s="93"/>
      <c r="U107" s="95"/>
      <c r="V107" s="93"/>
      <c r="W107" s="95"/>
      <c r="X107" s="93"/>
      <c r="Y107" s="95"/>
      <c r="Z107" s="93"/>
      <c r="AA107" s="95"/>
      <c r="AB107" s="93"/>
      <c r="AC107" s="95"/>
      <c r="AD107" s="93"/>
      <c r="AE107" s="95"/>
      <c r="AF107" s="93"/>
      <c r="AG107" s="95"/>
      <c r="AH107" s="93"/>
      <c r="AI107" s="95"/>
      <c r="AJ107" s="93"/>
      <c r="AK107" s="95"/>
      <c r="AL107" s="158"/>
      <c r="AM107" s="159"/>
      <c r="AN107" s="160"/>
      <c r="AO107" s="159"/>
      <c r="AP107" s="161"/>
      <c r="AQ107" s="162"/>
      <c r="AR107" s="161"/>
      <c r="AS107" s="162"/>
      <c r="AT107" s="95"/>
      <c r="AU107" s="95"/>
      <c r="AV107" s="3" t="str">
        <f t="shared" si="35"/>
        <v/>
      </c>
      <c r="CC107" s="21" t="str">
        <f t="shared" si="36"/>
        <v/>
      </c>
      <c r="CD107" s="21" t="str">
        <f t="shared" si="37"/>
        <v/>
      </c>
      <c r="CE107" s="21" t="str">
        <f t="shared" si="38"/>
        <v/>
      </c>
      <c r="CF107" s="21" t="str">
        <f t="shared" si="39"/>
        <v/>
      </c>
      <c r="CG107" s="21"/>
      <c r="CH107" s="21"/>
      <c r="CI107" s="45"/>
      <c r="CK107" s="22">
        <f t="shared" si="40"/>
        <v>0</v>
      </c>
      <c r="CL107" s="22">
        <f t="shared" si="41"/>
        <v>0</v>
      </c>
      <c r="CM107" s="22">
        <f t="shared" si="42"/>
        <v>0</v>
      </c>
      <c r="CN107" s="22">
        <f t="shared" si="43"/>
        <v>0</v>
      </c>
      <c r="CO107" s="45"/>
    </row>
    <row r="108" spans="1:93" x14ac:dyDescent="0.25">
      <c r="A108" s="3045" t="s">
        <v>4</v>
      </c>
      <c r="B108" s="3030"/>
      <c r="C108" s="163">
        <f t="shared" ref="C108:AU108" si="46">SUM(C99:C107)</f>
        <v>45</v>
      </c>
      <c r="D108" s="164">
        <f t="shared" si="46"/>
        <v>10</v>
      </c>
      <c r="E108" s="134">
        <f t="shared" si="46"/>
        <v>35</v>
      </c>
      <c r="F108" s="165">
        <f t="shared" si="46"/>
        <v>0</v>
      </c>
      <c r="G108" s="166">
        <f t="shared" si="46"/>
        <v>1</v>
      </c>
      <c r="H108" s="165">
        <f t="shared" si="46"/>
        <v>0</v>
      </c>
      <c r="I108" s="166">
        <f t="shared" si="46"/>
        <v>0</v>
      </c>
      <c r="J108" s="3099">
        <f t="shared" si="46"/>
        <v>0</v>
      </c>
      <c r="K108" s="3100">
        <f t="shared" si="46"/>
        <v>0</v>
      </c>
      <c r="L108" s="3099">
        <f t="shared" si="46"/>
        <v>0</v>
      </c>
      <c r="M108" s="3100">
        <f t="shared" si="46"/>
        <v>0</v>
      </c>
      <c r="N108" s="3099">
        <f t="shared" si="46"/>
        <v>0</v>
      </c>
      <c r="O108" s="3100">
        <f t="shared" si="46"/>
        <v>0</v>
      </c>
      <c r="P108" s="3099">
        <f t="shared" si="46"/>
        <v>1</v>
      </c>
      <c r="Q108" s="3100">
        <f t="shared" si="46"/>
        <v>1</v>
      </c>
      <c r="R108" s="3099">
        <f t="shared" si="46"/>
        <v>0</v>
      </c>
      <c r="S108" s="3100">
        <f t="shared" si="46"/>
        <v>1</v>
      </c>
      <c r="T108" s="3099">
        <f t="shared" si="46"/>
        <v>0</v>
      </c>
      <c r="U108" s="3100">
        <f t="shared" si="46"/>
        <v>0</v>
      </c>
      <c r="V108" s="3099">
        <f t="shared" si="46"/>
        <v>0</v>
      </c>
      <c r="W108" s="3100">
        <f t="shared" si="46"/>
        <v>3</v>
      </c>
      <c r="X108" s="3099">
        <f t="shared" si="46"/>
        <v>1</v>
      </c>
      <c r="Y108" s="3100">
        <f t="shared" si="46"/>
        <v>3</v>
      </c>
      <c r="Z108" s="3099">
        <f t="shared" si="46"/>
        <v>1</v>
      </c>
      <c r="AA108" s="3100">
        <f t="shared" si="46"/>
        <v>2</v>
      </c>
      <c r="AB108" s="3099">
        <f t="shared" si="46"/>
        <v>0</v>
      </c>
      <c r="AC108" s="3100">
        <f t="shared" si="46"/>
        <v>4</v>
      </c>
      <c r="AD108" s="3099">
        <f t="shared" si="46"/>
        <v>1</v>
      </c>
      <c r="AE108" s="3100">
        <f t="shared" si="46"/>
        <v>6</v>
      </c>
      <c r="AF108" s="3099">
        <f t="shared" si="46"/>
        <v>2</v>
      </c>
      <c r="AG108" s="3100">
        <f t="shared" si="46"/>
        <v>4</v>
      </c>
      <c r="AH108" s="3099">
        <f t="shared" si="46"/>
        <v>2</v>
      </c>
      <c r="AI108" s="3100">
        <f t="shared" si="46"/>
        <v>2</v>
      </c>
      <c r="AJ108" s="3099">
        <f t="shared" si="46"/>
        <v>1</v>
      </c>
      <c r="AK108" s="3100">
        <f t="shared" si="46"/>
        <v>2</v>
      </c>
      <c r="AL108" s="3101">
        <f t="shared" si="46"/>
        <v>1</v>
      </c>
      <c r="AM108" s="3102">
        <f t="shared" si="46"/>
        <v>6</v>
      </c>
      <c r="AN108" s="3103">
        <f>SUM(AN99:AN107)</f>
        <v>0</v>
      </c>
      <c r="AO108" s="172">
        <f>SUM(AO99:AO107)</f>
        <v>35</v>
      </c>
      <c r="AP108" s="3104">
        <f t="shared" si="46"/>
        <v>45</v>
      </c>
      <c r="AQ108" s="174">
        <f t="shared" si="46"/>
        <v>34</v>
      </c>
      <c r="AR108" s="175">
        <f t="shared" si="46"/>
        <v>0</v>
      </c>
      <c r="AS108" s="174">
        <f t="shared" si="46"/>
        <v>0</v>
      </c>
      <c r="AT108" s="166">
        <f t="shared" si="46"/>
        <v>0</v>
      </c>
      <c r="AU108" s="166">
        <f t="shared" si="46"/>
        <v>10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</row>
    <row r="109" spans="1:93" s="2" customFormat="1" ht="11.25" x14ac:dyDescent="0.15">
      <c r="A109" s="1942" t="s">
        <v>151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1:93" s="2" customFormat="1" ht="11.25" x14ac:dyDescent="0.15">
      <c r="A110" s="2181" t="s">
        <v>152</v>
      </c>
      <c r="B110" s="2181"/>
      <c r="C110" s="2181"/>
      <c r="D110" s="2181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</row>
    <row r="111" spans="1:93" s="3" customFormat="1" ht="10.5" customHeight="1" x14ac:dyDescent="0.15">
      <c r="A111" s="2983" t="s">
        <v>153</v>
      </c>
      <c r="B111" s="3045" t="s">
        <v>4</v>
      </c>
      <c r="C111" s="3046"/>
      <c r="D111" s="3030"/>
      <c r="E111" s="3045" t="s">
        <v>5</v>
      </c>
      <c r="F111" s="3046"/>
      <c r="G111" s="3046"/>
      <c r="H111" s="3046"/>
      <c r="I111" s="3046"/>
      <c r="J111" s="3046"/>
      <c r="K111" s="3046"/>
      <c r="L111" s="3046"/>
      <c r="M111" s="3046"/>
      <c r="N111" s="3046"/>
      <c r="O111" s="3046"/>
      <c r="P111" s="3105"/>
      <c r="Q111" s="3106" t="s">
        <v>154</v>
      </c>
      <c r="R111" s="2982" t="s">
        <v>155</v>
      </c>
      <c r="S111" s="2982" t="s">
        <v>156</v>
      </c>
      <c r="T111" s="2982" t="s">
        <v>7</v>
      </c>
      <c r="U111" s="2982" t="s">
        <v>8</v>
      </c>
      <c r="V111" s="2982" t="s">
        <v>9</v>
      </c>
      <c r="W111" s="2982" t="s">
        <v>10</v>
      </c>
    </row>
    <row r="112" spans="1:93" s="3" customFormat="1" ht="21" x14ac:dyDescent="0.15">
      <c r="A112" s="2148"/>
      <c r="B112" s="3107" t="s">
        <v>71</v>
      </c>
      <c r="C112" s="3108" t="s">
        <v>29</v>
      </c>
      <c r="D112" s="2085" t="s">
        <v>30</v>
      </c>
      <c r="E112" s="2060" t="s">
        <v>157</v>
      </c>
      <c r="F112" s="2084" t="s">
        <v>158</v>
      </c>
      <c r="G112" s="2084" t="s">
        <v>159</v>
      </c>
      <c r="H112" s="2084" t="s">
        <v>160</v>
      </c>
      <c r="I112" s="2084" t="s">
        <v>161</v>
      </c>
      <c r="J112" s="2084" t="s">
        <v>162</v>
      </c>
      <c r="K112" s="2084" t="s">
        <v>163</v>
      </c>
      <c r="L112" s="2084" t="s">
        <v>164</v>
      </c>
      <c r="M112" s="2084" t="s">
        <v>165</v>
      </c>
      <c r="N112" s="2084" t="s">
        <v>166</v>
      </c>
      <c r="O112" s="2084" t="s">
        <v>167</v>
      </c>
      <c r="P112" s="3109" t="s">
        <v>168</v>
      </c>
      <c r="Q112" s="2161"/>
      <c r="R112" s="2141"/>
      <c r="S112" s="2141"/>
      <c r="T112" s="2141"/>
      <c r="U112" s="2141"/>
      <c r="V112" s="2141"/>
      <c r="W112" s="2141"/>
    </row>
    <row r="113" spans="1:96" s="3" customFormat="1" ht="10.5" x14ac:dyDescent="0.15">
      <c r="A113" s="146" t="s">
        <v>169</v>
      </c>
      <c r="B113" s="3110">
        <f>SUM(E113:P113)</f>
        <v>0</v>
      </c>
      <c r="C113" s="145"/>
      <c r="D113" s="79"/>
      <c r="E113" s="78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181"/>
      <c r="R113" s="144"/>
      <c r="S113" s="144"/>
      <c r="T113" s="144"/>
      <c r="U113" s="144"/>
      <c r="V113" s="144"/>
      <c r="W113" s="144"/>
      <c r="X113" s="3" t="str">
        <f>CB113&amp;CC113&amp;CD113&amp;CE113&amp;CF113&amp;CG113&amp;CH113&amp;CI113</f>
        <v/>
      </c>
      <c r="CB113" s="21" t="str">
        <f>IF((C113+D113)&lt;&gt;B113,"  * Las atenciones según Sexo (Hombres/Mujeres) deben ser igual al Total de atenciones","")</f>
        <v/>
      </c>
      <c r="CC113" s="21" t="str">
        <f>IF(AND(D113&gt;0,Q113="")," * No olvide digitar Embarazadas. Digite cero si no tiene.",IF(Q113&gt;D113," * La variable Embarazadas no puede ser mayor al Total.",""))</f>
        <v/>
      </c>
      <c r="CD113" s="21" t="str">
        <f>IF(AND(O113&gt;0,R113="")," * No olvide digitar la variable 60 años (incluído en grupos de 20-64 años). Digite cero si no tiene.",IF(R113&gt;O113," * La variable 60 años (incluído en grupos de 20-64 años) no puede ser mayor al rango etario 20-64 años.",""))</f>
        <v/>
      </c>
      <c r="CE113" s="21" t="str">
        <f>IF(AND(B113&gt;0,S113="")," * No olvide digitar Usuarios en situación de discapacidad. Digite cero si no tiene.",IF(S113&gt;B113," * La variable Usuarios en situación de discapacidad no puede ser mayor al Total.",""))</f>
        <v/>
      </c>
      <c r="CF113" s="21" t="str">
        <f>IF(AND(B113&gt;0,T113="")," * No olvide digitar Niños, niñas, adolescentes y jóvenes SENAME. Digite cero si no tiene.",IF(T113&gt;B113," * La variable Niños, niñas, adolescentes y jóvenes SENAME no puede ser mayor al Total.",""))</f>
        <v/>
      </c>
      <c r="CG113" s="21" t="str">
        <f>IF(AND(B113&gt;0,U113="")," * No olvide digitar Niños, niñas, adolescentes y jóvenes Mejor niñez. Digite cero si no tiene.",IF(U113&gt;B113," * La variable Niños, niñas, adolescentes y jóvenes Mejor niñez no puede ser mayor al Total.",""))</f>
        <v/>
      </c>
      <c r="CH113" s="21" t="str">
        <f>IF(AND(B113&gt;0,V113="")," * No olvide digitar Pueblos originarios. Digite cero si no tiene.",IF(V113&gt;B113," * La variable Pueblos originarios no puede ser mayor al Total.",""))</f>
        <v/>
      </c>
      <c r="CI113" s="21" t="str">
        <f>IF(AND(B113&gt;0,W113="")," * No olvide digitar Migrantes. Digite cero si no tiene.",IF(W113&gt;B113," * La variable Migrantes no puede ser mayor al Total.",""))</f>
        <v/>
      </c>
      <c r="CK113" s="22">
        <f>IF(AND(D113&gt;0,Q113=""),1,IF(Q113&gt;D113,1,0))</f>
        <v>0</v>
      </c>
      <c r="CL113" s="22">
        <f>IF(AND(O113&gt;0,R113=""),1,IF(R113&gt;O113,1,0))</f>
        <v>0</v>
      </c>
      <c r="CM113" s="22">
        <f>IF(AND(B113&gt;0,S113=""),1,IF(S113&gt;B113,1,0))</f>
        <v>0</v>
      </c>
      <c r="CN113" s="22">
        <f>IF(AND(B113&gt;0,T113=""),1,IF(T113&gt;B113,1,0))</f>
        <v>0</v>
      </c>
      <c r="CO113" s="22">
        <f>IF(AND(B113&gt;0,U113=""),1,IF(U113&gt;B113,1,0))</f>
        <v>0</v>
      </c>
      <c r="CP113" s="22">
        <f>IF(AND(B113&gt;0,V113=""),1,IF(V113&gt;B113,1,0))</f>
        <v>0</v>
      </c>
      <c r="CQ113" s="22">
        <f>IF(AND(B113&gt;0,W113=""),1,IF(W113&gt;B113,1,0))</f>
        <v>0</v>
      </c>
      <c r="CR113" s="22">
        <f>IF((C113+D113)&lt;&gt;B113,1,0)</f>
        <v>0</v>
      </c>
    </row>
    <row r="114" spans="1:96" s="3" customFormat="1" ht="10.5" x14ac:dyDescent="0.15">
      <c r="A114" s="146" t="s">
        <v>170</v>
      </c>
      <c r="B114" s="148">
        <f>SUM(E114:P114)</f>
        <v>0</v>
      </c>
      <c r="C114" s="145"/>
      <c r="D114" s="79"/>
      <c r="E114" s="78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181"/>
      <c r="R114" s="144"/>
      <c r="S114" s="144"/>
      <c r="T114" s="144"/>
      <c r="U114" s="144"/>
      <c r="V114" s="144"/>
      <c r="W114" s="144"/>
      <c r="X114" s="3" t="str">
        <f t="shared" ref="X114:X115" si="47">CB114&amp;CC114&amp;CD114&amp;CE114&amp;CF114&amp;CG114&amp;CH114&amp;CI114</f>
        <v/>
      </c>
      <c r="CB114" s="21" t="str">
        <f t="shared" ref="CB114:CB115" si="48">IF((C114+D114)&lt;&gt;B114,"  * Las atenciones según Sexo (Hombres/Mujeres) deben ser igual al Total de atenciones","")</f>
        <v/>
      </c>
      <c r="CC114" s="21" t="str">
        <f t="shared" ref="CC114:CC115" si="49">IF(AND(D114&gt;0,Q114="")," * No olvide digitar Embarazadas. Digite cero si no tiene.",IF(Q114&gt;D114," * La variable Embarazadas no puede ser mayor al Total.",""))</f>
        <v/>
      </c>
      <c r="CD114" s="21" t="str">
        <f t="shared" ref="CD114:CD115" si="50">IF(AND(O114&gt;0,R114="")," * No olvide digitar la variable 60 años (incluído en grupos de 20-64 años). Digite cero si no tiene.",IF(R114&gt;O114," * La variable 60 años (incluído en grupos de 20-64 años) no puede ser mayor al rango etario 20-64 años.",""))</f>
        <v/>
      </c>
      <c r="CE114" s="21" t="str">
        <f t="shared" ref="CE114:CE115" si="51">IF(AND(B114&gt;0,S114="")," * No olvide digitar Usuarios en situación de discapacidad. Digite cero si no tiene.",IF(S114&gt;B114," * La variable Usuarios en situación de discapacidad no puede ser mayor al Total.",""))</f>
        <v/>
      </c>
      <c r="CF114" s="21" t="str">
        <f t="shared" ref="CF114:CF115" si="52">IF(AND(B114&gt;0,T114="")," * No olvide digitar Niños, niñas, adolescentes y jóvenes SENAME. Digite cero si no tiene.",IF(T114&gt;B114," * La variable Niños, niñas, adolescentes y jóvenes SENAME no puede ser mayor al Total.",""))</f>
        <v/>
      </c>
      <c r="CG114" s="21" t="str">
        <f t="shared" ref="CG114:CG115" si="53">IF(AND(B114&gt;0,U114="")," * No olvide digitar Niños, niñas, adolescentes y jóvenes Mejor niñez. Digite cero si no tiene.",IF(U114&gt;B114," * La variable Niños, niñas, adolescentes y jóvenes Mejor niñez no puede ser mayor al Total.",""))</f>
        <v/>
      </c>
      <c r="CH114" s="21" t="str">
        <f t="shared" ref="CH114:CH115" si="54">IF(AND(B114&gt;0,V114="")," * No olvide digitar Pueblos originarios. Digite cero si no tiene.",IF(V114&gt;B114," * La variable Pueblos originarios no puede ser mayor al Total.",""))</f>
        <v/>
      </c>
      <c r="CI114" s="21" t="str">
        <f t="shared" ref="CI114:CI115" si="55">IF(AND(B114&gt;0,W114="")," * No olvide digitar Migrantes. Digite cero si no tiene.",IF(W114&gt;B114," * La variable Migrantes no puede ser mayor al Total.",""))</f>
        <v/>
      </c>
      <c r="CK114" s="22">
        <f t="shared" ref="CK114:CK115" si="56">IF(AND(D114&gt;0,Q114=""),1,IF(Q114&gt;D114,1,0))</f>
        <v>0</v>
      </c>
      <c r="CL114" s="22">
        <f t="shared" ref="CL114:CL115" si="57">IF(AND(O114&gt;0,R114=""),1,IF(R114&gt;O114,1,0))</f>
        <v>0</v>
      </c>
      <c r="CM114" s="22">
        <f t="shared" ref="CM114:CM115" si="58">IF(AND(B114&gt;0,S114=""),1,IF(S114&gt;B114,1,0))</f>
        <v>0</v>
      </c>
      <c r="CN114" s="22">
        <f t="shared" ref="CN114:CN115" si="59">IF(AND(B114&gt;0,T114=""),1,IF(T114&gt;B114,1,0))</f>
        <v>0</v>
      </c>
      <c r="CO114" s="22">
        <f t="shared" ref="CO114:CO115" si="60">IF(AND(B114&gt;0,U114=""),1,IF(U114&gt;B114,1,0))</f>
        <v>0</v>
      </c>
      <c r="CP114" s="22">
        <f t="shared" ref="CP114:CP115" si="61">IF(AND(B114&gt;0,V114=""),1,IF(V114&gt;B114,1,0))</f>
        <v>0</v>
      </c>
      <c r="CQ114" s="22">
        <f t="shared" ref="CQ114:CQ115" si="62">IF(AND(B114&gt;0,W114=""),1,IF(W114&gt;B114,1,0))</f>
        <v>0</v>
      </c>
      <c r="CR114" s="22">
        <f t="shared" ref="CR114:CR115" si="63">IF((C114+D114)&lt;&gt;B114,1,0)</f>
        <v>0</v>
      </c>
    </row>
    <row r="115" spans="1:96" s="3" customFormat="1" ht="10.5" x14ac:dyDescent="0.15">
      <c r="A115" s="146" t="s">
        <v>171</v>
      </c>
      <c r="B115" s="155">
        <f>SUM(E115:P115)</f>
        <v>0</v>
      </c>
      <c r="C115" s="145"/>
      <c r="D115" s="79"/>
      <c r="E115" s="78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181"/>
      <c r="R115" s="144"/>
      <c r="S115" s="144"/>
      <c r="T115" s="144"/>
      <c r="U115" s="144"/>
      <c r="V115" s="144"/>
      <c r="W115" s="144"/>
      <c r="X115" s="3" t="str">
        <f t="shared" si="47"/>
        <v/>
      </c>
      <c r="CB115" s="21" t="str">
        <f t="shared" si="48"/>
        <v/>
      </c>
      <c r="CC115" s="21" t="str">
        <f t="shared" si="49"/>
        <v/>
      </c>
      <c r="CD115" s="21" t="str">
        <f t="shared" si="50"/>
        <v/>
      </c>
      <c r="CE115" s="21" t="str">
        <f t="shared" si="51"/>
        <v/>
      </c>
      <c r="CF115" s="21" t="str">
        <f t="shared" si="52"/>
        <v/>
      </c>
      <c r="CG115" s="21" t="str">
        <f t="shared" si="53"/>
        <v/>
      </c>
      <c r="CH115" s="21" t="str">
        <f t="shared" si="54"/>
        <v/>
      </c>
      <c r="CI115" s="21" t="str">
        <f t="shared" si="55"/>
        <v/>
      </c>
      <c r="CK115" s="22">
        <f t="shared" si="56"/>
        <v>0</v>
      </c>
      <c r="CL115" s="22">
        <f t="shared" si="57"/>
        <v>0</v>
      </c>
      <c r="CM115" s="22">
        <f t="shared" si="58"/>
        <v>0</v>
      </c>
      <c r="CN115" s="22">
        <f t="shared" si="59"/>
        <v>0</v>
      </c>
      <c r="CO115" s="22">
        <f t="shared" si="60"/>
        <v>0</v>
      </c>
      <c r="CP115" s="22">
        <f t="shared" si="61"/>
        <v>0</v>
      </c>
      <c r="CQ115" s="22">
        <f t="shared" si="62"/>
        <v>0</v>
      </c>
      <c r="CR115" s="22">
        <f t="shared" si="63"/>
        <v>0</v>
      </c>
    </row>
    <row r="116" spans="1:96" s="3" customFormat="1" ht="10.5" x14ac:dyDescent="0.15">
      <c r="A116" s="3111" t="s">
        <v>4</v>
      </c>
      <c r="B116" s="3112">
        <f t="shared" ref="B116:W116" si="64">SUM(B113:B115)</f>
        <v>0</v>
      </c>
      <c r="C116" s="3113">
        <f t="shared" si="64"/>
        <v>0</v>
      </c>
      <c r="D116" s="3114">
        <f t="shared" si="64"/>
        <v>0</v>
      </c>
      <c r="E116" s="3085">
        <f t="shared" si="64"/>
        <v>0</v>
      </c>
      <c r="F116" s="3115">
        <f t="shared" si="64"/>
        <v>0</v>
      </c>
      <c r="G116" s="3115">
        <f t="shared" si="64"/>
        <v>0</v>
      </c>
      <c r="H116" s="3115">
        <f t="shared" si="64"/>
        <v>0</v>
      </c>
      <c r="I116" s="3115">
        <f t="shared" si="64"/>
        <v>0</v>
      </c>
      <c r="J116" s="3115">
        <f t="shared" si="64"/>
        <v>0</v>
      </c>
      <c r="K116" s="3115">
        <f t="shared" si="64"/>
        <v>0</v>
      </c>
      <c r="L116" s="3115">
        <f t="shared" si="64"/>
        <v>0</v>
      </c>
      <c r="M116" s="3115">
        <f t="shared" si="64"/>
        <v>0</v>
      </c>
      <c r="N116" s="3115">
        <f t="shared" si="64"/>
        <v>0</v>
      </c>
      <c r="O116" s="3115">
        <f t="shared" si="64"/>
        <v>0</v>
      </c>
      <c r="P116" s="3116">
        <f t="shared" si="64"/>
        <v>0</v>
      </c>
      <c r="Q116" s="3117">
        <f t="shared" si="64"/>
        <v>0</v>
      </c>
      <c r="R116" s="3118">
        <f t="shared" si="64"/>
        <v>0</v>
      </c>
      <c r="S116" s="3118">
        <f t="shared" si="64"/>
        <v>0</v>
      </c>
      <c r="T116" s="3118">
        <f>SUM(T113:T115)</f>
        <v>0</v>
      </c>
      <c r="U116" s="3118">
        <f t="shared" si="64"/>
        <v>0</v>
      </c>
      <c r="V116" s="3118">
        <f t="shared" si="64"/>
        <v>0</v>
      </c>
      <c r="W116" s="3118">
        <f t="shared" si="64"/>
        <v>0</v>
      </c>
    </row>
    <row r="117" spans="1:96" s="2" customFormat="1" ht="11.25" x14ac:dyDescent="0.15">
      <c r="A117" s="2180" t="s">
        <v>172</v>
      </c>
      <c r="B117" s="2180"/>
      <c r="C117" s="2180"/>
      <c r="D117" s="2180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</row>
    <row r="118" spans="1:96" ht="15" customHeight="1" x14ac:dyDescent="0.25">
      <c r="A118" s="2983" t="s">
        <v>153</v>
      </c>
      <c r="B118" s="3045" t="s">
        <v>4</v>
      </c>
      <c r="C118" s="3046"/>
      <c r="D118" s="3030"/>
      <c r="E118" s="3045" t="s">
        <v>5</v>
      </c>
      <c r="F118" s="3046"/>
      <c r="G118" s="3046"/>
      <c r="H118" s="3046"/>
      <c r="I118" s="3046"/>
      <c r="J118" s="3046"/>
      <c r="K118" s="3046"/>
      <c r="L118" s="3105"/>
      <c r="M118" s="3106" t="s">
        <v>173</v>
      </c>
      <c r="N118" s="2982" t="s">
        <v>154</v>
      </c>
      <c r="O118" s="2982" t="s">
        <v>137</v>
      </c>
      <c r="P118" s="2982" t="s">
        <v>174</v>
      </c>
      <c r="Q118" s="2982" t="s">
        <v>175</v>
      </c>
      <c r="R118" s="2982" t="s">
        <v>176</v>
      </c>
      <c r="S118" s="2982" t="s">
        <v>9</v>
      </c>
      <c r="T118" s="2982" t="s">
        <v>10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</row>
    <row r="119" spans="1:96" ht="42" x14ac:dyDescent="0.25">
      <c r="A119" s="2148"/>
      <c r="B119" s="190" t="s">
        <v>71</v>
      </c>
      <c r="C119" s="1943" t="s">
        <v>29</v>
      </c>
      <c r="D119" s="2085" t="s">
        <v>30</v>
      </c>
      <c r="E119" s="2060" t="s">
        <v>177</v>
      </c>
      <c r="F119" s="2084" t="s">
        <v>178</v>
      </c>
      <c r="G119" s="2084" t="s">
        <v>179</v>
      </c>
      <c r="H119" s="2084" t="s">
        <v>180</v>
      </c>
      <c r="I119" s="2084" t="s">
        <v>181</v>
      </c>
      <c r="J119" s="2084" t="s">
        <v>182</v>
      </c>
      <c r="K119" s="2084" t="s">
        <v>183</v>
      </c>
      <c r="L119" s="3109" t="s">
        <v>168</v>
      </c>
      <c r="M119" s="2161"/>
      <c r="N119" s="2141"/>
      <c r="O119" s="2141"/>
      <c r="P119" s="2141"/>
      <c r="Q119" s="2141"/>
      <c r="R119" s="2141"/>
      <c r="S119" s="2141"/>
      <c r="T119" s="2141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</row>
    <row r="120" spans="1:96" x14ac:dyDescent="0.25">
      <c r="A120" s="146" t="s">
        <v>184</v>
      </c>
      <c r="B120" s="148">
        <f>SUM(E120:L120)</f>
        <v>0</v>
      </c>
      <c r="C120" s="145"/>
      <c r="D120" s="79"/>
      <c r="E120" s="78"/>
      <c r="F120" s="80"/>
      <c r="G120" s="80"/>
      <c r="H120" s="80"/>
      <c r="I120" s="80"/>
      <c r="J120" s="80"/>
      <c r="K120" s="80"/>
      <c r="L120" s="81"/>
      <c r="M120" s="181"/>
      <c r="N120" s="144"/>
      <c r="O120" s="144"/>
      <c r="P120" s="144"/>
      <c r="Q120" s="144"/>
      <c r="R120" s="144"/>
      <c r="S120" s="144"/>
      <c r="T120" s="144"/>
      <c r="U120" t="str">
        <f>CC120&amp;CD120&amp;CE120&amp;CF120&amp;CG120&amp;CH120&amp;CI120&amp;CJ120</f>
        <v/>
      </c>
      <c r="CC120" s="21" t="str">
        <f>IF((C120+D120)&lt;&gt;B120,"  * Las atenciones según Sexo (Hombres/Mujeres) deben ser igual al Total de atenciones","")</f>
        <v/>
      </c>
      <c r="CD120" s="21" t="str">
        <f>IF(AND(D120&gt;0,N120="")," * No olvide digitar Embarazadas. Digite cero si no tiene.",IF(N120&gt;D120," * La variable Embarazadas no puede ser mayor al Total.",""))</f>
        <v/>
      </c>
      <c r="CE120" s="21" t="str">
        <f>IF(AND(B120&gt;0,O120="")," * No olvide digitar Beneficiarios.",IF(O120&gt;B120," * Beneficiarios No puede ser mayor al Total.",""))</f>
        <v/>
      </c>
      <c r="CF120" s="21" t="str">
        <f>IF(AND(B120&gt;0,P120="")," * No olvide digitar Usuarios con discapacidad. Digite cero si no tiene.",IF(P120&gt;B120," * Usuarios con discapacidad No puede ser mayor al Total.",""))</f>
        <v/>
      </c>
      <c r="CG120" s="21" t="str">
        <f>IF(AND(B120&gt;0,Q120="")," * No olvide digitar Niños, niñas, adolescentes y jóvenes SENAME. Digite cero si no tiene.",IF(Q120&gt;B120," * Niños, niñas, adolescentes y jóvenes SENAME No puede ser mayor al Total.",""))</f>
        <v/>
      </c>
      <c r="CH120" s="21" t="str">
        <f>IF(AND(B120&gt;0,R120="")," * No olvide digitar Niños, niñas, adolescentes y jóvenes Mejor Niñez. Digite cero si no tiene.",IF(R120&gt;B120," * Niños, niñas, adolescentes y jóvenes Mejor niñez No puede ser mayor al Total.",""))</f>
        <v/>
      </c>
      <c r="CI120" s="21" t="str">
        <f>IF(AND(B120&gt;0,S120="")," * No olvide digitar Pueblos originarios. Digite cero si no tiene.",IF(S120&gt;B120," * Pueblos originarios No puede ser mayor al Total.",""))</f>
        <v/>
      </c>
      <c r="CJ120" s="21" t="str">
        <f>IF(AND(B120&gt;0,T120="")," * No olvide digitar Migrantes. Digite cero si no tiene.",IF(T120&gt;B120," * Migrantes No puede ser mayor al Total.",""))</f>
        <v/>
      </c>
      <c r="CK120" s="192">
        <f>IF((C120+D120)&lt;&gt;B120,1,0)</f>
        <v>0</v>
      </c>
      <c r="CL120" s="22">
        <f>IF(AND(D120&gt;0,N120=""),1,IF(N120&gt;B120,1,0))</f>
        <v>0</v>
      </c>
      <c r="CM120" s="22">
        <f>IF(AND(B120&gt;0,O120=""),1,IF(O120&gt;B120,1,0))</f>
        <v>0</v>
      </c>
      <c r="CN120" s="22">
        <f>IF(AND(B120&gt;0,P120=""),1,IF(P120&gt;B120,1,0))</f>
        <v>0</v>
      </c>
      <c r="CO120" s="22">
        <f>IF(AND(B120&gt;0,Q120=""),1,IF(Q120&gt;B120,1,0))</f>
        <v>0</v>
      </c>
      <c r="CP120" s="22">
        <f>IF(AND(B120&gt;0,R120=""),1,IF(R120&gt;B120,1,0))</f>
        <v>0</v>
      </c>
      <c r="CQ120" s="22">
        <f>IF(AND(B120&gt;0,S120=""),1,IF(S120&gt;B120,1,0))</f>
        <v>0</v>
      </c>
      <c r="CR120" s="22">
        <f>IF(AND(B120&gt;0,T120=""),1,IF(T120&gt;B120,1,0))</f>
        <v>0</v>
      </c>
    </row>
    <row r="121" spans="1:96" x14ac:dyDescent="0.25">
      <c r="A121" s="146" t="s">
        <v>185</v>
      </c>
      <c r="B121" s="148">
        <f>SUM(E121:L121)</f>
        <v>0</v>
      </c>
      <c r="C121" s="127"/>
      <c r="D121" s="24"/>
      <c r="E121" s="13"/>
      <c r="F121" s="14"/>
      <c r="G121" s="14"/>
      <c r="H121" s="14"/>
      <c r="I121" s="14"/>
      <c r="J121" s="14"/>
      <c r="K121" s="14"/>
      <c r="L121" s="89"/>
      <c r="M121" s="181"/>
      <c r="N121" s="144"/>
      <c r="O121" s="144"/>
      <c r="P121" s="144"/>
      <c r="Q121" s="144"/>
      <c r="R121" s="144"/>
      <c r="S121" s="144"/>
      <c r="T121" s="144"/>
      <c r="U121" t="str">
        <f>CC121&amp;CD121&amp;CE121&amp;CF121&amp;CG121&amp;CH121&amp;CI121&amp;CJ121</f>
        <v/>
      </c>
      <c r="CC121" s="21" t="str">
        <f t="shared" ref="CC121" si="65">IF((C121+D121)&lt;&gt;B121,"  * Las atenciones según Sexo (Hombres/Mujeres) deben ser igual al Total de atenciones","")</f>
        <v/>
      </c>
      <c r="CD121" s="21" t="str">
        <f>IF(AND(D121&gt;0,N121="")," * No olvide digitar Embarazadas. Digite cero si no tiene.",IF(N121&gt;D121," * La variable Embarazadas no puede ser mayor al Total.",""))</f>
        <v/>
      </c>
      <c r="CE121" s="21" t="str">
        <f>IF(AND(B121&gt;0,O121="")," * No olvide digitar Beneficiarios.",IF(O121&gt;B121," * Beneficiarios No puede ser mayor al Total.",""))</f>
        <v/>
      </c>
      <c r="CF121" s="21" t="str">
        <f>IF(AND(B121&gt;0,P121="")," * No olvide digitar Usuarios con discapacidad. Digite cero si no tiene.",IF(P121&gt;B121," * Usuarios con discapacidad No puede ser mayor al Total.",""))</f>
        <v/>
      </c>
      <c r="CG121" s="21" t="str">
        <f>IF(AND(B121&gt;0,Q121="")," * No olvide digitar Niños, niñas, adolescentes y jóvenes SENAME. Digite cero si no tiene.",IF(Q121&gt;B121," * Niños, niñas, adolescentes y jóvenes SENAME No puede ser mayor al Total.",""))</f>
        <v/>
      </c>
      <c r="CH121" s="21" t="str">
        <f>IF(AND(B121&gt;0,R121="")," * No olvide digitar Niños, niñas, adolescentes y jóvenes Mejor Niñez. Digite cero si no tiene.",IF(R121&gt;B121," * Niños, niñas, adolescentes y jóvenes Mejor niñez No puede ser mayor al Total.",""))</f>
        <v/>
      </c>
      <c r="CI121" s="21" t="str">
        <f>IF(AND(B121&gt;0,S121="")," * No olvide digitar Pueblos originarios. Digite cero si no tiene.",IF(S121&gt;B121," * Pueblos originarios No puede ser mayor al Total.",""))</f>
        <v/>
      </c>
      <c r="CJ121" s="21" t="str">
        <f>IF(AND(B121&gt;0,T121="")," * No olvide digitar Migrantes. Digite cero si no tiene.",IF(T121&gt;B121," * Migrantes No puede ser mayor al Total.",""))</f>
        <v/>
      </c>
      <c r="CK121" s="192">
        <f>IF((C121+D121)&lt;&gt;B121,1,0)</f>
        <v>0</v>
      </c>
      <c r="CL121" s="22">
        <f>IF(AND(D121&gt;0,N121=""),1,IF(N121&gt;B121,1,0))</f>
        <v>0</v>
      </c>
      <c r="CM121" s="22">
        <f>IF(AND(B121&gt;0,O121=""),1,IF(O121&gt;B121,1,0))</f>
        <v>0</v>
      </c>
      <c r="CN121" s="22">
        <f>IF(AND(B121&gt;0,P121=""),1,IF(P121&gt;B121,1,0))</f>
        <v>0</v>
      </c>
      <c r="CO121" s="22">
        <f>IF(AND(B121&gt;0,Q121=""),1,IF(Q121&gt;B121,1,0))</f>
        <v>0</v>
      </c>
      <c r="CP121" s="22">
        <f>IF(AND(B121&gt;0,R121=""),1,IF(R121&gt;B121,1,0))</f>
        <v>0</v>
      </c>
      <c r="CQ121" s="22">
        <f>IF(AND(B121&gt;0,S121=""),1,IF(S121&gt;B121,1,0))</f>
        <v>0</v>
      </c>
      <c r="CR121" s="22">
        <f>IF(AND(B121&gt;0,T121=""),1,IF(T121&gt;B121,1,0))</f>
        <v>0</v>
      </c>
    </row>
    <row r="122" spans="1:96" x14ac:dyDescent="0.25">
      <c r="A122" s="2059" t="s">
        <v>4</v>
      </c>
      <c r="B122" s="3112">
        <f t="shared" ref="B122:T122" si="66">SUM(B120:B121)</f>
        <v>0</v>
      </c>
      <c r="C122" s="3119">
        <f t="shared" si="66"/>
        <v>0</v>
      </c>
      <c r="D122" s="3114">
        <f t="shared" si="66"/>
        <v>0</v>
      </c>
      <c r="E122" s="3085">
        <f t="shared" si="66"/>
        <v>0</v>
      </c>
      <c r="F122" s="3115">
        <f t="shared" si="66"/>
        <v>0</v>
      </c>
      <c r="G122" s="3115">
        <f t="shared" si="66"/>
        <v>0</v>
      </c>
      <c r="H122" s="3115">
        <f t="shared" si="66"/>
        <v>0</v>
      </c>
      <c r="I122" s="3115">
        <f t="shared" si="66"/>
        <v>0</v>
      </c>
      <c r="J122" s="3115">
        <f t="shared" si="66"/>
        <v>0</v>
      </c>
      <c r="K122" s="3115">
        <f t="shared" si="66"/>
        <v>0</v>
      </c>
      <c r="L122" s="3116">
        <f t="shared" si="66"/>
        <v>0</v>
      </c>
      <c r="M122" s="3117">
        <f t="shared" si="66"/>
        <v>0</v>
      </c>
      <c r="N122" s="3118">
        <f t="shared" si="66"/>
        <v>0</v>
      </c>
      <c r="O122" s="3118">
        <f t="shared" si="66"/>
        <v>0</v>
      </c>
      <c r="P122" s="3118">
        <f t="shared" si="66"/>
        <v>0</v>
      </c>
      <c r="Q122" s="3118">
        <f t="shared" si="66"/>
        <v>0</v>
      </c>
      <c r="R122" s="3118">
        <f>SUM(R120:R121)</f>
        <v>0</v>
      </c>
      <c r="S122" s="3118">
        <f t="shared" si="66"/>
        <v>0</v>
      </c>
      <c r="T122" s="3118">
        <f t="shared" si="66"/>
        <v>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</row>
    <row r="123" spans="1:96" s="2" customFormat="1" ht="11.25" x14ac:dyDescent="0.15">
      <c r="A123" s="2173" t="s">
        <v>186</v>
      </c>
      <c r="B123" s="217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</row>
    <row r="124" spans="1:96" s="2" customFormat="1" ht="11.25" customHeight="1" x14ac:dyDescent="0.15">
      <c r="A124" s="2173" t="s">
        <v>187</v>
      </c>
      <c r="B124" s="217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</row>
    <row r="125" spans="1:96" s="3" customFormat="1" ht="10.5" customHeight="1" x14ac:dyDescent="0.15">
      <c r="A125" s="3120" t="s">
        <v>188</v>
      </c>
      <c r="B125" s="3120" t="s">
        <v>189</v>
      </c>
      <c r="C125" s="3050" t="s">
        <v>5</v>
      </c>
      <c r="D125" s="3051"/>
      <c r="E125" s="3051"/>
      <c r="F125" s="3051"/>
      <c r="G125" s="3051"/>
      <c r="H125" s="3051"/>
      <c r="I125" s="3051"/>
      <c r="J125" s="3051"/>
      <c r="K125" s="3051"/>
      <c r="L125" s="3051"/>
      <c r="M125" s="3051"/>
      <c r="N125" s="3051"/>
      <c r="O125" s="3051"/>
      <c r="P125" s="3051"/>
      <c r="Q125" s="3051"/>
      <c r="R125" s="3051"/>
      <c r="S125" s="3051"/>
      <c r="T125" s="3121" t="s">
        <v>48</v>
      </c>
      <c r="U125" s="3029"/>
      <c r="V125" s="3106" t="s">
        <v>190</v>
      </c>
      <c r="W125" s="2983" t="s">
        <v>191</v>
      </c>
      <c r="X125" s="2983" t="s">
        <v>9</v>
      </c>
      <c r="Y125" s="2983" t="s">
        <v>10</v>
      </c>
      <c r="Z125" s="2982" t="s">
        <v>192</v>
      </c>
      <c r="AA125" s="3122" t="s">
        <v>193</v>
      </c>
    </row>
    <row r="126" spans="1:96" s="3" customFormat="1" ht="10.5" x14ac:dyDescent="0.15">
      <c r="A126" s="3120"/>
      <c r="B126" s="3120"/>
      <c r="C126" s="2060" t="s">
        <v>12</v>
      </c>
      <c r="D126" s="2084" t="s">
        <v>13</v>
      </c>
      <c r="E126" s="2984" t="s">
        <v>14</v>
      </c>
      <c r="F126" s="2084" t="s">
        <v>15</v>
      </c>
      <c r="G126" s="2985" t="s">
        <v>16</v>
      </c>
      <c r="H126" s="2985" t="s">
        <v>17</v>
      </c>
      <c r="I126" s="2985" t="s">
        <v>18</v>
      </c>
      <c r="J126" s="2985" t="s">
        <v>19</v>
      </c>
      <c r="K126" s="2985" t="s">
        <v>20</v>
      </c>
      <c r="L126" s="2985" t="s">
        <v>21</v>
      </c>
      <c r="M126" s="2985" t="s">
        <v>22</v>
      </c>
      <c r="N126" s="2985" t="s">
        <v>23</v>
      </c>
      <c r="O126" s="2985" t="s">
        <v>24</v>
      </c>
      <c r="P126" s="2985" t="s">
        <v>25</v>
      </c>
      <c r="Q126" s="2985" t="s">
        <v>26</v>
      </c>
      <c r="R126" s="2985" t="s">
        <v>27</v>
      </c>
      <c r="S126" s="3123" t="s">
        <v>28</v>
      </c>
      <c r="T126" s="3124" t="s">
        <v>29</v>
      </c>
      <c r="U126" s="2988" t="s">
        <v>30</v>
      </c>
      <c r="V126" s="2161"/>
      <c r="W126" s="2148"/>
      <c r="X126" s="2148"/>
      <c r="Y126" s="2148"/>
      <c r="Z126" s="2141"/>
      <c r="AA126" s="2176"/>
    </row>
    <row r="127" spans="1:96" s="3" customFormat="1" ht="10.5" x14ac:dyDescent="0.15">
      <c r="A127" s="3125" t="s">
        <v>194</v>
      </c>
      <c r="B127" s="3126">
        <f>SUM(C127:S127)</f>
        <v>14</v>
      </c>
      <c r="C127" s="198"/>
      <c r="D127" s="199"/>
      <c r="E127" s="199">
        <v>7</v>
      </c>
      <c r="F127" s="199">
        <v>7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>
        <v>9</v>
      </c>
      <c r="U127" s="202">
        <v>5</v>
      </c>
      <c r="V127" s="203">
        <v>0</v>
      </c>
      <c r="W127" s="204">
        <v>0</v>
      </c>
      <c r="X127" s="204">
        <v>0</v>
      </c>
      <c r="Y127" s="204">
        <v>0</v>
      </c>
      <c r="Z127" s="205">
        <v>0</v>
      </c>
      <c r="AA127" s="205">
        <v>0</v>
      </c>
      <c r="AB127" s="3" t="str">
        <f>CC127&amp;CD127&amp;CE127&amp;CF127&amp;CG127&amp;CH127&amp;CI127</f>
        <v/>
      </c>
      <c r="CC127" s="21" t="str">
        <f>IF((T127+U127)&lt;&gt;B127,"  * Las acciones según Sexo (Hombres/Mujeres) deben ser igual al Total de acciones","")</f>
        <v/>
      </c>
      <c r="CD127" s="21" t="str">
        <f>IF(AND(B127&gt;0,V127="")," * No olvide digitar Niños, Niñas, adolescentes y jóvenes SENAME. Digite cero si no tiene.",IF(V127&gt;B127," * Niños, Niñas, adolescentes y jóvenes SENAME No puede ser mayor que el Total.",""))</f>
        <v/>
      </c>
      <c r="CE127" s="21" t="str">
        <f>IF(AND(B127&gt;0,W127="")," * No olvide digitar Niños, Niñas, adolescentes y jóvenes Mejor Niñez. Digite cero si no tiene.",IF(W127&gt;B127," * Niños, Niñas, adolescentes y jóvenes Mejor Niñez No puede ser mayor que el Total.",""))</f>
        <v/>
      </c>
      <c r="CF127" s="21" t="str">
        <f>IF(AND(B127&gt;0,X127="")," * No olvide digitar Pueblos Originarios. Digite cero si no tiene.",IF(X127&gt;B127," * Pueblos originarios No puede ser mayor que el Total.",""))</f>
        <v/>
      </c>
      <c r="CG127" s="21" t="str">
        <f>IF(AND(B127&gt;0,Y127="")," * No olvide digitar Migrantes. Digite cero si no tiene.",IF(Y127&gt;B127," * Migrantes No puede ser mayor que el Total.",""))</f>
        <v/>
      </c>
      <c r="CH127" s="21" t="str">
        <f>IF(AND(B127&gt;0,Z127="")," * No olvide digitar el campo  Demencia. Digite cero si no tiene.",IF(Z127&gt;B127," * El campo Demencia No puede ser mayor que el Total.",""))</f>
        <v/>
      </c>
      <c r="CI127" s="21" t="str">
        <f>IF(AND(B127&gt;0,AA127="")," * No olvide digitar el campo Espacios Amigables/Adolescentes. Digite cero si no tiene.",IF(AA127&gt;B127," * El campo Espacios Amigables/Adolescente No puede ser mayor que el Total.",""))</f>
        <v/>
      </c>
      <c r="CK127" s="22">
        <f>IF((T127+U127)&lt;&gt;B127,1,0)</f>
        <v>0</v>
      </c>
      <c r="CL127" s="22">
        <f>IF(AND(B127&gt;0,V127=""),1,IF(V127&gt;B127,1,0))</f>
        <v>0</v>
      </c>
      <c r="CM127" s="22">
        <f>IF(AND(B127&gt;0,W127=""),1,IF(W127&gt;B127,1,0))</f>
        <v>0</v>
      </c>
      <c r="CN127" s="22">
        <f>IF(AND(B127&gt;0,X127=""),1,IF(X127&gt;B127,1,0))</f>
        <v>0</v>
      </c>
      <c r="CO127" s="22">
        <f>IF(AND(B127&gt;0,Y127=""),1,IF(Y127&gt;B127,1,0))</f>
        <v>0</v>
      </c>
      <c r="CP127" s="22">
        <f>IF(AND(B127&gt;0,Z127=""),1,IF(Z127&gt;B127,1,0))</f>
        <v>0</v>
      </c>
      <c r="CQ127" s="22">
        <f>IF(AND(B127&gt;0,AA127=""),1,IF(AA127&gt;B127,1,0))</f>
        <v>0</v>
      </c>
    </row>
    <row r="128" spans="1:96" s="3" customFormat="1" ht="10.5" x14ac:dyDescent="0.15">
      <c r="A128" s="206" t="s">
        <v>195</v>
      </c>
      <c r="B128" s="207">
        <f>SUM(C128:S128)</f>
        <v>0</v>
      </c>
      <c r="C128" s="198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8"/>
      <c r="U128" s="209"/>
      <c r="V128" s="203"/>
      <c r="W128" s="204"/>
      <c r="X128" s="204"/>
      <c r="Y128" s="204"/>
      <c r="Z128" s="205"/>
      <c r="AA128" s="205"/>
      <c r="AB128" s="3" t="str">
        <f t="shared" ref="AB128:AB129" si="67">CC128&amp;CD128&amp;CE128&amp;CF128&amp;CG128&amp;CH128&amp;CI128</f>
        <v/>
      </c>
      <c r="CC128" s="21" t="str">
        <f t="shared" ref="CC128:CC129" si="68">IF((T128+U128)&lt;&gt;B128,"  * Las acciones según Sexo (Hombres/Mujeres) deben ser igual al Total de acciones","")</f>
        <v/>
      </c>
      <c r="CD128" s="21" t="str">
        <f t="shared" ref="CD128:CD129" si="69">IF(AND(B128&gt;0,V128="")," * No olvide digitar Niños, Niñas, adolescentes y jóvenes SENAME. Digite cero si no tiene.",IF(V128&gt;B128," * Niños, Niñas, adolescentes y jóvenes SENAME No puede ser mayor que el Total.",""))</f>
        <v/>
      </c>
      <c r="CE128" s="21" t="str">
        <f t="shared" ref="CE128:CE129" si="70">IF(AND(B128&gt;0,W128="")," * No olvide digitar Niños, Niñas, adolescentes y jóvenes Mejor Niñez. Digite cero si no tiene.",IF(W128&gt;B128," * Niños, Niñas, adolescentes y jóvenes Mejor Niñez No puede ser mayor que el Total.",""))</f>
        <v/>
      </c>
      <c r="CF128" s="21" t="str">
        <f t="shared" ref="CF128:CF129" si="71">IF(AND(B128&gt;0,X128="")," * No olvide digitar Pueblos Originarios. Digite cero si no tiene.",IF(X128&gt;B128," * Pueblos originarios No puede ser mayor que el Total.",""))</f>
        <v/>
      </c>
      <c r="CG128" s="21" t="str">
        <f t="shared" ref="CG128:CG129" si="72">IF(AND(B128&gt;0,Y128="")," * No olvide digitar Migrantes. Digite cero si no tiene.",IF(Y128&gt;B128," * Migrantes No puede ser mayor que el Total.",""))</f>
        <v/>
      </c>
      <c r="CH128" s="21" t="str">
        <f t="shared" ref="CH128:CH129" si="73">IF(AND(B128&gt;0,Z128="")," * No olvide digitar el campo  Demencia. Digite cero si no tiene.",IF(Z128&gt;B128," * El campo Demencia No puede ser mayor que el Total.",""))</f>
        <v/>
      </c>
      <c r="CI128" s="21" t="str">
        <f t="shared" ref="CI128:CI129" si="74">IF(AND(B128&gt;0,AA128="")," * No olvide digitar el campo Espacios Amigables/Adolescentes. Digite cero si no tiene.",IF(AA128&gt;B128," * El campo Espacios Amigables/Adolescente No puede ser mayor que el Total.",""))</f>
        <v/>
      </c>
      <c r="CK128" s="22">
        <f t="shared" ref="CK128:CK129" si="75">IF((T128+U128)&lt;&gt;B128,1,0)</f>
        <v>0</v>
      </c>
      <c r="CL128" s="22">
        <f t="shared" ref="CL128:CL129" si="76">IF(AND(B128&gt;0,V128=""),1,IF(V128&gt;B128,1,0))</f>
        <v>0</v>
      </c>
      <c r="CM128" s="22">
        <f t="shared" ref="CM128:CM129" si="77">IF(AND(B128&gt;0,W128=""),1,IF(W128&gt;B128,1,0))</f>
        <v>0</v>
      </c>
      <c r="CN128" s="22">
        <f t="shared" ref="CN128:CN129" si="78">IF(AND(B128&gt;0,X128=""),1,IF(X128&gt;B128,1,0))</f>
        <v>0</v>
      </c>
      <c r="CO128" s="22">
        <f t="shared" ref="CO128:CO129" si="79">IF(AND(B128&gt;0,Y128=""),1,IF(Y128&gt;B128,1,0))</f>
        <v>0</v>
      </c>
      <c r="CP128" s="22">
        <f t="shared" ref="CP128:CP129" si="80">IF(AND(B128&gt;0,Z128=""),1,IF(Z128&gt;B128,1,0))</f>
        <v>0</v>
      </c>
      <c r="CQ128" s="22">
        <f t="shared" ref="CQ128:CQ129" si="81">IF(AND(B128&gt;0,AA128=""),1,IF(AA128&gt;B128,1,0))</f>
        <v>0</v>
      </c>
    </row>
    <row r="129" spans="1:95" s="3" customFormat="1" ht="10.5" x14ac:dyDescent="0.15">
      <c r="A129" s="210" t="s">
        <v>196</v>
      </c>
      <c r="B129" s="211">
        <f>SUM(C129:S129)</f>
        <v>0</v>
      </c>
      <c r="C129" s="212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4"/>
      <c r="T129" s="215"/>
      <c r="U129" s="216"/>
      <c r="V129" s="217"/>
      <c r="W129" s="218"/>
      <c r="X129" s="218"/>
      <c r="Y129" s="218"/>
      <c r="Z129" s="219"/>
      <c r="AA129" s="219"/>
      <c r="AB129" s="3" t="str">
        <f t="shared" si="67"/>
        <v/>
      </c>
      <c r="CC129" s="21" t="str">
        <f t="shared" si="68"/>
        <v/>
      </c>
      <c r="CD129" s="21" t="str">
        <f t="shared" si="69"/>
        <v/>
      </c>
      <c r="CE129" s="21" t="str">
        <f t="shared" si="70"/>
        <v/>
      </c>
      <c r="CF129" s="21" t="str">
        <f t="shared" si="71"/>
        <v/>
      </c>
      <c r="CG129" s="21" t="str">
        <f t="shared" si="72"/>
        <v/>
      </c>
      <c r="CH129" s="21" t="str">
        <f t="shared" si="73"/>
        <v/>
      </c>
      <c r="CI129" s="21" t="str">
        <f t="shared" si="74"/>
        <v/>
      </c>
      <c r="CK129" s="22">
        <f t="shared" si="75"/>
        <v>0</v>
      </c>
      <c r="CL129" s="22">
        <f t="shared" si="76"/>
        <v>0</v>
      </c>
      <c r="CM129" s="22">
        <f t="shared" si="77"/>
        <v>0</v>
      </c>
      <c r="CN129" s="22">
        <f t="shared" si="78"/>
        <v>0</v>
      </c>
      <c r="CO129" s="22">
        <f t="shared" si="79"/>
        <v>0</v>
      </c>
      <c r="CP129" s="22">
        <f t="shared" si="80"/>
        <v>0</v>
      </c>
      <c r="CQ129" s="22">
        <f t="shared" si="81"/>
        <v>0</v>
      </c>
    </row>
    <row r="130" spans="1:95" s="2" customFormat="1" ht="11.25" customHeight="1" x14ac:dyDescent="0.15">
      <c r="A130" s="2173" t="s">
        <v>197</v>
      </c>
      <c r="B130" s="217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5" s="3" customFormat="1" ht="10.5" customHeight="1" x14ac:dyDescent="0.15">
      <c r="A131" s="3127" t="s">
        <v>198</v>
      </c>
      <c r="B131" s="3127" t="s">
        <v>3</v>
      </c>
      <c r="C131" s="3044" t="s">
        <v>4</v>
      </c>
      <c r="D131" s="2156"/>
      <c r="E131" s="2982"/>
      <c r="F131" s="3050" t="s">
        <v>39</v>
      </c>
      <c r="G131" s="3051"/>
      <c r="H131" s="3051"/>
      <c r="I131" s="3051"/>
      <c r="J131" s="3051"/>
      <c r="K131" s="3051"/>
      <c r="L131" s="3051"/>
      <c r="M131" s="3051"/>
      <c r="N131" s="3051"/>
      <c r="O131" s="3051"/>
      <c r="P131" s="3051"/>
      <c r="Q131" s="3051"/>
      <c r="R131" s="3051"/>
      <c r="S131" s="3051"/>
      <c r="T131" s="3051"/>
      <c r="U131" s="3051"/>
      <c r="V131" s="3051"/>
      <c r="W131" s="3051"/>
      <c r="X131" s="3051"/>
      <c r="Y131" s="3051"/>
      <c r="Z131" s="3051"/>
      <c r="AA131" s="3051"/>
      <c r="AB131" s="3051"/>
      <c r="AC131" s="3051"/>
      <c r="AD131" s="3051"/>
      <c r="AE131" s="3051"/>
      <c r="AF131" s="3051"/>
      <c r="AG131" s="3051"/>
      <c r="AH131" s="3051"/>
      <c r="AI131" s="3051"/>
      <c r="AJ131" s="3051"/>
      <c r="AK131" s="3051"/>
      <c r="AL131" s="3051"/>
      <c r="AM131" s="3051"/>
      <c r="AN131" s="3106" t="s">
        <v>8</v>
      </c>
      <c r="AO131" s="2983" t="s">
        <v>9</v>
      </c>
      <c r="AP131" s="2983" t="s">
        <v>10</v>
      </c>
      <c r="AQ131" s="2983" t="s">
        <v>192</v>
      </c>
      <c r="AR131" s="2983" t="s">
        <v>193</v>
      </c>
    </row>
    <row r="132" spans="1:95" s="3" customFormat="1" ht="10.5" x14ac:dyDescent="0.15">
      <c r="A132" s="2101"/>
      <c r="B132" s="2101"/>
      <c r="C132" s="2157"/>
      <c r="D132" s="2158"/>
      <c r="E132" s="2141"/>
      <c r="F132" s="3045" t="s">
        <v>12</v>
      </c>
      <c r="G132" s="3030"/>
      <c r="H132" s="3045" t="s">
        <v>13</v>
      </c>
      <c r="I132" s="3030"/>
      <c r="J132" s="3045" t="s">
        <v>141</v>
      </c>
      <c r="K132" s="3030"/>
      <c r="L132" s="3045" t="s">
        <v>15</v>
      </c>
      <c r="M132" s="3046"/>
      <c r="N132" s="3045" t="s">
        <v>16</v>
      </c>
      <c r="O132" s="3030"/>
      <c r="P132" s="3050" t="s">
        <v>17</v>
      </c>
      <c r="Q132" s="3052"/>
      <c r="R132" s="3050" t="s">
        <v>18</v>
      </c>
      <c r="S132" s="3052"/>
      <c r="T132" s="3050" t="s">
        <v>19</v>
      </c>
      <c r="U132" s="3052"/>
      <c r="V132" s="3050" t="s">
        <v>20</v>
      </c>
      <c r="W132" s="3052"/>
      <c r="X132" s="3050" t="s">
        <v>21</v>
      </c>
      <c r="Y132" s="3052"/>
      <c r="Z132" s="3050" t="s">
        <v>22</v>
      </c>
      <c r="AA132" s="3052"/>
      <c r="AB132" s="3050" t="s">
        <v>23</v>
      </c>
      <c r="AC132" s="3052"/>
      <c r="AD132" s="3050" t="s">
        <v>24</v>
      </c>
      <c r="AE132" s="3052"/>
      <c r="AF132" s="3050" t="s">
        <v>25</v>
      </c>
      <c r="AG132" s="3052"/>
      <c r="AH132" s="3050" t="s">
        <v>26</v>
      </c>
      <c r="AI132" s="3052"/>
      <c r="AJ132" s="3050" t="s">
        <v>27</v>
      </c>
      <c r="AK132" s="3052"/>
      <c r="AL132" s="3050" t="s">
        <v>28</v>
      </c>
      <c r="AM132" s="3051"/>
      <c r="AN132" s="2160"/>
      <c r="AO132" s="2171"/>
      <c r="AP132" s="2171"/>
      <c r="AQ132" s="2171"/>
      <c r="AR132" s="2171"/>
    </row>
    <row r="133" spans="1:95" s="3" customFormat="1" ht="10.5" x14ac:dyDescent="0.15">
      <c r="A133" s="2102"/>
      <c r="B133" s="2102"/>
      <c r="C133" s="3057" t="s">
        <v>43</v>
      </c>
      <c r="D133" s="2984" t="s">
        <v>29</v>
      </c>
      <c r="E133" s="3055" t="s">
        <v>30</v>
      </c>
      <c r="F133" s="2060" t="s">
        <v>29</v>
      </c>
      <c r="G133" s="3055" t="s">
        <v>30</v>
      </c>
      <c r="H133" s="2060" t="s">
        <v>29</v>
      </c>
      <c r="I133" s="3055" t="s">
        <v>30</v>
      </c>
      <c r="J133" s="2060" t="s">
        <v>29</v>
      </c>
      <c r="K133" s="3055" t="s">
        <v>30</v>
      </c>
      <c r="L133" s="2984" t="s">
        <v>29</v>
      </c>
      <c r="M133" s="3128" t="s">
        <v>30</v>
      </c>
      <c r="N133" s="2060" t="s">
        <v>29</v>
      </c>
      <c r="O133" s="2085" t="s">
        <v>30</v>
      </c>
      <c r="P133" s="2060" t="s">
        <v>29</v>
      </c>
      <c r="Q133" s="2085" t="s">
        <v>30</v>
      </c>
      <c r="R133" s="2984" t="s">
        <v>29</v>
      </c>
      <c r="S133" s="2085" t="s">
        <v>30</v>
      </c>
      <c r="T133" s="2984" t="s">
        <v>29</v>
      </c>
      <c r="U133" s="2085" t="s">
        <v>30</v>
      </c>
      <c r="V133" s="2060" t="s">
        <v>29</v>
      </c>
      <c r="W133" s="2085" t="s">
        <v>30</v>
      </c>
      <c r="X133" s="2984" t="s">
        <v>29</v>
      </c>
      <c r="Y133" s="2085" t="s">
        <v>30</v>
      </c>
      <c r="Z133" s="2984" t="s">
        <v>29</v>
      </c>
      <c r="AA133" s="2085" t="s">
        <v>30</v>
      </c>
      <c r="AB133" s="2984" t="s">
        <v>29</v>
      </c>
      <c r="AC133" s="2085" t="s">
        <v>30</v>
      </c>
      <c r="AD133" s="2984" t="s">
        <v>29</v>
      </c>
      <c r="AE133" s="2085" t="s">
        <v>30</v>
      </c>
      <c r="AF133" s="2984" t="s">
        <v>29</v>
      </c>
      <c r="AG133" s="2085" t="s">
        <v>30</v>
      </c>
      <c r="AH133" s="2984" t="s">
        <v>29</v>
      </c>
      <c r="AI133" s="2085" t="s">
        <v>30</v>
      </c>
      <c r="AJ133" s="2984" t="s">
        <v>29</v>
      </c>
      <c r="AK133" s="2085" t="s">
        <v>30</v>
      </c>
      <c r="AL133" s="2984" t="s">
        <v>29</v>
      </c>
      <c r="AM133" s="3128" t="s">
        <v>30</v>
      </c>
      <c r="AN133" s="2161"/>
      <c r="AO133" s="2148"/>
      <c r="AP133" s="2148"/>
      <c r="AQ133" s="2148"/>
      <c r="AR133" s="2148"/>
    </row>
    <row r="134" spans="1:95" s="3" customFormat="1" ht="10.5" x14ac:dyDescent="0.15">
      <c r="A134" s="3129" t="s">
        <v>199</v>
      </c>
      <c r="B134" s="3130" t="s">
        <v>31</v>
      </c>
      <c r="C134" s="3131">
        <f t="shared" ref="C134:C155" si="82">SUM(D134:E134)</f>
        <v>0</v>
      </c>
      <c r="D134" s="223">
        <f t="shared" ref="D134:E143" si="83">SUM(F134+H134+J134+L134+N134+P134+R134+T134+V134+X134+Z134+AB134+AD134+AF134+AH134+AJ134+AL134)</f>
        <v>0</v>
      </c>
      <c r="E134" s="3132">
        <f t="shared" si="83"/>
        <v>0</v>
      </c>
      <c r="F134" s="3133"/>
      <c r="G134" s="3134"/>
      <c r="H134" s="3133"/>
      <c r="I134" s="3134"/>
      <c r="J134" s="3133"/>
      <c r="K134" s="3134"/>
      <c r="L134" s="3135"/>
      <c r="M134" s="3136"/>
      <c r="N134" s="3133"/>
      <c r="O134" s="3137"/>
      <c r="P134" s="3133"/>
      <c r="Q134" s="3137"/>
      <c r="R134" s="3135"/>
      <c r="S134" s="3137"/>
      <c r="T134" s="3135"/>
      <c r="U134" s="3137"/>
      <c r="V134" s="3133"/>
      <c r="W134" s="3134"/>
      <c r="X134" s="3135"/>
      <c r="Y134" s="3134"/>
      <c r="Z134" s="3135"/>
      <c r="AA134" s="3137"/>
      <c r="AB134" s="3135"/>
      <c r="AC134" s="3137"/>
      <c r="AD134" s="3135"/>
      <c r="AE134" s="3137"/>
      <c r="AF134" s="3135"/>
      <c r="AG134" s="3137"/>
      <c r="AH134" s="3135"/>
      <c r="AI134" s="3137"/>
      <c r="AJ134" s="3135"/>
      <c r="AK134" s="3137"/>
      <c r="AL134" s="3135"/>
      <c r="AM134" s="3136"/>
      <c r="AN134" s="3138"/>
      <c r="AO134" s="3137"/>
      <c r="AP134" s="3137"/>
      <c r="AQ134" s="3137"/>
      <c r="AR134" s="3137"/>
      <c r="AS134" s="3" t="str">
        <f>CC134&amp;CD134&amp;CE134&amp;CF134&amp;CG134</f>
        <v/>
      </c>
      <c r="CC134" s="21" t="str">
        <f t="shared" ref="CC134:CC143" si="84">IF(AND(C134&gt;0,AN134="")," * No olvide digitar Niños, Niñas, Adolescentes y Jóvenes Mejor Niñez. Digite Cero si no tiene",IF(AN134&gt;C134," * Niños, Niñas, Adolescentes y Jóvenes Mejor Niñez No puede ser mayor al Total.",""))</f>
        <v/>
      </c>
      <c r="CD134" s="21" t="str">
        <f>IF(AND(C134&gt;0,AO134="")," * No olvide digitar la variable Pueblos originarios. Digite cero si no tiene",IF(AO134&gt;C134," * La variable Pueblos Originarios No puede ser mayor al Total.",""))</f>
        <v/>
      </c>
      <c r="CE134" s="21" t="str">
        <f>IF(AND(C134&gt;0,AP134="")," * No olvide digitar la variable Migrantes. Digite cero si no tiene.",IF(AP134&gt;C134," * La variable Migrantes No puede ser mayor al Total.",""))</f>
        <v/>
      </c>
      <c r="CF134" s="21" t="str">
        <f>IF(AND(C134&gt;0,AQ134="")," * No olvide digitar la variable Demencia. Digite cero si no tiene.",IF(AQ134&gt;C134," * La variable Demencia No puede ser mayor al Total.",""))</f>
        <v/>
      </c>
      <c r="CG134" s="21" t="str">
        <f>IF(AND(C134&gt;0,AR134="")," * No olvide digitar la variable Espacios Amigables/Adolescentes. Digite cero si no tiene.",IF(AR134&gt;C134," * La variable Espacios Amigables/adolescentes No puede ser mayor al Total.",""))</f>
        <v/>
      </c>
      <c r="CH134" s="45"/>
      <c r="CI134" s="45"/>
      <c r="CK134" s="22">
        <f>IF(AND(C134&gt;0,AN134=""),1,IF(AN134&gt;C134,1,0))</f>
        <v>0</v>
      </c>
      <c r="CL134" s="22">
        <f>IF(AND(C134&gt;0,AO134=""),1,IF(AO134&gt;C134,1,0))</f>
        <v>0</v>
      </c>
      <c r="CM134" s="22">
        <f>IF(AND(C134&gt;0,AP134=""),1,IF(AP134&gt;C134,1,0))</f>
        <v>0</v>
      </c>
      <c r="CN134" s="22">
        <f>IF(AND(C134&gt;0,AQ134=""),1,IF(AQ134&gt;C134,1,0))</f>
        <v>0</v>
      </c>
      <c r="CO134" s="22">
        <f>IF(AND(C134&gt;0,AR134=""),1,IF(AR134&gt;C134,1,0))</f>
        <v>0</v>
      </c>
    </row>
    <row r="135" spans="1:95" s="3" customFormat="1" ht="10.5" x14ac:dyDescent="0.15">
      <c r="A135" s="2124"/>
      <c r="B135" s="225" t="s">
        <v>200</v>
      </c>
      <c r="C135" s="226">
        <f t="shared" si="82"/>
        <v>0</v>
      </c>
      <c r="D135" s="227">
        <f t="shared" si="83"/>
        <v>0</v>
      </c>
      <c r="E135" s="228">
        <f t="shared" si="83"/>
        <v>0</v>
      </c>
      <c r="F135" s="198"/>
      <c r="G135" s="205"/>
      <c r="H135" s="198"/>
      <c r="I135" s="205"/>
      <c r="J135" s="198"/>
      <c r="K135" s="205"/>
      <c r="L135" s="229"/>
      <c r="M135" s="230"/>
      <c r="N135" s="198"/>
      <c r="O135" s="231"/>
      <c r="P135" s="198"/>
      <c r="Q135" s="231"/>
      <c r="R135" s="229"/>
      <c r="S135" s="231"/>
      <c r="T135" s="229"/>
      <c r="U135" s="231"/>
      <c r="V135" s="198"/>
      <c r="W135" s="205"/>
      <c r="X135" s="229"/>
      <c r="Y135" s="205"/>
      <c r="Z135" s="229"/>
      <c r="AA135" s="231"/>
      <c r="AB135" s="229"/>
      <c r="AC135" s="231"/>
      <c r="AD135" s="229"/>
      <c r="AE135" s="231"/>
      <c r="AF135" s="229"/>
      <c r="AG135" s="231"/>
      <c r="AH135" s="229"/>
      <c r="AI135" s="231"/>
      <c r="AJ135" s="229"/>
      <c r="AK135" s="231"/>
      <c r="AL135" s="229"/>
      <c r="AM135" s="230"/>
      <c r="AN135" s="203"/>
      <c r="AO135" s="231"/>
      <c r="AP135" s="231"/>
      <c r="AQ135" s="231"/>
      <c r="AR135" s="231"/>
      <c r="AS135" s="3" t="str">
        <f t="shared" ref="AS135:AS154" si="85">CC135&amp;CD135&amp;CE135&amp;CF135&amp;CG135</f>
        <v/>
      </c>
      <c r="CC135" s="21" t="str">
        <f t="shared" si="84"/>
        <v/>
      </c>
      <c r="CD135" s="21" t="str">
        <f t="shared" ref="CD135:CD143" si="86">IF(AND(C135&gt;0,AO135="")," * No olvide digitar la variable Pueblos originarios. Digite cero si no tiene",IF(AO135&gt;C135," * La variable Pueblos Originarios No puede ser mayor al Total.",""))</f>
        <v/>
      </c>
      <c r="CE135" s="21" t="str">
        <f t="shared" ref="CE135:CE143" si="87">IF(AND(C135&gt;0,AP135="")," * No olvide digitar la variable Migrantes. Digite cero si no tiene.",IF(AP135&gt;C135," * La variable Migrantes No puede ser mayor al Total.",""))</f>
        <v/>
      </c>
      <c r="CF135" s="21" t="str">
        <f t="shared" ref="CF135:CF143" si="88">IF(AND(C135&gt;0,AQ135="")," * No olvide digitar la variable Demencia. Digite cero si no tiene.",IF(AQ135&gt;C135," * La variable Demencia No puede ser mayor al Total.",""))</f>
        <v/>
      </c>
      <c r="CG135" s="21" t="str">
        <f t="shared" ref="CG135:CG143" si="89">IF(AND(C135&gt;0,AR135="")," * No olvide digitar la variable Espacios Amigables/Adolescentes. Digite cero si no tiene.",IF(AR135&gt;C135," * La variable Espacios Amigables/adolescentes No puede ser mayor al Total.",""))</f>
        <v/>
      </c>
      <c r="CH135" s="45"/>
      <c r="CI135" s="45"/>
      <c r="CK135" s="22">
        <f t="shared" ref="CK135:CK154" si="90">IF(AND(C135&gt;0,AN135=""),1,IF(AN135&gt;C135,1,0))</f>
        <v>0</v>
      </c>
      <c r="CL135" s="22">
        <f t="shared" ref="CL135:CL154" si="91">IF(AND(C135&gt;0,AO135=""),1,IF(AO135&gt;C135,1,0))</f>
        <v>0</v>
      </c>
      <c r="CM135" s="22">
        <f t="shared" ref="CM135:CM154" si="92">IF(AND(C135&gt;0,AP135=""),1,IF(AP135&gt;C135,1,0))</f>
        <v>0</v>
      </c>
      <c r="CN135" s="22">
        <f t="shared" ref="CN135:CN154" si="93">IF(AND(C135&gt;0,AQ135=""),1,IF(AQ135&gt;C135,1,0))</f>
        <v>0</v>
      </c>
      <c r="CO135" s="22">
        <f t="shared" ref="CO135:CO154" si="94">IF(AND(C135&gt;0,AR135=""),1,IF(AR135&gt;C135,1,0))</f>
        <v>0</v>
      </c>
    </row>
    <row r="136" spans="1:95" s="3" customFormat="1" ht="10.5" x14ac:dyDescent="0.15">
      <c r="A136" s="2124"/>
      <c r="B136" s="225" t="s">
        <v>32</v>
      </c>
      <c r="C136" s="226">
        <f t="shared" si="82"/>
        <v>0</v>
      </c>
      <c r="D136" s="227">
        <f t="shared" si="83"/>
        <v>0</v>
      </c>
      <c r="E136" s="228">
        <f t="shared" si="83"/>
        <v>0</v>
      </c>
      <c r="F136" s="198"/>
      <c r="G136" s="205"/>
      <c r="H136" s="198"/>
      <c r="I136" s="205"/>
      <c r="J136" s="198"/>
      <c r="K136" s="205"/>
      <c r="L136" s="229"/>
      <c r="M136" s="230"/>
      <c r="N136" s="198"/>
      <c r="O136" s="231"/>
      <c r="P136" s="198"/>
      <c r="Q136" s="231"/>
      <c r="R136" s="229"/>
      <c r="S136" s="231"/>
      <c r="T136" s="229"/>
      <c r="U136" s="231"/>
      <c r="V136" s="198"/>
      <c r="W136" s="205"/>
      <c r="X136" s="229"/>
      <c r="Y136" s="205"/>
      <c r="Z136" s="229"/>
      <c r="AA136" s="231"/>
      <c r="AB136" s="229"/>
      <c r="AC136" s="231"/>
      <c r="AD136" s="229"/>
      <c r="AE136" s="231"/>
      <c r="AF136" s="229"/>
      <c r="AG136" s="231"/>
      <c r="AH136" s="229"/>
      <c r="AI136" s="231"/>
      <c r="AJ136" s="229"/>
      <c r="AK136" s="231"/>
      <c r="AL136" s="229"/>
      <c r="AM136" s="230"/>
      <c r="AN136" s="203"/>
      <c r="AO136" s="231"/>
      <c r="AP136" s="231"/>
      <c r="AQ136" s="231"/>
      <c r="AR136" s="231"/>
      <c r="AS136" s="3" t="str">
        <f t="shared" si="85"/>
        <v/>
      </c>
      <c r="CC136" s="21" t="str">
        <f t="shared" si="84"/>
        <v/>
      </c>
      <c r="CD136" s="21" t="str">
        <f t="shared" si="86"/>
        <v/>
      </c>
      <c r="CE136" s="21" t="str">
        <f t="shared" si="87"/>
        <v/>
      </c>
      <c r="CF136" s="21" t="str">
        <f t="shared" si="88"/>
        <v/>
      </c>
      <c r="CG136" s="21" t="str">
        <f t="shared" si="89"/>
        <v/>
      </c>
      <c r="CH136" s="45"/>
      <c r="CI136" s="45"/>
      <c r="CK136" s="22">
        <f t="shared" si="90"/>
        <v>0</v>
      </c>
      <c r="CL136" s="22">
        <f t="shared" si="91"/>
        <v>0</v>
      </c>
      <c r="CM136" s="22">
        <f t="shared" si="92"/>
        <v>0</v>
      </c>
      <c r="CN136" s="22">
        <f t="shared" si="93"/>
        <v>0</v>
      </c>
      <c r="CO136" s="22">
        <f t="shared" si="94"/>
        <v>0</v>
      </c>
    </row>
    <row r="137" spans="1:95" s="3" customFormat="1" ht="10.5" x14ac:dyDescent="0.15">
      <c r="A137" s="2124"/>
      <c r="B137" s="225" t="s">
        <v>33</v>
      </c>
      <c r="C137" s="226">
        <f t="shared" si="82"/>
        <v>0</v>
      </c>
      <c r="D137" s="227">
        <f t="shared" si="83"/>
        <v>0</v>
      </c>
      <c r="E137" s="228">
        <f t="shared" si="83"/>
        <v>0</v>
      </c>
      <c r="F137" s="198"/>
      <c r="G137" s="205"/>
      <c r="H137" s="198"/>
      <c r="I137" s="205"/>
      <c r="J137" s="198"/>
      <c r="K137" s="205"/>
      <c r="L137" s="229"/>
      <c r="M137" s="230"/>
      <c r="N137" s="198"/>
      <c r="O137" s="231"/>
      <c r="P137" s="198"/>
      <c r="Q137" s="231"/>
      <c r="R137" s="229"/>
      <c r="S137" s="231"/>
      <c r="T137" s="229"/>
      <c r="U137" s="231"/>
      <c r="V137" s="198"/>
      <c r="W137" s="205"/>
      <c r="X137" s="229"/>
      <c r="Y137" s="205"/>
      <c r="Z137" s="229"/>
      <c r="AA137" s="231"/>
      <c r="AB137" s="229"/>
      <c r="AC137" s="231"/>
      <c r="AD137" s="229"/>
      <c r="AE137" s="231"/>
      <c r="AF137" s="229"/>
      <c r="AG137" s="231"/>
      <c r="AH137" s="229"/>
      <c r="AI137" s="231"/>
      <c r="AJ137" s="229"/>
      <c r="AK137" s="231"/>
      <c r="AL137" s="229"/>
      <c r="AM137" s="230"/>
      <c r="AN137" s="203"/>
      <c r="AO137" s="231"/>
      <c r="AP137" s="231"/>
      <c r="AQ137" s="231"/>
      <c r="AR137" s="231"/>
      <c r="AS137" s="3" t="str">
        <f t="shared" si="85"/>
        <v/>
      </c>
      <c r="CC137" s="21" t="str">
        <f t="shared" si="84"/>
        <v/>
      </c>
      <c r="CD137" s="21" t="str">
        <f t="shared" si="86"/>
        <v/>
      </c>
      <c r="CE137" s="21" t="str">
        <f t="shared" si="87"/>
        <v/>
      </c>
      <c r="CF137" s="21" t="str">
        <f t="shared" si="88"/>
        <v/>
      </c>
      <c r="CG137" s="21" t="str">
        <f t="shared" si="89"/>
        <v/>
      </c>
      <c r="CH137" s="45"/>
      <c r="CI137" s="45"/>
      <c r="CK137" s="22">
        <f t="shared" si="90"/>
        <v>0</v>
      </c>
      <c r="CL137" s="22">
        <f t="shared" si="91"/>
        <v>0</v>
      </c>
      <c r="CM137" s="22">
        <f t="shared" si="92"/>
        <v>0</v>
      </c>
      <c r="CN137" s="22">
        <f t="shared" si="93"/>
        <v>0</v>
      </c>
      <c r="CO137" s="22">
        <f t="shared" si="94"/>
        <v>0</v>
      </c>
    </row>
    <row r="138" spans="1:95" s="3" customFormat="1" ht="10.5" x14ac:dyDescent="0.15">
      <c r="A138" s="2124"/>
      <c r="B138" s="225" t="s">
        <v>201</v>
      </c>
      <c r="C138" s="226">
        <f t="shared" si="82"/>
        <v>4</v>
      </c>
      <c r="D138" s="227">
        <f t="shared" si="83"/>
        <v>2</v>
      </c>
      <c r="E138" s="228">
        <f t="shared" si="83"/>
        <v>2</v>
      </c>
      <c r="F138" s="198"/>
      <c r="G138" s="205"/>
      <c r="H138" s="198"/>
      <c r="I138" s="205"/>
      <c r="J138" s="198"/>
      <c r="K138" s="205"/>
      <c r="L138" s="229"/>
      <c r="M138" s="230"/>
      <c r="N138" s="198">
        <v>1</v>
      </c>
      <c r="O138" s="231"/>
      <c r="P138" s="198"/>
      <c r="Q138" s="231"/>
      <c r="R138" s="229"/>
      <c r="S138" s="231"/>
      <c r="T138" s="229"/>
      <c r="U138" s="231"/>
      <c r="V138" s="198"/>
      <c r="W138" s="205"/>
      <c r="X138" s="229"/>
      <c r="Y138" s="205"/>
      <c r="Z138" s="229"/>
      <c r="AA138" s="231">
        <v>1</v>
      </c>
      <c r="AB138" s="229"/>
      <c r="AC138" s="231"/>
      <c r="AD138" s="229"/>
      <c r="AE138" s="231">
        <v>1</v>
      </c>
      <c r="AF138" s="229"/>
      <c r="AG138" s="231"/>
      <c r="AH138" s="229">
        <v>1</v>
      </c>
      <c r="AI138" s="231"/>
      <c r="AJ138" s="229"/>
      <c r="AK138" s="231"/>
      <c r="AL138" s="229"/>
      <c r="AM138" s="230"/>
      <c r="AN138" s="203">
        <v>0</v>
      </c>
      <c r="AO138" s="231">
        <v>0</v>
      </c>
      <c r="AP138" s="231">
        <v>0</v>
      </c>
      <c r="AQ138" s="231">
        <v>0</v>
      </c>
      <c r="AR138" s="231">
        <v>0</v>
      </c>
      <c r="AS138" s="3" t="str">
        <f t="shared" si="85"/>
        <v/>
      </c>
      <c r="CC138" s="21" t="str">
        <f t="shared" si="84"/>
        <v/>
      </c>
      <c r="CD138" s="21" t="str">
        <f t="shared" si="86"/>
        <v/>
      </c>
      <c r="CE138" s="21" t="str">
        <f t="shared" si="87"/>
        <v/>
      </c>
      <c r="CF138" s="21" t="str">
        <f t="shared" si="88"/>
        <v/>
      </c>
      <c r="CG138" s="21" t="str">
        <f t="shared" si="89"/>
        <v/>
      </c>
      <c r="CH138" s="45"/>
      <c r="CI138" s="45"/>
      <c r="CK138" s="22">
        <f t="shared" si="90"/>
        <v>0</v>
      </c>
      <c r="CL138" s="22">
        <f t="shared" si="91"/>
        <v>0</v>
      </c>
      <c r="CM138" s="22">
        <f t="shared" si="92"/>
        <v>0</v>
      </c>
      <c r="CN138" s="22">
        <f t="shared" si="93"/>
        <v>0</v>
      </c>
      <c r="CO138" s="22">
        <f t="shared" si="94"/>
        <v>0</v>
      </c>
    </row>
    <row r="139" spans="1:95" s="3" customFormat="1" ht="10.5" x14ac:dyDescent="0.15">
      <c r="A139" s="2124"/>
      <c r="B139" s="225" t="s">
        <v>35</v>
      </c>
      <c r="C139" s="226">
        <f t="shared" si="82"/>
        <v>0</v>
      </c>
      <c r="D139" s="227">
        <f t="shared" si="83"/>
        <v>0</v>
      </c>
      <c r="E139" s="228">
        <f t="shared" si="83"/>
        <v>0</v>
      </c>
      <c r="F139" s="198"/>
      <c r="G139" s="205"/>
      <c r="H139" s="198"/>
      <c r="I139" s="205"/>
      <c r="J139" s="198"/>
      <c r="K139" s="205"/>
      <c r="L139" s="229"/>
      <c r="M139" s="230"/>
      <c r="N139" s="198"/>
      <c r="O139" s="231"/>
      <c r="P139" s="198"/>
      <c r="Q139" s="231"/>
      <c r="R139" s="229"/>
      <c r="S139" s="231"/>
      <c r="T139" s="229"/>
      <c r="U139" s="231"/>
      <c r="V139" s="198"/>
      <c r="W139" s="205"/>
      <c r="X139" s="229"/>
      <c r="Y139" s="205"/>
      <c r="Z139" s="229"/>
      <c r="AA139" s="231"/>
      <c r="AB139" s="229"/>
      <c r="AC139" s="231"/>
      <c r="AD139" s="229"/>
      <c r="AE139" s="231"/>
      <c r="AF139" s="229"/>
      <c r="AG139" s="231"/>
      <c r="AH139" s="229"/>
      <c r="AI139" s="231"/>
      <c r="AJ139" s="229"/>
      <c r="AK139" s="231"/>
      <c r="AL139" s="229"/>
      <c r="AM139" s="230"/>
      <c r="AN139" s="203"/>
      <c r="AO139" s="231"/>
      <c r="AP139" s="231"/>
      <c r="AQ139" s="231"/>
      <c r="AR139" s="231"/>
      <c r="AS139" s="3" t="str">
        <f t="shared" si="85"/>
        <v/>
      </c>
      <c r="CC139" s="21" t="str">
        <f t="shared" si="84"/>
        <v/>
      </c>
      <c r="CD139" s="21" t="str">
        <f t="shared" si="86"/>
        <v/>
      </c>
      <c r="CE139" s="21" t="str">
        <f t="shared" si="87"/>
        <v/>
      </c>
      <c r="CF139" s="21" t="str">
        <f t="shared" si="88"/>
        <v/>
      </c>
      <c r="CG139" s="21" t="str">
        <f t="shared" si="89"/>
        <v/>
      </c>
      <c r="CH139" s="45"/>
      <c r="CI139" s="45"/>
      <c r="CK139" s="22">
        <f t="shared" si="90"/>
        <v>0</v>
      </c>
      <c r="CL139" s="22">
        <f t="shared" si="91"/>
        <v>0</v>
      </c>
      <c r="CM139" s="22">
        <f t="shared" si="92"/>
        <v>0</v>
      </c>
      <c r="CN139" s="22">
        <f t="shared" si="93"/>
        <v>0</v>
      </c>
      <c r="CO139" s="22">
        <f t="shared" si="94"/>
        <v>0</v>
      </c>
    </row>
    <row r="140" spans="1:95" s="3" customFormat="1" ht="10.5" x14ac:dyDescent="0.15">
      <c r="A140" s="2124"/>
      <c r="B140" s="225" t="s">
        <v>202</v>
      </c>
      <c r="C140" s="226">
        <f t="shared" si="82"/>
        <v>0</v>
      </c>
      <c r="D140" s="227">
        <f t="shared" si="83"/>
        <v>0</v>
      </c>
      <c r="E140" s="228">
        <f t="shared" si="83"/>
        <v>0</v>
      </c>
      <c r="F140" s="198"/>
      <c r="G140" s="205"/>
      <c r="H140" s="198"/>
      <c r="I140" s="205"/>
      <c r="J140" s="198"/>
      <c r="K140" s="205"/>
      <c r="L140" s="229"/>
      <c r="M140" s="230"/>
      <c r="N140" s="198"/>
      <c r="O140" s="231"/>
      <c r="P140" s="198"/>
      <c r="Q140" s="231"/>
      <c r="R140" s="229"/>
      <c r="S140" s="231"/>
      <c r="T140" s="229"/>
      <c r="U140" s="231"/>
      <c r="V140" s="198"/>
      <c r="W140" s="205"/>
      <c r="X140" s="229"/>
      <c r="Y140" s="205"/>
      <c r="Z140" s="229"/>
      <c r="AA140" s="231"/>
      <c r="AB140" s="229"/>
      <c r="AC140" s="231"/>
      <c r="AD140" s="229"/>
      <c r="AE140" s="231"/>
      <c r="AF140" s="229"/>
      <c r="AG140" s="231"/>
      <c r="AH140" s="229"/>
      <c r="AI140" s="231"/>
      <c r="AJ140" s="229"/>
      <c r="AK140" s="231"/>
      <c r="AL140" s="229"/>
      <c r="AM140" s="230"/>
      <c r="AN140" s="203"/>
      <c r="AO140" s="231"/>
      <c r="AP140" s="231"/>
      <c r="AQ140" s="231"/>
      <c r="AR140" s="231"/>
      <c r="AS140" s="3" t="str">
        <f t="shared" si="85"/>
        <v/>
      </c>
      <c r="CC140" s="21" t="str">
        <f t="shared" si="84"/>
        <v/>
      </c>
      <c r="CD140" s="21" t="str">
        <f t="shared" si="86"/>
        <v/>
      </c>
      <c r="CE140" s="21" t="str">
        <f t="shared" si="87"/>
        <v/>
      </c>
      <c r="CF140" s="21" t="str">
        <f t="shared" si="88"/>
        <v/>
      </c>
      <c r="CG140" s="21" t="str">
        <f t="shared" si="89"/>
        <v/>
      </c>
      <c r="CH140" s="45"/>
      <c r="CI140" s="45"/>
      <c r="CK140" s="22">
        <f t="shared" si="90"/>
        <v>0</v>
      </c>
      <c r="CL140" s="22">
        <f t="shared" si="91"/>
        <v>0</v>
      </c>
      <c r="CM140" s="22">
        <f t="shared" si="92"/>
        <v>0</v>
      </c>
      <c r="CN140" s="22">
        <f t="shared" si="93"/>
        <v>0</v>
      </c>
      <c r="CO140" s="22">
        <f t="shared" si="94"/>
        <v>0</v>
      </c>
    </row>
    <row r="141" spans="1:95" s="3" customFormat="1" ht="21" x14ac:dyDescent="0.15">
      <c r="A141" s="2124"/>
      <c r="B141" s="225" t="s">
        <v>203</v>
      </c>
      <c r="C141" s="226">
        <f t="shared" si="82"/>
        <v>0</v>
      </c>
      <c r="D141" s="227">
        <f t="shared" si="83"/>
        <v>0</v>
      </c>
      <c r="E141" s="228">
        <f t="shared" si="83"/>
        <v>0</v>
      </c>
      <c r="F141" s="198"/>
      <c r="G141" s="205"/>
      <c r="H141" s="198"/>
      <c r="I141" s="205"/>
      <c r="J141" s="198"/>
      <c r="K141" s="205"/>
      <c r="L141" s="229"/>
      <c r="M141" s="230"/>
      <c r="N141" s="198"/>
      <c r="O141" s="231"/>
      <c r="P141" s="198"/>
      <c r="Q141" s="231"/>
      <c r="R141" s="229"/>
      <c r="S141" s="231"/>
      <c r="T141" s="229"/>
      <c r="U141" s="231"/>
      <c r="V141" s="198"/>
      <c r="W141" s="205"/>
      <c r="X141" s="229"/>
      <c r="Y141" s="205"/>
      <c r="Z141" s="229"/>
      <c r="AA141" s="231"/>
      <c r="AB141" s="229"/>
      <c r="AC141" s="231"/>
      <c r="AD141" s="229"/>
      <c r="AE141" s="231"/>
      <c r="AF141" s="229"/>
      <c r="AG141" s="231"/>
      <c r="AH141" s="229"/>
      <c r="AI141" s="231"/>
      <c r="AJ141" s="229"/>
      <c r="AK141" s="231"/>
      <c r="AL141" s="229"/>
      <c r="AM141" s="230"/>
      <c r="AN141" s="203"/>
      <c r="AO141" s="231"/>
      <c r="AP141" s="231"/>
      <c r="AQ141" s="231"/>
      <c r="AR141" s="231"/>
      <c r="AS141" s="3" t="str">
        <f t="shared" si="85"/>
        <v/>
      </c>
      <c r="CC141" s="21" t="str">
        <f t="shared" si="84"/>
        <v/>
      </c>
      <c r="CD141" s="21" t="str">
        <f t="shared" si="86"/>
        <v/>
      </c>
      <c r="CE141" s="21" t="str">
        <f t="shared" si="87"/>
        <v/>
      </c>
      <c r="CF141" s="21" t="str">
        <f t="shared" si="88"/>
        <v/>
      </c>
      <c r="CG141" s="21" t="str">
        <f t="shared" si="89"/>
        <v/>
      </c>
      <c r="CH141" s="45"/>
      <c r="CI141" s="45"/>
      <c r="CK141" s="22">
        <f t="shared" si="90"/>
        <v>0</v>
      </c>
      <c r="CL141" s="22">
        <f t="shared" si="91"/>
        <v>0</v>
      </c>
      <c r="CM141" s="22">
        <f t="shared" si="92"/>
        <v>0</v>
      </c>
      <c r="CN141" s="22">
        <f t="shared" si="93"/>
        <v>0</v>
      </c>
      <c r="CO141" s="22">
        <f t="shared" si="94"/>
        <v>0</v>
      </c>
    </row>
    <row r="142" spans="1:95" s="3" customFormat="1" ht="10.5" x14ac:dyDescent="0.15">
      <c r="A142" s="2124"/>
      <c r="B142" s="225" t="s">
        <v>204</v>
      </c>
      <c r="C142" s="226">
        <f t="shared" si="82"/>
        <v>0</v>
      </c>
      <c r="D142" s="227">
        <f t="shared" si="83"/>
        <v>0</v>
      </c>
      <c r="E142" s="228">
        <f t="shared" si="83"/>
        <v>0</v>
      </c>
      <c r="F142" s="198"/>
      <c r="G142" s="205"/>
      <c r="H142" s="198"/>
      <c r="I142" s="205"/>
      <c r="J142" s="198"/>
      <c r="K142" s="205"/>
      <c r="L142" s="229"/>
      <c r="M142" s="230"/>
      <c r="N142" s="198"/>
      <c r="O142" s="231"/>
      <c r="P142" s="198"/>
      <c r="Q142" s="231"/>
      <c r="R142" s="229"/>
      <c r="S142" s="231"/>
      <c r="T142" s="229"/>
      <c r="U142" s="231"/>
      <c r="V142" s="198"/>
      <c r="W142" s="205"/>
      <c r="X142" s="229"/>
      <c r="Y142" s="205"/>
      <c r="Z142" s="229"/>
      <c r="AA142" s="231"/>
      <c r="AB142" s="229"/>
      <c r="AC142" s="231"/>
      <c r="AD142" s="229"/>
      <c r="AE142" s="231"/>
      <c r="AF142" s="229"/>
      <c r="AG142" s="231"/>
      <c r="AH142" s="229"/>
      <c r="AI142" s="231"/>
      <c r="AJ142" s="229"/>
      <c r="AK142" s="231"/>
      <c r="AL142" s="229"/>
      <c r="AM142" s="230"/>
      <c r="AN142" s="203"/>
      <c r="AO142" s="231"/>
      <c r="AP142" s="231"/>
      <c r="AQ142" s="231"/>
      <c r="AR142" s="231"/>
      <c r="AS142" s="3" t="str">
        <f t="shared" si="85"/>
        <v/>
      </c>
      <c r="CC142" s="21" t="str">
        <f t="shared" si="84"/>
        <v/>
      </c>
      <c r="CD142" s="21" t="str">
        <f t="shared" si="86"/>
        <v/>
      </c>
      <c r="CE142" s="21" t="str">
        <f t="shared" si="87"/>
        <v/>
      </c>
      <c r="CF142" s="21" t="str">
        <f t="shared" si="88"/>
        <v/>
      </c>
      <c r="CG142" s="21" t="str">
        <f t="shared" si="89"/>
        <v/>
      </c>
      <c r="CH142" s="45"/>
      <c r="CI142" s="45"/>
      <c r="CK142" s="22">
        <f t="shared" si="90"/>
        <v>0</v>
      </c>
      <c r="CL142" s="22">
        <f t="shared" si="91"/>
        <v>0</v>
      </c>
      <c r="CM142" s="22">
        <f t="shared" si="92"/>
        <v>0</v>
      </c>
      <c r="CN142" s="22">
        <f t="shared" si="93"/>
        <v>0</v>
      </c>
      <c r="CO142" s="22">
        <f t="shared" si="94"/>
        <v>0</v>
      </c>
    </row>
    <row r="143" spans="1:95" s="3" customFormat="1" ht="21" x14ac:dyDescent="0.15">
      <c r="A143" s="2124"/>
      <c r="B143" s="232" t="s">
        <v>205</v>
      </c>
      <c r="C143" s="233">
        <f t="shared" si="82"/>
        <v>0</v>
      </c>
      <c r="D143" s="234">
        <f t="shared" si="83"/>
        <v>0</v>
      </c>
      <c r="E143" s="235">
        <f t="shared" si="83"/>
        <v>0</v>
      </c>
      <c r="F143" s="236"/>
      <c r="G143" s="237"/>
      <c r="H143" s="236"/>
      <c r="I143" s="237"/>
      <c r="J143" s="236"/>
      <c r="K143" s="237"/>
      <c r="L143" s="238"/>
      <c r="M143" s="239"/>
      <c r="N143" s="236"/>
      <c r="O143" s="240"/>
      <c r="P143" s="236"/>
      <c r="Q143" s="240"/>
      <c r="R143" s="238"/>
      <c r="S143" s="240"/>
      <c r="T143" s="238"/>
      <c r="U143" s="240"/>
      <c r="V143" s="236"/>
      <c r="W143" s="237"/>
      <c r="X143" s="238"/>
      <c r="Y143" s="237"/>
      <c r="Z143" s="238"/>
      <c r="AA143" s="240"/>
      <c r="AB143" s="238"/>
      <c r="AC143" s="240"/>
      <c r="AD143" s="238"/>
      <c r="AE143" s="240"/>
      <c r="AF143" s="238"/>
      <c r="AG143" s="240"/>
      <c r="AH143" s="238"/>
      <c r="AI143" s="240"/>
      <c r="AJ143" s="238"/>
      <c r="AK143" s="240"/>
      <c r="AL143" s="238"/>
      <c r="AM143" s="239"/>
      <c r="AN143" s="241"/>
      <c r="AO143" s="240"/>
      <c r="AP143" s="240"/>
      <c r="AQ143" s="240"/>
      <c r="AR143" s="240"/>
      <c r="AS143" s="3" t="str">
        <f t="shared" si="85"/>
        <v/>
      </c>
      <c r="CC143" s="21" t="str">
        <f t="shared" si="84"/>
        <v/>
      </c>
      <c r="CD143" s="21" t="str">
        <f t="shared" si="86"/>
        <v/>
      </c>
      <c r="CE143" s="21" t="str">
        <f t="shared" si="87"/>
        <v/>
      </c>
      <c r="CF143" s="21" t="str">
        <f t="shared" si="88"/>
        <v/>
      </c>
      <c r="CG143" s="21" t="str">
        <f t="shared" si="89"/>
        <v/>
      </c>
      <c r="CH143" s="45"/>
      <c r="CI143" s="45"/>
      <c r="CK143" s="22">
        <f t="shared" si="90"/>
        <v>0</v>
      </c>
      <c r="CL143" s="22">
        <f t="shared" si="91"/>
        <v>0</v>
      </c>
      <c r="CM143" s="22">
        <f t="shared" si="92"/>
        <v>0</v>
      </c>
      <c r="CN143" s="22">
        <f t="shared" si="93"/>
        <v>0</v>
      </c>
      <c r="CO143" s="22">
        <f t="shared" si="94"/>
        <v>0</v>
      </c>
    </row>
    <row r="144" spans="1:95" s="3" customFormat="1" ht="10.5" x14ac:dyDescent="0.15">
      <c r="A144" s="2125"/>
      <c r="B144" s="1944" t="s">
        <v>4</v>
      </c>
      <c r="C144" s="243">
        <f t="shared" si="82"/>
        <v>4</v>
      </c>
      <c r="D144" s="244">
        <f t="shared" ref="D144:AQ144" si="95">SUM(D134:D143)</f>
        <v>2</v>
      </c>
      <c r="E144" s="245">
        <f t="shared" si="95"/>
        <v>2</v>
      </c>
      <c r="F144" s="246">
        <f t="shared" si="95"/>
        <v>0</v>
      </c>
      <c r="G144" s="247">
        <f t="shared" si="95"/>
        <v>0</v>
      </c>
      <c r="H144" s="246">
        <f t="shared" si="95"/>
        <v>0</v>
      </c>
      <c r="I144" s="247">
        <f t="shared" si="95"/>
        <v>0</v>
      </c>
      <c r="J144" s="246">
        <f t="shared" si="95"/>
        <v>0</v>
      </c>
      <c r="K144" s="247">
        <f t="shared" si="95"/>
        <v>0</v>
      </c>
      <c r="L144" s="248">
        <f t="shared" si="95"/>
        <v>0</v>
      </c>
      <c r="M144" s="249">
        <f t="shared" si="95"/>
        <v>0</v>
      </c>
      <c r="N144" s="246">
        <f t="shared" si="95"/>
        <v>1</v>
      </c>
      <c r="O144" s="250">
        <f t="shared" si="95"/>
        <v>0</v>
      </c>
      <c r="P144" s="246">
        <f t="shared" si="95"/>
        <v>0</v>
      </c>
      <c r="Q144" s="250">
        <f t="shared" si="95"/>
        <v>0</v>
      </c>
      <c r="R144" s="251">
        <f t="shared" si="95"/>
        <v>0</v>
      </c>
      <c r="S144" s="250">
        <f t="shared" si="95"/>
        <v>0</v>
      </c>
      <c r="T144" s="246">
        <f t="shared" si="95"/>
        <v>0</v>
      </c>
      <c r="U144" s="247">
        <f t="shared" si="95"/>
        <v>0</v>
      </c>
      <c r="V144" s="252">
        <f t="shared" si="95"/>
        <v>0</v>
      </c>
      <c r="W144" s="250">
        <f t="shared" si="95"/>
        <v>0</v>
      </c>
      <c r="X144" s="248">
        <f t="shared" si="95"/>
        <v>0</v>
      </c>
      <c r="Y144" s="247">
        <f t="shared" si="95"/>
        <v>0</v>
      </c>
      <c r="Z144" s="252">
        <f t="shared" si="95"/>
        <v>0</v>
      </c>
      <c r="AA144" s="247">
        <f t="shared" si="95"/>
        <v>1</v>
      </c>
      <c r="AB144" s="252">
        <f t="shared" si="95"/>
        <v>0</v>
      </c>
      <c r="AC144" s="247">
        <f t="shared" si="95"/>
        <v>0</v>
      </c>
      <c r="AD144" s="252">
        <f t="shared" si="95"/>
        <v>0</v>
      </c>
      <c r="AE144" s="247">
        <f t="shared" si="95"/>
        <v>1</v>
      </c>
      <c r="AF144" s="252">
        <f t="shared" si="95"/>
        <v>0</v>
      </c>
      <c r="AG144" s="247">
        <f t="shared" si="95"/>
        <v>0</v>
      </c>
      <c r="AH144" s="252">
        <f t="shared" si="95"/>
        <v>1</v>
      </c>
      <c r="AI144" s="247">
        <f t="shared" si="95"/>
        <v>0</v>
      </c>
      <c r="AJ144" s="252">
        <f t="shared" si="95"/>
        <v>0</v>
      </c>
      <c r="AK144" s="247">
        <f t="shared" si="95"/>
        <v>0</v>
      </c>
      <c r="AL144" s="252">
        <f t="shared" si="95"/>
        <v>0</v>
      </c>
      <c r="AM144" s="251">
        <f t="shared" si="95"/>
        <v>0</v>
      </c>
      <c r="AN144" s="253">
        <f t="shared" si="95"/>
        <v>0</v>
      </c>
      <c r="AO144" s="247">
        <f t="shared" si="95"/>
        <v>0</v>
      </c>
      <c r="AP144" s="247">
        <f t="shared" si="95"/>
        <v>0</v>
      </c>
      <c r="AQ144" s="247">
        <f t="shared" si="95"/>
        <v>0</v>
      </c>
      <c r="AR144" s="247">
        <f>SUM(AR134:AR143)</f>
        <v>0</v>
      </c>
    </row>
    <row r="145" spans="1:93" s="3" customFormat="1" ht="10.5" x14ac:dyDescent="0.15">
      <c r="A145" s="2124" t="s">
        <v>206</v>
      </c>
      <c r="B145" s="254" t="s">
        <v>31</v>
      </c>
      <c r="C145" s="255">
        <f t="shared" si="82"/>
        <v>0</v>
      </c>
      <c r="D145" s="256">
        <f t="shared" ref="D145:E154" si="96">SUM(F145+H145+J145+L145+N145+P145+R145+T145+V145+X145+Z145+AB145+AD145+AF145+AH145+AJ145+AL145)</f>
        <v>0</v>
      </c>
      <c r="E145" s="257">
        <f t="shared" si="96"/>
        <v>0</v>
      </c>
      <c r="F145" s="258"/>
      <c r="G145" s="259"/>
      <c r="H145" s="258"/>
      <c r="I145" s="259"/>
      <c r="J145" s="258"/>
      <c r="K145" s="259"/>
      <c r="L145" s="260"/>
      <c r="M145" s="261"/>
      <c r="N145" s="258"/>
      <c r="O145" s="262"/>
      <c r="P145" s="258"/>
      <c r="Q145" s="262"/>
      <c r="R145" s="260"/>
      <c r="S145" s="262"/>
      <c r="T145" s="260"/>
      <c r="U145" s="262"/>
      <c r="V145" s="258"/>
      <c r="W145" s="259"/>
      <c r="X145" s="260"/>
      <c r="Y145" s="259"/>
      <c r="Z145" s="260"/>
      <c r="AA145" s="262"/>
      <c r="AB145" s="260"/>
      <c r="AC145" s="262"/>
      <c r="AD145" s="260"/>
      <c r="AE145" s="262"/>
      <c r="AF145" s="260"/>
      <c r="AG145" s="262"/>
      <c r="AH145" s="260"/>
      <c r="AI145" s="262"/>
      <c r="AJ145" s="260"/>
      <c r="AK145" s="262"/>
      <c r="AL145" s="260"/>
      <c r="AM145" s="261"/>
      <c r="AN145" s="263"/>
      <c r="AO145" s="262"/>
      <c r="AP145" s="262"/>
      <c r="AQ145" s="262"/>
      <c r="AR145" s="262"/>
      <c r="AS145" s="3" t="str">
        <f t="shared" si="85"/>
        <v/>
      </c>
      <c r="CC145" s="21" t="str">
        <f>IF(AND(C145&gt;0,AN145="")," * No olvide digitar Niños, Niñas, Adolescentes y Jóvenes Mejor Niñez. Digite Cero si no tiene",IF(AN145&gt;C145," * Niños, Niñas, Adolescentes y Jóvenes Mejor Niñez No puede ser mayor al Total.",""))</f>
        <v/>
      </c>
      <c r="CD145" s="21" t="str">
        <f>IF(AND(C145&gt;0,AO145="")," * No olvide digitar la variable Pueblos originarios. Digite cero si no tiene",IF(AO145&gt;C145," * La variable Pueblos Originarios No puede ser mayor al Total.",""))</f>
        <v/>
      </c>
      <c r="CE145" s="21" t="str">
        <f>IF(AND(C145&gt;0,AP145="")," * No olvide digitar la variable Migrantes. Digite cero si no tiene.",IF(AP145&gt;C145," * La variable Migrantes No puede ser mayor al Total.",""))</f>
        <v/>
      </c>
      <c r="CF145" s="21" t="str">
        <f>IF(AND(C145&gt;0,AQ145="")," * No olvide digitar la variable Demencia. Digite cero si no tiene.",IF(AQ145&gt;C145," * La variable Demencia No puede ser mayor al Total.",""))</f>
        <v/>
      </c>
      <c r="CG145" s="21" t="str">
        <f>IF(AND(C145&gt;0,AR145="")," * No olvide digitar la variable Espacios Amigables/Adolescentes. Digite cero si no tiene.",IF(AR145&gt;C145," * La variable Espacios Amigables/adolescentes No puede ser mayor al Total.",""))</f>
        <v/>
      </c>
      <c r="CH145" s="45"/>
      <c r="CI145" s="45"/>
      <c r="CK145" s="22">
        <f t="shared" si="90"/>
        <v>0</v>
      </c>
      <c r="CL145" s="22">
        <f t="shared" si="91"/>
        <v>0</v>
      </c>
      <c r="CM145" s="22">
        <f t="shared" si="92"/>
        <v>0</v>
      </c>
      <c r="CN145" s="22">
        <f t="shared" si="93"/>
        <v>0</v>
      </c>
      <c r="CO145" s="22">
        <f t="shared" si="94"/>
        <v>0</v>
      </c>
    </row>
    <row r="146" spans="1:93" s="3" customFormat="1" ht="10.5" x14ac:dyDescent="0.15">
      <c r="A146" s="2124"/>
      <c r="B146" s="225" t="s">
        <v>200</v>
      </c>
      <c r="C146" s="226">
        <f t="shared" si="82"/>
        <v>0</v>
      </c>
      <c r="D146" s="227">
        <f t="shared" si="96"/>
        <v>0</v>
      </c>
      <c r="E146" s="228">
        <f t="shared" si="96"/>
        <v>0</v>
      </c>
      <c r="F146" s="198"/>
      <c r="G146" s="205"/>
      <c r="H146" s="198"/>
      <c r="I146" s="205"/>
      <c r="J146" s="198"/>
      <c r="K146" s="205"/>
      <c r="L146" s="229"/>
      <c r="M146" s="230"/>
      <c r="N146" s="198"/>
      <c r="O146" s="231"/>
      <c r="P146" s="198"/>
      <c r="Q146" s="231"/>
      <c r="R146" s="229"/>
      <c r="S146" s="231"/>
      <c r="T146" s="229"/>
      <c r="U146" s="231"/>
      <c r="V146" s="198"/>
      <c r="W146" s="205"/>
      <c r="X146" s="229"/>
      <c r="Y146" s="205"/>
      <c r="Z146" s="229"/>
      <c r="AA146" s="231"/>
      <c r="AB146" s="229"/>
      <c r="AC146" s="231"/>
      <c r="AD146" s="229"/>
      <c r="AE146" s="231"/>
      <c r="AF146" s="229"/>
      <c r="AG146" s="231"/>
      <c r="AH146" s="229"/>
      <c r="AI146" s="231"/>
      <c r="AJ146" s="229"/>
      <c r="AK146" s="231"/>
      <c r="AL146" s="229"/>
      <c r="AM146" s="230"/>
      <c r="AN146" s="203"/>
      <c r="AO146" s="231"/>
      <c r="AP146" s="231"/>
      <c r="AQ146" s="231"/>
      <c r="AR146" s="231"/>
      <c r="AS146" s="3" t="str">
        <f t="shared" si="85"/>
        <v/>
      </c>
      <c r="CC146" s="21" t="str">
        <f t="shared" ref="CC146:CC154" si="97">IF(AND(C146&gt;0,AN146="")," * No olvide digitar Niños, Niñas, Adolescentes y Jóvenes Mejor Niñez. Digite Cero si no tiene",IF(AN146&gt;C146," * Niños, Niñas, Adolescentes y Jóvenes Mejor Niñez No puede ser mayor al Total.",""))</f>
        <v/>
      </c>
      <c r="CD146" s="21" t="str">
        <f t="shared" ref="CD146:CD154" si="98">IF(AND(C146&gt;0,AO146="")," * No olvide digitar la variable Pueblos originarios. Digite cero si no tiene",IF(AO146&gt;C146," * La variable Pueblos Originarios No puede ser mayor al Total.",""))</f>
        <v/>
      </c>
      <c r="CE146" s="21" t="str">
        <f t="shared" ref="CE146:CE154" si="99">IF(AND(C146&gt;0,AP146="")," * No olvide digitar la variable Migrantes. Digite cero si no tiene.",IF(AP146&gt;C146," * La variable Migrantes No puede ser mayor al Total.",""))</f>
        <v/>
      </c>
      <c r="CF146" s="21" t="str">
        <f t="shared" ref="CF146:CF154" si="100">IF(AND(C146&gt;0,AQ146="")," * No olvide digitar la variable Demencia. Digite cero si no tiene.",IF(AQ146&gt;C146," * La variable Demencia No puede ser mayor al Total.",""))</f>
        <v/>
      </c>
      <c r="CG146" s="21" t="str">
        <f t="shared" ref="CG146:CG154" si="101">IF(AND(C146&gt;0,AR146="")," * No olvide digitar la variable Espacios Amigables/Adolescentes. Digite cero si no tiene.",IF(AR146&gt;C146," * La variable Espacios Amigables/adolescentes No puede ser mayor al Total.",""))</f>
        <v/>
      </c>
      <c r="CH146" s="45"/>
      <c r="CI146" s="45"/>
      <c r="CK146" s="22">
        <f t="shared" si="90"/>
        <v>0</v>
      </c>
      <c r="CL146" s="22">
        <f t="shared" si="91"/>
        <v>0</v>
      </c>
      <c r="CM146" s="22">
        <f t="shared" si="92"/>
        <v>0</v>
      </c>
      <c r="CN146" s="22">
        <f t="shared" si="93"/>
        <v>0</v>
      </c>
      <c r="CO146" s="22">
        <f t="shared" si="94"/>
        <v>0</v>
      </c>
    </row>
    <row r="147" spans="1:93" s="3" customFormat="1" ht="10.5" x14ac:dyDescent="0.15">
      <c r="A147" s="2124"/>
      <c r="B147" s="225" t="s">
        <v>32</v>
      </c>
      <c r="C147" s="226">
        <f t="shared" si="82"/>
        <v>0</v>
      </c>
      <c r="D147" s="227">
        <f t="shared" si="96"/>
        <v>0</v>
      </c>
      <c r="E147" s="228">
        <f t="shared" si="96"/>
        <v>0</v>
      </c>
      <c r="F147" s="198"/>
      <c r="G147" s="205"/>
      <c r="H147" s="198"/>
      <c r="I147" s="205"/>
      <c r="J147" s="198"/>
      <c r="K147" s="205"/>
      <c r="L147" s="229"/>
      <c r="M147" s="230"/>
      <c r="N147" s="198"/>
      <c r="O147" s="231"/>
      <c r="P147" s="198"/>
      <c r="Q147" s="231"/>
      <c r="R147" s="229"/>
      <c r="S147" s="231"/>
      <c r="T147" s="229"/>
      <c r="U147" s="231"/>
      <c r="V147" s="198"/>
      <c r="W147" s="205"/>
      <c r="X147" s="229"/>
      <c r="Y147" s="205"/>
      <c r="Z147" s="229"/>
      <c r="AA147" s="231"/>
      <c r="AB147" s="229"/>
      <c r="AC147" s="231"/>
      <c r="AD147" s="229"/>
      <c r="AE147" s="231"/>
      <c r="AF147" s="229"/>
      <c r="AG147" s="231"/>
      <c r="AH147" s="229"/>
      <c r="AI147" s="231"/>
      <c r="AJ147" s="229"/>
      <c r="AK147" s="231"/>
      <c r="AL147" s="229"/>
      <c r="AM147" s="230"/>
      <c r="AN147" s="203"/>
      <c r="AO147" s="231"/>
      <c r="AP147" s="231"/>
      <c r="AQ147" s="231"/>
      <c r="AR147" s="231"/>
      <c r="AS147" s="3" t="str">
        <f t="shared" si="85"/>
        <v/>
      </c>
      <c r="CC147" s="21" t="str">
        <f t="shared" si="97"/>
        <v/>
      </c>
      <c r="CD147" s="21" t="str">
        <f t="shared" si="98"/>
        <v/>
      </c>
      <c r="CE147" s="21" t="str">
        <f t="shared" si="99"/>
        <v/>
      </c>
      <c r="CF147" s="21" t="str">
        <f t="shared" si="100"/>
        <v/>
      </c>
      <c r="CG147" s="21" t="str">
        <f t="shared" si="101"/>
        <v/>
      </c>
      <c r="CH147" s="45"/>
      <c r="CI147" s="45"/>
      <c r="CK147" s="22">
        <f t="shared" si="90"/>
        <v>0</v>
      </c>
      <c r="CL147" s="22">
        <f t="shared" si="91"/>
        <v>0</v>
      </c>
      <c r="CM147" s="22">
        <f t="shared" si="92"/>
        <v>0</v>
      </c>
      <c r="CN147" s="22">
        <f t="shared" si="93"/>
        <v>0</v>
      </c>
      <c r="CO147" s="22">
        <f t="shared" si="94"/>
        <v>0</v>
      </c>
    </row>
    <row r="148" spans="1:93" s="3" customFormat="1" ht="10.5" x14ac:dyDescent="0.15">
      <c r="A148" s="2124"/>
      <c r="B148" s="225" t="s">
        <v>33</v>
      </c>
      <c r="C148" s="226">
        <f t="shared" si="82"/>
        <v>0</v>
      </c>
      <c r="D148" s="227">
        <f>SUM(F148+H148+J148+L148+N148+P148+R148+T148+V148+X148+Z148+AB148+AD148+AF148+AH148+AJ148+AL148)</f>
        <v>0</v>
      </c>
      <c r="E148" s="228">
        <f t="shared" si="96"/>
        <v>0</v>
      </c>
      <c r="F148" s="198"/>
      <c r="G148" s="205"/>
      <c r="H148" s="198"/>
      <c r="I148" s="205"/>
      <c r="J148" s="198"/>
      <c r="K148" s="205"/>
      <c r="L148" s="229"/>
      <c r="M148" s="230"/>
      <c r="N148" s="198"/>
      <c r="O148" s="231"/>
      <c r="P148" s="198"/>
      <c r="Q148" s="231"/>
      <c r="R148" s="229"/>
      <c r="S148" s="231"/>
      <c r="T148" s="229"/>
      <c r="U148" s="231"/>
      <c r="V148" s="198"/>
      <c r="W148" s="205"/>
      <c r="X148" s="229"/>
      <c r="Y148" s="205"/>
      <c r="Z148" s="229"/>
      <c r="AA148" s="231"/>
      <c r="AB148" s="229"/>
      <c r="AC148" s="231"/>
      <c r="AD148" s="229"/>
      <c r="AE148" s="231"/>
      <c r="AF148" s="229"/>
      <c r="AG148" s="231"/>
      <c r="AH148" s="229"/>
      <c r="AI148" s="231"/>
      <c r="AJ148" s="229"/>
      <c r="AK148" s="231"/>
      <c r="AL148" s="229"/>
      <c r="AM148" s="230"/>
      <c r="AN148" s="203"/>
      <c r="AO148" s="231"/>
      <c r="AP148" s="231"/>
      <c r="AQ148" s="231"/>
      <c r="AR148" s="231"/>
      <c r="AS148" s="3" t="str">
        <f t="shared" si="85"/>
        <v/>
      </c>
      <c r="CC148" s="21" t="str">
        <f t="shared" si="97"/>
        <v/>
      </c>
      <c r="CD148" s="21" t="str">
        <f t="shared" si="98"/>
        <v/>
      </c>
      <c r="CE148" s="21" t="str">
        <f t="shared" si="99"/>
        <v/>
      </c>
      <c r="CF148" s="21" t="str">
        <f t="shared" si="100"/>
        <v/>
      </c>
      <c r="CG148" s="21" t="str">
        <f t="shared" si="101"/>
        <v/>
      </c>
      <c r="CH148" s="45"/>
      <c r="CI148" s="45"/>
      <c r="CK148" s="22">
        <f t="shared" si="90"/>
        <v>0</v>
      </c>
      <c r="CL148" s="22">
        <f t="shared" si="91"/>
        <v>0</v>
      </c>
      <c r="CM148" s="22">
        <f t="shared" si="92"/>
        <v>0</v>
      </c>
      <c r="CN148" s="22">
        <f t="shared" si="93"/>
        <v>0</v>
      </c>
      <c r="CO148" s="22">
        <f t="shared" si="94"/>
        <v>0</v>
      </c>
    </row>
    <row r="149" spans="1:93" s="3" customFormat="1" ht="10.5" x14ac:dyDescent="0.15">
      <c r="A149" s="2124"/>
      <c r="B149" s="225" t="s">
        <v>201</v>
      </c>
      <c r="C149" s="226">
        <f t="shared" si="82"/>
        <v>0</v>
      </c>
      <c r="D149" s="227">
        <f>SUM(F149+H149+J149+L149+N149+P149+R149+T149+V149+X149+Z149+AB149+AD149+AF149+AH149+AJ149+AL149)</f>
        <v>0</v>
      </c>
      <c r="E149" s="228">
        <f t="shared" si="96"/>
        <v>0</v>
      </c>
      <c r="F149" s="198"/>
      <c r="G149" s="205"/>
      <c r="H149" s="198"/>
      <c r="I149" s="205"/>
      <c r="J149" s="198"/>
      <c r="K149" s="205"/>
      <c r="L149" s="229"/>
      <c r="M149" s="230"/>
      <c r="N149" s="198"/>
      <c r="O149" s="231"/>
      <c r="P149" s="198"/>
      <c r="Q149" s="231"/>
      <c r="R149" s="229"/>
      <c r="S149" s="231"/>
      <c r="T149" s="229"/>
      <c r="U149" s="231"/>
      <c r="V149" s="198"/>
      <c r="W149" s="205"/>
      <c r="X149" s="229"/>
      <c r="Y149" s="205"/>
      <c r="Z149" s="229"/>
      <c r="AA149" s="231"/>
      <c r="AB149" s="229"/>
      <c r="AC149" s="231"/>
      <c r="AD149" s="229"/>
      <c r="AE149" s="231"/>
      <c r="AF149" s="229"/>
      <c r="AG149" s="231"/>
      <c r="AH149" s="229"/>
      <c r="AI149" s="231"/>
      <c r="AJ149" s="229"/>
      <c r="AK149" s="231"/>
      <c r="AL149" s="229"/>
      <c r="AM149" s="230"/>
      <c r="AN149" s="203"/>
      <c r="AO149" s="231"/>
      <c r="AP149" s="231"/>
      <c r="AQ149" s="231"/>
      <c r="AR149" s="231"/>
      <c r="AS149" s="3" t="str">
        <f t="shared" si="85"/>
        <v/>
      </c>
      <c r="CC149" s="21" t="str">
        <f t="shared" si="97"/>
        <v/>
      </c>
      <c r="CD149" s="21" t="str">
        <f t="shared" si="98"/>
        <v/>
      </c>
      <c r="CE149" s="21" t="str">
        <f t="shared" si="99"/>
        <v/>
      </c>
      <c r="CF149" s="21" t="str">
        <f t="shared" si="100"/>
        <v/>
      </c>
      <c r="CG149" s="21" t="str">
        <f t="shared" si="101"/>
        <v/>
      </c>
      <c r="CH149" s="45"/>
      <c r="CI149" s="45"/>
      <c r="CK149" s="22">
        <f t="shared" si="90"/>
        <v>0</v>
      </c>
      <c r="CL149" s="22">
        <f t="shared" si="91"/>
        <v>0</v>
      </c>
      <c r="CM149" s="22">
        <f t="shared" si="92"/>
        <v>0</v>
      </c>
      <c r="CN149" s="22">
        <f t="shared" si="93"/>
        <v>0</v>
      </c>
      <c r="CO149" s="22">
        <f t="shared" si="94"/>
        <v>0</v>
      </c>
    </row>
    <row r="150" spans="1:93" s="3" customFormat="1" ht="10.5" x14ac:dyDescent="0.15">
      <c r="A150" s="2124"/>
      <c r="B150" s="225" t="s">
        <v>35</v>
      </c>
      <c r="C150" s="226">
        <f t="shared" si="82"/>
        <v>0</v>
      </c>
      <c r="D150" s="227">
        <f t="shared" si="96"/>
        <v>0</v>
      </c>
      <c r="E150" s="228">
        <f t="shared" si="96"/>
        <v>0</v>
      </c>
      <c r="F150" s="198"/>
      <c r="G150" s="205"/>
      <c r="H150" s="198"/>
      <c r="I150" s="205"/>
      <c r="J150" s="198"/>
      <c r="K150" s="205"/>
      <c r="L150" s="229"/>
      <c r="M150" s="230"/>
      <c r="N150" s="198"/>
      <c r="O150" s="231"/>
      <c r="P150" s="198"/>
      <c r="Q150" s="231"/>
      <c r="R150" s="229"/>
      <c r="S150" s="231"/>
      <c r="T150" s="229"/>
      <c r="U150" s="231"/>
      <c r="V150" s="198"/>
      <c r="W150" s="205"/>
      <c r="X150" s="229"/>
      <c r="Y150" s="205"/>
      <c r="Z150" s="229"/>
      <c r="AA150" s="231"/>
      <c r="AB150" s="229"/>
      <c r="AC150" s="231"/>
      <c r="AD150" s="229"/>
      <c r="AE150" s="231"/>
      <c r="AF150" s="229"/>
      <c r="AG150" s="231"/>
      <c r="AH150" s="229"/>
      <c r="AI150" s="231"/>
      <c r="AJ150" s="229"/>
      <c r="AK150" s="231"/>
      <c r="AL150" s="229"/>
      <c r="AM150" s="230"/>
      <c r="AN150" s="203"/>
      <c r="AO150" s="231"/>
      <c r="AP150" s="231"/>
      <c r="AQ150" s="231"/>
      <c r="AR150" s="231"/>
      <c r="AS150" s="3" t="str">
        <f t="shared" si="85"/>
        <v/>
      </c>
      <c r="CC150" s="21" t="str">
        <f t="shared" si="97"/>
        <v/>
      </c>
      <c r="CD150" s="21" t="str">
        <f t="shared" si="98"/>
        <v/>
      </c>
      <c r="CE150" s="21" t="str">
        <f t="shared" si="99"/>
        <v/>
      </c>
      <c r="CF150" s="21" t="str">
        <f t="shared" si="100"/>
        <v/>
      </c>
      <c r="CG150" s="21" t="str">
        <f t="shared" si="101"/>
        <v/>
      </c>
      <c r="CH150" s="45"/>
      <c r="CI150" s="45"/>
      <c r="CK150" s="22">
        <f t="shared" si="90"/>
        <v>0</v>
      </c>
      <c r="CL150" s="22">
        <f t="shared" si="91"/>
        <v>0</v>
      </c>
      <c r="CM150" s="22">
        <f t="shared" si="92"/>
        <v>0</v>
      </c>
      <c r="CN150" s="22">
        <f t="shared" si="93"/>
        <v>0</v>
      </c>
      <c r="CO150" s="22">
        <f t="shared" si="94"/>
        <v>0</v>
      </c>
    </row>
    <row r="151" spans="1:93" s="3" customFormat="1" ht="10.5" x14ac:dyDescent="0.15">
      <c r="A151" s="2124"/>
      <c r="B151" s="225" t="s">
        <v>202</v>
      </c>
      <c r="C151" s="226">
        <f t="shared" si="82"/>
        <v>0</v>
      </c>
      <c r="D151" s="227">
        <f t="shared" si="96"/>
        <v>0</v>
      </c>
      <c r="E151" s="228">
        <f t="shared" si="96"/>
        <v>0</v>
      </c>
      <c r="F151" s="198"/>
      <c r="G151" s="205"/>
      <c r="H151" s="198"/>
      <c r="I151" s="205"/>
      <c r="J151" s="198"/>
      <c r="K151" s="205"/>
      <c r="L151" s="229"/>
      <c r="M151" s="230"/>
      <c r="N151" s="198"/>
      <c r="O151" s="231"/>
      <c r="P151" s="198"/>
      <c r="Q151" s="231"/>
      <c r="R151" s="229"/>
      <c r="S151" s="231"/>
      <c r="T151" s="229"/>
      <c r="U151" s="231"/>
      <c r="V151" s="198"/>
      <c r="W151" s="205"/>
      <c r="X151" s="229"/>
      <c r="Y151" s="205"/>
      <c r="Z151" s="229"/>
      <c r="AA151" s="231"/>
      <c r="AB151" s="229"/>
      <c r="AC151" s="231"/>
      <c r="AD151" s="229"/>
      <c r="AE151" s="231"/>
      <c r="AF151" s="229"/>
      <c r="AG151" s="231"/>
      <c r="AH151" s="229"/>
      <c r="AI151" s="231"/>
      <c r="AJ151" s="229"/>
      <c r="AK151" s="231"/>
      <c r="AL151" s="229"/>
      <c r="AM151" s="230"/>
      <c r="AN151" s="203"/>
      <c r="AO151" s="231"/>
      <c r="AP151" s="231"/>
      <c r="AQ151" s="231"/>
      <c r="AR151" s="231"/>
      <c r="AS151" s="3" t="str">
        <f t="shared" si="85"/>
        <v/>
      </c>
      <c r="CC151" s="21" t="str">
        <f t="shared" si="97"/>
        <v/>
      </c>
      <c r="CD151" s="21" t="str">
        <f t="shared" si="98"/>
        <v/>
      </c>
      <c r="CE151" s="21" t="str">
        <f t="shared" si="99"/>
        <v/>
      </c>
      <c r="CF151" s="21" t="str">
        <f t="shared" si="100"/>
        <v/>
      </c>
      <c r="CG151" s="21" t="str">
        <f t="shared" si="101"/>
        <v/>
      </c>
      <c r="CH151" s="45"/>
      <c r="CI151" s="45"/>
      <c r="CK151" s="22">
        <f t="shared" si="90"/>
        <v>0</v>
      </c>
      <c r="CL151" s="22">
        <f t="shared" si="91"/>
        <v>0</v>
      </c>
      <c r="CM151" s="22">
        <f t="shared" si="92"/>
        <v>0</v>
      </c>
      <c r="CN151" s="22">
        <f t="shared" si="93"/>
        <v>0</v>
      </c>
      <c r="CO151" s="22">
        <f t="shared" si="94"/>
        <v>0</v>
      </c>
    </row>
    <row r="152" spans="1:93" s="3" customFormat="1" ht="21" x14ac:dyDescent="0.15">
      <c r="A152" s="2124"/>
      <c r="B152" s="225" t="s">
        <v>203</v>
      </c>
      <c r="C152" s="226">
        <f t="shared" si="82"/>
        <v>0</v>
      </c>
      <c r="D152" s="227">
        <f t="shared" si="96"/>
        <v>0</v>
      </c>
      <c r="E152" s="228">
        <f t="shared" si="96"/>
        <v>0</v>
      </c>
      <c r="F152" s="198"/>
      <c r="G152" s="205"/>
      <c r="H152" s="198"/>
      <c r="I152" s="205"/>
      <c r="J152" s="198"/>
      <c r="K152" s="205"/>
      <c r="L152" s="229"/>
      <c r="M152" s="230"/>
      <c r="N152" s="198"/>
      <c r="O152" s="231"/>
      <c r="P152" s="198"/>
      <c r="Q152" s="231"/>
      <c r="R152" s="229"/>
      <c r="S152" s="231"/>
      <c r="T152" s="229"/>
      <c r="U152" s="231"/>
      <c r="V152" s="198"/>
      <c r="W152" s="205"/>
      <c r="X152" s="229"/>
      <c r="Y152" s="205"/>
      <c r="Z152" s="229"/>
      <c r="AA152" s="231"/>
      <c r="AB152" s="229"/>
      <c r="AC152" s="231"/>
      <c r="AD152" s="229"/>
      <c r="AE152" s="231"/>
      <c r="AF152" s="229"/>
      <c r="AG152" s="231"/>
      <c r="AH152" s="229"/>
      <c r="AI152" s="231"/>
      <c r="AJ152" s="229"/>
      <c r="AK152" s="231"/>
      <c r="AL152" s="229"/>
      <c r="AM152" s="230"/>
      <c r="AN152" s="203"/>
      <c r="AO152" s="231"/>
      <c r="AP152" s="231"/>
      <c r="AQ152" s="231"/>
      <c r="AR152" s="231"/>
      <c r="AS152" s="3" t="str">
        <f t="shared" si="85"/>
        <v/>
      </c>
      <c r="CC152" s="21" t="str">
        <f t="shared" si="97"/>
        <v/>
      </c>
      <c r="CD152" s="21" t="str">
        <f t="shared" si="98"/>
        <v/>
      </c>
      <c r="CE152" s="21" t="str">
        <f t="shared" si="99"/>
        <v/>
      </c>
      <c r="CF152" s="21" t="str">
        <f t="shared" si="100"/>
        <v/>
      </c>
      <c r="CG152" s="21" t="str">
        <f t="shared" si="101"/>
        <v/>
      </c>
      <c r="CH152" s="45"/>
      <c r="CI152" s="45"/>
      <c r="CK152" s="22">
        <f t="shared" si="90"/>
        <v>0</v>
      </c>
      <c r="CL152" s="22">
        <f t="shared" si="91"/>
        <v>0</v>
      </c>
      <c r="CM152" s="22">
        <f t="shared" si="92"/>
        <v>0</v>
      </c>
      <c r="CN152" s="22">
        <f t="shared" si="93"/>
        <v>0</v>
      </c>
      <c r="CO152" s="22">
        <f t="shared" si="94"/>
        <v>0</v>
      </c>
    </row>
    <row r="153" spans="1:93" s="3" customFormat="1" ht="10.5" x14ac:dyDescent="0.15">
      <c r="A153" s="2124"/>
      <c r="B153" s="225" t="s">
        <v>204</v>
      </c>
      <c r="C153" s="226">
        <f t="shared" si="82"/>
        <v>0</v>
      </c>
      <c r="D153" s="227">
        <f t="shared" si="96"/>
        <v>0</v>
      </c>
      <c r="E153" s="228">
        <f t="shared" si="96"/>
        <v>0</v>
      </c>
      <c r="F153" s="198"/>
      <c r="G153" s="205"/>
      <c r="H153" s="198"/>
      <c r="I153" s="205"/>
      <c r="J153" s="198"/>
      <c r="K153" s="205"/>
      <c r="L153" s="229"/>
      <c r="M153" s="230"/>
      <c r="N153" s="198"/>
      <c r="O153" s="231"/>
      <c r="P153" s="198"/>
      <c r="Q153" s="231"/>
      <c r="R153" s="229"/>
      <c r="S153" s="231"/>
      <c r="T153" s="229"/>
      <c r="U153" s="231"/>
      <c r="V153" s="198"/>
      <c r="W153" s="205"/>
      <c r="X153" s="229"/>
      <c r="Y153" s="205"/>
      <c r="Z153" s="229"/>
      <c r="AA153" s="231"/>
      <c r="AB153" s="229"/>
      <c r="AC153" s="231"/>
      <c r="AD153" s="229"/>
      <c r="AE153" s="231"/>
      <c r="AF153" s="229"/>
      <c r="AG153" s="231"/>
      <c r="AH153" s="229"/>
      <c r="AI153" s="231"/>
      <c r="AJ153" s="229"/>
      <c r="AK153" s="231"/>
      <c r="AL153" s="229"/>
      <c r="AM153" s="230"/>
      <c r="AN153" s="203"/>
      <c r="AO153" s="231"/>
      <c r="AP153" s="231"/>
      <c r="AQ153" s="231"/>
      <c r="AR153" s="231"/>
      <c r="AS153" s="3" t="str">
        <f t="shared" si="85"/>
        <v/>
      </c>
      <c r="CC153" s="21" t="str">
        <f t="shared" si="97"/>
        <v/>
      </c>
      <c r="CD153" s="21" t="str">
        <f t="shared" si="98"/>
        <v/>
      </c>
      <c r="CE153" s="21" t="str">
        <f t="shared" si="99"/>
        <v/>
      </c>
      <c r="CF153" s="21" t="str">
        <f t="shared" si="100"/>
        <v/>
      </c>
      <c r="CG153" s="21" t="str">
        <f t="shared" si="101"/>
        <v/>
      </c>
      <c r="CH153" s="45"/>
      <c r="CI153" s="45"/>
      <c r="CK153" s="22">
        <f t="shared" si="90"/>
        <v>0</v>
      </c>
      <c r="CL153" s="22">
        <f t="shared" si="91"/>
        <v>0</v>
      </c>
      <c r="CM153" s="22">
        <f t="shared" si="92"/>
        <v>0</v>
      </c>
      <c r="CN153" s="22">
        <f t="shared" si="93"/>
        <v>0</v>
      </c>
      <c r="CO153" s="22">
        <f t="shared" si="94"/>
        <v>0</v>
      </c>
    </row>
    <row r="154" spans="1:93" s="3" customFormat="1" ht="21" x14ac:dyDescent="0.15">
      <c r="A154" s="2124"/>
      <c r="B154" s="264" t="s">
        <v>205</v>
      </c>
      <c r="C154" s="233">
        <f t="shared" si="82"/>
        <v>0</v>
      </c>
      <c r="D154" s="234">
        <f t="shared" si="96"/>
        <v>0</v>
      </c>
      <c r="E154" s="235">
        <f t="shared" si="96"/>
        <v>0</v>
      </c>
      <c r="F154" s="236"/>
      <c r="G154" s="237"/>
      <c r="H154" s="236"/>
      <c r="I154" s="237"/>
      <c r="J154" s="236"/>
      <c r="K154" s="237"/>
      <c r="L154" s="238"/>
      <c r="M154" s="239"/>
      <c r="N154" s="236"/>
      <c r="O154" s="240"/>
      <c r="P154" s="236"/>
      <c r="Q154" s="240"/>
      <c r="R154" s="238"/>
      <c r="S154" s="240"/>
      <c r="T154" s="238"/>
      <c r="U154" s="240"/>
      <c r="V154" s="236"/>
      <c r="W154" s="237"/>
      <c r="X154" s="238"/>
      <c r="Y154" s="237"/>
      <c r="Z154" s="238"/>
      <c r="AA154" s="240"/>
      <c r="AB154" s="238"/>
      <c r="AC154" s="240"/>
      <c r="AD154" s="238"/>
      <c r="AE154" s="240"/>
      <c r="AF154" s="238"/>
      <c r="AG154" s="240"/>
      <c r="AH154" s="238"/>
      <c r="AI154" s="240"/>
      <c r="AJ154" s="238"/>
      <c r="AK154" s="240"/>
      <c r="AL154" s="238"/>
      <c r="AM154" s="239"/>
      <c r="AN154" s="241"/>
      <c r="AO154" s="240"/>
      <c r="AP154" s="240"/>
      <c r="AQ154" s="240"/>
      <c r="AR154" s="240"/>
      <c r="AS154" s="3" t="str">
        <f t="shared" si="85"/>
        <v/>
      </c>
      <c r="CC154" s="21" t="str">
        <f t="shared" si="97"/>
        <v/>
      </c>
      <c r="CD154" s="21" t="str">
        <f t="shared" si="98"/>
        <v/>
      </c>
      <c r="CE154" s="21" t="str">
        <f t="shared" si="99"/>
        <v/>
      </c>
      <c r="CF154" s="21" t="str">
        <f t="shared" si="100"/>
        <v/>
      </c>
      <c r="CG154" s="21" t="str">
        <f t="shared" si="101"/>
        <v/>
      </c>
      <c r="CH154" s="45"/>
      <c r="CI154" s="45"/>
      <c r="CK154" s="22">
        <f t="shared" si="90"/>
        <v>0</v>
      </c>
      <c r="CL154" s="22">
        <f t="shared" si="91"/>
        <v>0</v>
      </c>
      <c r="CM154" s="22">
        <f t="shared" si="92"/>
        <v>0</v>
      </c>
      <c r="CN154" s="22">
        <f t="shared" si="93"/>
        <v>0</v>
      </c>
      <c r="CO154" s="22">
        <f t="shared" si="94"/>
        <v>0</v>
      </c>
    </row>
    <row r="155" spans="1:93" s="3" customFormat="1" ht="10.5" x14ac:dyDescent="0.15">
      <c r="A155" s="2125"/>
      <c r="B155" s="1944" t="s">
        <v>4</v>
      </c>
      <c r="C155" s="243">
        <f t="shared" si="82"/>
        <v>0</v>
      </c>
      <c r="D155" s="244">
        <f t="shared" ref="D155:AQ155" si="102">SUM(D145:D154)</f>
        <v>0</v>
      </c>
      <c r="E155" s="245">
        <f t="shared" si="102"/>
        <v>0</v>
      </c>
      <c r="F155" s="246">
        <f t="shared" si="102"/>
        <v>0</v>
      </c>
      <c r="G155" s="247">
        <f t="shared" si="102"/>
        <v>0</v>
      </c>
      <c r="H155" s="246">
        <f t="shared" si="102"/>
        <v>0</v>
      </c>
      <c r="I155" s="247">
        <f t="shared" si="102"/>
        <v>0</v>
      </c>
      <c r="J155" s="246">
        <f t="shared" si="102"/>
        <v>0</v>
      </c>
      <c r="K155" s="247">
        <f t="shared" si="102"/>
        <v>0</v>
      </c>
      <c r="L155" s="248">
        <f t="shared" si="102"/>
        <v>0</v>
      </c>
      <c r="M155" s="249">
        <f t="shared" si="102"/>
        <v>0</v>
      </c>
      <c r="N155" s="246">
        <f t="shared" si="102"/>
        <v>0</v>
      </c>
      <c r="O155" s="250">
        <f t="shared" si="102"/>
        <v>0</v>
      </c>
      <c r="P155" s="246">
        <f t="shared" si="102"/>
        <v>0</v>
      </c>
      <c r="Q155" s="250">
        <f t="shared" si="102"/>
        <v>0</v>
      </c>
      <c r="R155" s="251">
        <f t="shared" si="102"/>
        <v>0</v>
      </c>
      <c r="S155" s="250">
        <f t="shared" si="102"/>
        <v>0</v>
      </c>
      <c r="T155" s="246">
        <f t="shared" si="102"/>
        <v>0</v>
      </c>
      <c r="U155" s="247">
        <f t="shared" si="102"/>
        <v>0</v>
      </c>
      <c r="V155" s="252">
        <f t="shared" si="102"/>
        <v>0</v>
      </c>
      <c r="W155" s="250">
        <f t="shared" si="102"/>
        <v>0</v>
      </c>
      <c r="X155" s="248">
        <f t="shared" si="102"/>
        <v>0</v>
      </c>
      <c r="Y155" s="247">
        <f t="shared" si="102"/>
        <v>0</v>
      </c>
      <c r="Z155" s="252">
        <f t="shared" si="102"/>
        <v>0</v>
      </c>
      <c r="AA155" s="247">
        <f t="shared" si="102"/>
        <v>0</v>
      </c>
      <c r="AB155" s="252">
        <f t="shared" si="102"/>
        <v>0</v>
      </c>
      <c r="AC155" s="247">
        <f t="shared" si="102"/>
        <v>0</v>
      </c>
      <c r="AD155" s="252">
        <f t="shared" si="102"/>
        <v>0</v>
      </c>
      <c r="AE155" s="247">
        <f t="shared" si="102"/>
        <v>0</v>
      </c>
      <c r="AF155" s="252">
        <f t="shared" si="102"/>
        <v>0</v>
      </c>
      <c r="AG155" s="247">
        <f t="shared" si="102"/>
        <v>0</v>
      </c>
      <c r="AH155" s="252">
        <f t="shared" si="102"/>
        <v>0</v>
      </c>
      <c r="AI155" s="247">
        <f t="shared" si="102"/>
        <v>0</v>
      </c>
      <c r="AJ155" s="252">
        <f t="shared" si="102"/>
        <v>0</v>
      </c>
      <c r="AK155" s="247">
        <f t="shared" si="102"/>
        <v>0</v>
      </c>
      <c r="AL155" s="252">
        <f t="shared" si="102"/>
        <v>0</v>
      </c>
      <c r="AM155" s="251">
        <f t="shared" si="102"/>
        <v>0</v>
      </c>
      <c r="AN155" s="253">
        <f t="shared" si="102"/>
        <v>0</v>
      </c>
      <c r="AO155" s="247">
        <f t="shared" si="102"/>
        <v>0</v>
      </c>
      <c r="AP155" s="247">
        <f t="shared" si="102"/>
        <v>0</v>
      </c>
      <c r="AQ155" s="247">
        <f t="shared" si="102"/>
        <v>0</v>
      </c>
      <c r="AR155" s="247">
        <f>SUM(AR145:AR154)</f>
        <v>0</v>
      </c>
    </row>
    <row r="156" spans="1:93" s="2" customFormat="1" ht="11.25" x14ac:dyDescent="0.15">
      <c r="A156" s="265" t="s">
        <v>207</v>
      </c>
    </row>
    <row r="157" spans="1:93" ht="15" customHeight="1" x14ac:dyDescent="0.25">
      <c r="A157" s="3127" t="s">
        <v>208</v>
      </c>
      <c r="B157" s="3127" t="s">
        <v>3</v>
      </c>
      <c r="C157" s="3044" t="s">
        <v>4</v>
      </c>
      <c r="D157" s="2156"/>
      <c r="E157" s="2982"/>
      <c r="F157" s="3045" t="s">
        <v>39</v>
      </c>
      <c r="G157" s="3046"/>
      <c r="H157" s="3046"/>
      <c r="I157" s="3046"/>
      <c r="J157" s="3046"/>
      <c r="K157" s="3046"/>
      <c r="L157" s="3046"/>
      <c r="M157" s="3046"/>
      <c r="N157" s="3046"/>
      <c r="O157" s="3046"/>
      <c r="P157" s="3046"/>
      <c r="Q157" s="3046"/>
      <c r="R157" s="3046"/>
      <c r="S157" s="3046"/>
      <c r="T157" s="3046"/>
      <c r="U157" s="3046"/>
      <c r="V157" s="3046"/>
      <c r="W157" s="3046"/>
      <c r="X157" s="3046"/>
      <c r="Y157" s="3046"/>
      <c r="Z157" s="3046"/>
      <c r="AA157" s="3046"/>
      <c r="AB157" s="3046"/>
      <c r="AC157" s="3046"/>
      <c r="AD157" s="3046"/>
      <c r="AE157" s="3046"/>
      <c r="AF157" s="3046"/>
      <c r="AG157" s="3105"/>
      <c r="AH157" s="2982" t="s">
        <v>9</v>
      </c>
      <c r="AI157" s="2982" t="s">
        <v>10</v>
      </c>
    </row>
    <row r="158" spans="1:93" x14ac:dyDescent="0.25">
      <c r="A158" s="2101"/>
      <c r="B158" s="2101"/>
      <c r="C158" s="2157"/>
      <c r="D158" s="2158"/>
      <c r="E158" s="2141"/>
      <c r="F158" s="3045" t="s">
        <v>15</v>
      </c>
      <c r="G158" s="3030"/>
      <c r="H158" s="3045" t="s">
        <v>16</v>
      </c>
      <c r="I158" s="3030"/>
      <c r="J158" s="3050" t="s">
        <v>17</v>
      </c>
      <c r="K158" s="3052"/>
      <c r="L158" s="3050" t="s">
        <v>18</v>
      </c>
      <c r="M158" s="3052"/>
      <c r="N158" s="3050" t="s">
        <v>19</v>
      </c>
      <c r="O158" s="3052"/>
      <c r="P158" s="3050" t="s">
        <v>20</v>
      </c>
      <c r="Q158" s="3052"/>
      <c r="R158" s="3050" t="s">
        <v>21</v>
      </c>
      <c r="S158" s="3052"/>
      <c r="T158" s="3050" t="s">
        <v>22</v>
      </c>
      <c r="U158" s="3052"/>
      <c r="V158" s="3050" t="s">
        <v>23</v>
      </c>
      <c r="W158" s="3052"/>
      <c r="X158" s="3050" t="s">
        <v>24</v>
      </c>
      <c r="Y158" s="3052"/>
      <c r="Z158" s="3050" t="s">
        <v>25</v>
      </c>
      <c r="AA158" s="3052"/>
      <c r="AB158" s="3050" t="s">
        <v>26</v>
      </c>
      <c r="AC158" s="3052"/>
      <c r="AD158" s="3050" t="s">
        <v>27</v>
      </c>
      <c r="AE158" s="3052"/>
      <c r="AF158" s="3050" t="s">
        <v>28</v>
      </c>
      <c r="AG158" s="3075"/>
      <c r="AH158" s="2140"/>
      <c r="AI158" s="2140"/>
    </row>
    <row r="159" spans="1:93" x14ac:dyDescent="0.25">
      <c r="A159" s="2102"/>
      <c r="B159" s="2102"/>
      <c r="C159" s="3057" t="s">
        <v>43</v>
      </c>
      <c r="D159" s="2984" t="s">
        <v>29</v>
      </c>
      <c r="E159" s="3055" t="s">
        <v>30</v>
      </c>
      <c r="F159" s="2060" t="s">
        <v>29</v>
      </c>
      <c r="G159" s="3055" t="s">
        <v>30</v>
      </c>
      <c r="H159" s="2060" t="s">
        <v>29</v>
      </c>
      <c r="I159" s="3055" t="s">
        <v>30</v>
      </c>
      <c r="J159" s="2060" t="s">
        <v>29</v>
      </c>
      <c r="K159" s="3055" t="s">
        <v>30</v>
      </c>
      <c r="L159" s="2060" t="s">
        <v>29</v>
      </c>
      <c r="M159" s="3055" t="s">
        <v>30</v>
      </c>
      <c r="N159" s="2060" t="s">
        <v>29</v>
      </c>
      <c r="O159" s="3055" t="s">
        <v>30</v>
      </c>
      <c r="P159" s="2060" t="s">
        <v>29</v>
      </c>
      <c r="Q159" s="3055" t="s">
        <v>30</v>
      </c>
      <c r="R159" s="2060" t="s">
        <v>29</v>
      </c>
      <c r="S159" s="3055" t="s">
        <v>30</v>
      </c>
      <c r="T159" s="2060" t="s">
        <v>29</v>
      </c>
      <c r="U159" s="3055" t="s">
        <v>30</v>
      </c>
      <c r="V159" s="2060" t="s">
        <v>29</v>
      </c>
      <c r="W159" s="3055" t="s">
        <v>30</v>
      </c>
      <c r="X159" s="2060" t="s">
        <v>29</v>
      </c>
      <c r="Y159" s="3055" t="s">
        <v>30</v>
      </c>
      <c r="Z159" s="2060" t="s">
        <v>29</v>
      </c>
      <c r="AA159" s="3055" t="s">
        <v>30</v>
      </c>
      <c r="AB159" s="2060" t="s">
        <v>29</v>
      </c>
      <c r="AC159" s="3055" t="s">
        <v>30</v>
      </c>
      <c r="AD159" s="2060" t="s">
        <v>29</v>
      </c>
      <c r="AE159" s="3055" t="s">
        <v>30</v>
      </c>
      <c r="AF159" s="2060" t="s">
        <v>29</v>
      </c>
      <c r="AG159" s="3139" t="s">
        <v>30</v>
      </c>
      <c r="AH159" s="2141"/>
      <c r="AI159" s="2141"/>
    </row>
    <row r="160" spans="1:93" x14ac:dyDescent="0.25">
      <c r="A160" s="3129" t="s">
        <v>209</v>
      </c>
      <c r="B160" s="3095" t="s">
        <v>31</v>
      </c>
      <c r="C160" s="3140">
        <f t="shared" ref="C160:C167" si="103">SUM(D160:E160)</f>
        <v>0</v>
      </c>
      <c r="D160" s="223">
        <f t="shared" ref="D160:E167" si="104">SUM(F160+H160+J160+L160+N160+P160+R160+T160+V160+X160+Z160+AB160+AD160+AF160)</f>
        <v>0</v>
      </c>
      <c r="E160" s="3141">
        <f t="shared" si="104"/>
        <v>0</v>
      </c>
      <c r="F160" s="3059"/>
      <c r="G160" s="3062"/>
      <c r="H160" s="3059"/>
      <c r="I160" s="3062"/>
      <c r="J160" s="3059"/>
      <c r="K160" s="3062"/>
      <c r="L160" s="3059"/>
      <c r="M160" s="3062"/>
      <c r="N160" s="3059"/>
      <c r="O160" s="3062"/>
      <c r="P160" s="3059"/>
      <c r="Q160" s="3062"/>
      <c r="R160" s="3059"/>
      <c r="S160" s="3062"/>
      <c r="T160" s="3059"/>
      <c r="U160" s="3062"/>
      <c r="V160" s="3059"/>
      <c r="W160" s="3062"/>
      <c r="X160" s="3059"/>
      <c r="Y160" s="3062"/>
      <c r="Z160" s="3059"/>
      <c r="AA160" s="3062"/>
      <c r="AB160" s="3059"/>
      <c r="AC160" s="3062"/>
      <c r="AD160" s="3059"/>
      <c r="AE160" s="3062"/>
      <c r="AF160" s="3059"/>
      <c r="AG160" s="3098"/>
      <c r="AH160" s="2992"/>
      <c r="AI160" s="2992"/>
      <c r="AJ160" t="str">
        <f t="shared" ref="AJ160:AJ167" si="105">CC160&amp;CD160&amp;CE160&amp;CF160</f>
        <v/>
      </c>
      <c r="CC160" s="21" t="str">
        <f>IF(AND(C160&gt;0,AH160="")," * No olvide digitar La variable Pueblos originarios, Digite CERO si no tiene.",IF(AH160&gt;C160," * La variable Pueblos originarios No puede ser mayor al Total.",""))</f>
        <v/>
      </c>
      <c r="CD160" s="21" t="str">
        <f>IF(AND(C160&gt;0,AI160="")," * No olvide digitar La variable Pueblos Migrantes, Digite CERO si no tiene.",IF(AI160&gt;C160," * La variable Migrantes No puede ser mayor al Total.",""))</f>
        <v/>
      </c>
      <c r="CE160" s="45"/>
      <c r="CF160" s="45"/>
      <c r="CG160" s="45"/>
      <c r="CH160" s="45"/>
      <c r="CI160" s="45"/>
      <c r="CJ160" s="3"/>
      <c r="CK160" s="22">
        <f>IF(AND(C160&gt;0,AH160=""),1,IF(AH160&gt;C160,1,0))</f>
        <v>0</v>
      </c>
      <c r="CL160" s="22">
        <f>IF(AND(C160&gt;0,AI160=""),1,IF(AI160&gt;C160,1,0))</f>
        <v>0</v>
      </c>
      <c r="CM160" s="45"/>
    </row>
    <row r="161" spans="1:91" x14ac:dyDescent="0.25">
      <c r="A161" s="2124"/>
      <c r="B161" s="269" t="s">
        <v>32</v>
      </c>
      <c r="C161" s="3142">
        <f t="shared" si="103"/>
        <v>0</v>
      </c>
      <c r="D161" s="227">
        <f t="shared" si="104"/>
        <v>0</v>
      </c>
      <c r="E161" s="228">
        <f t="shared" si="104"/>
        <v>0</v>
      </c>
      <c r="F161" s="13"/>
      <c r="G161" s="24"/>
      <c r="H161" s="13"/>
      <c r="I161" s="24"/>
      <c r="J161" s="13"/>
      <c r="K161" s="24"/>
      <c r="L161" s="13"/>
      <c r="M161" s="24"/>
      <c r="N161" s="13"/>
      <c r="O161" s="24"/>
      <c r="P161" s="13"/>
      <c r="Q161" s="24"/>
      <c r="R161" s="13"/>
      <c r="S161" s="24"/>
      <c r="T161" s="13"/>
      <c r="U161" s="24"/>
      <c r="V161" s="13"/>
      <c r="W161" s="24"/>
      <c r="X161" s="13"/>
      <c r="Y161" s="24"/>
      <c r="Z161" s="13"/>
      <c r="AA161" s="24"/>
      <c r="AB161" s="13"/>
      <c r="AC161" s="24"/>
      <c r="AD161" s="13"/>
      <c r="AE161" s="24"/>
      <c r="AF161" s="13"/>
      <c r="AG161" s="89"/>
      <c r="AH161" s="27"/>
      <c r="AI161" s="27"/>
      <c r="AJ161" t="str">
        <f t="shared" si="105"/>
        <v/>
      </c>
      <c r="CC161" s="21" t="str">
        <f t="shared" ref="CC161:CC167" si="106">IF(AND(C161&gt;0,AH161="")," * No olvide digitar La variable Pueblos originarios, Digite CERO si no tiene.",IF(AH161&gt;C161," * La variable Pueblos originarios No puede ser mayor al Total.",""))</f>
        <v/>
      </c>
      <c r="CD161" s="21" t="str">
        <f t="shared" ref="CD161:CD167" si="107">IF(AND(C161&gt;0,AI161="")," * No olvide digitar La variable Pueblos Migrantes, Digite CERO si no tiene.",IF(AI161&gt;C161," * La variable Migrantes No puede ser mayor al Total.",""))</f>
        <v/>
      </c>
      <c r="CE161" s="45"/>
      <c r="CF161" s="45"/>
      <c r="CG161" s="45"/>
      <c r="CH161" s="45"/>
      <c r="CI161" s="45"/>
      <c r="CJ161" s="3"/>
      <c r="CK161" s="22">
        <f t="shared" ref="CK161:CK167" si="108">IF(AND(C161&gt;0,AH161=""),1,IF(AH161&gt;C161,1,0))</f>
        <v>0</v>
      </c>
      <c r="CL161" s="22">
        <f t="shared" ref="CL161:CL167" si="109">IF(AND(C161&gt;0,AI161=""),1,IF(AI161&gt;C161,1,0))</f>
        <v>0</v>
      </c>
      <c r="CM161" s="45"/>
    </row>
    <row r="162" spans="1:91" x14ac:dyDescent="0.25">
      <c r="A162" s="2124"/>
      <c r="B162" s="271" t="s">
        <v>34</v>
      </c>
      <c r="C162" s="3142">
        <f t="shared" si="103"/>
        <v>0</v>
      </c>
      <c r="D162" s="227">
        <f t="shared" si="104"/>
        <v>0</v>
      </c>
      <c r="E162" s="228">
        <f t="shared" si="104"/>
        <v>0</v>
      </c>
      <c r="F162" s="13"/>
      <c r="G162" s="24"/>
      <c r="H162" s="13"/>
      <c r="I162" s="24"/>
      <c r="J162" s="13"/>
      <c r="K162" s="24"/>
      <c r="L162" s="13"/>
      <c r="M162" s="24"/>
      <c r="N162" s="13"/>
      <c r="O162" s="24"/>
      <c r="P162" s="13"/>
      <c r="Q162" s="24"/>
      <c r="R162" s="13"/>
      <c r="S162" s="24"/>
      <c r="T162" s="13"/>
      <c r="U162" s="24"/>
      <c r="V162" s="13"/>
      <c r="W162" s="24"/>
      <c r="X162" s="13"/>
      <c r="Y162" s="24"/>
      <c r="Z162" s="13"/>
      <c r="AA162" s="24"/>
      <c r="AB162" s="13"/>
      <c r="AC162" s="24"/>
      <c r="AD162" s="13"/>
      <c r="AE162" s="24"/>
      <c r="AF162" s="13"/>
      <c r="AG162" s="89"/>
      <c r="AH162" s="27"/>
      <c r="AI162" s="27"/>
      <c r="AJ162" t="str">
        <f t="shared" si="105"/>
        <v/>
      </c>
      <c r="CC162" s="21" t="str">
        <f t="shared" si="106"/>
        <v/>
      </c>
      <c r="CD162" s="21" t="str">
        <f t="shared" si="107"/>
        <v/>
      </c>
      <c r="CE162" s="45"/>
      <c r="CF162" s="45"/>
      <c r="CG162" s="45"/>
      <c r="CH162" s="45"/>
      <c r="CI162" s="45"/>
      <c r="CJ162" s="3"/>
      <c r="CK162" s="22">
        <f t="shared" si="108"/>
        <v>0</v>
      </c>
      <c r="CL162" s="22">
        <f t="shared" si="109"/>
        <v>0</v>
      </c>
      <c r="CM162" s="45"/>
    </row>
    <row r="163" spans="1:91" x14ac:dyDescent="0.25">
      <c r="A163" s="2125"/>
      <c r="B163" s="131" t="s">
        <v>210</v>
      </c>
      <c r="C163" s="3143">
        <f t="shared" si="103"/>
        <v>0</v>
      </c>
      <c r="D163" s="234">
        <f t="shared" si="104"/>
        <v>0</v>
      </c>
      <c r="E163" s="235">
        <f t="shared" si="104"/>
        <v>0</v>
      </c>
      <c r="F163" s="93"/>
      <c r="G163" s="95"/>
      <c r="H163" s="93"/>
      <c r="I163" s="95"/>
      <c r="J163" s="93"/>
      <c r="K163" s="95"/>
      <c r="L163" s="93"/>
      <c r="M163" s="95"/>
      <c r="N163" s="93"/>
      <c r="O163" s="95"/>
      <c r="P163" s="93"/>
      <c r="Q163" s="95"/>
      <c r="R163" s="93"/>
      <c r="S163" s="95"/>
      <c r="T163" s="93"/>
      <c r="U163" s="95"/>
      <c r="V163" s="93"/>
      <c r="W163" s="95"/>
      <c r="X163" s="93"/>
      <c r="Y163" s="95"/>
      <c r="Z163" s="93"/>
      <c r="AA163" s="95"/>
      <c r="AB163" s="93"/>
      <c r="AC163" s="95"/>
      <c r="AD163" s="93"/>
      <c r="AE163" s="95"/>
      <c r="AF163" s="93"/>
      <c r="AG163" s="159"/>
      <c r="AH163" s="137"/>
      <c r="AI163" s="137"/>
      <c r="AJ163" t="str">
        <f t="shared" si="105"/>
        <v/>
      </c>
      <c r="CC163" s="21" t="str">
        <f t="shared" si="106"/>
        <v/>
      </c>
      <c r="CD163" s="21" t="str">
        <f t="shared" si="107"/>
        <v/>
      </c>
      <c r="CE163" s="45"/>
      <c r="CF163" s="45"/>
      <c r="CG163" s="45"/>
      <c r="CH163" s="45"/>
      <c r="CI163" s="45"/>
      <c r="CJ163" s="3"/>
      <c r="CK163" s="22">
        <f t="shared" si="108"/>
        <v>0</v>
      </c>
      <c r="CL163" s="22">
        <f t="shared" si="109"/>
        <v>0</v>
      </c>
      <c r="CM163" s="45"/>
    </row>
    <row r="164" spans="1:91" x14ac:dyDescent="0.25">
      <c r="A164" s="3144" t="s">
        <v>211</v>
      </c>
      <c r="B164" s="3145" t="s">
        <v>31</v>
      </c>
      <c r="C164" s="3146">
        <f t="shared" si="103"/>
        <v>0</v>
      </c>
      <c r="D164" s="223">
        <f t="shared" si="104"/>
        <v>0</v>
      </c>
      <c r="E164" s="3147">
        <f t="shared" si="104"/>
        <v>0</v>
      </c>
      <c r="F164" s="3148"/>
      <c r="G164" s="3149"/>
      <c r="H164" s="3148"/>
      <c r="I164" s="3149"/>
      <c r="J164" s="3148"/>
      <c r="K164" s="3149"/>
      <c r="L164" s="3148"/>
      <c r="M164" s="3149"/>
      <c r="N164" s="3148"/>
      <c r="O164" s="3149"/>
      <c r="P164" s="3148"/>
      <c r="Q164" s="3149"/>
      <c r="R164" s="3148"/>
      <c r="S164" s="3149"/>
      <c r="T164" s="3148"/>
      <c r="U164" s="3149"/>
      <c r="V164" s="3148"/>
      <c r="W164" s="3149"/>
      <c r="X164" s="3148"/>
      <c r="Y164" s="3149"/>
      <c r="Z164" s="3148"/>
      <c r="AA164" s="3149"/>
      <c r="AB164" s="3148"/>
      <c r="AC164" s="3149"/>
      <c r="AD164" s="3148"/>
      <c r="AE164" s="3149"/>
      <c r="AF164" s="3148"/>
      <c r="AG164" s="3150"/>
      <c r="AH164" s="3151"/>
      <c r="AI164" s="3151"/>
      <c r="AJ164" t="str">
        <f t="shared" si="105"/>
        <v/>
      </c>
      <c r="CC164" s="21" t="str">
        <f t="shared" si="106"/>
        <v/>
      </c>
      <c r="CD164" s="21" t="str">
        <f t="shared" si="107"/>
        <v/>
      </c>
      <c r="CE164" s="45"/>
      <c r="CF164" s="45"/>
      <c r="CG164" s="45"/>
      <c r="CH164" s="45"/>
      <c r="CI164" s="45"/>
      <c r="CJ164" s="3"/>
      <c r="CK164" s="22">
        <f t="shared" si="108"/>
        <v>0</v>
      </c>
      <c r="CL164" s="22">
        <f t="shared" si="109"/>
        <v>0</v>
      </c>
      <c r="CM164" s="45"/>
    </row>
    <row r="165" spans="1:91" x14ac:dyDescent="0.25">
      <c r="A165" s="2124"/>
      <c r="B165" s="269" t="s">
        <v>32</v>
      </c>
      <c r="C165" s="3142">
        <f t="shared" si="103"/>
        <v>0</v>
      </c>
      <c r="D165" s="227">
        <f t="shared" si="104"/>
        <v>0</v>
      </c>
      <c r="E165" s="228">
        <f t="shared" si="104"/>
        <v>0</v>
      </c>
      <c r="F165" s="13"/>
      <c r="G165" s="24"/>
      <c r="H165" s="13"/>
      <c r="I165" s="24"/>
      <c r="J165" s="13"/>
      <c r="K165" s="24"/>
      <c r="L165" s="13"/>
      <c r="M165" s="24"/>
      <c r="N165" s="13"/>
      <c r="O165" s="24"/>
      <c r="P165" s="13"/>
      <c r="Q165" s="24"/>
      <c r="R165" s="13"/>
      <c r="S165" s="24"/>
      <c r="T165" s="13"/>
      <c r="U165" s="24"/>
      <c r="V165" s="13"/>
      <c r="W165" s="24"/>
      <c r="X165" s="13"/>
      <c r="Y165" s="24"/>
      <c r="Z165" s="13"/>
      <c r="AA165" s="24"/>
      <c r="AB165" s="13"/>
      <c r="AC165" s="24"/>
      <c r="AD165" s="13"/>
      <c r="AE165" s="24"/>
      <c r="AF165" s="13"/>
      <c r="AG165" s="89"/>
      <c r="AH165" s="27"/>
      <c r="AI165" s="27"/>
      <c r="AJ165" t="str">
        <f t="shared" si="105"/>
        <v/>
      </c>
      <c r="CC165" s="21" t="str">
        <f t="shared" si="106"/>
        <v/>
      </c>
      <c r="CD165" s="21" t="str">
        <f t="shared" si="107"/>
        <v/>
      </c>
      <c r="CE165" s="45"/>
      <c r="CF165" s="45"/>
      <c r="CG165" s="45"/>
      <c r="CH165" s="45"/>
      <c r="CI165" s="45"/>
      <c r="CJ165" s="3"/>
      <c r="CK165" s="22">
        <f t="shared" si="108"/>
        <v>0</v>
      </c>
      <c r="CL165" s="22">
        <f t="shared" si="109"/>
        <v>0</v>
      </c>
      <c r="CM165" s="45"/>
    </row>
    <row r="166" spans="1:91" x14ac:dyDescent="0.25">
      <c r="A166" s="2124"/>
      <c r="B166" s="271" t="s">
        <v>34</v>
      </c>
      <c r="C166" s="3142">
        <f t="shared" si="103"/>
        <v>0</v>
      </c>
      <c r="D166" s="227">
        <f t="shared" si="104"/>
        <v>0</v>
      </c>
      <c r="E166" s="228">
        <f>SUM(G166+I166+K166+M166+O166+Q166+S166+U166+W166+Y166+AA166+AC166+AE166+AG166)</f>
        <v>0</v>
      </c>
      <c r="F166" s="13"/>
      <c r="G166" s="24"/>
      <c r="H166" s="13"/>
      <c r="I166" s="24"/>
      <c r="J166" s="13"/>
      <c r="K166" s="24"/>
      <c r="L166" s="13"/>
      <c r="M166" s="24"/>
      <c r="N166" s="13"/>
      <c r="O166" s="24"/>
      <c r="P166" s="13"/>
      <c r="Q166" s="24"/>
      <c r="R166" s="13"/>
      <c r="S166" s="24"/>
      <c r="T166" s="13"/>
      <c r="U166" s="24"/>
      <c r="V166" s="13"/>
      <c r="W166" s="24"/>
      <c r="X166" s="13"/>
      <c r="Y166" s="24"/>
      <c r="Z166" s="13"/>
      <c r="AA166" s="24"/>
      <c r="AB166" s="13"/>
      <c r="AC166" s="24"/>
      <c r="AD166" s="13"/>
      <c r="AE166" s="24"/>
      <c r="AF166" s="13"/>
      <c r="AG166" s="89"/>
      <c r="AH166" s="27"/>
      <c r="AI166" s="27"/>
      <c r="AJ166" t="str">
        <f t="shared" si="105"/>
        <v/>
      </c>
      <c r="CC166" s="21" t="str">
        <f t="shared" si="106"/>
        <v/>
      </c>
      <c r="CD166" s="21" t="str">
        <f t="shared" si="107"/>
        <v/>
      </c>
      <c r="CE166" s="45"/>
      <c r="CF166" s="45"/>
      <c r="CG166" s="45"/>
      <c r="CH166" s="45"/>
      <c r="CI166" s="45"/>
      <c r="CJ166" s="3"/>
      <c r="CK166" s="22">
        <f t="shared" si="108"/>
        <v>0</v>
      </c>
      <c r="CL166" s="22">
        <f t="shared" si="109"/>
        <v>0</v>
      </c>
      <c r="CM166" s="45"/>
    </row>
    <row r="167" spans="1:91" x14ac:dyDescent="0.25">
      <c r="A167" s="2125"/>
      <c r="B167" s="131" t="s">
        <v>210</v>
      </c>
      <c r="C167" s="3143">
        <f t="shared" si="103"/>
        <v>0</v>
      </c>
      <c r="D167" s="234">
        <f t="shared" si="104"/>
        <v>0</v>
      </c>
      <c r="E167" s="235">
        <f>SUM(G167+I167+K167+M167+O167+Q167+S167+U167+W167+Y167+AA167+AC167+AE167+AG167)</f>
        <v>0</v>
      </c>
      <c r="F167" s="93"/>
      <c r="G167" s="95"/>
      <c r="H167" s="93"/>
      <c r="I167" s="95"/>
      <c r="J167" s="93"/>
      <c r="K167" s="95"/>
      <c r="L167" s="93"/>
      <c r="M167" s="95"/>
      <c r="N167" s="93"/>
      <c r="O167" s="95"/>
      <c r="P167" s="93"/>
      <c r="Q167" s="95"/>
      <c r="R167" s="93"/>
      <c r="S167" s="95"/>
      <c r="T167" s="93"/>
      <c r="U167" s="95"/>
      <c r="V167" s="93"/>
      <c r="W167" s="95"/>
      <c r="X167" s="93"/>
      <c r="Y167" s="95"/>
      <c r="Z167" s="93"/>
      <c r="AA167" s="95"/>
      <c r="AB167" s="93"/>
      <c r="AC167" s="95"/>
      <c r="AD167" s="93"/>
      <c r="AE167" s="95"/>
      <c r="AF167" s="93"/>
      <c r="AG167" s="159"/>
      <c r="AH167" s="137"/>
      <c r="AI167" s="137"/>
      <c r="AJ167" t="str">
        <f t="shared" si="105"/>
        <v/>
      </c>
      <c r="CC167" s="21" t="str">
        <f t="shared" si="106"/>
        <v/>
      </c>
      <c r="CD167" s="21" t="str">
        <f t="shared" si="107"/>
        <v/>
      </c>
      <c r="CE167" s="45"/>
      <c r="CF167" s="45"/>
      <c r="CG167" s="45"/>
      <c r="CH167" s="45"/>
      <c r="CI167" s="45"/>
      <c r="CJ167" s="3"/>
      <c r="CK167" s="22">
        <f t="shared" si="108"/>
        <v>0</v>
      </c>
      <c r="CL167" s="22">
        <f t="shared" si="109"/>
        <v>0</v>
      </c>
      <c r="CM167" s="45"/>
    </row>
    <row r="168" spans="1:91" s="2" customFormat="1" ht="11.25" x14ac:dyDescent="0.15">
      <c r="A168" s="265" t="s">
        <v>212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s="3" customFormat="1" ht="10.5" customHeight="1" x14ac:dyDescent="0.15">
      <c r="A169" s="3152" t="s">
        <v>38</v>
      </c>
      <c r="B169" s="3044" t="s">
        <v>4</v>
      </c>
      <c r="C169" s="2156"/>
      <c r="D169" s="2982"/>
      <c r="E169" s="3153" t="s">
        <v>39</v>
      </c>
      <c r="F169" s="3154"/>
      <c r="G169" s="3154"/>
      <c r="H169" s="3154"/>
      <c r="I169" s="3154"/>
      <c r="J169" s="3154"/>
      <c r="K169" s="3154"/>
      <c r="L169" s="3154"/>
      <c r="M169" s="3154"/>
      <c r="N169" s="3154"/>
      <c r="O169" s="3154"/>
      <c r="P169" s="3154"/>
      <c r="Q169" s="3154"/>
      <c r="R169" s="3154"/>
      <c r="S169" s="3154"/>
      <c r="T169" s="3154"/>
      <c r="U169" s="3154"/>
      <c r="V169" s="3154"/>
      <c r="W169" s="3154"/>
      <c r="X169" s="3154"/>
      <c r="Y169" s="3154"/>
      <c r="Z169" s="3154"/>
      <c r="AA169" s="3154"/>
      <c r="AB169" s="3154"/>
      <c r="AC169" s="3154"/>
      <c r="AD169" s="3154"/>
      <c r="AE169" s="3154"/>
      <c r="AF169" s="3154"/>
      <c r="AG169" s="3155" t="s">
        <v>213</v>
      </c>
      <c r="AH169" s="2982" t="s">
        <v>9</v>
      </c>
      <c r="AI169" s="2982" t="s">
        <v>10</v>
      </c>
    </row>
    <row r="170" spans="1:91" s="3" customFormat="1" ht="10.5" x14ac:dyDescent="0.15">
      <c r="A170" s="2101"/>
      <c r="B170" s="2157"/>
      <c r="C170" s="2158"/>
      <c r="D170" s="2141"/>
      <c r="E170" s="3153" t="s">
        <v>15</v>
      </c>
      <c r="F170" s="3156"/>
      <c r="G170" s="3153" t="s">
        <v>16</v>
      </c>
      <c r="H170" s="3156"/>
      <c r="I170" s="3157" t="s">
        <v>17</v>
      </c>
      <c r="J170" s="3158"/>
      <c r="K170" s="3157" t="s">
        <v>18</v>
      </c>
      <c r="L170" s="3158"/>
      <c r="M170" s="3157" t="s">
        <v>19</v>
      </c>
      <c r="N170" s="3158"/>
      <c r="O170" s="3157" t="s">
        <v>20</v>
      </c>
      <c r="P170" s="3158"/>
      <c r="Q170" s="3157" t="s">
        <v>21</v>
      </c>
      <c r="R170" s="3158"/>
      <c r="S170" s="3157" t="s">
        <v>22</v>
      </c>
      <c r="T170" s="3158"/>
      <c r="U170" s="3157" t="s">
        <v>23</v>
      </c>
      <c r="V170" s="3158"/>
      <c r="W170" s="3157" t="s">
        <v>24</v>
      </c>
      <c r="X170" s="3158"/>
      <c r="Y170" s="3157" t="s">
        <v>25</v>
      </c>
      <c r="Z170" s="3158"/>
      <c r="AA170" s="3157" t="s">
        <v>26</v>
      </c>
      <c r="AB170" s="3158"/>
      <c r="AC170" s="3157" t="s">
        <v>27</v>
      </c>
      <c r="AD170" s="3158"/>
      <c r="AE170" s="3157" t="s">
        <v>28</v>
      </c>
      <c r="AF170" s="3159"/>
      <c r="AG170" s="2160"/>
      <c r="AH170" s="2140"/>
      <c r="AI170" s="2140"/>
    </row>
    <row r="171" spans="1:91" s="3" customFormat="1" ht="10.5" x14ac:dyDescent="0.15">
      <c r="A171" s="2102"/>
      <c r="B171" s="3160" t="s">
        <v>43</v>
      </c>
      <c r="C171" s="3161" t="s">
        <v>29</v>
      </c>
      <c r="D171" s="3162" t="s">
        <v>30</v>
      </c>
      <c r="E171" s="3163" t="s">
        <v>29</v>
      </c>
      <c r="F171" s="3162" t="s">
        <v>30</v>
      </c>
      <c r="G171" s="3163" t="s">
        <v>29</v>
      </c>
      <c r="H171" s="3162" t="s">
        <v>30</v>
      </c>
      <c r="I171" s="3163" t="s">
        <v>29</v>
      </c>
      <c r="J171" s="3162" t="s">
        <v>30</v>
      </c>
      <c r="K171" s="3163" t="s">
        <v>29</v>
      </c>
      <c r="L171" s="3162" t="s">
        <v>30</v>
      </c>
      <c r="M171" s="3163" t="s">
        <v>29</v>
      </c>
      <c r="N171" s="3162" t="s">
        <v>30</v>
      </c>
      <c r="O171" s="3163" t="s">
        <v>29</v>
      </c>
      <c r="P171" s="3162" t="s">
        <v>30</v>
      </c>
      <c r="Q171" s="3163" t="s">
        <v>29</v>
      </c>
      <c r="R171" s="3162" t="s">
        <v>30</v>
      </c>
      <c r="S171" s="3163" t="s">
        <v>29</v>
      </c>
      <c r="T171" s="3162" t="s">
        <v>30</v>
      </c>
      <c r="U171" s="3163" t="s">
        <v>29</v>
      </c>
      <c r="V171" s="3162" t="s">
        <v>30</v>
      </c>
      <c r="W171" s="3163" t="s">
        <v>29</v>
      </c>
      <c r="X171" s="3162" t="s">
        <v>30</v>
      </c>
      <c r="Y171" s="3163" t="s">
        <v>29</v>
      </c>
      <c r="Z171" s="3162" t="s">
        <v>30</v>
      </c>
      <c r="AA171" s="3163" t="s">
        <v>29</v>
      </c>
      <c r="AB171" s="3162" t="s">
        <v>30</v>
      </c>
      <c r="AC171" s="3163" t="s">
        <v>29</v>
      </c>
      <c r="AD171" s="3162" t="s">
        <v>30</v>
      </c>
      <c r="AE171" s="3163" t="s">
        <v>29</v>
      </c>
      <c r="AF171" s="3164" t="s">
        <v>30</v>
      </c>
      <c r="AG171" s="2161"/>
      <c r="AH171" s="2141"/>
      <c r="AI171" s="2141"/>
    </row>
    <row r="172" spans="1:91" s="3" customFormat="1" ht="10.5" x14ac:dyDescent="0.15">
      <c r="A172" s="280" t="s">
        <v>194</v>
      </c>
      <c r="B172" s="3165">
        <f>SUM(C172:D172)</f>
        <v>0</v>
      </c>
      <c r="C172" s="3165">
        <f t="shared" ref="C172:D174" si="110">+E172+G172+I172+K172+M172+O172+Q172+S172+U172+W172+Y172+AA172+AC172+AE172</f>
        <v>0</v>
      </c>
      <c r="D172" s="3165">
        <f t="shared" si="110"/>
        <v>0</v>
      </c>
      <c r="E172" s="3148"/>
      <c r="F172" s="3149"/>
      <c r="G172" s="3148"/>
      <c r="H172" s="3149"/>
      <c r="I172" s="3148"/>
      <c r="J172" s="3149"/>
      <c r="K172" s="3148"/>
      <c r="L172" s="3149"/>
      <c r="M172" s="3148"/>
      <c r="N172" s="3149"/>
      <c r="O172" s="3148"/>
      <c r="P172" s="3149"/>
      <c r="Q172" s="3148"/>
      <c r="R172" s="3149"/>
      <c r="S172" s="3148"/>
      <c r="T172" s="3149"/>
      <c r="U172" s="3148"/>
      <c r="V172" s="3149"/>
      <c r="W172" s="3148"/>
      <c r="X172" s="3149"/>
      <c r="Y172" s="3148"/>
      <c r="Z172" s="3149"/>
      <c r="AA172" s="3148"/>
      <c r="AB172" s="3149"/>
      <c r="AC172" s="3148"/>
      <c r="AD172" s="3149"/>
      <c r="AE172" s="3148"/>
      <c r="AF172" s="3166"/>
      <c r="AG172" s="3167"/>
      <c r="AH172" s="3168"/>
      <c r="AI172" s="3168"/>
      <c r="AJ172" s="3" t="str">
        <f>CC172&amp;CD172&amp;CE172&amp;CF172</f>
        <v/>
      </c>
      <c r="CC172" s="21" t="str">
        <f>IF(AND(B172&gt;0,AH172="")," * No olvide digitar La variable Pueblos originarios, Digite CERO si no tiene.",IF(AH172&gt;B172," * La variable Pueblos originarios No puede ser mayor al Total.",""))</f>
        <v/>
      </c>
      <c r="CD172" s="21" t="str">
        <f>IF(AND(B172&gt;0,AI172="")," * No olvide digitar La variable Migrantes, Digite CERO si no tiene.",IF(AI172&gt;B172," * La variable Migrantes No puede ser mayor al Total.",""))</f>
        <v/>
      </c>
      <c r="CK172" s="22">
        <f>IF(AND(B172&gt;0,AH172=""),1,IF(AH172&gt;B172,1,0))</f>
        <v>0</v>
      </c>
      <c r="CL172" s="22">
        <f>IF(AND(B172&gt;0,AI172=""),1,IF(AI172&gt;B172,1,0))</f>
        <v>0</v>
      </c>
      <c r="CM172" s="22"/>
    </row>
    <row r="173" spans="1:91" s="3" customFormat="1" ht="10.5" x14ac:dyDescent="0.15">
      <c r="A173" s="280" t="s">
        <v>195</v>
      </c>
      <c r="B173" s="287">
        <f>SUM(C173:D173)</f>
        <v>0</v>
      </c>
      <c r="C173" s="287">
        <f t="shared" si="110"/>
        <v>0</v>
      </c>
      <c r="D173" s="287">
        <f t="shared" si="110"/>
        <v>0</v>
      </c>
      <c r="E173" s="13"/>
      <c r="F173" s="24"/>
      <c r="G173" s="13"/>
      <c r="H173" s="24"/>
      <c r="I173" s="13"/>
      <c r="J173" s="24"/>
      <c r="K173" s="13"/>
      <c r="L173" s="24"/>
      <c r="M173" s="13"/>
      <c r="N173" s="24"/>
      <c r="O173" s="13"/>
      <c r="P173" s="24"/>
      <c r="Q173" s="13"/>
      <c r="R173" s="24"/>
      <c r="S173" s="13"/>
      <c r="T173" s="24"/>
      <c r="U173" s="13"/>
      <c r="V173" s="24"/>
      <c r="W173" s="13"/>
      <c r="X173" s="24"/>
      <c r="Y173" s="13"/>
      <c r="Z173" s="24"/>
      <c r="AA173" s="13"/>
      <c r="AB173" s="24"/>
      <c r="AC173" s="13"/>
      <c r="AD173" s="24"/>
      <c r="AE173" s="13"/>
      <c r="AF173" s="288"/>
      <c r="AG173" s="289"/>
      <c r="AH173" s="25"/>
      <c r="AI173" s="25"/>
      <c r="AJ173" s="3" t="str">
        <f>CC173&amp;CD173&amp;CE173&amp;CF173</f>
        <v/>
      </c>
      <c r="CC173" s="21" t="str">
        <f t="shared" ref="CC173:CC174" si="111">IF(AND(B173&gt;0,AH173="")," * No olvide digitar La variable Pueblos originarios, Digite CERO si no tiene.",IF(AH173&gt;B173," * La variable Pueblos originarios No puede ser mayor al Total.",""))</f>
        <v/>
      </c>
      <c r="CD173" s="21" t="str">
        <f t="shared" ref="CD173:CD174" si="112">IF(AND(B173&gt;0,AI173="")," * No olvide digitar La variable Migrantes, Digite CERO si no tiene.",IF(AI173&gt;B173," * La variable Migrantes No puede ser mayor al Total.",""))</f>
        <v/>
      </c>
      <c r="CK173" s="22">
        <f t="shared" ref="CK173:CK174" si="113">IF(AND(B173&gt;0,AH173=""),1,IF(AH173&gt;B173,1,0))</f>
        <v>0</v>
      </c>
      <c r="CL173" s="22">
        <f t="shared" ref="CL173:CL174" si="114">IF(AND(B173&gt;0,AI173=""),1,IF(AI173&gt;B173,1,0))</f>
        <v>0</v>
      </c>
      <c r="CM173" s="22"/>
    </row>
    <row r="174" spans="1:91" s="3" customFormat="1" ht="10.5" x14ac:dyDescent="0.15">
      <c r="A174" s="280" t="s">
        <v>214</v>
      </c>
      <c r="B174" s="287">
        <f>SUM(C174:D174)</f>
        <v>0</v>
      </c>
      <c r="C174" s="287">
        <f t="shared" si="110"/>
        <v>0</v>
      </c>
      <c r="D174" s="287">
        <f>+F174+H174+J174+L174+N174+P174+R174+T174+V174+X174+Z174+AB174+AD174+AF174</f>
        <v>0</v>
      </c>
      <c r="E174" s="78"/>
      <c r="F174" s="79"/>
      <c r="G174" s="78"/>
      <c r="H174" s="79"/>
      <c r="I174" s="78"/>
      <c r="J174" s="79"/>
      <c r="K174" s="78"/>
      <c r="L174" s="79"/>
      <c r="M174" s="78"/>
      <c r="N174" s="79"/>
      <c r="O174" s="78"/>
      <c r="P174" s="79"/>
      <c r="Q174" s="78"/>
      <c r="R174" s="79"/>
      <c r="S174" s="78"/>
      <c r="T174" s="79"/>
      <c r="U174" s="78"/>
      <c r="V174" s="79"/>
      <c r="W174" s="78"/>
      <c r="X174" s="79"/>
      <c r="Y174" s="78"/>
      <c r="Z174" s="79"/>
      <c r="AA174" s="78"/>
      <c r="AB174" s="79"/>
      <c r="AC174" s="78"/>
      <c r="AD174" s="79"/>
      <c r="AE174" s="78"/>
      <c r="AF174" s="290"/>
      <c r="AG174" s="181"/>
      <c r="AH174" s="122"/>
      <c r="AI174" s="122"/>
      <c r="AJ174" s="3" t="str">
        <f>CC174&amp;CD174&amp;CE174&amp;CF174</f>
        <v/>
      </c>
      <c r="CC174" s="21" t="str">
        <f t="shared" si="111"/>
        <v/>
      </c>
      <c r="CD174" s="21" t="str">
        <f t="shared" si="112"/>
        <v/>
      </c>
      <c r="CK174" s="22">
        <f t="shared" si="113"/>
        <v>0</v>
      </c>
      <c r="CL174" s="22">
        <f t="shared" si="114"/>
        <v>0</v>
      </c>
      <c r="CM174" s="22"/>
    </row>
    <row r="175" spans="1:91" s="3" customFormat="1" ht="10.5" x14ac:dyDescent="0.15">
      <c r="A175" s="1945" t="s">
        <v>215</v>
      </c>
      <c r="B175" s="292"/>
      <c r="C175" s="292"/>
      <c r="D175" s="292"/>
      <c r="E175" s="293"/>
      <c r="F175" s="294"/>
      <c r="G175" s="293"/>
      <c r="H175" s="294"/>
      <c r="I175" s="293"/>
      <c r="J175" s="294"/>
      <c r="K175" s="293"/>
      <c r="L175" s="294"/>
      <c r="M175" s="293"/>
      <c r="N175" s="294"/>
      <c r="O175" s="293"/>
      <c r="P175" s="294"/>
      <c r="Q175" s="293"/>
      <c r="R175" s="294"/>
      <c r="S175" s="293"/>
      <c r="T175" s="294"/>
      <c r="U175" s="293"/>
      <c r="V175" s="294"/>
      <c r="W175" s="293"/>
      <c r="X175" s="294"/>
      <c r="Y175" s="293"/>
      <c r="Z175" s="294"/>
      <c r="AA175" s="293"/>
      <c r="AB175" s="294"/>
      <c r="AC175" s="293"/>
      <c r="AD175" s="294"/>
      <c r="AE175" s="293"/>
      <c r="AF175" s="295"/>
      <c r="AG175" s="296"/>
      <c r="AH175" s="297"/>
      <c r="AI175" s="297"/>
    </row>
    <row r="176" spans="1:91" s="3" customFormat="1" ht="11.25" x14ac:dyDescent="0.15">
      <c r="A176" s="265" t="s">
        <v>216</v>
      </c>
    </row>
    <row r="177" spans="1:91" s="3" customFormat="1" ht="10.5" customHeight="1" x14ac:dyDescent="0.15">
      <c r="A177" s="3169" t="s">
        <v>217</v>
      </c>
      <c r="B177" s="3169" t="s">
        <v>189</v>
      </c>
      <c r="C177" s="3170" t="s">
        <v>218</v>
      </c>
      <c r="D177" s="3171"/>
      <c r="E177" s="3169" t="s">
        <v>219</v>
      </c>
      <c r="F177" s="3170" t="s">
        <v>5</v>
      </c>
      <c r="G177" s="3171"/>
      <c r="H177" s="3171"/>
      <c r="I177" s="3171"/>
      <c r="J177" s="3171"/>
      <c r="K177" s="3171"/>
      <c r="L177" s="3171"/>
      <c r="M177" s="3171"/>
      <c r="N177" s="3171"/>
      <c r="O177" s="3171"/>
      <c r="P177" s="3171"/>
      <c r="Q177" s="3171"/>
      <c r="R177" s="3171"/>
      <c r="S177" s="3171"/>
      <c r="T177" s="3172"/>
    </row>
    <row r="178" spans="1:91" s="3" customFormat="1" ht="21" x14ac:dyDescent="0.15">
      <c r="A178" s="2116"/>
      <c r="B178" s="2116"/>
      <c r="C178" s="3173" t="s">
        <v>194</v>
      </c>
      <c r="D178" s="3173" t="s">
        <v>220</v>
      </c>
      <c r="E178" s="2116"/>
      <c r="F178" s="3173" t="s">
        <v>221</v>
      </c>
      <c r="G178" s="3173" t="s">
        <v>222</v>
      </c>
      <c r="H178" s="3173" t="s">
        <v>223</v>
      </c>
      <c r="I178" s="3173" t="s">
        <v>224</v>
      </c>
      <c r="J178" s="3173" t="s">
        <v>225</v>
      </c>
      <c r="K178" s="3173" t="s">
        <v>226</v>
      </c>
      <c r="L178" s="3173" t="s">
        <v>227</v>
      </c>
      <c r="M178" s="3173" t="s">
        <v>228</v>
      </c>
      <c r="N178" s="3173" t="s">
        <v>229</v>
      </c>
      <c r="O178" s="3173" t="s">
        <v>230</v>
      </c>
      <c r="P178" s="3173" t="s">
        <v>231</v>
      </c>
      <c r="Q178" s="3173" t="s">
        <v>232</v>
      </c>
      <c r="R178" s="3173" t="s">
        <v>233</v>
      </c>
      <c r="S178" s="3173" t="s">
        <v>234</v>
      </c>
      <c r="T178" s="3173" t="s">
        <v>235</v>
      </c>
      <c r="CC178" s="21"/>
      <c r="CD178" s="21"/>
      <c r="CE178" s="21"/>
      <c r="CF178" s="21"/>
      <c r="CG178" s="21"/>
      <c r="CH178" s="21"/>
      <c r="CI178" s="21"/>
      <c r="CK178" s="22"/>
      <c r="CL178" s="22"/>
      <c r="CM178" s="22"/>
    </row>
    <row r="179" spans="1:91" s="3" customFormat="1" ht="10.5" x14ac:dyDescent="0.15">
      <c r="A179" s="280" t="s">
        <v>32</v>
      </c>
      <c r="B179" s="3145">
        <f>SUM(C179:D179)</f>
        <v>0</v>
      </c>
      <c r="C179" s="78"/>
      <c r="D179" s="78"/>
      <c r="E179" s="3145">
        <f>+F179+G179+H179+I179+K179+L179+M179+N179+O179+P179+Q179+R179+S179+T179</f>
        <v>0</v>
      </c>
      <c r="F179" s="13"/>
      <c r="G179" s="13"/>
      <c r="H179" s="13"/>
      <c r="I179" s="13"/>
      <c r="J179" s="3174"/>
      <c r="K179" s="13"/>
      <c r="L179" s="13"/>
      <c r="M179" s="13"/>
      <c r="N179" s="13"/>
      <c r="O179" s="13"/>
      <c r="P179" s="13"/>
      <c r="Q179" s="13"/>
      <c r="R179" s="13"/>
      <c r="S179" s="13"/>
      <c r="T179" s="25"/>
      <c r="CC179" s="21"/>
      <c r="CD179" s="21"/>
      <c r="CE179" s="21"/>
      <c r="CF179" s="21"/>
      <c r="CG179" s="21"/>
      <c r="CH179" s="21"/>
      <c r="CI179" s="21"/>
      <c r="CK179" s="22"/>
      <c r="CL179" s="22"/>
      <c r="CM179" s="22"/>
    </row>
    <row r="180" spans="1:91" s="3" customFormat="1" ht="10.5" x14ac:dyDescent="0.15">
      <c r="A180" s="280" t="s">
        <v>31</v>
      </c>
      <c r="B180" s="301">
        <f>SUM(C180:D180)</f>
        <v>0</v>
      </c>
      <c r="C180" s="13"/>
      <c r="D180" s="13"/>
      <c r="E180" s="271">
        <f>+F180+G180+H180+I180+K180+L180+M180+N180+O180+P180+Q180+R180+S180+T180</f>
        <v>0</v>
      </c>
      <c r="F180" s="13"/>
      <c r="G180" s="13"/>
      <c r="H180" s="13"/>
      <c r="I180" s="13"/>
      <c r="J180" s="302"/>
      <c r="K180" s="13"/>
      <c r="L180" s="13"/>
      <c r="M180" s="13"/>
      <c r="N180" s="13"/>
      <c r="O180" s="13"/>
      <c r="P180" s="13"/>
      <c r="Q180" s="13"/>
      <c r="R180" s="13"/>
      <c r="S180" s="13"/>
      <c r="T180" s="25"/>
      <c r="CC180" s="21"/>
      <c r="CD180" s="21"/>
      <c r="CE180" s="21"/>
      <c r="CF180" s="21"/>
      <c r="CG180" s="21"/>
      <c r="CH180" s="21"/>
      <c r="CI180" s="21"/>
      <c r="CK180" s="22"/>
      <c r="CL180" s="22"/>
      <c r="CM180" s="22"/>
    </row>
    <row r="181" spans="1:91" s="3" customFormat="1" ht="10.5" x14ac:dyDescent="0.15">
      <c r="A181" s="280" t="s">
        <v>34</v>
      </c>
      <c r="B181" s="301">
        <f>SUM(C181:D181)</f>
        <v>0</v>
      </c>
      <c r="C181" s="13"/>
      <c r="D181" s="13"/>
      <c r="E181" s="271">
        <f>SUM(F181:T181)</f>
        <v>0</v>
      </c>
      <c r="F181" s="13"/>
      <c r="G181" s="13"/>
      <c r="H181" s="13"/>
      <c r="I181" s="13"/>
      <c r="J181" s="25"/>
      <c r="K181" s="13"/>
      <c r="L181" s="13"/>
      <c r="M181" s="13"/>
      <c r="N181" s="13"/>
      <c r="O181" s="13"/>
      <c r="P181" s="13"/>
      <c r="Q181" s="13"/>
      <c r="R181" s="13"/>
      <c r="S181" s="13"/>
      <c r="T181" s="25"/>
      <c r="CC181" s="21"/>
      <c r="CD181" s="21"/>
      <c r="CE181" s="21"/>
      <c r="CF181" s="21"/>
      <c r="CG181" s="21"/>
      <c r="CH181" s="21"/>
      <c r="CI181" s="21"/>
      <c r="CK181" s="22"/>
      <c r="CL181" s="22"/>
      <c r="CM181" s="22"/>
    </row>
    <row r="182" spans="1:91" s="3" customFormat="1" ht="10.5" x14ac:dyDescent="0.15">
      <c r="A182" s="303" t="s">
        <v>236</v>
      </c>
      <c r="B182" s="304">
        <f>SUM(C182:D182)</f>
        <v>0</v>
      </c>
      <c r="C182" s="93"/>
      <c r="D182" s="93"/>
      <c r="E182" s="174">
        <f>+F182+G182+H182+I182+K182+L182+M182+N182+O182+P182+Q182+R182+S182+T182</f>
        <v>0</v>
      </c>
      <c r="F182" s="93"/>
      <c r="G182" s="93"/>
      <c r="H182" s="93"/>
      <c r="I182" s="93"/>
      <c r="J182" s="305"/>
      <c r="K182" s="93"/>
      <c r="L182" s="93"/>
      <c r="M182" s="93"/>
      <c r="N182" s="93"/>
      <c r="O182" s="93"/>
      <c r="P182" s="93"/>
      <c r="Q182" s="93"/>
      <c r="R182" s="93"/>
      <c r="S182" s="93"/>
      <c r="T182" s="162"/>
      <c r="CC182" s="21"/>
      <c r="CD182" s="21"/>
      <c r="CE182" s="21"/>
      <c r="CF182" s="21"/>
      <c r="CG182" s="21"/>
      <c r="CH182" s="21"/>
      <c r="CI182" s="21"/>
      <c r="CK182" s="22"/>
      <c r="CL182" s="22"/>
      <c r="CM182" s="22"/>
    </row>
    <row r="183" spans="1:91" s="2" customFormat="1" ht="11.25" x14ac:dyDescent="0.15">
      <c r="A183" s="265" t="s">
        <v>237</v>
      </c>
      <c r="CC183" s="21"/>
      <c r="CD183" s="21"/>
      <c r="CE183" s="21"/>
      <c r="CF183" s="21"/>
      <c r="CG183" s="21"/>
      <c r="CH183" s="21"/>
      <c r="CI183" s="21"/>
      <c r="CJ183" s="3"/>
      <c r="CK183" s="22"/>
      <c r="CL183" s="22"/>
      <c r="CM183" s="22"/>
    </row>
    <row r="184" spans="1:91" s="3" customFormat="1" ht="10.5" x14ac:dyDescent="0.15">
      <c r="A184" s="3152" t="s">
        <v>238</v>
      </c>
      <c r="B184" s="3175" t="s">
        <v>239</v>
      </c>
      <c r="C184" s="3176"/>
      <c r="D184" s="3177"/>
      <c r="E184" s="3175" t="s">
        <v>240</v>
      </c>
      <c r="F184" s="3176"/>
      <c r="G184" s="3177"/>
      <c r="CC184" s="21"/>
      <c r="CD184" s="21"/>
      <c r="CE184" s="21"/>
      <c r="CF184" s="21"/>
      <c r="CG184" s="21"/>
      <c r="CH184" s="21"/>
      <c r="CI184" s="21"/>
      <c r="CK184" s="22"/>
      <c r="CL184" s="22"/>
      <c r="CM184" s="22"/>
    </row>
    <row r="185" spans="1:91" s="3" customFormat="1" ht="10.5" x14ac:dyDescent="0.15">
      <c r="A185" s="2102"/>
      <c r="B185" s="3178" t="s">
        <v>43</v>
      </c>
      <c r="C185" s="3179" t="s">
        <v>29</v>
      </c>
      <c r="D185" s="3180" t="s">
        <v>30</v>
      </c>
      <c r="E185" s="3178" t="s">
        <v>43</v>
      </c>
      <c r="F185" s="3179" t="s">
        <v>29</v>
      </c>
      <c r="G185" s="3180" t="s">
        <v>30</v>
      </c>
      <c r="CC185" s="21"/>
      <c r="CD185" s="21"/>
      <c r="CE185" s="21"/>
      <c r="CF185" s="21"/>
      <c r="CG185" s="21"/>
      <c r="CH185" s="21"/>
      <c r="CI185" s="21"/>
      <c r="CK185" s="22"/>
      <c r="CL185" s="22"/>
      <c r="CM185" s="22"/>
    </row>
    <row r="186" spans="1:91" s="3" customFormat="1" ht="10.5" x14ac:dyDescent="0.15">
      <c r="A186" s="280" t="s">
        <v>241</v>
      </c>
      <c r="B186" s="3181">
        <f>SUM(C186:D186)</f>
        <v>0</v>
      </c>
      <c r="C186" s="3182"/>
      <c r="D186" s="3183"/>
      <c r="E186" s="3181">
        <f>SUM(F186:G186)</f>
        <v>0</v>
      </c>
      <c r="F186" s="3182"/>
      <c r="G186" s="3183"/>
      <c r="CC186" s="21"/>
      <c r="CD186" s="21"/>
      <c r="CE186" s="21"/>
      <c r="CF186" s="21"/>
      <c r="CG186" s="21"/>
      <c r="CH186" s="21"/>
      <c r="CI186" s="21"/>
      <c r="CK186" s="22"/>
      <c r="CL186" s="22"/>
      <c r="CM186" s="22"/>
    </row>
    <row r="187" spans="1:91" s="3" customFormat="1" ht="10.5" x14ac:dyDescent="0.15">
      <c r="A187" s="303" t="s">
        <v>242</v>
      </c>
      <c r="B187" s="312">
        <f>SUM(C187:D187)</f>
        <v>0</v>
      </c>
      <c r="C187" s="313"/>
      <c r="D187" s="314"/>
      <c r="E187" s="312">
        <f>SUM(F187:G187)</f>
        <v>0</v>
      </c>
      <c r="F187" s="313"/>
      <c r="G187" s="314"/>
      <c r="CC187" s="21"/>
      <c r="CD187" s="21"/>
      <c r="CE187" s="21"/>
      <c r="CF187" s="21"/>
      <c r="CG187" s="21"/>
      <c r="CH187" s="21"/>
      <c r="CI187" s="21"/>
      <c r="CK187" s="22"/>
      <c r="CL187" s="22"/>
      <c r="CM187" s="22"/>
    </row>
    <row r="188" spans="1:91" s="2" customFormat="1" ht="11.25" x14ac:dyDescent="0.15">
      <c r="A188" s="315" t="s">
        <v>243</v>
      </c>
      <c r="CC188" s="21"/>
      <c r="CD188" s="21"/>
      <c r="CE188" s="21"/>
      <c r="CF188" s="21"/>
      <c r="CG188" s="21"/>
      <c r="CH188" s="21"/>
      <c r="CI188" s="21"/>
      <c r="CJ188" s="3"/>
      <c r="CK188" s="22"/>
      <c r="CL188" s="22"/>
      <c r="CM188" s="22"/>
    </row>
    <row r="189" spans="1:91" ht="15" customHeight="1" x14ac:dyDescent="0.25">
      <c r="A189" s="3184" t="s">
        <v>244</v>
      </c>
      <c r="B189" s="3185" t="s">
        <v>189</v>
      </c>
      <c r="C189" s="3186" t="s">
        <v>245</v>
      </c>
      <c r="D189" s="2132"/>
      <c r="E189" s="3187"/>
      <c r="F189" s="3169" t="s">
        <v>219</v>
      </c>
      <c r="G189" s="3188" t="s">
        <v>5</v>
      </c>
      <c r="H189" s="2135"/>
      <c r="I189" s="2135"/>
      <c r="J189" s="2135"/>
      <c r="K189" s="2135"/>
      <c r="L189" s="3184"/>
      <c r="CC189" s="21"/>
      <c r="CD189" s="21"/>
      <c r="CE189" s="21"/>
      <c r="CF189" s="21"/>
      <c r="CG189" s="21"/>
      <c r="CH189" s="21"/>
      <c r="CI189" s="21"/>
      <c r="CJ189" s="3"/>
      <c r="CK189" s="22"/>
      <c r="CL189" s="22"/>
      <c r="CM189" s="22"/>
    </row>
    <row r="190" spans="1:91" ht="21" x14ac:dyDescent="0.25">
      <c r="A190" s="2128"/>
      <c r="B190" s="2130"/>
      <c r="C190" s="3189" t="s">
        <v>246</v>
      </c>
      <c r="D190" s="3189" t="s">
        <v>195</v>
      </c>
      <c r="E190" s="3189" t="s">
        <v>247</v>
      </c>
      <c r="F190" s="2116"/>
      <c r="G190" s="3190" t="s">
        <v>248</v>
      </c>
      <c r="H190" s="3191" t="s">
        <v>249</v>
      </c>
      <c r="I190" s="3191" t="s">
        <v>250</v>
      </c>
      <c r="J190" s="3191" t="s">
        <v>251</v>
      </c>
      <c r="K190" s="3191" t="s">
        <v>252</v>
      </c>
      <c r="L190" s="3192" t="s">
        <v>253</v>
      </c>
      <c r="CC190" s="21"/>
      <c r="CD190" s="21"/>
      <c r="CE190" s="21"/>
      <c r="CF190" s="21"/>
      <c r="CG190" s="21"/>
      <c r="CH190" s="21"/>
      <c r="CI190" s="21"/>
      <c r="CJ190" s="3"/>
      <c r="CK190" s="22"/>
      <c r="CL190" s="22"/>
      <c r="CM190" s="22"/>
    </row>
    <row r="191" spans="1:91" x14ac:dyDescent="0.25">
      <c r="A191" s="280" t="s">
        <v>254</v>
      </c>
      <c r="B191" s="320">
        <f>SUM(C191:D191)</f>
        <v>0</v>
      </c>
      <c r="C191" s="78"/>
      <c r="D191" s="78"/>
      <c r="E191" s="321"/>
      <c r="F191" s="3145">
        <f>SUM(G191:L191)</f>
        <v>0</v>
      </c>
      <c r="G191" s="3148"/>
      <c r="H191" s="16"/>
      <c r="I191" s="16"/>
      <c r="J191" s="16"/>
      <c r="K191" s="16"/>
      <c r="L191" s="144"/>
    </row>
    <row r="192" spans="1:91" x14ac:dyDescent="0.25">
      <c r="A192" s="280" t="s">
        <v>255</v>
      </c>
      <c r="B192" s="322">
        <f>SUM(C192:E192)</f>
        <v>0</v>
      </c>
      <c r="C192" s="13"/>
      <c r="D192" s="13"/>
      <c r="E192" s="78"/>
      <c r="F192" s="301">
        <f>SUM(G192:L192)</f>
        <v>0</v>
      </c>
      <c r="G192" s="13"/>
      <c r="H192" s="14"/>
      <c r="I192" s="14"/>
      <c r="J192" s="14"/>
      <c r="K192" s="14"/>
      <c r="L192" s="27"/>
    </row>
    <row r="193" spans="1:92" x14ac:dyDescent="0.25">
      <c r="A193" s="303" t="s">
        <v>256</v>
      </c>
      <c r="B193" s="323">
        <f>SUM(C193:D193)</f>
        <v>0</v>
      </c>
      <c r="C193" s="93"/>
      <c r="D193" s="93"/>
      <c r="E193" s="324"/>
      <c r="F193" s="304">
        <f>SUM(G193:L193)</f>
        <v>0</v>
      </c>
      <c r="G193" s="93"/>
      <c r="H193" s="94"/>
      <c r="I193" s="94"/>
      <c r="J193" s="94"/>
      <c r="K193" s="94"/>
      <c r="L193" s="137"/>
    </row>
    <row r="194" spans="1:92" s="2" customFormat="1" ht="11.25" x14ac:dyDescent="0.15">
      <c r="A194" s="3193" t="s">
        <v>257</v>
      </c>
      <c r="B194" s="3193"/>
      <c r="C194" s="3193"/>
    </row>
    <row r="195" spans="1:92" ht="15" customHeight="1" x14ac:dyDescent="0.25">
      <c r="A195" s="3073" t="s">
        <v>258</v>
      </c>
      <c r="B195" s="3074"/>
      <c r="C195" s="3194" t="s">
        <v>259</v>
      </c>
      <c r="D195" s="3195" t="s">
        <v>260</v>
      </c>
      <c r="E195" s="3196"/>
      <c r="F195" s="3196"/>
      <c r="G195" s="3196"/>
      <c r="H195" s="3196"/>
      <c r="I195" s="3196"/>
      <c r="J195" s="3197"/>
      <c r="K195" s="3154" t="s">
        <v>261</v>
      </c>
      <c r="L195" s="3154"/>
      <c r="M195" s="3154"/>
      <c r="N195" s="3156"/>
    </row>
    <row r="196" spans="1:92" ht="21" x14ac:dyDescent="0.25">
      <c r="A196" s="2145"/>
      <c r="B196" s="2146"/>
      <c r="C196" s="2148"/>
      <c r="D196" s="3189" t="s">
        <v>246</v>
      </c>
      <c r="E196" s="3189" t="s">
        <v>262</v>
      </c>
      <c r="F196" s="3189" t="s">
        <v>263</v>
      </c>
      <c r="G196" s="3189" t="s">
        <v>264</v>
      </c>
      <c r="H196" s="3189" t="s">
        <v>219</v>
      </c>
      <c r="I196" s="3189" t="s">
        <v>265</v>
      </c>
      <c r="J196" s="3189" t="s">
        <v>266</v>
      </c>
      <c r="K196" s="3198" t="s">
        <v>267</v>
      </c>
      <c r="L196" s="3199" t="s">
        <v>268</v>
      </c>
      <c r="M196" s="3199" t="s">
        <v>269</v>
      </c>
      <c r="N196" s="3200" t="s">
        <v>270</v>
      </c>
    </row>
    <row r="197" spans="1:92" x14ac:dyDescent="0.25">
      <c r="A197" s="3144" t="s">
        <v>271</v>
      </c>
      <c r="B197" s="3201" t="s">
        <v>272</v>
      </c>
      <c r="C197" s="3145">
        <f>SUM(E197+G197)</f>
        <v>0</v>
      </c>
      <c r="D197" s="3202"/>
      <c r="E197" s="13"/>
      <c r="F197" s="3174"/>
      <c r="G197" s="13"/>
      <c r="H197" s="3145">
        <f>+K197+L197+M197</f>
        <v>0</v>
      </c>
      <c r="I197" s="3174"/>
      <c r="J197" s="3174"/>
      <c r="K197" s="23"/>
      <c r="L197" s="14"/>
      <c r="M197" s="14"/>
      <c r="N197" s="330"/>
    </row>
    <row r="198" spans="1:92" x14ac:dyDescent="0.25">
      <c r="A198" s="2124"/>
      <c r="B198" s="331" t="s">
        <v>273</v>
      </c>
      <c r="C198" s="271">
        <f>SUM(D198+E198+G198)</f>
        <v>0</v>
      </c>
      <c r="D198" s="13"/>
      <c r="E198" s="25"/>
      <c r="F198" s="321"/>
      <c r="G198" s="13"/>
      <c r="H198" s="271">
        <f>SUM(I198:M198)</f>
        <v>0</v>
      </c>
      <c r="I198" s="78"/>
      <c r="J198" s="122"/>
      <c r="K198" s="23"/>
      <c r="L198" s="14"/>
      <c r="M198" s="14"/>
      <c r="N198" s="330"/>
    </row>
    <row r="199" spans="1:92" x14ac:dyDescent="0.25">
      <c r="A199" s="2124"/>
      <c r="B199" s="331" t="s">
        <v>274</v>
      </c>
      <c r="C199" s="271">
        <f>+F199+G199</f>
        <v>0</v>
      </c>
      <c r="D199" s="321"/>
      <c r="E199" s="321"/>
      <c r="F199" s="13"/>
      <c r="G199" s="13"/>
      <c r="H199" s="271">
        <f>SUM(I199:M199)</f>
        <v>0</v>
      </c>
      <c r="I199" s="13"/>
      <c r="J199" s="25"/>
      <c r="K199" s="23"/>
      <c r="L199" s="14"/>
      <c r="M199" s="14"/>
      <c r="N199" s="332"/>
    </row>
    <row r="200" spans="1:92" x14ac:dyDescent="0.25">
      <c r="A200" s="2125"/>
      <c r="B200" s="333" t="s">
        <v>275</v>
      </c>
      <c r="C200" s="334">
        <f>SUM(D200:G200)</f>
        <v>0</v>
      </c>
      <c r="D200" s="93"/>
      <c r="E200" s="93"/>
      <c r="F200" s="93"/>
      <c r="G200" s="162"/>
      <c r="H200" s="174">
        <f>+N200</f>
        <v>0</v>
      </c>
      <c r="I200" s="324"/>
      <c r="J200" s="324"/>
      <c r="K200" s="335"/>
      <c r="L200" s="336"/>
      <c r="M200" s="336"/>
      <c r="N200" s="137"/>
    </row>
    <row r="201" spans="1:92" s="2" customFormat="1" ht="11.25" x14ac:dyDescent="0.15">
      <c r="A201" s="315" t="s">
        <v>276</v>
      </c>
    </row>
    <row r="202" spans="1:92" s="3" customFormat="1" ht="10.5" customHeight="1" x14ac:dyDescent="0.15">
      <c r="A202" s="3203" t="s">
        <v>244</v>
      </c>
      <c r="B202" s="3203" t="s">
        <v>277</v>
      </c>
      <c r="C202" s="3204" t="s">
        <v>278</v>
      </c>
      <c r="D202" s="3205" t="s">
        <v>261</v>
      </c>
      <c r="E202" s="3206"/>
      <c r="F202" s="3205" t="s">
        <v>5</v>
      </c>
      <c r="G202" s="3207"/>
      <c r="H202" s="3207"/>
      <c r="I202" s="3207"/>
      <c r="J202" s="3207"/>
      <c r="K202" s="3207"/>
      <c r="L202" s="3207"/>
      <c r="M202" s="3207"/>
      <c r="N202" s="3207"/>
      <c r="O202" s="3207"/>
      <c r="P202" s="3207"/>
      <c r="Q202" s="3207"/>
      <c r="R202" s="3207"/>
      <c r="S202" s="3207"/>
      <c r="T202" s="3208" t="s">
        <v>265</v>
      </c>
      <c r="U202" s="3204" t="s">
        <v>279</v>
      </c>
    </row>
    <row r="203" spans="1:92" s="3" customFormat="1" ht="21" x14ac:dyDescent="0.15">
      <c r="A203" s="3203"/>
      <c r="B203" s="3203"/>
      <c r="C203" s="2106"/>
      <c r="D203" s="3209" t="s">
        <v>280</v>
      </c>
      <c r="E203" s="3210" t="s">
        <v>281</v>
      </c>
      <c r="F203" s="3209" t="s">
        <v>282</v>
      </c>
      <c r="G203" s="3211" t="s">
        <v>283</v>
      </c>
      <c r="H203" s="3211" t="s">
        <v>13</v>
      </c>
      <c r="I203" s="3211" t="s">
        <v>141</v>
      </c>
      <c r="J203" s="3211" t="s">
        <v>15</v>
      </c>
      <c r="K203" s="3211" t="s">
        <v>284</v>
      </c>
      <c r="L203" s="3211" t="s">
        <v>17</v>
      </c>
      <c r="M203" s="3211" t="s">
        <v>18</v>
      </c>
      <c r="N203" s="3211" t="s">
        <v>19</v>
      </c>
      <c r="O203" s="3211" t="s">
        <v>20</v>
      </c>
      <c r="P203" s="3211" t="s">
        <v>21</v>
      </c>
      <c r="Q203" s="3211" t="s">
        <v>22</v>
      </c>
      <c r="R203" s="3211" t="s">
        <v>23</v>
      </c>
      <c r="S203" s="3212" t="s">
        <v>24</v>
      </c>
      <c r="T203" s="2122"/>
      <c r="U203" s="2106"/>
    </row>
    <row r="204" spans="1:92" s="3" customFormat="1" x14ac:dyDescent="0.25">
      <c r="A204" s="341" t="s">
        <v>285</v>
      </c>
      <c r="B204" s="13"/>
      <c r="C204" s="3213">
        <f>SUM(D204:S204)</f>
        <v>0</v>
      </c>
      <c r="D204" s="13"/>
      <c r="E204" s="23"/>
      <c r="F204" s="1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88"/>
      <c r="T204" s="120"/>
      <c r="U204" s="122"/>
      <c r="V204" s="3" t="str">
        <f>CC204&amp;CD204&amp;CE204&amp;CF204</f>
        <v/>
      </c>
      <c r="CC204" s="21" t="str">
        <f>IF(AND(T204="",C204&gt;0)," * No olvide digitar la variable Gestantes . Digite CERO si no tiene","")</f>
        <v/>
      </c>
      <c r="CD204" s="21" t="str">
        <f>IF(AND(U204="",C204&gt;0)," * No olvide digitar la variable Post Parto . Digite CERO si no tiene","")</f>
        <v/>
      </c>
      <c r="CE204" s="21" t="str">
        <f>IF((T204+U204)&gt;C204," * La suma de las variables Gestantes + Post Parto No pueden ser mayor al Total de participantes.","")</f>
        <v/>
      </c>
      <c r="CF204"/>
      <c r="CG204"/>
      <c r="CH204"/>
      <c r="CI204"/>
      <c r="CJ204"/>
      <c r="CK204" s="192">
        <f>IF(AND(T204="",C204&gt;0),1,0)</f>
        <v>0</v>
      </c>
      <c r="CL204" s="192">
        <f>IF(AND(U204="",C204&gt;0),1,0)</f>
        <v>0</v>
      </c>
      <c r="CM204" s="192">
        <f>IF((T204+U204)&gt;C204,1,0)</f>
        <v>0</v>
      </c>
      <c r="CN204"/>
    </row>
    <row r="205" spans="1:92" s="3" customFormat="1" x14ac:dyDescent="0.25">
      <c r="A205" s="341" t="s">
        <v>286</v>
      </c>
      <c r="B205" s="13"/>
      <c r="C205" s="343">
        <f>SUM(D205:S205)</f>
        <v>0</v>
      </c>
      <c r="D205" s="13"/>
      <c r="E205" s="23"/>
      <c r="F205" s="1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88"/>
      <c r="T205" s="128"/>
      <c r="U205" s="25"/>
      <c r="V205" s="3" t="str">
        <f>CC205&amp;CD205&amp;CE205&amp;CF205</f>
        <v/>
      </c>
      <c r="CC205" s="21" t="str">
        <f t="shared" ref="CC205:CC206" si="115">IF(AND(T205="",C205&gt;0)," * No olvide digitar la variable Gestantes . Digite CERO si no tiene","")</f>
        <v/>
      </c>
      <c r="CD205" s="21" t="str">
        <f t="shared" ref="CD205:CD206" si="116">IF(AND(U205="",C205&gt;0)," * No olvide digitar la variable Post Parto . Digite CERO si no tiene","")</f>
        <v/>
      </c>
      <c r="CE205" s="21" t="str">
        <f t="shared" ref="CE205:CE206" si="117">IF((T205+U205)&gt;C205," * La suma de las variables Gestantes + Post Parto No pueden ser mayor al Total de participantes.","")</f>
        <v/>
      </c>
      <c r="CF205"/>
      <c r="CG205"/>
      <c r="CH205"/>
      <c r="CI205"/>
      <c r="CJ205"/>
      <c r="CK205" s="192">
        <f t="shared" ref="CK205:CK206" si="118">IF(AND(T205="",C205&gt;0),1,0)</f>
        <v>0</v>
      </c>
      <c r="CL205" s="192">
        <f t="shared" ref="CL205:CL206" si="119">IF(AND(U205="",C205&gt;0),1,0)</f>
        <v>0</v>
      </c>
      <c r="CM205" s="192">
        <f t="shared" ref="CM205:CM206" si="120">IF((T205+U205)&gt;C205,1,0)</f>
        <v>0</v>
      </c>
      <c r="CN205"/>
    </row>
    <row r="206" spans="1:92" s="3" customFormat="1" x14ac:dyDescent="0.25">
      <c r="A206" s="344" t="s">
        <v>287</v>
      </c>
      <c r="B206" s="162"/>
      <c r="C206" s="345">
        <f>SUM(D206:S206)</f>
        <v>0</v>
      </c>
      <c r="D206" s="93"/>
      <c r="E206" s="346"/>
      <c r="F206" s="93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347"/>
      <c r="T206" s="160"/>
      <c r="U206" s="162"/>
      <c r="V206" s="3" t="str">
        <f>CC206&amp;CD206&amp;CE206&amp;CF206</f>
        <v/>
      </c>
      <c r="CC206" s="21" t="str">
        <f t="shared" si="115"/>
        <v/>
      </c>
      <c r="CD206" s="21" t="str">
        <f t="shared" si="116"/>
        <v/>
      </c>
      <c r="CE206" s="21" t="str">
        <f t="shared" si="117"/>
        <v/>
      </c>
      <c r="CF206"/>
      <c r="CG206"/>
      <c r="CH206"/>
      <c r="CI206"/>
      <c r="CJ206"/>
      <c r="CK206" s="192">
        <f t="shared" si="118"/>
        <v>0</v>
      </c>
      <c r="CL206" s="192">
        <f t="shared" si="119"/>
        <v>0</v>
      </c>
      <c r="CM206" s="192">
        <f t="shared" si="120"/>
        <v>0</v>
      </c>
      <c r="CN206"/>
    </row>
    <row r="207" spans="1:92" s="2" customFormat="1" ht="11.25" x14ac:dyDescent="0.15">
      <c r="A207" s="2107" t="s">
        <v>288</v>
      </c>
      <c r="B207" s="2107"/>
      <c r="C207" s="2107"/>
    </row>
    <row r="208" spans="1:92" ht="15" customHeight="1" x14ac:dyDescent="0.25">
      <c r="A208" s="3214" t="s">
        <v>289</v>
      </c>
      <c r="B208" s="3214" t="s">
        <v>290</v>
      </c>
      <c r="C208" s="3175" t="s">
        <v>261</v>
      </c>
      <c r="D208" s="3177"/>
      <c r="E208" s="3215" t="s">
        <v>5</v>
      </c>
      <c r="F208" s="3216"/>
      <c r="G208" s="3216"/>
      <c r="H208" s="3216"/>
      <c r="I208" s="3216"/>
      <c r="J208" s="3216"/>
      <c r="K208" s="3217" t="s">
        <v>265</v>
      </c>
      <c r="L208" s="3169" t="s">
        <v>279</v>
      </c>
    </row>
    <row r="209" spans="1:91" ht="21" x14ac:dyDescent="0.25">
      <c r="A209" s="3214"/>
      <c r="B209" s="3214"/>
      <c r="C209" s="3179" t="s">
        <v>280</v>
      </c>
      <c r="D209" s="3180" t="s">
        <v>291</v>
      </c>
      <c r="E209" s="3179" t="s">
        <v>282</v>
      </c>
      <c r="F209" s="3218" t="s">
        <v>283</v>
      </c>
      <c r="G209" s="3218" t="s">
        <v>13</v>
      </c>
      <c r="H209" s="3218" t="s">
        <v>141</v>
      </c>
      <c r="I209" s="3218" t="s">
        <v>15</v>
      </c>
      <c r="J209" s="3219" t="s">
        <v>292</v>
      </c>
      <c r="K209" s="2114"/>
      <c r="L209" s="2116"/>
    </row>
    <row r="210" spans="1:91" x14ac:dyDescent="0.25">
      <c r="A210" s="341" t="s">
        <v>293</v>
      </c>
      <c r="B210" s="3220">
        <f>SUM(C210:J210)</f>
        <v>0</v>
      </c>
      <c r="C210" s="13"/>
      <c r="D210" s="24"/>
      <c r="E210" s="13"/>
      <c r="F210" s="14"/>
      <c r="G210" s="14"/>
      <c r="H210" s="14"/>
      <c r="I210" s="14"/>
      <c r="J210" s="288"/>
      <c r="K210" s="181"/>
      <c r="L210" s="122"/>
      <c r="M210" t="str">
        <f>CC210&amp;CD210&amp;CE210&amp;CF210</f>
        <v/>
      </c>
      <c r="CC210" s="21" t="str">
        <f>IF(AND(K210="",B210&gt;0)," * No olvide digitar la variable Gestantes . Digite CERO si no tiene","")</f>
        <v/>
      </c>
      <c r="CD210" s="21" t="str">
        <f>IF(AND(L210="",B210&gt;0)," * No olvide digitar la variable Post Parto . Digite CERO si no tiene","")</f>
        <v/>
      </c>
      <c r="CE210" s="21" t="str">
        <f>IF((K210+L210)&gt;C210," * La suma de las variables Gestantes + Post Parto No pueden ser mayor al Total de participantes.","")</f>
        <v/>
      </c>
      <c r="CK210" s="192">
        <f>IF(AND(K210="",B210&gt;0),1,0)</f>
        <v>0</v>
      </c>
      <c r="CL210" s="192">
        <f>IF(AND(L210="",B210&gt;0),1,0)</f>
        <v>0</v>
      </c>
      <c r="CM210" s="192">
        <f>IF((K210+L210)&gt;C210,1,0)</f>
        <v>0</v>
      </c>
    </row>
    <row r="211" spans="1:91" x14ac:dyDescent="0.25">
      <c r="A211" s="344" t="s">
        <v>294</v>
      </c>
      <c r="B211" s="351">
        <f>SUM(C211:J211)</f>
        <v>0</v>
      </c>
      <c r="C211" s="93"/>
      <c r="D211" s="95"/>
      <c r="E211" s="93"/>
      <c r="F211" s="94"/>
      <c r="G211" s="94"/>
      <c r="H211" s="94"/>
      <c r="I211" s="94"/>
      <c r="J211" s="347"/>
      <c r="K211" s="352"/>
      <c r="L211" s="162"/>
      <c r="M211" t="str">
        <f>CC211&amp;CD211&amp;CE211&amp;CF211</f>
        <v/>
      </c>
      <c r="CC211" s="21" t="str">
        <f>IF(AND(K211="",B211&gt;0)," * No olvide digitar la variable Gestantes . Digite CERO si no tiene","")</f>
        <v/>
      </c>
      <c r="CD211" s="21" t="str">
        <f>IF(AND(L211="",B211&gt;0)," * No olvide digitar la variable Post Parto . Digite CERO si no tiene","")</f>
        <v/>
      </c>
      <c r="CE211" s="21" t="str">
        <f>IF((K211+L211)&gt;C211," * La suma de las variables Gestantes + Post Parto No pueden ser mayor al Total de participantes.","")</f>
        <v/>
      </c>
      <c r="CK211" s="192">
        <f>IF(AND(K211="",B211&gt;0),1,0)</f>
        <v>0</v>
      </c>
      <c r="CL211" s="192">
        <f>IF(AND(L211="",B211&gt;0),1,0)</f>
        <v>0</v>
      </c>
      <c r="CM211" s="192">
        <f>IF((K211+L211)&gt;C211,1,0)</f>
        <v>0</v>
      </c>
    </row>
    <row r="212" spans="1:91" s="2" customFormat="1" ht="11.25" x14ac:dyDescent="0.15">
      <c r="A212" s="265" t="s">
        <v>295</v>
      </c>
      <c r="B212" s="353"/>
      <c r="C212" s="353"/>
      <c r="D212" s="353"/>
      <c r="E212" s="353"/>
      <c r="F212" s="354"/>
      <c r="G212" s="354"/>
    </row>
    <row r="213" spans="1:91" x14ac:dyDescent="0.25">
      <c r="A213" s="3221" t="s">
        <v>296</v>
      </c>
      <c r="B213" s="3221" t="s">
        <v>189</v>
      </c>
      <c r="C213" s="3157" t="s">
        <v>297</v>
      </c>
      <c r="D213" s="3159"/>
      <c r="E213" s="3159"/>
      <c r="F213" s="3159"/>
      <c r="G213" s="3158"/>
    </row>
    <row r="214" spans="1:91" x14ac:dyDescent="0.25">
      <c r="A214" s="2096"/>
      <c r="B214" s="2096"/>
      <c r="C214" s="3163" t="s">
        <v>12</v>
      </c>
      <c r="D214" s="3222" t="s">
        <v>13</v>
      </c>
      <c r="E214" s="3223" t="s">
        <v>141</v>
      </c>
      <c r="F214" s="3223" t="s">
        <v>15</v>
      </c>
      <c r="G214" s="3224" t="s">
        <v>16</v>
      </c>
    </row>
    <row r="215" spans="1:91" x14ac:dyDescent="0.25">
      <c r="A215" s="3225" t="s">
        <v>298</v>
      </c>
      <c r="B215" s="3226">
        <f>SUM(C215:G215)</f>
        <v>0</v>
      </c>
      <c r="C215" s="3227"/>
      <c r="D215" s="3228"/>
      <c r="E215" s="3228"/>
      <c r="F215" s="3229"/>
      <c r="G215" s="3230"/>
    </row>
    <row r="216" spans="1:91" s="2" customFormat="1" ht="11.25" x14ac:dyDescent="0.15">
      <c r="A216" s="315" t="s">
        <v>299</v>
      </c>
    </row>
    <row r="217" spans="1:91" x14ac:dyDescent="0.25">
      <c r="A217" s="3152" t="s">
        <v>300</v>
      </c>
      <c r="B217" s="3157" t="s">
        <v>301</v>
      </c>
      <c r="C217" s="3159"/>
      <c r="D217" s="3158"/>
    </row>
    <row r="218" spans="1:91" ht="15" customHeight="1" x14ac:dyDescent="0.25">
      <c r="A218" s="2101"/>
      <c r="B218" s="3231" t="s">
        <v>302</v>
      </c>
      <c r="C218" s="3153" t="s">
        <v>303</v>
      </c>
      <c r="D218" s="3156"/>
    </row>
    <row r="219" spans="1:91" x14ac:dyDescent="0.25">
      <c r="A219" s="2102"/>
      <c r="B219" s="3161" t="s">
        <v>304</v>
      </c>
      <c r="C219" s="3163" t="s">
        <v>305</v>
      </c>
      <c r="D219" s="3162" t="s">
        <v>306</v>
      </c>
    </row>
    <row r="220" spans="1:91" x14ac:dyDescent="0.25">
      <c r="A220" s="3232" t="s">
        <v>307</v>
      </c>
      <c r="B220" s="3233"/>
      <c r="C220" s="3234"/>
      <c r="D220" s="3235"/>
    </row>
    <row r="240" spans="1:2" x14ac:dyDescent="0.25">
      <c r="A240" s="369">
        <f>SUM(B11:B15,B21:B23,B28,B34:B93,C99:C108,B113:B115,B120:B122,B127:B129,C134:C155,C160:C167,B172:B174,B179:B182,E179:E182,B186:B187,E186:E187,B191:B193,F191:F193,C197:C200,H197:H200,C204:C206,B210:B211,B215,B220:D220)</f>
        <v>115</v>
      </c>
      <c r="B240" s="370">
        <f>SUM(CK11:CR220)</f>
        <v>0</v>
      </c>
    </row>
  </sheetData>
  <mergeCells count="220">
    <mergeCell ref="V9:V10"/>
    <mergeCell ref="W9:W10"/>
    <mergeCell ref="X9:X10"/>
    <mergeCell ref="Y9:Y10"/>
    <mergeCell ref="Z9:Z10"/>
    <mergeCell ref="A17:L17"/>
    <mergeCell ref="A6:S6"/>
    <mergeCell ref="A8:C8"/>
    <mergeCell ref="A9:A10"/>
    <mergeCell ref="B9:B10"/>
    <mergeCell ref="C9:S9"/>
    <mergeCell ref="T9:U9"/>
    <mergeCell ref="L18:L20"/>
    <mergeCell ref="E19:F19"/>
    <mergeCell ref="G19:H19"/>
    <mergeCell ref="A25:L25"/>
    <mergeCell ref="A26:A27"/>
    <mergeCell ref="B26:B27"/>
    <mergeCell ref="C26:S26"/>
    <mergeCell ref="A18:A20"/>
    <mergeCell ref="B18:D19"/>
    <mergeCell ref="E18:H18"/>
    <mergeCell ref="I18:I20"/>
    <mergeCell ref="J18:J20"/>
    <mergeCell ref="K18:K20"/>
    <mergeCell ref="T26:U26"/>
    <mergeCell ref="V26:V27"/>
    <mergeCell ref="W26:W27"/>
    <mergeCell ref="A29:L29"/>
    <mergeCell ref="A30:L30"/>
    <mergeCell ref="A31:A33"/>
    <mergeCell ref="B31:B33"/>
    <mergeCell ref="C31:U31"/>
    <mergeCell ref="V31:W32"/>
    <mergeCell ref="AP31:AP33"/>
    <mergeCell ref="AQ31:AQ33"/>
    <mergeCell ref="C32:S32"/>
    <mergeCell ref="T32:U32"/>
    <mergeCell ref="Z32:AD32"/>
    <mergeCell ref="AE32:AI32"/>
    <mergeCell ref="X31:Y32"/>
    <mergeCell ref="Z31:AI31"/>
    <mergeCell ref="AJ31:AL32"/>
    <mergeCell ref="AM31:AM33"/>
    <mergeCell ref="AN31:AN33"/>
    <mergeCell ref="AO31:AO33"/>
    <mergeCell ref="A95:E95"/>
    <mergeCell ref="A96:B98"/>
    <mergeCell ref="C96:E97"/>
    <mergeCell ref="F96:AM96"/>
    <mergeCell ref="AN96:AO97"/>
    <mergeCell ref="AP96:AP98"/>
    <mergeCell ref="P97:Q97"/>
    <mergeCell ref="R97:S97"/>
    <mergeCell ref="T97:U97"/>
    <mergeCell ref="V97:W97"/>
    <mergeCell ref="AQ96:AQ98"/>
    <mergeCell ref="AR96:AR98"/>
    <mergeCell ref="AS96:AS98"/>
    <mergeCell ref="AT96:AT98"/>
    <mergeCell ref="AU96:AU98"/>
    <mergeCell ref="F97:G97"/>
    <mergeCell ref="H97:I97"/>
    <mergeCell ref="J97:K97"/>
    <mergeCell ref="L97:M97"/>
    <mergeCell ref="N97:O97"/>
    <mergeCell ref="W111:W112"/>
    <mergeCell ref="A117:D117"/>
    <mergeCell ref="A118:A119"/>
    <mergeCell ref="B118:D118"/>
    <mergeCell ref="E118:L118"/>
    <mergeCell ref="M118:M119"/>
    <mergeCell ref="N118:N119"/>
    <mergeCell ref="AJ97:AK97"/>
    <mergeCell ref="AL97:AM97"/>
    <mergeCell ref="A108:B108"/>
    <mergeCell ref="A110:D110"/>
    <mergeCell ref="A111:A112"/>
    <mergeCell ref="B111:D111"/>
    <mergeCell ref="E111:P111"/>
    <mergeCell ref="Q111:Q112"/>
    <mergeCell ref="R111:R112"/>
    <mergeCell ref="S111:S112"/>
    <mergeCell ref="X97:Y97"/>
    <mergeCell ref="Z97:AA97"/>
    <mergeCell ref="AB97:AC97"/>
    <mergeCell ref="AD97:AE97"/>
    <mergeCell ref="AF97:AG97"/>
    <mergeCell ref="AH97:AI97"/>
    <mergeCell ref="O118:O119"/>
    <mergeCell ref="P118:P119"/>
    <mergeCell ref="Q118:Q119"/>
    <mergeCell ref="R118:R119"/>
    <mergeCell ref="S118:S119"/>
    <mergeCell ref="T118:T119"/>
    <mergeCell ref="T111:T112"/>
    <mergeCell ref="U111:U112"/>
    <mergeCell ref="V111:V112"/>
    <mergeCell ref="V125:V126"/>
    <mergeCell ref="W125:W126"/>
    <mergeCell ref="X125:X126"/>
    <mergeCell ref="Y125:Y126"/>
    <mergeCell ref="Z125:Z126"/>
    <mergeCell ref="AA125:AA126"/>
    <mergeCell ref="A123:B123"/>
    <mergeCell ref="A124:B124"/>
    <mergeCell ref="A125:A126"/>
    <mergeCell ref="B125:B126"/>
    <mergeCell ref="C125:S125"/>
    <mergeCell ref="T125:U125"/>
    <mergeCell ref="A130:B130"/>
    <mergeCell ref="A131:A133"/>
    <mergeCell ref="B131:B133"/>
    <mergeCell ref="C131:E132"/>
    <mergeCell ref="F131:AM131"/>
    <mergeCell ref="AN131:AN133"/>
    <mergeCell ref="R132:S132"/>
    <mergeCell ref="T132:U132"/>
    <mergeCell ref="V132:W132"/>
    <mergeCell ref="X132:Y132"/>
    <mergeCell ref="AO131:AO133"/>
    <mergeCell ref="AP131:AP133"/>
    <mergeCell ref="AQ131:AQ133"/>
    <mergeCell ref="AR131:AR133"/>
    <mergeCell ref="F132:G132"/>
    <mergeCell ref="H132:I132"/>
    <mergeCell ref="J132:K132"/>
    <mergeCell ref="L132:M132"/>
    <mergeCell ref="N132:O132"/>
    <mergeCell ref="P132:Q132"/>
    <mergeCell ref="AL132:AM132"/>
    <mergeCell ref="Z132:AA132"/>
    <mergeCell ref="AB132:AC132"/>
    <mergeCell ref="AD132:AE132"/>
    <mergeCell ref="AF132:AG132"/>
    <mergeCell ref="AH132:AI132"/>
    <mergeCell ref="AJ132:AK132"/>
    <mergeCell ref="A134:A144"/>
    <mergeCell ref="A145:A155"/>
    <mergeCell ref="A157:A159"/>
    <mergeCell ref="B157:B159"/>
    <mergeCell ref="C157:E158"/>
    <mergeCell ref="F157:AG157"/>
    <mergeCell ref="AH157:AH159"/>
    <mergeCell ref="AI157:AI159"/>
    <mergeCell ref="F158:G158"/>
    <mergeCell ref="AF158:AG158"/>
    <mergeCell ref="T158:U158"/>
    <mergeCell ref="V158:W158"/>
    <mergeCell ref="X158:Y158"/>
    <mergeCell ref="Z158:AA158"/>
    <mergeCell ref="AB158:AC158"/>
    <mergeCell ref="AD158:AE158"/>
    <mergeCell ref="H158:I158"/>
    <mergeCell ref="J158:K158"/>
    <mergeCell ref="L158:M158"/>
    <mergeCell ref="N158:O158"/>
    <mergeCell ref="P158:Q158"/>
    <mergeCell ref="R158:S158"/>
    <mergeCell ref="A160:A163"/>
    <mergeCell ref="A164:A167"/>
    <mergeCell ref="A169:A171"/>
    <mergeCell ref="B169:D170"/>
    <mergeCell ref="E169:AF169"/>
    <mergeCell ref="AG169:AG171"/>
    <mergeCell ref="U170:V170"/>
    <mergeCell ref="W170:X170"/>
    <mergeCell ref="Y170:Z170"/>
    <mergeCell ref="AI169:AI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AA170:AB170"/>
    <mergeCell ref="AC170:AD170"/>
    <mergeCell ref="AE170:AF170"/>
    <mergeCell ref="A177:A178"/>
    <mergeCell ref="B177:B178"/>
    <mergeCell ref="C177:D177"/>
    <mergeCell ref="E177:E178"/>
    <mergeCell ref="F177:T177"/>
    <mergeCell ref="AH169:AH171"/>
    <mergeCell ref="A194:C194"/>
    <mergeCell ref="A195:B196"/>
    <mergeCell ref="C195:C196"/>
    <mergeCell ref="D195:J195"/>
    <mergeCell ref="K195:N195"/>
    <mergeCell ref="A197:A200"/>
    <mergeCell ref="A184:A185"/>
    <mergeCell ref="B184:D184"/>
    <mergeCell ref="E184:G184"/>
    <mergeCell ref="A189:A190"/>
    <mergeCell ref="B189:B190"/>
    <mergeCell ref="C189:E189"/>
    <mergeCell ref="F189:F190"/>
    <mergeCell ref="G189:L189"/>
    <mergeCell ref="A213:A214"/>
    <mergeCell ref="B213:B214"/>
    <mergeCell ref="C213:G213"/>
    <mergeCell ref="A217:A219"/>
    <mergeCell ref="B217:D217"/>
    <mergeCell ref="C218:D218"/>
    <mergeCell ref="U202:U203"/>
    <mergeCell ref="A207:C207"/>
    <mergeCell ref="A208:A209"/>
    <mergeCell ref="B208:B209"/>
    <mergeCell ref="C208:D208"/>
    <mergeCell ref="E208:J208"/>
    <mergeCell ref="K208:K209"/>
    <mergeCell ref="L208:L209"/>
    <mergeCell ref="A202:A203"/>
    <mergeCell ref="B202:B203"/>
    <mergeCell ref="C202:C203"/>
    <mergeCell ref="D202:E202"/>
    <mergeCell ref="F202:S202"/>
    <mergeCell ref="T202:T203"/>
  </mergeCells>
  <dataValidations count="2">
    <dataValidation type="whole" operator="greaterThanOrEqual" allowBlank="1" showInputMessage="1" showErrorMessage="1" errorTitle="Error" error="Favor Ingrese sólo Números." sqref="C28:W28 C34:Y93">
      <formula1>0</formula1>
    </dataValidation>
    <dataValidation type="whole" operator="greaterThanOrEqual" allowBlank="1" showInputMessage="1" showErrorMessage="1" sqref="C11:Z15 E21:L23 AA34:AD93 AF34:AQ93 F99:AU107 C113:W115 C120:T121 C127:AA129 F134:AR143 F145:AR154 F160:AI167 E172:AI175 C179:D182 F179:T182 C186:D187 F186:G187 C191:E193 G191:L193 D197:G200 I197:N200 B204:B206 D204:U206 C210:L211 C215:G215 B220:D220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2024-03-20T15:23:03Z</dcterms:created>
  <dcterms:modified xsi:type="dcterms:W3CDTF">2025-01-20T11:55:24Z</dcterms:modified>
</cp:coreProperties>
</file>