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 tabRatio="708" activeTab="12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44525"/>
</workbook>
</file>

<file path=xl/calcChain.xml><?xml version="1.0" encoding="utf-8"?>
<calcChain xmlns="http://schemas.openxmlformats.org/spreadsheetml/2006/main">
  <c r="U118" i="13" l="1"/>
  <c r="T118" i="13"/>
  <c r="S118" i="13"/>
  <c r="R118" i="13"/>
  <c r="Q118" i="13"/>
  <c r="P118" i="13"/>
  <c r="O118" i="13"/>
  <c r="N118" i="13"/>
  <c r="M118" i="13"/>
  <c r="L118" i="13"/>
  <c r="K118" i="13"/>
  <c r="J118" i="13"/>
  <c r="I118" i="13"/>
  <c r="H118" i="13"/>
  <c r="G118" i="13"/>
  <c r="F118" i="13"/>
  <c r="E118" i="13"/>
  <c r="B118" i="13" s="1"/>
  <c r="D118" i="13"/>
  <c r="C118" i="13"/>
  <c r="BW117" i="13"/>
  <c r="B117" i="13"/>
  <c r="BQ117" i="13" s="1"/>
  <c r="V117" i="13" s="1"/>
  <c r="B116" i="13"/>
  <c r="BQ116" i="13" s="1"/>
  <c r="V116" i="13" s="1"/>
  <c r="BW115" i="13"/>
  <c r="B115" i="13"/>
  <c r="BQ115" i="13" s="1"/>
  <c r="V115" i="13" s="1"/>
  <c r="B114" i="13"/>
  <c r="BQ114" i="13" s="1"/>
  <c r="V114" i="13" s="1"/>
  <c r="B113" i="13"/>
  <c r="BQ113" i="13" s="1"/>
  <c r="V113" i="13" s="1"/>
  <c r="B112" i="13"/>
  <c r="BQ112" i="13" s="1"/>
  <c r="V112" i="13" s="1"/>
  <c r="B111" i="13"/>
  <c r="BQ111" i="13" s="1"/>
  <c r="V111" i="13" s="1"/>
  <c r="B110" i="13"/>
  <c r="BQ110" i="13" s="1"/>
  <c r="V110" i="13" s="1"/>
  <c r="BW109" i="13"/>
  <c r="B109" i="13"/>
  <c r="BQ109" i="13" s="1"/>
  <c r="V109" i="13" s="1"/>
  <c r="B108" i="13"/>
  <c r="BQ108" i="13" s="1"/>
  <c r="V108" i="13" s="1"/>
  <c r="BW107" i="13"/>
  <c r="B107" i="13"/>
  <c r="BQ107" i="13" s="1"/>
  <c r="V107" i="13" s="1"/>
  <c r="B106" i="13"/>
  <c r="BQ106" i="13" s="1"/>
  <c r="V106" i="13" s="1"/>
  <c r="B105" i="13"/>
  <c r="BQ105" i="13" s="1"/>
  <c r="V105" i="13" s="1"/>
  <c r="B104" i="13"/>
  <c r="BQ104" i="13" s="1"/>
  <c r="V104" i="13" s="1"/>
  <c r="B103" i="13"/>
  <c r="BQ103" i="13" s="1"/>
  <c r="V103" i="13" s="1"/>
  <c r="B95" i="13"/>
  <c r="B94" i="13"/>
  <c r="C89" i="13"/>
  <c r="C88" i="13"/>
  <c r="C87" i="13"/>
  <c r="C86" i="13"/>
  <c r="C85" i="13"/>
  <c r="C84" i="13"/>
  <c r="C83" i="13"/>
  <c r="C82" i="13"/>
  <c r="BW77" i="13"/>
  <c r="BR77" i="13"/>
  <c r="C77" i="13"/>
  <c r="BX76" i="13"/>
  <c r="BQ76" i="13"/>
  <c r="K76" i="13"/>
  <c r="C76" i="13"/>
  <c r="BR76" i="13" s="1"/>
  <c r="BR75" i="13"/>
  <c r="C75" i="13"/>
  <c r="BX74" i="13"/>
  <c r="BQ74" i="13"/>
  <c r="K74" i="13"/>
  <c r="C74" i="13"/>
  <c r="BR74" i="13" s="1"/>
  <c r="C73" i="13"/>
  <c r="BX72" i="13"/>
  <c r="BQ72" i="13"/>
  <c r="C72" i="13"/>
  <c r="BR72" i="13" s="1"/>
  <c r="K72" i="13" s="1"/>
  <c r="BW71" i="13"/>
  <c r="C71" i="13"/>
  <c r="BR71" i="13" s="1"/>
  <c r="BX70" i="13"/>
  <c r="BQ70" i="13"/>
  <c r="K70" i="13" s="1"/>
  <c r="C70" i="13"/>
  <c r="BR70" i="13" s="1"/>
  <c r="BW69" i="13"/>
  <c r="BR69" i="13"/>
  <c r="C69" i="13"/>
  <c r="BX68" i="13"/>
  <c r="BQ68" i="13"/>
  <c r="K68" i="13" s="1"/>
  <c r="C68" i="13"/>
  <c r="BR68" i="13" s="1"/>
  <c r="C67" i="13"/>
  <c r="BX66" i="13"/>
  <c r="BQ66" i="13"/>
  <c r="C66" i="13"/>
  <c r="BR66" i="13" s="1"/>
  <c r="K66" i="13" s="1"/>
  <c r="C65" i="13"/>
  <c r="M61" i="13"/>
  <c r="L61" i="13"/>
  <c r="K61" i="13"/>
  <c r="J61" i="13"/>
  <c r="I61" i="13"/>
  <c r="H61" i="13"/>
  <c r="G61" i="13"/>
  <c r="F61" i="13"/>
  <c r="E61" i="13"/>
  <c r="D61" i="13"/>
  <c r="BY60" i="13"/>
  <c r="BT60" i="13"/>
  <c r="C60" i="13"/>
  <c r="BZ59" i="13"/>
  <c r="BX59" i="13"/>
  <c r="BW59" i="13"/>
  <c r="BT59" i="13"/>
  <c r="BR59" i="13"/>
  <c r="BQ59" i="13"/>
  <c r="C59" i="13"/>
  <c r="BY59" i="13" s="1"/>
  <c r="BY58" i="13"/>
  <c r="C58" i="13"/>
  <c r="BZ57" i="13"/>
  <c r="BX57" i="13"/>
  <c r="BW57" i="13"/>
  <c r="BT57" i="13"/>
  <c r="BR57" i="13"/>
  <c r="BQ57" i="13"/>
  <c r="C57" i="13"/>
  <c r="BY57" i="13" s="1"/>
  <c r="BZ56" i="13"/>
  <c r="BT56" i="13"/>
  <c r="BS56" i="13"/>
  <c r="C56" i="13"/>
  <c r="BZ55" i="13"/>
  <c r="BX55" i="13"/>
  <c r="BW55" i="13"/>
  <c r="BT55" i="13"/>
  <c r="BR55" i="13"/>
  <c r="BQ55" i="13"/>
  <c r="C55" i="13"/>
  <c r="BY55" i="13" s="1"/>
  <c r="BT54" i="13"/>
  <c r="BS54" i="13"/>
  <c r="C54" i="13"/>
  <c r="BZ54" i="13" s="1"/>
  <c r="BZ53" i="13"/>
  <c r="BX53" i="13"/>
  <c r="BW53" i="13"/>
  <c r="BT53" i="13"/>
  <c r="BR53" i="13"/>
  <c r="BQ53" i="13"/>
  <c r="C53" i="13"/>
  <c r="BY53" i="13" s="1"/>
  <c r="BY52" i="13"/>
  <c r="BT52" i="13"/>
  <c r="C52" i="13"/>
  <c r="D49" i="13"/>
  <c r="C49" i="13"/>
  <c r="B49" i="13"/>
  <c r="D48" i="13"/>
  <c r="C48" i="13"/>
  <c r="D47" i="13"/>
  <c r="C47" i="13"/>
  <c r="B47" i="13" s="1"/>
  <c r="D46" i="13"/>
  <c r="C46" i="13"/>
  <c r="B46" i="13"/>
  <c r="BX41" i="13"/>
  <c r="BW41" i="13"/>
  <c r="BR41" i="13"/>
  <c r="BQ41" i="13"/>
  <c r="O41" i="13" s="1"/>
  <c r="BX40" i="13"/>
  <c r="BW40" i="13"/>
  <c r="BR40" i="13"/>
  <c r="BQ40" i="13"/>
  <c r="BX39" i="13"/>
  <c r="BW39" i="13"/>
  <c r="BR39" i="13"/>
  <c r="BQ39" i="13"/>
  <c r="BX38" i="13"/>
  <c r="BW38" i="13"/>
  <c r="BR38" i="13"/>
  <c r="O38" i="13" s="1"/>
  <c r="BQ38" i="13"/>
  <c r="BZ35" i="13"/>
  <c r="BX35" i="13"/>
  <c r="BS35" i="13"/>
  <c r="BR35" i="13"/>
  <c r="C35" i="13"/>
  <c r="BW35" i="13" s="1"/>
  <c r="C34" i="13"/>
  <c r="BU33" i="13"/>
  <c r="BQ33" i="13"/>
  <c r="C33" i="13"/>
  <c r="BZ32" i="13"/>
  <c r="BX32" i="13"/>
  <c r="BW32" i="13"/>
  <c r="BS32" i="13"/>
  <c r="BR32" i="13"/>
  <c r="BQ32" i="13"/>
  <c r="C32" i="13"/>
  <c r="BZ31" i="13"/>
  <c r="BX31" i="13"/>
  <c r="BS31" i="13"/>
  <c r="BR31" i="13"/>
  <c r="C31" i="13"/>
  <c r="BW31" i="13" s="1"/>
  <c r="BZ30" i="13"/>
  <c r="BU30" i="13"/>
  <c r="BS30" i="13"/>
  <c r="C30" i="13"/>
  <c r="BW29" i="13"/>
  <c r="C29" i="13"/>
  <c r="BW28" i="13"/>
  <c r="C28" i="13"/>
  <c r="BU28" i="13" s="1"/>
  <c r="BW27" i="13"/>
  <c r="BT27" i="13"/>
  <c r="C27" i="13"/>
  <c r="CA26" i="13"/>
  <c r="BU26" i="13"/>
  <c r="BT26" i="13"/>
  <c r="C26" i="13"/>
  <c r="BX25" i="13"/>
  <c r="C25" i="13"/>
  <c r="CA24" i="13"/>
  <c r="BW24" i="13"/>
  <c r="BS24" i="13"/>
  <c r="BR24" i="13"/>
  <c r="C24" i="13"/>
  <c r="C23" i="13"/>
  <c r="CA22" i="13"/>
  <c r="BY22" i="13"/>
  <c r="BW22" i="13"/>
  <c r="BU22" i="13"/>
  <c r="BS22" i="13"/>
  <c r="BQ22" i="13"/>
  <c r="C22" i="13"/>
  <c r="BZ22" i="13" s="1"/>
  <c r="BT21" i="13"/>
  <c r="BS21" i="13"/>
  <c r="C21" i="13"/>
  <c r="BW20" i="13"/>
  <c r="C20" i="13"/>
  <c r="CA19" i="13"/>
  <c r="BS19" i="13"/>
  <c r="BR19" i="13"/>
  <c r="C19" i="13"/>
  <c r="BW18" i="13"/>
  <c r="C18" i="13"/>
  <c r="BS18" i="13" s="1"/>
  <c r="CA17" i="13"/>
  <c r="BY17" i="13"/>
  <c r="BW17" i="13"/>
  <c r="BU17" i="13"/>
  <c r="BS17" i="13"/>
  <c r="BQ17" i="13"/>
  <c r="C17" i="13"/>
  <c r="BZ17" i="13" s="1"/>
  <c r="C16" i="13"/>
  <c r="CA15" i="13"/>
  <c r="BY15" i="13"/>
  <c r="BW15" i="13"/>
  <c r="BU15" i="13"/>
  <c r="BS15" i="13"/>
  <c r="BQ15" i="13"/>
  <c r="C15" i="13"/>
  <c r="BZ15" i="13" s="1"/>
  <c r="BT14" i="13"/>
  <c r="BS14" i="13"/>
  <c r="C14" i="13"/>
  <c r="CA13" i="13"/>
  <c r="BY13" i="13"/>
  <c r="BW13" i="13"/>
  <c r="BU13" i="13"/>
  <c r="BS13" i="13"/>
  <c r="BQ13" i="13"/>
  <c r="C13" i="13"/>
  <c r="BZ13" i="13" s="1"/>
  <c r="C12" i="13"/>
  <c r="BT12" i="13" s="1"/>
  <c r="CA11" i="13"/>
  <c r="BY11" i="13"/>
  <c r="BW11" i="13"/>
  <c r="BU11" i="13"/>
  <c r="BS11" i="13"/>
  <c r="BQ11" i="13"/>
  <c r="C11" i="13"/>
  <c r="BZ11" i="13" s="1"/>
  <c r="C10" i="13"/>
  <c r="A5" i="13"/>
  <c r="A4" i="13"/>
  <c r="A3" i="13"/>
  <c r="A2" i="13"/>
  <c r="BW10" i="13" l="1"/>
  <c r="BQ10" i="13"/>
  <c r="BU12" i="13"/>
  <c r="BW16" i="13"/>
  <c r="BQ16" i="13"/>
  <c r="CA16" i="13"/>
  <c r="BU16" i="13"/>
  <c r="BZ16" i="13"/>
  <c r="BY23" i="13"/>
  <c r="BT23" i="13"/>
  <c r="BZ23" i="13"/>
  <c r="BU23" i="13"/>
  <c r="BQ23" i="13"/>
  <c r="BX23" i="13"/>
  <c r="BY25" i="13"/>
  <c r="BT25" i="13"/>
  <c r="BZ25" i="13"/>
  <c r="BU25" i="13"/>
  <c r="BQ25" i="13"/>
  <c r="BY34" i="13"/>
  <c r="BT34" i="13"/>
  <c r="BW34" i="13"/>
  <c r="BQ34" i="13"/>
  <c r="Q34" i="13" s="1"/>
  <c r="BX34" i="13"/>
  <c r="BR34" i="13"/>
  <c r="CA34" i="13"/>
  <c r="BX67" i="13"/>
  <c r="BQ67" i="13"/>
  <c r="BW67" i="13"/>
  <c r="BY10" i="13"/>
  <c r="BY12" i="13"/>
  <c r="BS16" i="13"/>
  <c r="BY20" i="13"/>
  <c r="BT20" i="13"/>
  <c r="BZ20" i="13"/>
  <c r="BU20" i="13"/>
  <c r="BQ20" i="13"/>
  <c r="BX20" i="13"/>
  <c r="BR23" i="13"/>
  <c r="CA23" i="13"/>
  <c r="BR25" i="13"/>
  <c r="BY29" i="13"/>
  <c r="BT29" i="13"/>
  <c r="BX29" i="13"/>
  <c r="BR29" i="13"/>
  <c r="BZ29" i="13"/>
  <c r="BS29" i="13"/>
  <c r="BS34" i="13"/>
  <c r="BT10" i="13"/>
  <c r="CA10" i="13"/>
  <c r="CA14" i="13"/>
  <c r="BU14" i="13"/>
  <c r="BW14" i="13"/>
  <c r="BQ14" i="13"/>
  <c r="Q14" i="13" s="1"/>
  <c r="BZ14" i="13"/>
  <c r="BY16" i="13"/>
  <c r="BT19" i="13"/>
  <c r="BZ19" i="13"/>
  <c r="BU19" i="13"/>
  <c r="BQ19" i="13"/>
  <c r="BY19" i="13"/>
  <c r="BX19" i="13"/>
  <c r="BS20" i="13"/>
  <c r="CA21" i="13"/>
  <c r="BU21" i="13"/>
  <c r="BW21" i="13"/>
  <c r="BQ21" i="13"/>
  <c r="Q21" i="13" s="1"/>
  <c r="BZ21" i="13"/>
  <c r="BW23" i="13"/>
  <c r="BW25" i="13"/>
  <c r="BU29" i="13"/>
  <c r="BY33" i="13"/>
  <c r="BT33" i="13"/>
  <c r="BX33" i="13"/>
  <c r="BR33" i="13"/>
  <c r="Q33" i="13" s="1"/>
  <c r="BZ33" i="13"/>
  <c r="BS33" i="13"/>
  <c r="CA33" i="13"/>
  <c r="BZ34" i="13"/>
  <c r="C61" i="13"/>
  <c r="BW52" i="13"/>
  <c r="BQ52" i="13"/>
  <c r="BX52" i="13"/>
  <c r="BR52" i="13"/>
  <c r="BZ52" i="13"/>
  <c r="BS52" i="13"/>
  <c r="BW58" i="13"/>
  <c r="BQ58" i="13"/>
  <c r="BX58" i="13"/>
  <c r="BR58" i="13"/>
  <c r="BS58" i="13"/>
  <c r="BT58" i="13"/>
  <c r="BX65" i="13"/>
  <c r="BQ65" i="13"/>
  <c r="K65" i="13" s="1"/>
  <c r="BR65" i="13"/>
  <c r="BW65" i="13"/>
  <c r="BU10" i="13"/>
  <c r="BW12" i="13"/>
  <c r="BQ12" i="13"/>
  <c r="CA12" i="13"/>
  <c r="BY18" i="13"/>
  <c r="BZ18" i="13"/>
  <c r="BU18" i="13"/>
  <c r="BQ18" i="13"/>
  <c r="BT18" i="13"/>
  <c r="BX18" i="13"/>
  <c r="CA25" i="13"/>
  <c r="BY28" i="13"/>
  <c r="BS28" i="13"/>
  <c r="BZ28" i="13"/>
  <c r="BQ28" i="13"/>
  <c r="CA28" i="13"/>
  <c r="BT28" i="13"/>
  <c r="CA29" i="13"/>
  <c r="N55" i="13"/>
  <c r="BR67" i="13"/>
  <c r="BX73" i="13"/>
  <c r="BQ73" i="13"/>
  <c r="BR73" i="13"/>
  <c r="BW73" i="13"/>
  <c r="BW105" i="13"/>
  <c r="BW113" i="13"/>
  <c r="BS10" i="13"/>
  <c r="BZ10" i="13"/>
  <c r="BS12" i="13"/>
  <c r="BZ12" i="13"/>
  <c r="BY14" i="13"/>
  <c r="BT16" i="13"/>
  <c r="BR18" i="13"/>
  <c r="CA18" i="13"/>
  <c r="BW19" i="13"/>
  <c r="BR20" i="13"/>
  <c r="CA20" i="13"/>
  <c r="BY21" i="13"/>
  <c r="BS23" i="13"/>
  <c r="BY24" i="13"/>
  <c r="BT24" i="13"/>
  <c r="BZ24" i="13"/>
  <c r="BU24" i="13"/>
  <c r="BQ24" i="13"/>
  <c r="BX24" i="13"/>
  <c r="BS25" i="13"/>
  <c r="BY26" i="13"/>
  <c r="BS26" i="13"/>
  <c r="BW26" i="13"/>
  <c r="BZ26" i="13"/>
  <c r="BQ26" i="13"/>
  <c r="CA27" i="13"/>
  <c r="BU27" i="13"/>
  <c r="BY27" i="13"/>
  <c r="BQ27" i="13"/>
  <c r="BZ27" i="13"/>
  <c r="BS27" i="13"/>
  <c r="BQ29" i="13"/>
  <c r="BY30" i="13"/>
  <c r="BT30" i="13"/>
  <c r="BW30" i="13"/>
  <c r="BQ30" i="13"/>
  <c r="BX30" i="13"/>
  <c r="BR30" i="13"/>
  <c r="CA30" i="13"/>
  <c r="BW33" i="13"/>
  <c r="BU34" i="13"/>
  <c r="O39" i="13"/>
  <c r="O40" i="13"/>
  <c r="BZ58" i="13"/>
  <c r="BW60" i="13"/>
  <c r="BQ60" i="13"/>
  <c r="BX60" i="13"/>
  <c r="BR60" i="13"/>
  <c r="BZ60" i="13"/>
  <c r="BS60" i="13"/>
  <c r="BX75" i="13"/>
  <c r="BQ75" i="13"/>
  <c r="K75" i="13" s="1"/>
  <c r="BW75" i="13"/>
  <c r="BW103" i="13"/>
  <c r="BW111" i="13"/>
  <c r="BT11" i="13"/>
  <c r="Q11" i="13" s="1"/>
  <c r="BT13" i="13"/>
  <c r="Q13" i="13" s="1"/>
  <c r="BT15" i="13"/>
  <c r="Q15" i="13" s="1"/>
  <c r="BT17" i="13"/>
  <c r="Q17" i="13" s="1"/>
  <c r="BT22" i="13"/>
  <c r="Q22" i="13" s="1"/>
  <c r="BQ31" i="13"/>
  <c r="BY32" i="13"/>
  <c r="BT32" i="13"/>
  <c r="Q32" i="13" s="1"/>
  <c r="BU32" i="13"/>
  <c r="CA32" i="13"/>
  <c r="BQ35" i="13"/>
  <c r="B48" i="13"/>
  <c r="BW56" i="13"/>
  <c r="BQ56" i="13"/>
  <c r="BX56" i="13"/>
  <c r="BR56" i="13"/>
  <c r="BY56" i="13"/>
  <c r="BX69" i="13"/>
  <c r="BQ69" i="13"/>
  <c r="K69" i="13" s="1"/>
  <c r="BX77" i="13"/>
  <c r="BQ77" i="13"/>
  <c r="K77" i="13" s="1"/>
  <c r="BW104" i="13"/>
  <c r="BW106" i="13"/>
  <c r="BW108" i="13"/>
  <c r="BW110" i="13"/>
  <c r="BW112" i="13"/>
  <c r="BW114" i="13"/>
  <c r="BW116" i="13"/>
  <c r="BY31" i="13"/>
  <c r="BT31" i="13"/>
  <c r="BU31" i="13"/>
  <c r="CA31" i="13"/>
  <c r="BY35" i="13"/>
  <c r="BT35" i="13"/>
  <c r="BU35" i="13"/>
  <c r="CA35" i="13"/>
  <c r="BW54" i="13"/>
  <c r="BQ54" i="13"/>
  <c r="N54" i="13" s="1"/>
  <c r="BX54" i="13"/>
  <c r="BR54" i="13"/>
  <c r="BY54" i="13"/>
  <c r="N57" i="13"/>
  <c r="BX71" i="13"/>
  <c r="BQ71" i="13"/>
  <c r="K71" i="13" s="1"/>
  <c r="BW66" i="13"/>
  <c r="BW68" i="13"/>
  <c r="BW70" i="13"/>
  <c r="BW72" i="13"/>
  <c r="BW74" i="13"/>
  <c r="BW76" i="13"/>
  <c r="BS53" i="13"/>
  <c r="N53" i="13" s="1"/>
  <c r="BS55" i="13"/>
  <c r="BS57" i="13"/>
  <c r="BS59" i="13"/>
  <c r="N59" i="13" s="1"/>
  <c r="U118" i="12"/>
  <c r="T118" i="12"/>
  <c r="S118" i="12"/>
  <c r="R118" i="12"/>
  <c r="Q118" i="12"/>
  <c r="P118" i="12"/>
  <c r="O118" i="12"/>
  <c r="N118" i="12"/>
  <c r="M118" i="12"/>
  <c r="L118" i="12"/>
  <c r="K118" i="12"/>
  <c r="J118" i="12"/>
  <c r="I118" i="12"/>
  <c r="H118" i="12"/>
  <c r="G118" i="12"/>
  <c r="F118" i="12"/>
  <c r="E118" i="12"/>
  <c r="B118" i="12" s="1"/>
  <c r="D118" i="12"/>
  <c r="C118" i="12"/>
  <c r="BW117" i="12"/>
  <c r="V117" i="12"/>
  <c r="B117" i="12"/>
  <c r="BQ117" i="12" s="1"/>
  <c r="B116" i="12"/>
  <c r="BQ116" i="12" s="1"/>
  <c r="V116" i="12" s="1"/>
  <c r="B115" i="12"/>
  <c r="BQ115" i="12" s="1"/>
  <c r="V115" i="12" s="1"/>
  <c r="BW114" i="12"/>
  <c r="B114" i="12"/>
  <c r="BQ114" i="12" s="1"/>
  <c r="V114" i="12" s="1"/>
  <c r="BW113" i="12"/>
  <c r="V113" i="12"/>
  <c r="B113" i="12"/>
  <c r="BQ113" i="12" s="1"/>
  <c r="B112" i="12"/>
  <c r="BQ112" i="12" s="1"/>
  <c r="V112" i="12" s="1"/>
  <c r="B111" i="12"/>
  <c r="BQ111" i="12" s="1"/>
  <c r="V111" i="12" s="1"/>
  <c r="BW110" i="12"/>
  <c r="B110" i="12"/>
  <c r="BQ110" i="12" s="1"/>
  <c r="V110" i="12" s="1"/>
  <c r="BW109" i="12"/>
  <c r="V109" i="12"/>
  <c r="B109" i="12"/>
  <c r="BQ109" i="12" s="1"/>
  <c r="B108" i="12"/>
  <c r="BQ108" i="12" s="1"/>
  <c r="V108" i="12" s="1"/>
  <c r="B107" i="12"/>
  <c r="BQ107" i="12" s="1"/>
  <c r="V107" i="12" s="1"/>
  <c r="BW106" i="12"/>
  <c r="B106" i="12"/>
  <c r="BQ106" i="12" s="1"/>
  <c r="V106" i="12" s="1"/>
  <c r="BW105" i="12"/>
  <c r="V105" i="12"/>
  <c r="B105" i="12"/>
  <c r="BQ105" i="12" s="1"/>
  <c r="B104" i="12"/>
  <c r="BQ104" i="12" s="1"/>
  <c r="V104" i="12" s="1"/>
  <c r="B103" i="12"/>
  <c r="BQ103" i="12" s="1"/>
  <c r="V103" i="12" s="1"/>
  <c r="B95" i="12"/>
  <c r="B94" i="12"/>
  <c r="C89" i="12"/>
  <c r="C88" i="12"/>
  <c r="C87" i="12"/>
  <c r="C86" i="12"/>
  <c r="C85" i="12"/>
  <c r="C84" i="12"/>
  <c r="C83" i="12"/>
  <c r="C82" i="12"/>
  <c r="BW77" i="12"/>
  <c r="BR77" i="12"/>
  <c r="C77" i="12"/>
  <c r="BQ77" i="12" s="1"/>
  <c r="K77" i="12" s="1"/>
  <c r="BX76" i="12"/>
  <c r="BR76" i="12"/>
  <c r="K76" i="12" s="1"/>
  <c r="BQ76" i="12"/>
  <c r="C76" i="12"/>
  <c r="BW76" i="12" s="1"/>
  <c r="C75" i="12"/>
  <c r="BQ75" i="12" s="1"/>
  <c r="BX74" i="12"/>
  <c r="BR74" i="12"/>
  <c r="BQ74" i="12"/>
  <c r="K74" i="12"/>
  <c r="C74" i="12"/>
  <c r="BW74" i="12" s="1"/>
  <c r="BW73" i="12"/>
  <c r="BR73" i="12"/>
  <c r="C73" i="12"/>
  <c r="BQ73" i="12" s="1"/>
  <c r="K73" i="12" s="1"/>
  <c r="BX72" i="12"/>
  <c r="BR72" i="12"/>
  <c r="K72" i="12" s="1"/>
  <c r="BQ72" i="12"/>
  <c r="C72" i="12"/>
  <c r="BW72" i="12" s="1"/>
  <c r="C71" i="12"/>
  <c r="BQ71" i="12" s="1"/>
  <c r="BX70" i="12"/>
  <c r="BR70" i="12"/>
  <c r="BQ70" i="12"/>
  <c r="K70" i="12"/>
  <c r="C70" i="12"/>
  <c r="BW70" i="12" s="1"/>
  <c r="BW69" i="12"/>
  <c r="BR69" i="12"/>
  <c r="C69" i="12"/>
  <c r="BQ69" i="12" s="1"/>
  <c r="K69" i="12" s="1"/>
  <c r="BX68" i="12"/>
  <c r="BR68" i="12"/>
  <c r="K68" i="12" s="1"/>
  <c r="BQ68" i="12"/>
  <c r="C68" i="12"/>
  <c r="BW68" i="12" s="1"/>
  <c r="C67" i="12"/>
  <c r="BQ67" i="12" s="1"/>
  <c r="BX66" i="12"/>
  <c r="BR66" i="12"/>
  <c r="BQ66" i="12"/>
  <c r="K66" i="12"/>
  <c r="C66" i="12"/>
  <c r="BW66" i="12" s="1"/>
  <c r="BW65" i="12"/>
  <c r="BR65" i="12"/>
  <c r="C65" i="12"/>
  <c r="BQ65" i="12" s="1"/>
  <c r="K65" i="12" s="1"/>
  <c r="M61" i="12"/>
  <c r="L61" i="12"/>
  <c r="K61" i="12"/>
  <c r="J61" i="12"/>
  <c r="I61" i="12"/>
  <c r="H61" i="12"/>
  <c r="G61" i="12"/>
  <c r="F61" i="12"/>
  <c r="E61" i="12"/>
  <c r="D61" i="12"/>
  <c r="BZ60" i="12"/>
  <c r="BY60" i="12"/>
  <c r="BW60" i="12"/>
  <c r="BS60" i="12"/>
  <c r="BQ60" i="12"/>
  <c r="C60" i="12"/>
  <c r="C59" i="12"/>
  <c r="C58" i="12"/>
  <c r="BS57" i="12"/>
  <c r="C57" i="12"/>
  <c r="BZ56" i="12"/>
  <c r="BS56" i="12"/>
  <c r="C56" i="12"/>
  <c r="BY55" i="12"/>
  <c r="BS55" i="12"/>
  <c r="BR55" i="12"/>
  <c r="C55" i="12"/>
  <c r="BX55" i="12" s="1"/>
  <c r="BZ54" i="12"/>
  <c r="BY54" i="12"/>
  <c r="BS54" i="12"/>
  <c r="BQ54" i="12"/>
  <c r="C54" i="12"/>
  <c r="BW54" i="12" s="1"/>
  <c r="BY53" i="12"/>
  <c r="BX53" i="12"/>
  <c r="BS53" i="12"/>
  <c r="BR53" i="12"/>
  <c r="BQ53" i="12"/>
  <c r="C53" i="12"/>
  <c r="BZ52" i="12"/>
  <c r="BY52" i="12"/>
  <c r="BW52" i="12"/>
  <c r="BS52" i="12"/>
  <c r="BQ52" i="12"/>
  <c r="C52" i="12"/>
  <c r="D49" i="12"/>
  <c r="C49" i="12"/>
  <c r="B49" i="12"/>
  <c r="D48" i="12"/>
  <c r="C48" i="12"/>
  <c r="B48" i="12" s="1"/>
  <c r="BQ48" i="12" s="1"/>
  <c r="AP48" i="12" s="1"/>
  <c r="D47" i="12"/>
  <c r="C47" i="12"/>
  <c r="B47" i="12"/>
  <c r="D46" i="12"/>
  <c r="C46" i="12"/>
  <c r="B46" i="12"/>
  <c r="BX41" i="12"/>
  <c r="BW41" i="12"/>
  <c r="BR41" i="12"/>
  <c r="BQ41" i="12"/>
  <c r="O41" i="12"/>
  <c r="BX40" i="12"/>
  <c r="BW40" i="12"/>
  <c r="BR40" i="12"/>
  <c r="BQ40" i="12"/>
  <c r="O40" i="12" s="1"/>
  <c r="BX39" i="12"/>
  <c r="BW39" i="12"/>
  <c r="BR39" i="12"/>
  <c r="BQ39" i="12"/>
  <c r="O39" i="12"/>
  <c r="BX38" i="12"/>
  <c r="BW38" i="12"/>
  <c r="BR38" i="12"/>
  <c r="BQ38" i="12"/>
  <c r="O38" i="12" s="1"/>
  <c r="BY35" i="12"/>
  <c r="BX35" i="12"/>
  <c r="BS35" i="12"/>
  <c r="BR35" i="12"/>
  <c r="C35" i="12"/>
  <c r="BW35" i="12" s="1"/>
  <c r="BY34" i="12"/>
  <c r="BS34" i="12"/>
  <c r="C34" i="12"/>
  <c r="C33" i="12"/>
  <c r="BY32" i="12"/>
  <c r="BX32" i="12"/>
  <c r="BW32" i="12"/>
  <c r="BS32" i="12"/>
  <c r="BR32" i="12"/>
  <c r="C32" i="12"/>
  <c r="BY31" i="12"/>
  <c r="BX31" i="12"/>
  <c r="BS31" i="12"/>
  <c r="BR31" i="12"/>
  <c r="C31" i="12"/>
  <c r="BW31" i="12" s="1"/>
  <c r="BY30" i="12"/>
  <c r="BS30" i="12"/>
  <c r="C30" i="12"/>
  <c r="C29" i="12"/>
  <c r="BY29" i="12" s="1"/>
  <c r="CA28" i="12"/>
  <c r="BY28" i="12"/>
  <c r="BW28" i="12"/>
  <c r="BU28" i="12"/>
  <c r="BS28" i="12"/>
  <c r="BQ28" i="12"/>
  <c r="C28" i="12"/>
  <c r="BZ28" i="12" s="1"/>
  <c r="C27" i="12"/>
  <c r="CA26" i="12"/>
  <c r="BY26" i="12"/>
  <c r="BW26" i="12"/>
  <c r="BU26" i="12"/>
  <c r="BS26" i="12"/>
  <c r="BQ26" i="12"/>
  <c r="C26" i="12"/>
  <c r="BZ26" i="12" s="1"/>
  <c r="CA25" i="12"/>
  <c r="BZ25" i="12"/>
  <c r="BY25" i="12"/>
  <c r="BW25" i="12"/>
  <c r="BU25" i="12"/>
  <c r="BT25" i="12"/>
  <c r="BR25" i="12"/>
  <c r="BQ25" i="12"/>
  <c r="C25" i="12"/>
  <c r="BX25" i="12" s="1"/>
  <c r="CA24" i="12"/>
  <c r="BZ24" i="12"/>
  <c r="BY24" i="12"/>
  <c r="BW24" i="12"/>
  <c r="BU24" i="12"/>
  <c r="BT24" i="12"/>
  <c r="BR24" i="12"/>
  <c r="BQ24" i="12"/>
  <c r="C24" i="12"/>
  <c r="BX24" i="12" s="1"/>
  <c r="BW23" i="12"/>
  <c r="BR23" i="12"/>
  <c r="C23" i="12"/>
  <c r="BX23" i="12" s="1"/>
  <c r="CA22" i="12"/>
  <c r="BY22" i="12"/>
  <c r="BW22" i="12"/>
  <c r="BU22" i="12"/>
  <c r="BS22" i="12"/>
  <c r="BQ22" i="12"/>
  <c r="C22" i="12"/>
  <c r="BZ22" i="12" s="1"/>
  <c r="BY21" i="12"/>
  <c r="BS21" i="12"/>
  <c r="C21" i="12"/>
  <c r="CA21" i="12" s="1"/>
  <c r="CA20" i="12"/>
  <c r="BW20" i="12"/>
  <c r="BR20" i="12"/>
  <c r="C20" i="12"/>
  <c r="BT20" i="12" s="1"/>
  <c r="CA19" i="12"/>
  <c r="BW19" i="12"/>
  <c r="BR19" i="12"/>
  <c r="C19" i="12"/>
  <c r="BT19" i="12" s="1"/>
  <c r="CA18" i="12"/>
  <c r="BW18" i="12"/>
  <c r="BR18" i="12"/>
  <c r="C18" i="12"/>
  <c r="BT18" i="12" s="1"/>
  <c r="CA17" i="12"/>
  <c r="BY17" i="12"/>
  <c r="BW17" i="12"/>
  <c r="BU17" i="12"/>
  <c r="BS17" i="12"/>
  <c r="BQ17" i="12"/>
  <c r="C17" i="12"/>
  <c r="BZ17" i="12" s="1"/>
  <c r="BY16" i="12"/>
  <c r="BS16" i="12"/>
  <c r="C16" i="12"/>
  <c r="CA16" i="12" s="1"/>
  <c r="CA15" i="12"/>
  <c r="BY15" i="12"/>
  <c r="BW15" i="12"/>
  <c r="BU15" i="12"/>
  <c r="BS15" i="12"/>
  <c r="BQ15" i="12"/>
  <c r="C15" i="12"/>
  <c r="BZ15" i="12" s="1"/>
  <c r="BY14" i="12"/>
  <c r="BS14" i="12"/>
  <c r="C14" i="12"/>
  <c r="CA14" i="12" s="1"/>
  <c r="CA13" i="12"/>
  <c r="BY13" i="12"/>
  <c r="BW13" i="12"/>
  <c r="BU13" i="12"/>
  <c r="BS13" i="12"/>
  <c r="BQ13" i="12"/>
  <c r="C13" i="12"/>
  <c r="BZ13" i="12" s="1"/>
  <c r="BY12" i="12"/>
  <c r="BS12" i="12"/>
  <c r="C12" i="12"/>
  <c r="BZ12" i="12" s="1"/>
  <c r="CA11" i="12"/>
  <c r="BY11" i="12"/>
  <c r="BW11" i="12"/>
  <c r="BU11" i="12"/>
  <c r="BS11" i="12"/>
  <c r="BQ11" i="12"/>
  <c r="C11" i="12"/>
  <c r="BZ11" i="12" s="1"/>
  <c r="BY10" i="12"/>
  <c r="BS10" i="12"/>
  <c r="C10" i="12"/>
  <c r="A5" i="12"/>
  <c r="A4" i="12"/>
  <c r="A3" i="12"/>
  <c r="A2" i="12"/>
  <c r="BQ48" i="13" l="1"/>
  <c r="AP48" i="13" s="1"/>
  <c r="BW48" i="13"/>
  <c r="B149" i="13" s="1"/>
  <c r="A149" i="13"/>
  <c r="N56" i="13"/>
  <c r="Q31" i="13"/>
  <c r="Q27" i="13"/>
  <c r="Q26" i="13"/>
  <c r="Q18" i="13"/>
  <c r="N58" i="13"/>
  <c r="Q20" i="13"/>
  <c r="Q10" i="13"/>
  <c r="Q30" i="13"/>
  <c r="Q29" i="13"/>
  <c r="K73" i="13"/>
  <c r="Q28" i="13"/>
  <c r="Q12" i="13"/>
  <c r="Q19" i="13"/>
  <c r="K67" i="13"/>
  <c r="Q23" i="13"/>
  <c r="Q16" i="13"/>
  <c r="Q35" i="13"/>
  <c r="N60" i="13"/>
  <c r="Q24" i="13"/>
  <c r="N52" i="13"/>
  <c r="Q25" i="13"/>
  <c r="A149" i="12"/>
  <c r="K71" i="12"/>
  <c r="BW27" i="12"/>
  <c r="BQ27" i="12"/>
  <c r="BU27" i="12"/>
  <c r="BZ33" i="12"/>
  <c r="BU33" i="12"/>
  <c r="BQ33" i="12"/>
  <c r="BT33" i="12"/>
  <c r="CA33" i="12"/>
  <c r="BX58" i="12"/>
  <c r="BR58" i="12"/>
  <c r="BZ59" i="12"/>
  <c r="BT59" i="12"/>
  <c r="BX67" i="12"/>
  <c r="BX71" i="12"/>
  <c r="BX75" i="12"/>
  <c r="BT16" i="12"/>
  <c r="BZ16" i="12"/>
  <c r="BS18" i="12"/>
  <c r="BX19" i="12"/>
  <c r="BS20" i="12"/>
  <c r="BS23" i="12"/>
  <c r="BY23" i="12"/>
  <c r="BZ30" i="12"/>
  <c r="BU30" i="12"/>
  <c r="BQ30" i="12"/>
  <c r="BT30" i="12"/>
  <c r="CA30" i="12"/>
  <c r="BZ34" i="12"/>
  <c r="BU34" i="12"/>
  <c r="BQ34" i="12"/>
  <c r="BT34" i="12"/>
  <c r="CA34" i="12"/>
  <c r="BX56" i="12"/>
  <c r="BR56" i="12"/>
  <c r="BZ57" i="12"/>
  <c r="BT57" i="12"/>
  <c r="BW57" i="12"/>
  <c r="BW58" i="12"/>
  <c r="BQ59" i="12"/>
  <c r="BX59" i="12"/>
  <c r="BU10" i="12"/>
  <c r="CA10" i="12"/>
  <c r="BU12" i="12"/>
  <c r="CA12" i="12"/>
  <c r="BU14" i="12"/>
  <c r="BU16" i="12"/>
  <c r="BY18" i="12"/>
  <c r="BY19" i="12"/>
  <c r="BY20" i="12"/>
  <c r="BT23" i="12"/>
  <c r="BZ23" i="12"/>
  <c r="BS27" i="12"/>
  <c r="BR29" i="12"/>
  <c r="BR33" i="12"/>
  <c r="BQ10" i="12"/>
  <c r="Q10" i="12" s="1"/>
  <c r="BW10" i="12"/>
  <c r="BT11" i="12"/>
  <c r="Q11" i="12" s="1"/>
  <c r="BQ12" i="12"/>
  <c r="BW12" i="12"/>
  <c r="BT13" i="12"/>
  <c r="Q13" i="12" s="1"/>
  <c r="BQ14" i="12"/>
  <c r="BW14" i="12"/>
  <c r="BT15" i="12"/>
  <c r="Q15" i="12" s="1"/>
  <c r="BQ16" i="12"/>
  <c r="BW16" i="12"/>
  <c r="BT17" i="12"/>
  <c r="Q17" i="12" s="1"/>
  <c r="BQ18" i="12"/>
  <c r="Q18" i="12" s="1"/>
  <c r="BU18" i="12"/>
  <c r="BZ18" i="12"/>
  <c r="BQ19" i="12"/>
  <c r="BU19" i="12"/>
  <c r="BZ19" i="12"/>
  <c r="BQ20" i="12"/>
  <c r="Q20" i="12" s="1"/>
  <c r="BU20" i="12"/>
  <c r="BZ20" i="12"/>
  <c r="BQ21" i="12"/>
  <c r="BW21" i="12"/>
  <c r="BT22" i="12"/>
  <c r="Q22" i="12" s="1"/>
  <c r="BQ23" i="12"/>
  <c r="Q23" i="12" s="1"/>
  <c r="BU23" i="12"/>
  <c r="CA23" i="12"/>
  <c r="BT27" i="12"/>
  <c r="CA27" i="12"/>
  <c r="BS29" i="12"/>
  <c r="BR30" i="12"/>
  <c r="BX30" i="12"/>
  <c r="BZ32" i="12"/>
  <c r="BU32" i="12"/>
  <c r="BQ32" i="12"/>
  <c r="Q32" i="12" s="1"/>
  <c r="BT32" i="12"/>
  <c r="CA32" i="12"/>
  <c r="BS33" i="12"/>
  <c r="BY33" i="12"/>
  <c r="BR34" i="12"/>
  <c r="BX34" i="12"/>
  <c r="BW48" i="12"/>
  <c r="BX52" i="12"/>
  <c r="BR52" i="12"/>
  <c r="BT52" i="12"/>
  <c r="BZ53" i="12"/>
  <c r="BT53" i="12"/>
  <c r="BW53" i="12"/>
  <c r="BQ55" i="12"/>
  <c r="N55" i="12" s="1"/>
  <c r="BQ56" i="12"/>
  <c r="BY56" i="12"/>
  <c r="BR57" i="12"/>
  <c r="BY57" i="12"/>
  <c r="BS58" i="12"/>
  <c r="BZ58" i="12"/>
  <c r="BS59" i="12"/>
  <c r="BX60" i="12"/>
  <c r="BR60" i="12"/>
  <c r="BT60" i="12"/>
  <c r="C61" i="12"/>
  <c r="BW67" i="12"/>
  <c r="BW71" i="12"/>
  <c r="BW75" i="12"/>
  <c r="BW103" i="12"/>
  <c r="BW107" i="12"/>
  <c r="BW111" i="12"/>
  <c r="BW115" i="12"/>
  <c r="BZ29" i="12"/>
  <c r="BU29" i="12"/>
  <c r="BQ29" i="12"/>
  <c r="BT29" i="12"/>
  <c r="CA29" i="12"/>
  <c r="N53" i="12"/>
  <c r="BT58" i="12"/>
  <c r="BW59" i="12"/>
  <c r="BT10" i="12"/>
  <c r="BZ10" i="12"/>
  <c r="BT12" i="12"/>
  <c r="BT14" i="12"/>
  <c r="BZ14" i="12"/>
  <c r="BX18" i="12"/>
  <c r="BS19" i="12"/>
  <c r="BX20" i="12"/>
  <c r="BT21" i="12"/>
  <c r="BZ21" i="12"/>
  <c r="BY27" i="12"/>
  <c r="BW29" i="12"/>
  <c r="BW33" i="12"/>
  <c r="BT56" i="12"/>
  <c r="BU21" i="12"/>
  <c r="BZ27" i="12"/>
  <c r="BX29" i="12"/>
  <c r="BW30" i="12"/>
  <c r="BZ31" i="12"/>
  <c r="BU31" i="12"/>
  <c r="BQ31" i="12"/>
  <c r="BT31" i="12"/>
  <c r="CA31" i="12"/>
  <c r="BX33" i="12"/>
  <c r="BW34" i="12"/>
  <c r="BZ35" i="12"/>
  <c r="BU35" i="12"/>
  <c r="BQ35" i="12"/>
  <c r="Q35" i="12" s="1"/>
  <c r="BT35" i="12"/>
  <c r="CA35" i="12"/>
  <c r="BX54" i="12"/>
  <c r="BR54" i="12"/>
  <c r="N54" i="12" s="1"/>
  <c r="BT54" i="12"/>
  <c r="BZ55" i="12"/>
  <c r="BT55" i="12"/>
  <c r="BW55" i="12"/>
  <c r="BW56" i="12"/>
  <c r="BQ57" i="12"/>
  <c r="N57" i="12" s="1"/>
  <c r="BX57" i="12"/>
  <c r="BQ58" i="12"/>
  <c r="N58" i="12" s="1"/>
  <c r="BY58" i="12"/>
  <c r="BR59" i="12"/>
  <c r="BY59" i="12"/>
  <c r="BX65" i="12"/>
  <c r="BR67" i="12"/>
  <c r="K67" i="12" s="1"/>
  <c r="BX69" i="12"/>
  <c r="BR71" i="12"/>
  <c r="BX73" i="12"/>
  <c r="BR75" i="12"/>
  <c r="K75" i="12" s="1"/>
  <c r="BX77" i="12"/>
  <c r="BW104" i="12"/>
  <c r="BW108" i="12"/>
  <c r="BW112" i="12"/>
  <c r="BW116" i="12"/>
  <c r="BS24" i="12"/>
  <c r="Q24" i="12" s="1"/>
  <c r="BS25" i="12"/>
  <c r="Q25" i="12" s="1"/>
  <c r="BT26" i="12"/>
  <c r="Q26" i="12" s="1"/>
  <c r="BT28" i="12"/>
  <c r="Q28" i="12" s="1"/>
  <c r="U118" i="11"/>
  <c r="T118" i="11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B118" i="11" s="1"/>
  <c r="D118" i="11"/>
  <c r="C118" i="11"/>
  <c r="B117" i="11"/>
  <c r="BQ117" i="11" s="1"/>
  <c r="V117" i="11" s="1"/>
  <c r="B116" i="11"/>
  <c r="BQ116" i="11" s="1"/>
  <c r="V116" i="11" s="1"/>
  <c r="B115" i="11"/>
  <c r="BQ115" i="11" s="1"/>
  <c r="V115" i="11" s="1"/>
  <c r="B114" i="11"/>
  <c r="BQ114" i="11" s="1"/>
  <c r="V114" i="11" s="1"/>
  <c r="B113" i="11"/>
  <c r="BQ113" i="11" s="1"/>
  <c r="V113" i="11" s="1"/>
  <c r="B112" i="11"/>
  <c r="BQ112" i="11" s="1"/>
  <c r="V112" i="11" s="1"/>
  <c r="B111" i="11"/>
  <c r="BQ111" i="11" s="1"/>
  <c r="V111" i="11" s="1"/>
  <c r="B110" i="11"/>
  <c r="BQ110" i="11" s="1"/>
  <c r="V110" i="11" s="1"/>
  <c r="B109" i="11"/>
  <c r="BQ109" i="11" s="1"/>
  <c r="V109" i="11" s="1"/>
  <c r="B108" i="11"/>
  <c r="BQ108" i="11" s="1"/>
  <c r="V108" i="11" s="1"/>
  <c r="B107" i="11"/>
  <c r="BQ107" i="11" s="1"/>
  <c r="V107" i="11" s="1"/>
  <c r="B106" i="11"/>
  <c r="BQ106" i="11" s="1"/>
  <c r="V106" i="11" s="1"/>
  <c r="B105" i="11"/>
  <c r="BQ105" i="11" s="1"/>
  <c r="V105" i="11" s="1"/>
  <c r="B104" i="11"/>
  <c r="BQ104" i="11" s="1"/>
  <c r="V104" i="11" s="1"/>
  <c r="B103" i="11"/>
  <c r="BQ103" i="11" s="1"/>
  <c r="V103" i="11" s="1"/>
  <c r="B95" i="11"/>
  <c r="B94" i="11"/>
  <c r="C89" i="11"/>
  <c r="C88" i="11"/>
  <c r="C87" i="11"/>
  <c r="C86" i="11"/>
  <c r="C85" i="11"/>
  <c r="C84" i="11"/>
  <c r="C83" i="11"/>
  <c r="C82" i="11"/>
  <c r="BW77" i="11"/>
  <c r="BR77" i="11"/>
  <c r="C77" i="11"/>
  <c r="BX76" i="11"/>
  <c r="BR76" i="11"/>
  <c r="BQ76" i="11"/>
  <c r="K76" i="11" s="1"/>
  <c r="C76" i="11"/>
  <c r="BW76" i="11" s="1"/>
  <c r="BW75" i="11"/>
  <c r="BR75" i="11"/>
  <c r="C75" i="11"/>
  <c r="BX74" i="11"/>
  <c r="BR74" i="11"/>
  <c r="BQ74" i="11"/>
  <c r="K74" i="11" s="1"/>
  <c r="C74" i="11"/>
  <c r="BW74" i="11" s="1"/>
  <c r="BW73" i="11"/>
  <c r="BR73" i="11"/>
  <c r="C73" i="11"/>
  <c r="BX72" i="11"/>
  <c r="BR72" i="11"/>
  <c r="BQ72" i="11"/>
  <c r="K72" i="11" s="1"/>
  <c r="C72" i="11"/>
  <c r="BW72" i="11" s="1"/>
  <c r="BW71" i="11"/>
  <c r="BR71" i="11"/>
  <c r="C71" i="11"/>
  <c r="BX70" i="11"/>
  <c r="BR70" i="11"/>
  <c r="BQ70" i="11"/>
  <c r="K70" i="11" s="1"/>
  <c r="C70" i="11"/>
  <c r="BW70" i="11" s="1"/>
  <c r="BW69" i="11"/>
  <c r="BR69" i="11"/>
  <c r="C69" i="11"/>
  <c r="BX68" i="11"/>
  <c r="BR68" i="11"/>
  <c r="BQ68" i="11"/>
  <c r="K68" i="11" s="1"/>
  <c r="C68" i="11"/>
  <c r="BW68" i="11" s="1"/>
  <c r="BW67" i="11"/>
  <c r="BR67" i="11"/>
  <c r="C67" i="11"/>
  <c r="BX66" i="11"/>
  <c r="BR66" i="11"/>
  <c r="BQ66" i="11"/>
  <c r="K66" i="11" s="1"/>
  <c r="C66" i="11"/>
  <c r="BW66" i="11" s="1"/>
  <c r="BW65" i="11"/>
  <c r="BR65" i="11"/>
  <c r="C65" i="11"/>
  <c r="M61" i="11"/>
  <c r="L61" i="11"/>
  <c r="K61" i="11"/>
  <c r="J61" i="11"/>
  <c r="I61" i="11"/>
  <c r="H61" i="11"/>
  <c r="G61" i="11"/>
  <c r="F61" i="11"/>
  <c r="E61" i="11"/>
  <c r="D61" i="11"/>
  <c r="BZ60" i="11"/>
  <c r="BT60" i="11"/>
  <c r="BS60" i="11"/>
  <c r="C60" i="11"/>
  <c r="BX59" i="11"/>
  <c r="BW59" i="11"/>
  <c r="BR59" i="11"/>
  <c r="BQ59" i="11"/>
  <c r="C59" i="11"/>
  <c r="BY59" i="11" s="1"/>
  <c r="C58" i="11"/>
  <c r="BT58" i="11" s="1"/>
  <c r="BX57" i="11"/>
  <c r="BW57" i="11"/>
  <c r="BR57" i="11"/>
  <c r="BQ57" i="11"/>
  <c r="C57" i="11"/>
  <c r="BY57" i="11" s="1"/>
  <c r="BT56" i="11"/>
  <c r="C56" i="11"/>
  <c r="BS56" i="11" s="1"/>
  <c r="BX55" i="11"/>
  <c r="BW55" i="11"/>
  <c r="BR55" i="11"/>
  <c r="BQ55" i="11"/>
  <c r="C55" i="11"/>
  <c r="BY55" i="11" s="1"/>
  <c r="BT54" i="11"/>
  <c r="BS54" i="11"/>
  <c r="C54" i="11"/>
  <c r="BZ54" i="11" s="1"/>
  <c r="BX53" i="11"/>
  <c r="BW53" i="11"/>
  <c r="BR53" i="11"/>
  <c r="BQ53" i="11"/>
  <c r="C53" i="11"/>
  <c r="BY53" i="11" s="1"/>
  <c r="BZ52" i="11"/>
  <c r="BT52" i="11"/>
  <c r="BS52" i="11"/>
  <c r="C52" i="11"/>
  <c r="D49" i="11"/>
  <c r="C49" i="11"/>
  <c r="B49" i="11"/>
  <c r="D48" i="11"/>
  <c r="C48" i="11"/>
  <c r="B48" i="11" s="1"/>
  <c r="BQ48" i="11" s="1"/>
  <c r="AP48" i="11" s="1"/>
  <c r="D47" i="11"/>
  <c r="C47" i="11"/>
  <c r="B47" i="11"/>
  <c r="D46" i="11"/>
  <c r="C46" i="11"/>
  <c r="B46" i="11"/>
  <c r="BX41" i="11"/>
  <c r="BW41" i="11"/>
  <c r="BR41" i="11"/>
  <c r="BQ41" i="11"/>
  <c r="O41" i="11"/>
  <c r="BX40" i="11"/>
  <c r="BW40" i="11"/>
  <c r="BR40" i="11"/>
  <c r="BQ40" i="11"/>
  <c r="O40" i="11" s="1"/>
  <c r="BX39" i="11"/>
  <c r="BW39" i="11"/>
  <c r="BR39" i="11"/>
  <c r="BQ39" i="11"/>
  <c r="O39" i="11"/>
  <c r="BX38" i="11"/>
  <c r="BW38" i="11"/>
  <c r="BR38" i="11"/>
  <c r="BQ38" i="11"/>
  <c r="O38" i="11"/>
  <c r="BY35" i="11"/>
  <c r="BX35" i="11"/>
  <c r="BW35" i="11"/>
  <c r="BS35" i="11"/>
  <c r="BR35" i="11"/>
  <c r="C35" i="11"/>
  <c r="BY34" i="11"/>
  <c r="BX34" i="11"/>
  <c r="BS34" i="11"/>
  <c r="BR34" i="11"/>
  <c r="C34" i="11"/>
  <c r="BW34" i="11" s="1"/>
  <c r="BY33" i="11"/>
  <c r="BS33" i="11"/>
  <c r="C33" i="11"/>
  <c r="BX33" i="11" s="1"/>
  <c r="C32" i="11"/>
  <c r="BY32" i="11" s="1"/>
  <c r="BY31" i="11"/>
  <c r="BX31" i="11"/>
  <c r="BW31" i="11"/>
  <c r="BS31" i="11"/>
  <c r="BR31" i="11"/>
  <c r="C31" i="11"/>
  <c r="BY30" i="11"/>
  <c r="BX30" i="11"/>
  <c r="BS30" i="11"/>
  <c r="BR30" i="11"/>
  <c r="C30" i="11"/>
  <c r="BW30" i="11" s="1"/>
  <c r="BY29" i="11"/>
  <c r="BS29" i="11"/>
  <c r="C29" i="11"/>
  <c r="BX29" i="11" s="1"/>
  <c r="CA28" i="11"/>
  <c r="BY28" i="11"/>
  <c r="BW28" i="11"/>
  <c r="BU28" i="11"/>
  <c r="BS28" i="11"/>
  <c r="BQ28" i="11"/>
  <c r="C28" i="11"/>
  <c r="BZ28" i="11" s="1"/>
  <c r="CA27" i="11"/>
  <c r="BT27" i="11"/>
  <c r="C27" i="11"/>
  <c r="CA26" i="11"/>
  <c r="BY26" i="11"/>
  <c r="BW26" i="11"/>
  <c r="BU26" i="11"/>
  <c r="BS26" i="11"/>
  <c r="BQ26" i="11"/>
  <c r="C26" i="11"/>
  <c r="BZ26" i="11" s="1"/>
  <c r="CA25" i="11"/>
  <c r="BZ25" i="11"/>
  <c r="BY25" i="11"/>
  <c r="BW25" i="11"/>
  <c r="BU25" i="11"/>
  <c r="BT25" i="11"/>
  <c r="BR25" i="11"/>
  <c r="BQ25" i="11"/>
  <c r="C25" i="11"/>
  <c r="BX25" i="11" s="1"/>
  <c r="CA24" i="11"/>
  <c r="BZ24" i="11"/>
  <c r="BY24" i="11"/>
  <c r="BW24" i="11"/>
  <c r="BU24" i="11"/>
  <c r="BT24" i="11"/>
  <c r="BR24" i="11"/>
  <c r="BQ24" i="11"/>
  <c r="C24" i="11"/>
  <c r="BX24" i="11" s="1"/>
  <c r="CA23" i="11"/>
  <c r="BW23" i="11"/>
  <c r="BU23" i="11"/>
  <c r="BR23" i="11"/>
  <c r="BQ23" i="11"/>
  <c r="C23" i="11"/>
  <c r="BX23" i="11" s="1"/>
  <c r="C22" i="11"/>
  <c r="BT22" i="11" s="1"/>
  <c r="BY21" i="11"/>
  <c r="BW21" i="11"/>
  <c r="BS21" i="11"/>
  <c r="BQ21" i="11"/>
  <c r="C21" i="11"/>
  <c r="CA21" i="11" s="1"/>
  <c r="CA20" i="11"/>
  <c r="BZ20" i="11"/>
  <c r="BW20" i="11"/>
  <c r="BU20" i="11"/>
  <c r="BR20" i="11"/>
  <c r="BQ20" i="11"/>
  <c r="C20" i="11"/>
  <c r="BY20" i="11" s="1"/>
  <c r="CA19" i="11"/>
  <c r="BZ19" i="11"/>
  <c r="BW19" i="11"/>
  <c r="BU19" i="11"/>
  <c r="BR19" i="11"/>
  <c r="BQ19" i="11"/>
  <c r="C19" i="11"/>
  <c r="BX19" i="11" s="1"/>
  <c r="CA18" i="11"/>
  <c r="BZ18" i="11"/>
  <c r="BW18" i="11"/>
  <c r="BU18" i="11"/>
  <c r="BR18" i="11"/>
  <c r="BQ18" i="11"/>
  <c r="C18" i="11"/>
  <c r="BX18" i="11" s="1"/>
  <c r="C17" i="11"/>
  <c r="BW17" i="11" s="1"/>
  <c r="BY16" i="11"/>
  <c r="BW16" i="11"/>
  <c r="BS16" i="11"/>
  <c r="BQ16" i="11"/>
  <c r="C16" i="11"/>
  <c r="BT16" i="11" s="1"/>
  <c r="C15" i="11"/>
  <c r="BQ15" i="11" s="1"/>
  <c r="BY14" i="11"/>
  <c r="BW14" i="11"/>
  <c r="BS14" i="11"/>
  <c r="BQ14" i="11"/>
  <c r="C14" i="11"/>
  <c r="CA14" i="11" s="1"/>
  <c r="C13" i="11"/>
  <c r="BQ13" i="11" s="1"/>
  <c r="BY12" i="11"/>
  <c r="BW12" i="11"/>
  <c r="BS12" i="11"/>
  <c r="BQ12" i="11"/>
  <c r="C12" i="11"/>
  <c r="CA12" i="11" s="1"/>
  <c r="C11" i="11"/>
  <c r="BW11" i="11" s="1"/>
  <c r="BY10" i="11"/>
  <c r="BW10" i="11"/>
  <c r="BS10" i="11"/>
  <c r="BQ10" i="11"/>
  <c r="C10" i="11"/>
  <c r="A5" i="11"/>
  <c r="A4" i="11"/>
  <c r="A3" i="11"/>
  <c r="A2" i="11"/>
  <c r="N59" i="12" l="1"/>
  <c r="Q31" i="12"/>
  <c r="N52" i="12"/>
  <c r="Q19" i="12"/>
  <c r="Q12" i="12"/>
  <c r="Q34" i="12"/>
  <c r="Q33" i="12"/>
  <c r="Q27" i="12"/>
  <c r="Q14" i="12"/>
  <c r="Q30" i="12"/>
  <c r="Q29" i="12"/>
  <c r="N60" i="12"/>
  <c r="N56" i="12"/>
  <c r="Q21" i="12"/>
  <c r="Q16" i="12"/>
  <c r="B149" i="12"/>
  <c r="Q18" i="11"/>
  <c r="Q24" i="11"/>
  <c r="Q28" i="11"/>
  <c r="BT15" i="11"/>
  <c r="BZ15" i="11"/>
  <c r="BT17" i="11"/>
  <c r="BZ22" i="11"/>
  <c r="BU11" i="11"/>
  <c r="CA11" i="11"/>
  <c r="BU22" i="11"/>
  <c r="CA22" i="11"/>
  <c r="BW27" i="11"/>
  <c r="BQ27" i="11"/>
  <c r="BU27" i="11"/>
  <c r="BW32" i="11"/>
  <c r="BW103" i="11"/>
  <c r="BW105" i="11"/>
  <c r="BW107" i="11"/>
  <c r="BW109" i="11"/>
  <c r="BW111" i="11"/>
  <c r="BW113" i="11"/>
  <c r="BW115" i="11"/>
  <c r="BW117" i="11"/>
  <c r="BZ10" i="11"/>
  <c r="BQ11" i="11"/>
  <c r="BT12" i="11"/>
  <c r="Q12" i="11" s="1"/>
  <c r="BZ12" i="11"/>
  <c r="BW13" i="11"/>
  <c r="BT14" i="11"/>
  <c r="Q14" i="11" s="1"/>
  <c r="BZ14" i="11"/>
  <c r="BW15" i="11"/>
  <c r="BZ16" i="11"/>
  <c r="BQ17" i="11"/>
  <c r="BS18" i="11"/>
  <c r="BS19" i="11"/>
  <c r="Q19" i="11" s="1"/>
  <c r="BS20" i="11"/>
  <c r="Q20" i="11" s="1"/>
  <c r="BX20" i="11"/>
  <c r="BT21" i="11"/>
  <c r="Q21" i="11" s="1"/>
  <c r="BZ21" i="11"/>
  <c r="BQ22" i="11"/>
  <c r="BW22" i="11"/>
  <c r="BS23" i="11"/>
  <c r="Q23" i="11" s="1"/>
  <c r="BU10" i="11"/>
  <c r="Q10" i="11" s="1"/>
  <c r="CA10" i="11"/>
  <c r="BS11" i="11"/>
  <c r="BY11" i="11"/>
  <c r="B149" i="11" s="1"/>
  <c r="BU12" i="11"/>
  <c r="BS13" i="11"/>
  <c r="BY13" i="11"/>
  <c r="BU14" i="11"/>
  <c r="BS15" i="11"/>
  <c r="Q15" i="11" s="1"/>
  <c r="BY15" i="11"/>
  <c r="BU16" i="11"/>
  <c r="Q16" i="11" s="1"/>
  <c r="CA16" i="11"/>
  <c r="BS17" i="11"/>
  <c r="BY17" i="11"/>
  <c r="BT18" i="11"/>
  <c r="BY18" i="11"/>
  <c r="BT19" i="11"/>
  <c r="BY19" i="11"/>
  <c r="BT20" i="11"/>
  <c r="BU21" i="11"/>
  <c r="BS22" i="11"/>
  <c r="BY22" i="11"/>
  <c r="BT23" i="11"/>
  <c r="BZ23" i="11"/>
  <c r="BS27" i="11"/>
  <c r="BZ27" i="11"/>
  <c r="BR29" i="11"/>
  <c r="BZ31" i="11"/>
  <c r="BU31" i="11"/>
  <c r="BQ31" i="11"/>
  <c r="BT31" i="11"/>
  <c r="CA31" i="11"/>
  <c r="BS32" i="11"/>
  <c r="BR33" i="11"/>
  <c r="BZ35" i="11"/>
  <c r="BU35" i="11"/>
  <c r="BQ35" i="11"/>
  <c r="Q35" i="11" s="1"/>
  <c r="BT35" i="11"/>
  <c r="CA35" i="11"/>
  <c r="BW48" i="11"/>
  <c r="C61" i="11"/>
  <c r="A149" i="11" s="1"/>
  <c r="BW52" i="11"/>
  <c r="BQ52" i="11"/>
  <c r="BX52" i="11"/>
  <c r="BR52" i="11"/>
  <c r="BY52" i="11"/>
  <c r="BW60" i="11"/>
  <c r="BQ60" i="11"/>
  <c r="N60" i="11" s="1"/>
  <c r="BX60" i="11"/>
  <c r="BR60" i="11"/>
  <c r="BY60" i="11"/>
  <c r="BX65" i="11"/>
  <c r="BQ65" i="11"/>
  <c r="K65" i="11" s="1"/>
  <c r="BX67" i="11"/>
  <c r="BQ67" i="11"/>
  <c r="K67" i="11" s="1"/>
  <c r="BX69" i="11"/>
  <c r="BQ69" i="11"/>
  <c r="K69" i="11" s="1"/>
  <c r="BX71" i="11"/>
  <c r="BQ71" i="11"/>
  <c r="K71" i="11" s="1"/>
  <c r="BX73" i="11"/>
  <c r="BQ73" i="11"/>
  <c r="K73" i="11" s="1"/>
  <c r="BX75" i="11"/>
  <c r="BQ75" i="11"/>
  <c r="K75" i="11" s="1"/>
  <c r="BX77" i="11"/>
  <c r="BQ77" i="11"/>
  <c r="K77" i="11" s="1"/>
  <c r="BW104" i="11"/>
  <c r="BW106" i="11"/>
  <c r="BW108" i="11"/>
  <c r="BW110" i="11"/>
  <c r="BW112" i="11"/>
  <c r="BW114" i="11"/>
  <c r="BW116" i="11"/>
  <c r="BT11" i="11"/>
  <c r="BZ11" i="11"/>
  <c r="BT13" i="11"/>
  <c r="Q13" i="11" s="1"/>
  <c r="BZ13" i="11"/>
  <c r="BZ17" i="11"/>
  <c r="BZ32" i="11"/>
  <c r="BU32" i="11"/>
  <c r="BQ32" i="11"/>
  <c r="BT32" i="11"/>
  <c r="CA32" i="11"/>
  <c r="BW58" i="11"/>
  <c r="BQ58" i="11"/>
  <c r="BX58" i="11"/>
  <c r="BR58" i="11"/>
  <c r="BY58" i="11"/>
  <c r="BU13" i="11"/>
  <c r="CA13" i="11"/>
  <c r="BU15" i="11"/>
  <c r="CA15" i="11"/>
  <c r="BU17" i="11"/>
  <c r="CA17" i="11"/>
  <c r="BZ29" i="11"/>
  <c r="BU29" i="11"/>
  <c r="BQ29" i="11"/>
  <c r="BT29" i="11"/>
  <c r="CA29" i="11"/>
  <c r="BZ33" i="11"/>
  <c r="BU33" i="11"/>
  <c r="BQ33" i="11"/>
  <c r="BT33" i="11"/>
  <c r="CA33" i="11"/>
  <c r="BW56" i="11"/>
  <c r="BQ56" i="11"/>
  <c r="N56" i="11" s="1"/>
  <c r="BX56" i="11"/>
  <c r="BR56" i="11"/>
  <c r="BY56" i="11"/>
  <c r="BZ58" i="11"/>
  <c r="BT10" i="11"/>
  <c r="BY23" i="11"/>
  <c r="BY27" i="11"/>
  <c r="BW29" i="11"/>
  <c r="BZ30" i="11"/>
  <c r="BU30" i="11"/>
  <c r="BQ30" i="11"/>
  <c r="BT30" i="11"/>
  <c r="CA30" i="11"/>
  <c r="BR32" i="11"/>
  <c r="BX32" i="11"/>
  <c r="BW33" i="11"/>
  <c r="BZ34" i="11"/>
  <c r="BU34" i="11"/>
  <c r="BQ34" i="11"/>
  <c r="BT34" i="11"/>
  <c r="CA34" i="11"/>
  <c r="BW54" i="11"/>
  <c r="BQ54" i="11"/>
  <c r="N54" i="11" s="1"/>
  <c r="BX54" i="11"/>
  <c r="BR54" i="11"/>
  <c r="BY54" i="11"/>
  <c r="BZ56" i="11"/>
  <c r="BS58" i="11"/>
  <c r="BS24" i="11"/>
  <c r="BS25" i="11"/>
  <c r="Q25" i="11" s="1"/>
  <c r="BT26" i="11"/>
  <c r="Q26" i="11" s="1"/>
  <c r="BT28" i="11"/>
  <c r="BT53" i="11"/>
  <c r="BZ53" i="11"/>
  <c r="BT55" i="11"/>
  <c r="BZ55" i="11"/>
  <c r="BT57" i="11"/>
  <c r="BZ57" i="11"/>
  <c r="BT59" i="11"/>
  <c r="BZ59" i="11"/>
  <c r="BS53" i="11"/>
  <c r="N53" i="11" s="1"/>
  <c r="BS55" i="11"/>
  <c r="N55" i="11" s="1"/>
  <c r="BS57" i="11"/>
  <c r="N57" i="11" s="1"/>
  <c r="BS59" i="11"/>
  <c r="N59" i="11" s="1"/>
  <c r="U118" i="10"/>
  <c r="T118" i="10"/>
  <c r="S118" i="10"/>
  <c r="R118" i="10"/>
  <c r="Q118" i="10"/>
  <c r="P118" i="10"/>
  <c r="O118" i="10"/>
  <c r="N118" i="10"/>
  <c r="M118" i="10"/>
  <c r="L118" i="10"/>
  <c r="K118" i="10"/>
  <c r="J118" i="10"/>
  <c r="I118" i="10"/>
  <c r="H118" i="10"/>
  <c r="G118" i="10"/>
  <c r="F118" i="10"/>
  <c r="E118" i="10"/>
  <c r="D118" i="10"/>
  <c r="C118" i="10"/>
  <c r="B118" i="10"/>
  <c r="BQ117" i="10"/>
  <c r="V117" i="10" s="1"/>
  <c r="B117" i="10"/>
  <c r="BW117" i="10" s="1"/>
  <c r="BQ116" i="10"/>
  <c r="V116" i="10" s="1"/>
  <c r="B116" i="10"/>
  <c r="BW116" i="10" s="1"/>
  <c r="BQ115" i="10"/>
  <c r="V115" i="10" s="1"/>
  <c r="B115" i="10"/>
  <c r="BW115" i="10" s="1"/>
  <c r="BQ114" i="10"/>
  <c r="V114" i="10" s="1"/>
  <c r="B114" i="10"/>
  <c r="BW114" i="10" s="1"/>
  <c r="BQ113" i="10"/>
  <c r="V113" i="10" s="1"/>
  <c r="B113" i="10"/>
  <c r="BW113" i="10" s="1"/>
  <c r="BQ112" i="10"/>
  <c r="V112" i="10" s="1"/>
  <c r="B112" i="10"/>
  <c r="BW112" i="10" s="1"/>
  <c r="BQ111" i="10"/>
  <c r="V111" i="10" s="1"/>
  <c r="B111" i="10"/>
  <c r="BW111" i="10" s="1"/>
  <c r="BQ110" i="10"/>
  <c r="V110" i="10" s="1"/>
  <c r="B110" i="10"/>
  <c r="BW110" i="10" s="1"/>
  <c r="BQ109" i="10"/>
  <c r="V109" i="10" s="1"/>
  <c r="B109" i="10"/>
  <c r="BW109" i="10" s="1"/>
  <c r="BQ108" i="10"/>
  <c r="V108" i="10" s="1"/>
  <c r="B108" i="10"/>
  <c r="BW108" i="10" s="1"/>
  <c r="BQ107" i="10"/>
  <c r="V107" i="10" s="1"/>
  <c r="B107" i="10"/>
  <c r="BW107" i="10" s="1"/>
  <c r="BQ106" i="10"/>
  <c r="V106" i="10" s="1"/>
  <c r="B106" i="10"/>
  <c r="BW106" i="10" s="1"/>
  <c r="BQ105" i="10"/>
  <c r="V105" i="10" s="1"/>
  <c r="B105" i="10"/>
  <c r="BW105" i="10" s="1"/>
  <c r="BQ104" i="10"/>
  <c r="V104" i="10" s="1"/>
  <c r="B104" i="10"/>
  <c r="BW104" i="10" s="1"/>
  <c r="BQ103" i="10"/>
  <c r="V103" i="10" s="1"/>
  <c r="B103" i="10"/>
  <c r="BW103" i="10" s="1"/>
  <c r="B95" i="10"/>
  <c r="B94" i="10"/>
  <c r="C89" i="10"/>
  <c r="C88" i="10"/>
  <c r="C87" i="10"/>
  <c r="C86" i="10"/>
  <c r="C85" i="10"/>
  <c r="C84" i="10"/>
  <c r="C83" i="10"/>
  <c r="C82" i="10"/>
  <c r="BW77" i="10"/>
  <c r="C77" i="10"/>
  <c r="BW76" i="10"/>
  <c r="BQ76" i="10"/>
  <c r="C76" i="10"/>
  <c r="C75" i="10"/>
  <c r="BW75" i="10" s="1"/>
  <c r="BQ74" i="10"/>
  <c r="C74" i="10"/>
  <c r="BW74" i="10" s="1"/>
  <c r="BW73" i="10"/>
  <c r="C73" i="10"/>
  <c r="BW72" i="10"/>
  <c r="BQ72" i="10"/>
  <c r="C72" i="10"/>
  <c r="C71" i="10"/>
  <c r="BW71" i="10" s="1"/>
  <c r="BQ70" i="10"/>
  <c r="C70" i="10"/>
  <c r="BW70" i="10" s="1"/>
  <c r="BW69" i="10"/>
  <c r="C69" i="10"/>
  <c r="BW68" i="10"/>
  <c r="BQ68" i="10"/>
  <c r="C68" i="10"/>
  <c r="C67" i="10"/>
  <c r="BW67" i="10" s="1"/>
  <c r="BQ66" i="10"/>
  <c r="C66" i="10"/>
  <c r="BW66" i="10" s="1"/>
  <c r="BW65" i="10"/>
  <c r="C65" i="10"/>
  <c r="M61" i="10"/>
  <c r="L61" i="10"/>
  <c r="K61" i="10"/>
  <c r="J61" i="10"/>
  <c r="I61" i="10"/>
  <c r="H61" i="10"/>
  <c r="G61" i="10"/>
  <c r="F61" i="10"/>
  <c r="E61" i="10"/>
  <c r="D61" i="10"/>
  <c r="BZ60" i="10"/>
  <c r="BX60" i="10"/>
  <c r="BW60" i="10"/>
  <c r="BT60" i="10"/>
  <c r="BR60" i="10"/>
  <c r="BQ60" i="10"/>
  <c r="C60" i="10"/>
  <c r="BY60" i="10" s="1"/>
  <c r="BZ59" i="10"/>
  <c r="BX59" i="10"/>
  <c r="BT59" i="10"/>
  <c r="BR59" i="10"/>
  <c r="C59" i="10"/>
  <c r="BY59" i="10" s="1"/>
  <c r="BZ58" i="10"/>
  <c r="BX58" i="10"/>
  <c r="BW58" i="10"/>
  <c r="BT58" i="10"/>
  <c r="BR58" i="10"/>
  <c r="BQ58" i="10"/>
  <c r="C58" i="10"/>
  <c r="BY58" i="10" s="1"/>
  <c r="BZ57" i="10"/>
  <c r="BX57" i="10"/>
  <c r="BT57" i="10"/>
  <c r="BR57" i="10"/>
  <c r="C57" i="10"/>
  <c r="BY57" i="10" s="1"/>
  <c r="BZ56" i="10"/>
  <c r="BX56" i="10"/>
  <c r="BW56" i="10"/>
  <c r="BT56" i="10"/>
  <c r="BR56" i="10"/>
  <c r="BQ56" i="10"/>
  <c r="C56" i="10"/>
  <c r="BY56" i="10" s="1"/>
  <c r="BZ55" i="10"/>
  <c r="BX55" i="10"/>
  <c r="BT55" i="10"/>
  <c r="BR55" i="10"/>
  <c r="C55" i="10"/>
  <c r="BY55" i="10" s="1"/>
  <c r="BZ54" i="10"/>
  <c r="BX54" i="10"/>
  <c r="BW54" i="10"/>
  <c r="BT54" i="10"/>
  <c r="BR54" i="10"/>
  <c r="BQ54" i="10"/>
  <c r="C54" i="10"/>
  <c r="BY54" i="10" s="1"/>
  <c r="BZ53" i="10"/>
  <c r="BX53" i="10"/>
  <c r="BT53" i="10"/>
  <c r="BR53" i="10"/>
  <c r="C53" i="10"/>
  <c r="BY53" i="10" s="1"/>
  <c r="BZ52" i="10"/>
  <c r="BX52" i="10"/>
  <c r="BW52" i="10"/>
  <c r="BT52" i="10"/>
  <c r="BR52" i="10"/>
  <c r="BQ52" i="10"/>
  <c r="C52" i="10"/>
  <c r="C61" i="10" s="1"/>
  <c r="D49" i="10"/>
  <c r="C49" i="10"/>
  <c r="B49" i="10"/>
  <c r="D48" i="10"/>
  <c r="C48" i="10"/>
  <c r="B48" i="10"/>
  <c r="BW48" i="10" s="1"/>
  <c r="D47" i="10"/>
  <c r="C47" i="10"/>
  <c r="B47" i="10" s="1"/>
  <c r="D46" i="10"/>
  <c r="C46" i="10"/>
  <c r="B46" i="10" s="1"/>
  <c r="BX41" i="10"/>
  <c r="BW41" i="10"/>
  <c r="BR41" i="10"/>
  <c r="BQ41" i="10"/>
  <c r="BX40" i="10"/>
  <c r="BW40" i="10"/>
  <c r="BR40" i="10"/>
  <c r="O40" i="10" s="1"/>
  <c r="BQ40" i="10"/>
  <c r="BX39" i="10"/>
  <c r="BW39" i="10"/>
  <c r="BR39" i="10"/>
  <c r="BQ39" i="10"/>
  <c r="O39" i="10" s="1"/>
  <c r="BX38" i="10"/>
  <c r="BW38" i="10"/>
  <c r="BR38" i="10"/>
  <c r="BQ38" i="10"/>
  <c r="O38" i="10"/>
  <c r="BY35" i="10"/>
  <c r="BX35" i="10"/>
  <c r="BU35" i="10"/>
  <c r="BS35" i="10"/>
  <c r="BQ35" i="10"/>
  <c r="C35" i="10"/>
  <c r="BX34" i="10"/>
  <c r="BQ34" i="10"/>
  <c r="C34" i="10"/>
  <c r="BY33" i="10"/>
  <c r="BU33" i="10"/>
  <c r="BS33" i="10"/>
  <c r="C33" i="10"/>
  <c r="BX33" i="10" s="1"/>
  <c r="C32" i="10"/>
  <c r="BY32" i="10" s="1"/>
  <c r="BY31" i="10"/>
  <c r="BX31" i="10"/>
  <c r="BU31" i="10"/>
  <c r="BS31" i="10"/>
  <c r="BQ31" i="10"/>
  <c r="C31" i="10"/>
  <c r="BX30" i="10"/>
  <c r="BQ30" i="10"/>
  <c r="C30" i="10"/>
  <c r="BY29" i="10"/>
  <c r="BU29" i="10"/>
  <c r="BS29" i="10"/>
  <c r="C29" i="10"/>
  <c r="BX29" i="10" s="1"/>
  <c r="BZ28" i="10"/>
  <c r="BS28" i="10"/>
  <c r="C28" i="10"/>
  <c r="BZ27" i="10"/>
  <c r="BQ27" i="10"/>
  <c r="C27" i="10"/>
  <c r="BZ26" i="10"/>
  <c r="BY26" i="10"/>
  <c r="BT26" i="10"/>
  <c r="BS26" i="10"/>
  <c r="BQ26" i="10"/>
  <c r="C26" i="10"/>
  <c r="C25" i="10"/>
  <c r="BY25" i="10" s="1"/>
  <c r="C24" i="10"/>
  <c r="BY24" i="10" s="1"/>
  <c r="C23" i="10"/>
  <c r="BY23" i="10" s="1"/>
  <c r="BW22" i="10"/>
  <c r="BQ22" i="10"/>
  <c r="C22" i="10"/>
  <c r="BY22" i="10" s="1"/>
  <c r="C21" i="10"/>
  <c r="C20" i="10"/>
  <c r="BU20" i="10" s="1"/>
  <c r="BU19" i="10"/>
  <c r="BS19" i="10"/>
  <c r="C19" i="10"/>
  <c r="C18" i="10"/>
  <c r="BU18" i="10" s="1"/>
  <c r="BW17" i="10"/>
  <c r="BT17" i="10"/>
  <c r="BQ17" i="10"/>
  <c r="C17" i="10"/>
  <c r="BW16" i="10"/>
  <c r="BT16" i="10"/>
  <c r="C16" i="10"/>
  <c r="BW15" i="10"/>
  <c r="C15" i="10"/>
  <c r="C14" i="10"/>
  <c r="BW13" i="10"/>
  <c r="BT13" i="10"/>
  <c r="BQ13" i="10"/>
  <c r="C13" i="10"/>
  <c r="BW12" i="10"/>
  <c r="BT12" i="10"/>
  <c r="C12" i="10"/>
  <c r="BW11" i="10"/>
  <c r="C11" i="10"/>
  <c r="C10" i="10"/>
  <c r="A5" i="10"/>
  <c r="A4" i="10"/>
  <c r="A3" i="10"/>
  <c r="A2" i="10"/>
  <c r="Q30" i="11" l="1"/>
  <c r="Q33" i="11"/>
  <c r="Q32" i="11"/>
  <c r="Q31" i="11"/>
  <c r="Q22" i="11"/>
  <c r="Q34" i="11"/>
  <c r="Q29" i="11"/>
  <c r="N58" i="11"/>
  <c r="N52" i="11"/>
  <c r="Q17" i="11"/>
  <c r="Q11" i="11"/>
  <c r="Q27" i="11"/>
  <c r="A149" i="10"/>
  <c r="CA10" i="10"/>
  <c r="BU10" i="10"/>
  <c r="BY10" i="10"/>
  <c r="BS10" i="10"/>
  <c r="BZ10" i="10"/>
  <c r="CA14" i="10"/>
  <c r="BU14" i="10"/>
  <c r="BY14" i="10"/>
  <c r="BS14" i="10"/>
  <c r="BZ14" i="10"/>
  <c r="BX20" i="10"/>
  <c r="Q34" i="10"/>
  <c r="BQ10" i="10"/>
  <c r="BY11" i="10"/>
  <c r="BS11" i="10"/>
  <c r="CA11" i="10"/>
  <c r="BU11" i="10"/>
  <c r="BZ11" i="10"/>
  <c r="BQ14" i="10"/>
  <c r="Q14" i="10" s="1"/>
  <c r="BY15" i="10"/>
  <c r="BS15" i="10"/>
  <c r="CA15" i="10"/>
  <c r="BU15" i="10"/>
  <c r="BZ15" i="10"/>
  <c r="BQ18" i="10"/>
  <c r="BZ18" i="10"/>
  <c r="BQ20" i="10"/>
  <c r="CA21" i="10"/>
  <c r="BU21" i="10"/>
  <c r="BZ21" i="10"/>
  <c r="BY21" i="10"/>
  <c r="BS21" i="10"/>
  <c r="BW21" i="10"/>
  <c r="BQ21" i="10"/>
  <c r="BT10" i="10"/>
  <c r="BQ11" i="10"/>
  <c r="CA12" i="10"/>
  <c r="BU12" i="10"/>
  <c r="BY12" i="10"/>
  <c r="BS12" i="10"/>
  <c r="BZ12" i="10"/>
  <c r="BT14" i="10"/>
  <c r="BQ15" i="10"/>
  <c r="CA16" i="10"/>
  <c r="BU16" i="10"/>
  <c r="BY16" i="10"/>
  <c r="BS16" i="10"/>
  <c r="BZ16" i="10"/>
  <c r="BS18" i="10"/>
  <c r="BY19" i="10"/>
  <c r="BT19" i="10"/>
  <c r="CA19" i="10"/>
  <c r="BW19" i="10"/>
  <c r="BR19" i="10"/>
  <c r="BX19" i="10"/>
  <c r="BS20" i="10"/>
  <c r="BT21" i="10"/>
  <c r="BW10" i="10"/>
  <c r="BT11" i="10"/>
  <c r="BQ12" i="10"/>
  <c r="BY13" i="10"/>
  <c r="BS13" i="10"/>
  <c r="Q13" i="10" s="1"/>
  <c r="CA13" i="10"/>
  <c r="BU13" i="10"/>
  <c r="BZ13" i="10"/>
  <c r="BW14" i="10"/>
  <c r="BT15" i="10"/>
  <c r="BQ16" i="10"/>
  <c r="BY17" i="10"/>
  <c r="BS17" i="10"/>
  <c r="Q17" i="10" s="1"/>
  <c r="CA17" i="10"/>
  <c r="BU17" i="10"/>
  <c r="BZ17" i="10"/>
  <c r="BQ19" i="10"/>
  <c r="Q19" i="10" s="1"/>
  <c r="BZ19" i="10"/>
  <c r="BY18" i="10"/>
  <c r="BT18" i="10"/>
  <c r="CA18" i="10"/>
  <c r="BW18" i="10"/>
  <c r="BR18" i="10"/>
  <c r="BX18" i="10"/>
  <c r="BY20" i="10"/>
  <c r="BT20" i="10"/>
  <c r="CA20" i="10"/>
  <c r="BW20" i="10"/>
  <c r="BR20" i="10"/>
  <c r="BZ20" i="10"/>
  <c r="N58" i="10"/>
  <c r="BT22" i="10"/>
  <c r="BZ22" i="10"/>
  <c r="BQ23" i="10"/>
  <c r="BU23" i="10"/>
  <c r="BZ23" i="10"/>
  <c r="BQ24" i="10"/>
  <c r="BU24" i="10"/>
  <c r="BZ24" i="10"/>
  <c r="BQ25" i="10"/>
  <c r="BU25" i="10"/>
  <c r="CA25" i="10"/>
  <c r="BY27" i="10"/>
  <c r="BS27" i="10"/>
  <c r="Q27" i="10" s="1"/>
  <c r="BU27" i="10"/>
  <c r="CA28" i="10"/>
  <c r="BU28" i="10"/>
  <c r="BW28" i="10"/>
  <c r="CA30" i="10"/>
  <c r="BW30" i="10"/>
  <c r="BR30" i="10"/>
  <c r="Q30" i="10" s="1"/>
  <c r="BT30" i="10"/>
  <c r="BZ30" i="10"/>
  <c r="BQ32" i="10"/>
  <c r="BX32" i="10"/>
  <c r="CA34" i="10"/>
  <c r="BW34" i="10"/>
  <c r="BR34" i="10"/>
  <c r="BT34" i="10"/>
  <c r="BZ34" i="10"/>
  <c r="BX65" i="10"/>
  <c r="BR65" i="10"/>
  <c r="BX69" i="10"/>
  <c r="BR69" i="10"/>
  <c r="BX73" i="10"/>
  <c r="BR73" i="10"/>
  <c r="BX77" i="10"/>
  <c r="BR77" i="10"/>
  <c r="BU22" i="10"/>
  <c r="CA22" i="10"/>
  <c r="BR23" i="10"/>
  <c r="BW23" i="10"/>
  <c r="CA23" i="10"/>
  <c r="BR24" i="10"/>
  <c r="BW24" i="10"/>
  <c r="CA24" i="10"/>
  <c r="BR25" i="10"/>
  <c r="BW25" i="10"/>
  <c r="CA26" i="10"/>
  <c r="BU26" i="10"/>
  <c r="BW26" i="10"/>
  <c r="BW27" i="10"/>
  <c r="BQ28" i="10"/>
  <c r="BY28" i="10"/>
  <c r="BQ29" i="10"/>
  <c r="Q29" i="10" s="1"/>
  <c r="BU30" i="10"/>
  <c r="CA31" i="10"/>
  <c r="BW31" i="10"/>
  <c r="BR31" i="10"/>
  <c r="Q31" i="10" s="1"/>
  <c r="BT31" i="10"/>
  <c r="BZ31" i="10"/>
  <c r="BS32" i="10"/>
  <c r="BQ33" i="10"/>
  <c r="Q33" i="10" s="1"/>
  <c r="BU34" i="10"/>
  <c r="CA35" i="10"/>
  <c r="BW35" i="10"/>
  <c r="BR35" i="10"/>
  <c r="Q35" i="10" s="1"/>
  <c r="BT35" i="10"/>
  <c r="BZ35" i="10"/>
  <c r="O41" i="10"/>
  <c r="BQ65" i="10"/>
  <c r="K65" i="10" s="1"/>
  <c r="BR68" i="10"/>
  <c r="BX68" i="10"/>
  <c r="BQ69" i="10"/>
  <c r="K69" i="10" s="1"/>
  <c r="BR72" i="10"/>
  <c r="BX72" i="10"/>
  <c r="BQ73" i="10"/>
  <c r="BR76" i="10"/>
  <c r="BX76" i="10"/>
  <c r="BQ77" i="10"/>
  <c r="BS23" i="10"/>
  <c r="BX23" i="10"/>
  <c r="BS24" i="10"/>
  <c r="BX24" i="10"/>
  <c r="BS25" i="10"/>
  <c r="BX25" i="10"/>
  <c r="Q26" i="10"/>
  <c r="CA32" i="10"/>
  <c r="BW32" i="10"/>
  <c r="BR32" i="10"/>
  <c r="BT32" i="10"/>
  <c r="BZ32" i="10"/>
  <c r="BQ48" i="10"/>
  <c r="AP48" i="10" s="1"/>
  <c r="BX67" i="10"/>
  <c r="BR67" i="10"/>
  <c r="K68" i="10"/>
  <c r="BX71" i="10"/>
  <c r="BR71" i="10"/>
  <c r="K72" i="10"/>
  <c r="BX75" i="10"/>
  <c r="BR75" i="10"/>
  <c r="K76" i="10"/>
  <c r="BS22" i="10"/>
  <c r="Q22" i="10" s="1"/>
  <c r="BT23" i="10"/>
  <c r="BT24" i="10"/>
  <c r="BT25" i="10"/>
  <c r="BZ25" i="10"/>
  <c r="BT27" i="10"/>
  <c r="CA27" i="10"/>
  <c r="BT28" i="10"/>
  <c r="CA29" i="10"/>
  <c r="BW29" i="10"/>
  <c r="BR29" i="10"/>
  <c r="BT29" i="10"/>
  <c r="BZ29" i="10"/>
  <c r="BS30" i="10"/>
  <c r="BY30" i="10"/>
  <c r="BU32" i="10"/>
  <c r="CA33" i="10"/>
  <c r="BW33" i="10"/>
  <c r="BR33" i="10"/>
  <c r="BT33" i="10"/>
  <c r="BZ33" i="10"/>
  <c r="BS34" i="10"/>
  <c r="BY34" i="10"/>
  <c r="BR66" i="10"/>
  <c r="K66" i="10" s="1"/>
  <c r="BX66" i="10"/>
  <c r="BQ67" i="10"/>
  <c r="BR70" i="10"/>
  <c r="K70" i="10" s="1"/>
  <c r="BX70" i="10"/>
  <c r="BQ71" i="10"/>
  <c r="K71" i="10" s="1"/>
  <c r="BR74" i="10"/>
  <c r="K74" i="10" s="1"/>
  <c r="BX74" i="10"/>
  <c r="BQ75" i="10"/>
  <c r="K75" i="10" s="1"/>
  <c r="BS52" i="10"/>
  <c r="N52" i="10" s="1"/>
  <c r="BY52" i="10"/>
  <c r="BQ53" i="10"/>
  <c r="BW53" i="10"/>
  <c r="BS54" i="10"/>
  <c r="N54" i="10" s="1"/>
  <c r="BQ55" i="10"/>
  <c r="BW55" i="10"/>
  <c r="BS56" i="10"/>
  <c r="N56" i="10" s="1"/>
  <c r="BQ57" i="10"/>
  <c r="BW57" i="10"/>
  <c r="BS58" i="10"/>
  <c r="BQ59" i="10"/>
  <c r="N59" i="10" s="1"/>
  <c r="BW59" i="10"/>
  <c r="BS60" i="10"/>
  <c r="N60" i="10" s="1"/>
  <c r="BS53" i="10"/>
  <c r="BS55" i="10"/>
  <c r="BS57" i="10"/>
  <c r="BS59" i="10"/>
  <c r="U118" i="9"/>
  <c r="T118" i="9"/>
  <c r="S118" i="9"/>
  <c r="R118" i="9"/>
  <c r="Q118" i="9"/>
  <c r="P118" i="9"/>
  <c r="O118" i="9"/>
  <c r="N118" i="9"/>
  <c r="M118" i="9"/>
  <c r="L118" i="9"/>
  <c r="K118" i="9"/>
  <c r="J118" i="9"/>
  <c r="I118" i="9"/>
  <c r="H118" i="9"/>
  <c r="G118" i="9"/>
  <c r="F118" i="9"/>
  <c r="E118" i="9"/>
  <c r="D118" i="9"/>
  <c r="C118" i="9"/>
  <c r="BW117" i="9"/>
  <c r="V117" i="9"/>
  <c r="B117" i="9"/>
  <c r="BQ117" i="9" s="1"/>
  <c r="BW116" i="9"/>
  <c r="B116" i="9"/>
  <c r="BQ116" i="9" s="1"/>
  <c r="V116" i="9" s="1"/>
  <c r="BW115" i="9"/>
  <c r="V115" i="9"/>
  <c r="B115" i="9"/>
  <c r="BQ115" i="9" s="1"/>
  <c r="BW114" i="9"/>
  <c r="B114" i="9"/>
  <c r="BQ114" i="9" s="1"/>
  <c r="V114" i="9" s="1"/>
  <c r="BW113" i="9"/>
  <c r="V113" i="9"/>
  <c r="B113" i="9"/>
  <c r="BQ113" i="9" s="1"/>
  <c r="BW112" i="9"/>
  <c r="B112" i="9"/>
  <c r="BQ112" i="9" s="1"/>
  <c r="V112" i="9" s="1"/>
  <c r="BW111" i="9"/>
  <c r="V111" i="9"/>
  <c r="B111" i="9"/>
  <c r="BQ111" i="9" s="1"/>
  <c r="BW110" i="9"/>
  <c r="B110" i="9"/>
  <c r="BQ110" i="9" s="1"/>
  <c r="V110" i="9" s="1"/>
  <c r="BW109" i="9"/>
  <c r="V109" i="9"/>
  <c r="B109" i="9"/>
  <c r="BQ109" i="9" s="1"/>
  <c r="BW108" i="9"/>
  <c r="B108" i="9"/>
  <c r="BQ108" i="9" s="1"/>
  <c r="V108" i="9" s="1"/>
  <c r="BW107" i="9"/>
  <c r="V107" i="9"/>
  <c r="B107" i="9"/>
  <c r="BQ107" i="9" s="1"/>
  <c r="BW106" i="9"/>
  <c r="B106" i="9"/>
  <c r="BQ106" i="9" s="1"/>
  <c r="V106" i="9" s="1"/>
  <c r="BW105" i="9"/>
  <c r="V105" i="9"/>
  <c r="B105" i="9"/>
  <c r="BQ105" i="9" s="1"/>
  <c r="BW104" i="9"/>
  <c r="B104" i="9"/>
  <c r="BQ104" i="9" s="1"/>
  <c r="V104" i="9" s="1"/>
  <c r="BW103" i="9"/>
  <c r="V103" i="9"/>
  <c r="B103" i="9"/>
  <c r="BQ103" i="9" s="1"/>
  <c r="B95" i="9"/>
  <c r="B94" i="9"/>
  <c r="C89" i="9"/>
  <c r="C88" i="9"/>
  <c r="C87" i="9"/>
  <c r="C86" i="9"/>
  <c r="C85" i="9"/>
  <c r="C84" i="9"/>
  <c r="C83" i="9"/>
  <c r="C82" i="9"/>
  <c r="BX77" i="9"/>
  <c r="BR77" i="9"/>
  <c r="C77" i="9"/>
  <c r="BW77" i="9" s="1"/>
  <c r="BX76" i="9"/>
  <c r="BR76" i="9"/>
  <c r="K76" i="9" s="1"/>
  <c r="BQ76" i="9"/>
  <c r="C76" i="9"/>
  <c r="BW76" i="9" s="1"/>
  <c r="BX75" i="9"/>
  <c r="BR75" i="9"/>
  <c r="C75" i="9"/>
  <c r="BW75" i="9" s="1"/>
  <c r="BX74" i="9"/>
  <c r="BR74" i="9"/>
  <c r="K74" i="9" s="1"/>
  <c r="BQ74" i="9"/>
  <c r="C74" i="9"/>
  <c r="BW74" i="9" s="1"/>
  <c r="BX73" i="9"/>
  <c r="BR73" i="9"/>
  <c r="C73" i="9"/>
  <c r="BW73" i="9" s="1"/>
  <c r="BX72" i="9"/>
  <c r="BR72" i="9"/>
  <c r="BQ72" i="9"/>
  <c r="K72" i="9"/>
  <c r="C72" i="9"/>
  <c r="BW72" i="9" s="1"/>
  <c r="BX71" i="9"/>
  <c r="BR71" i="9"/>
  <c r="C71" i="9"/>
  <c r="BW71" i="9" s="1"/>
  <c r="BX70" i="9"/>
  <c r="BR70" i="9"/>
  <c r="BQ70" i="9"/>
  <c r="K70" i="9"/>
  <c r="C70" i="9"/>
  <c r="BW70" i="9" s="1"/>
  <c r="BX69" i="9"/>
  <c r="BR69" i="9"/>
  <c r="C69" i="9"/>
  <c r="BW69" i="9" s="1"/>
  <c r="BX68" i="9"/>
  <c r="BR68" i="9"/>
  <c r="K68" i="9" s="1"/>
  <c r="BQ68" i="9"/>
  <c r="C68" i="9"/>
  <c r="BW68" i="9" s="1"/>
  <c r="BX67" i="9"/>
  <c r="BR67" i="9"/>
  <c r="C67" i="9"/>
  <c r="BW67" i="9" s="1"/>
  <c r="BX66" i="9"/>
  <c r="BR66" i="9"/>
  <c r="K66" i="9" s="1"/>
  <c r="BQ66" i="9"/>
  <c r="C66" i="9"/>
  <c r="BW66" i="9" s="1"/>
  <c r="BX65" i="9"/>
  <c r="BR65" i="9"/>
  <c r="C65" i="9"/>
  <c r="BW65" i="9" s="1"/>
  <c r="M61" i="9"/>
  <c r="L61" i="9"/>
  <c r="K61" i="9"/>
  <c r="J61" i="9"/>
  <c r="I61" i="9"/>
  <c r="H61" i="9"/>
  <c r="G61" i="9"/>
  <c r="F61" i="9"/>
  <c r="E61" i="9"/>
  <c r="D61" i="9"/>
  <c r="BW60" i="9"/>
  <c r="BQ60" i="9"/>
  <c r="C60" i="9"/>
  <c r="BS60" i="9" s="1"/>
  <c r="BY59" i="9"/>
  <c r="C59" i="9"/>
  <c r="BW58" i="9"/>
  <c r="BS58" i="9"/>
  <c r="BQ58" i="9"/>
  <c r="C58" i="9"/>
  <c r="BS57" i="9"/>
  <c r="C57" i="9"/>
  <c r="BW56" i="9"/>
  <c r="BQ56" i="9"/>
  <c r="C56" i="9"/>
  <c r="BS56" i="9" s="1"/>
  <c r="BY55" i="9"/>
  <c r="BS55" i="9"/>
  <c r="C55" i="9"/>
  <c r="BW54" i="9"/>
  <c r="BS54" i="9"/>
  <c r="C54" i="9"/>
  <c r="BY54" i="9" s="1"/>
  <c r="BY53" i="9"/>
  <c r="BW53" i="9"/>
  <c r="BR53" i="9"/>
  <c r="C53" i="9"/>
  <c r="BY52" i="9"/>
  <c r="BT52" i="9"/>
  <c r="BQ52" i="9"/>
  <c r="C52" i="9"/>
  <c r="D49" i="9"/>
  <c r="C49" i="9"/>
  <c r="B49" i="9" s="1"/>
  <c r="D48" i="9"/>
  <c r="C48" i="9"/>
  <c r="D47" i="9"/>
  <c r="B47" i="9" s="1"/>
  <c r="C47" i="9"/>
  <c r="D46" i="9"/>
  <c r="C46" i="9"/>
  <c r="B46" i="9" s="1"/>
  <c r="BX41" i="9"/>
  <c r="BW41" i="9"/>
  <c r="BR41" i="9"/>
  <c r="BQ41" i="9"/>
  <c r="O41" i="9"/>
  <c r="BX40" i="9"/>
  <c r="BW40" i="9"/>
  <c r="BR40" i="9"/>
  <c r="BQ40" i="9"/>
  <c r="O40" i="9" s="1"/>
  <c r="BX39" i="9"/>
  <c r="BW39" i="9"/>
  <c r="BR39" i="9"/>
  <c r="O39" i="9" s="1"/>
  <c r="BQ39" i="9"/>
  <c r="BX38" i="9"/>
  <c r="BW38" i="9"/>
  <c r="BR38" i="9"/>
  <c r="BQ38" i="9"/>
  <c r="O38" i="9"/>
  <c r="BY35" i="9"/>
  <c r="BW35" i="9"/>
  <c r="BS35" i="9"/>
  <c r="C35" i="9"/>
  <c r="BX35" i="9" s="1"/>
  <c r="BX34" i="9"/>
  <c r="C34" i="9"/>
  <c r="BY33" i="9"/>
  <c r="BX33" i="9"/>
  <c r="BW33" i="9"/>
  <c r="BS33" i="9"/>
  <c r="BR33" i="9"/>
  <c r="C33" i="9"/>
  <c r="BX32" i="9"/>
  <c r="C32" i="9"/>
  <c r="BY31" i="9"/>
  <c r="BW31" i="9"/>
  <c r="BS31" i="9"/>
  <c r="C31" i="9"/>
  <c r="BX31" i="9" s="1"/>
  <c r="BX30" i="9"/>
  <c r="BT30" i="9"/>
  <c r="BR30" i="9"/>
  <c r="C30" i="9"/>
  <c r="BY29" i="9"/>
  <c r="BX29" i="9"/>
  <c r="BW29" i="9"/>
  <c r="BS29" i="9"/>
  <c r="BR29" i="9"/>
  <c r="C29" i="9"/>
  <c r="CA28" i="9"/>
  <c r="BY28" i="9"/>
  <c r="BW28" i="9"/>
  <c r="BU28" i="9"/>
  <c r="BS28" i="9"/>
  <c r="BQ28" i="9"/>
  <c r="C28" i="9"/>
  <c r="BZ28" i="9" s="1"/>
  <c r="CA27" i="9"/>
  <c r="BZ27" i="9"/>
  <c r="BY27" i="9"/>
  <c r="BT27" i="9"/>
  <c r="BS27" i="9"/>
  <c r="C27" i="9"/>
  <c r="CA26" i="9"/>
  <c r="BY26" i="9"/>
  <c r="BW26" i="9"/>
  <c r="BU26" i="9"/>
  <c r="BS26" i="9"/>
  <c r="BQ26" i="9"/>
  <c r="C26" i="9"/>
  <c r="BZ26" i="9" s="1"/>
  <c r="CA25" i="9"/>
  <c r="BZ25" i="9"/>
  <c r="BY25" i="9"/>
  <c r="BW25" i="9"/>
  <c r="BU25" i="9"/>
  <c r="BT25" i="9"/>
  <c r="BR25" i="9"/>
  <c r="BQ25" i="9"/>
  <c r="C25" i="9"/>
  <c r="BX25" i="9" s="1"/>
  <c r="CA24" i="9"/>
  <c r="BZ24" i="9"/>
  <c r="BY24" i="9"/>
  <c r="BW24" i="9"/>
  <c r="BU24" i="9"/>
  <c r="BT24" i="9"/>
  <c r="BR24" i="9"/>
  <c r="BQ24" i="9"/>
  <c r="C24" i="9"/>
  <c r="BX24" i="9" s="1"/>
  <c r="CA23" i="9"/>
  <c r="BU23" i="9"/>
  <c r="BS23" i="9"/>
  <c r="BQ23" i="9"/>
  <c r="C23" i="9"/>
  <c r="BW22" i="9"/>
  <c r="BT22" i="9"/>
  <c r="C22" i="9"/>
  <c r="BW21" i="9"/>
  <c r="C21" i="9"/>
  <c r="BZ20" i="9"/>
  <c r="BU20" i="9"/>
  <c r="BS20" i="9"/>
  <c r="BQ20" i="9"/>
  <c r="C20" i="9"/>
  <c r="BU19" i="9"/>
  <c r="C19" i="9"/>
  <c r="BZ18" i="9"/>
  <c r="BU18" i="9"/>
  <c r="BS18" i="9"/>
  <c r="BQ18" i="9"/>
  <c r="C18" i="9"/>
  <c r="BW17" i="9"/>
  <c r="BT17" i="9"/>
  <c r="C17" i="9"/>
  <c r="BW16" i="9"/>
  <c r="C16" i="9"/>
  <c r="C15" i="9"/>
  <c r="BW14" i="9"/>
  <c r="BT14" i="9"/>
  <c r="BQ14" i="9"/>
  <c r="C14" i="9"/>
  <c r="BW13" i="9"/>
  <c r="BT13" i="9"/>
  <c r="C13" i="9"/>
  <c r="BW12" i="9"/>
  <c r="C12" i="9"/>
  <c r="C11" i="9"/>
  <c r="BW10" i="9"/>
  <c r="BT10" i="9"/>
  <c r="BQ10" i="9"/>
  <c r="C10" i="9"/>
  <c r="A5" i="9"/>
  <c r="A4" i="9"/>
  <c r="A3" i="9"/>
  <c r="A2" i="9"/>
  <c r="N57" i="10" l="1"/>
  <c r="Q11" i="10"/>
  <c r="Q15" i="10"/>
  <c r="N53" i="10"/>
  <c r="K73" i="10"/>
  <c r="Q28" i="10"/>
  <c r="Q32" i="10"/>
  <c r="Q23" i="10"/>
  <c r="Q21" i="10"/>
  <c r="Q25" i="10"/>
  <c r="B149" i="10"/>
  <c r="Q20" i="10"/>
  <c r="N55" i="10"/>
  <c r="K67" i="10"/>
  <c r="K77" i="10"/>
  <c r="Q24" i="10"/>
  <c r="Q16" i="10"/>
  <c r="Q12" i="10"/>
  <c r="Q18" i="10"/>
  <c r="Q10" i="10"/>
  <c r="BY11" i="9"/>
  <c r="BS11" i="9"/>
  <c r="CA11" i="9"/>
  <c r="BU11" i="9"/>
  <c r="BZ11" i="9"/>
  <c r="BY15" i="9"/>
  <c r="BS15" i="9"/>
  <c r="CA15" i="9"/>
  <c r="BU15" i="9"/>
  <c r="BZ15" i="9"/>
  <c r="Q20" i="9"/>
  <c r="BQ11" i="9"/>
  <c r="Q11" i="9" s="1"/>
  <c r="CA12" i="9"/>
  <c r="BU12" i="9"/>
  <c r="BY12" i="9"/>
  <c r="BS12" i="9"/>
  <c r="BZ12" i="9"/>
  <c r="BQ15" i="9"/>
  <c r="CA16" i="9"/>
  <c r="BU16" i="9"/>
  <c r="BY16" i="9"/>
  <c r="BS16" i="9"/>
  <c r="BZ16" i="9"/>
  <c r="BY19" i="9"/>
  <c r="BT19" i="9"/>
  <c r="CA19" i="9"/>
  <c r="BW19" i="9"/>
  <c r="BR19" i="9"/>
  <c r="BX19" i="9"/>
  <c r="CA21" i="9"/>
  <c r="BU21" i="9"/>
  <c r="BY21" i="9"/>
  <c r="BS21" i="9"/>
  <c r="BZ21" i="9"/>
  <c r="BZ32" i="9"/>
  <c r="BU32" i="9"/>
  <c r="BQ32" i="9"/>
  <c r="BY32" i="9"/>
  <c r="BS32" i="9"/>
  <c r="BW32" i="9"/>
  <c r="CA32" i="9"/>
  <c r="BZ34" i="9"/>
  <c r="BU34" i="9"/>
  <c r="BQ34" i="9"/>
  <c r="BW34" i="9"/>
  <c r="BY34" i="9"/>
  <c r="BS34" i="9"/>
  <c r="CA34" i="9"/>
  <c r="BT11" i="9"/>
  <c r="BQ12" i="9"/>
  <c r="BY13" i="9"/>
  <c r="BS13" i="9"/>
  <c r="CA13" i="9"/>
  <c r="BU13" i="9"/>
  <c r="BZ13" i="9"/>
  <c r="BT15" i="9"/>
  <c r="BQ16" i="9"/>
  <c r="BY17" i="9"/>
  <c r="BS17" i="9"/>
  <c r="CA17" i="9"/>
  <c r="BU17" i="9"/>
  <c r="BZ17" i="9"/>
  <c r="BQ19" i="9"/>
  <c r="Q19" i="9" s="1"/>
  <c r="BZ19" i="9"/>
  <c r="BQ21" i="9"/>
  <c r="BY22" i="9"/>
  <c r="BS22" i="9"/>
  <c r="CA22" i="9"/>
  <c r="BU22" i="9"/>
  <c r="BZ22" i="9"/>
  <c r="BR32" i="9"/>
  <c r="BR34" i="9"/>
  <c r="CA10" i="9"/>
  <c r="BU10" i="9"/>
  <c r="Q10" i="9" s="1"/>
  <c r="BY10" i="9"/>
  <c r="BS10" i="9"/>
  <c r="BZ10" i="9"/>
  <c r="BW11" i="9"/>
  <c r="BT12" i="9"/>
  <c r="BQ13" i="9"/>
  <c r="CA14" i="9"/>
  <c r="BU14" i="9"/>
  <c r="Q14" i="9" s="1"/>
  <c r="BY14" i="9"/>
  <c r="BS14" i="9"/>
  <c r="BZ14" i="9"/>
  <c r="BW15" i="9"/>
  <c r="BT16" i="9"/>
  <c r="BQ17" i="9"/>
  <c r="BY18" i="9"/>
  <c r="BT18" i="9"/>
  <c r="CA18" i="9"/>
  <c r="BW18" i="9"/>
  <c r="BR18" i="9"/>
  <c r="Q18" i="9" s="1"/>
  <c r="BX18" i="9"/>
  <c r="BS19" i="9"/>
  <c r="BY20" i="9"/>
  <c r="BT20" i="9"/>
  <c r="CA20" i="9"/>
  <c r="BW20" i="9"/>
  <c r="BR20" i="9"/>
  <c r="BX20" i="9"/>
  <c r="BT21" i="9"/>
  <c r="BQ22" i="9"/>
  <c r="BX23" i="9"/>
  <c r="BZ23" i="9"/>
  <c r="BT23" i="9"/>
  <c r="Q23" i="9" s="1"/>
  <c r="BW23" i="9"/>
  <c r="BR23" i="9"/>
  <c r="BY23" i="9"/>
  <c r="BZ30" i="9"/>
  <c r="BU30" i="9"/>
  <c r="BQ30" i="9"/>
  <c r="BW30" i="9"/>
  <c r="BY30" i="9"/>
  <c r="BS30" i="9"/>
  <c r="CA30" i="9"/>
  <c r="BT32" i="9"/>
  <c r="BT34" i="9"/>
  <c r="BX52" i="9"/>
  <c r="BR52" i="9"/>
  <c r="N52" i="9" s="1"/>
  <c r="BZ52" i="9"/>
  <c r="BS52" i="9"/>
  <c r="BW52" i="9"/>
  <c r="C61" i="9"/>
  <c r="BZ53" i="9"/>
  <c r="BT53" i="9"/>
  <c r="BS53" i="9"/>
  <c r="BX53" i="9"/>
  <c r="BQ53" i="9"/>
  <c r="BX55" i="9"/>
  <c r="BR55" i="9"/>
  <c r="BZ55" i="9"/>
  <c r="BT55" i="9"/>
  <c r="BQ55" i="9"/>
  <c r="N55" i="9" s="1"/>
  <c r="BW55" i="9"/>
  <c r="BX59" i="9"/>
  <c r="BR59" i="9"/>
  <c r="BZ59" i="9"/>
  <c r="BT59" i="9"/>
  <c r="BQ59" i="9"/>
  <c r="BW59" i="9"/>
  <c r="BS59" i="9"/>
  <c r="BX57" i="9"/>
  <c r="BR57" i="9"/>
  <c r="BZ57" i="9"/>
  <c r="BT57" i="9"/>
  <c r="BY57" i="9"/>
  <c r="B118" i="9"/>
  <c r="BW27" i="9"/>
  <c r="BQ27" i="9"/>
  <c r="BU27" i="9"/>
  <c r="BZ29" i="9"/>
  <c r="BU29" i="9"/>
  <c r="BQ29" i="9"/>
  <c r="BT29" i="9"/>
  <c r="CA29" i="9"/>
  <c r="BR31" i="9"/>
  <c r="BZ33" i="9"/>
  <c r="BU33" i="9"/>
  <c r="BQ33" i="9"/>
  <c r="Q33" i="9" s="1"/>
  <c r="BT33" i="9"/>
  <c r="CA33" i="9"/>
  <c r="BR35" i="9"/>
  <c r="B48" i="9"/>
  <c r="A149" i="9" s="1"/>
  <c r="BQ54" i="9"/>
  <c r="BQ57" i="9"/>
  <c r="BZ58" i="9"/>
  <c r="BT58" i="9"/>
  <c r="N58" i="9" s="1"/>
  <c r="BX58" i="9"/>
  <c r="BR58" i="9"/>
  <c r="BY58" i="9"/>
  <c r="BZ31" i="9"/>
  <c r="BU31" i="9"/>
  <c r="BQ31" i="9"/>
  <c r="BT31" i="9"/>
  <c r="CA31" i="9"/>
  <c r="BZ35" i="9"/>
  <c r="BU35" i="9"/>
  <c r="BQ35" i="9"/>
  <c r="BT35" i="9"/>
  <c r="CA35" i="9"/>
  <c r="BZ54" i="9"/>
  <c r="BX54" i="9"/>
  <c r="BR54" i="9"/>
  <c r="BT54" i="9"/>
  <c r="BZ56" i="9"/>
  <c r="BT56" i="9"/>
  <c r="BX56" i="9"/>
  <c r="BR56" i="9"/>
  <c r="N56" i="9" s="1"/>
  <c r="BY56" i="9"/>
  <c r="BW57" i="9"/>
  <c r="BZ60" i="9"/>
  <c r="BT60" i="9"/>
  <c r="BX60" i="9"/>
  <c r="BR60" i="9"/>
  <c r="N60" i="9" s="1"/>
  <c r="BY60" i="9"/>
  <c r="BS24" i="9"/>
  <c r="Q24" i="9" s="1"/>
  <c r="BS25" i="9"/>
  <c r="Q25" i="9" s="1"/>
  <c r="BT26" i="9"/>
  <c r="Q26" i="9" s="1"/>
  <c r="BT28" i="9"/>
  <c r="Q28" i="9" s="1"/>
  <c r="BQ65" i="9"/>
  <c r="K65" i="9" s="1"/>
  <c r="BQ67" i="9"/>
  <c r="K67" i="9" s="1"/>
  <c r="BQ69" i="9"/>
  <c r="K69" i="9" s="1"/>
  <c r="BQ71" i="9"/>
  <c r="K71" i="9" s="1"/>
  <c r="BQ73" i="9"/>
  <c r="K73" i="9" s="1"/>
  <c r="BQ75" i="9"/>
  <c r="K75" i="9" s="1"/>
  <c r="BQ77" i="9"/>
  <c r="K77" i="9" s="1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 s="1"/>
  <c r="BQ117" i="8"/>
  <c r="V117" i="8" s="1"/>
  <c r="B117" i="8"/>
  <c r="BW117" i="8" s="1"/>
  <c r="BQ116" i="8"/>
  <c r="V116" i="8"/>
  <c r="B116" i="8"/>
  <c r="BW116" i="8" s="1"/>
  <c r="B115" i="8"/>
  <c r="B114" i="8"/>
  <c r="BW114" i="8" s="1"/>
  <c r="BQ113" i="8"/>
  <c r="V113" i="8" s="1"/>
  <c r="B113" i="8"/>
  <c r="BW113" i="8" s="1"/>
  <c r="BQ112" i="8"/>
  <c r="V112" i="8"/>
  <c r="B112" i="8"/>
  <c r="BW112" i="8" s="1"/>
  <c r="B111" i="8"/>
  <c r="B110" i="8"/>
  <c r="BW110" i="8" s="1"/>
  <c r="BQ109" i="8"/>
  <c r="V109" i="8" s="1"/>
  <c r="B109" i="8"/>
  <c r="BW109" i="8" s="1"/>
  <c r="BQ108" i="8"/>
  <c r="V108" i="8"/>
  <c r="B108" i="8"/>
  <c r="BW108" i="8" s="1"/>
  <c r="B107" i="8"/>
  <c r="B106" i="8"/>
  <c r="BW106" i="8" s="1"/>
  <c r="BQ105" i="8"/>
  <c r="V105" i="8" s="1"/>
  <c r="B105" i="8"/>
  <c r="BW105" i="8" s="1"/>
  <c r="BQ104" i="8"/>
  <c r="V104" i="8"/>
  <c r="B104" i="8"/>
  <c r="BW104" i="8" s="1"/>
  <c r="B103" i="8"/>
  <c r="B95" i="8"/>
  <c r="B94" i="8"/>
  <c r="C89" i="8"/>
  <c r="C88" i="8"/>
  <c r="C87" i="8"/>
  <c r="C86" i="8"/>
  <c r="C85" i="8"/>
  <c r="C84" i="8"/>
  <c r="C83" i="8"/>
  <c r="C82" i="8"/>
  <c r="BW77" i="8"/>
  <c r="C77" i="8"/>
  <c r="BR77" i="8" s="1"/>
  <c r="BW76" i="8"/>
  <c r="BQ76" i="8"/>
  <c r="C76" i="8"/>
  <c r="BX76" i="8" s="1"/>
  <c r="BX75" i="8"/>
  <c r="C75" i="8"/>
  <c r="C74" i="8"/>
  <c r="BW73" i="8"/>
  <c r="BQ73" i="8"/>
  <c r="K73" i="8"/>
  <c r="C73" i="8"/>
  <c r="BR73" i="8" s="1"/>
  <c r="BW72" i="8"/>
  <c r="BR72" i="8"/>
  <c r="BQ72" i="8"/>
  <c r="K72" i="8" s="1"/>
  <c r="C72" i="8"/>
  <c r="BX72" i="8" s="1"/>
  <c r="BQ71" i="8"/>
  <c r="K71" i="8" s="1"/>
  <c r="C71" i="8"/>
  <c r="BR71" i="8" s="1"/>
  <c r="BR70" i="8"/>
  <c r="C70" i="8"/>
  <c r="BX70" i="8" s="1"/>
  <c r="BW69" i="8"/>
  <c r="C69" i="8"/>
  <c r="BR69" i="8" s="1"/>
  <c r="BW68" i="8"/>
  <c r="BQ68" i="8"/>
  <c r="C68" i="8"/>
  <c r="BX68" i="8" s="1"/>
  <c r="BX67" i="8"/>
  <c r="C67" i="8"/>
  <c r="C66" i="8"/>
  <c r="BW65" i="8"/>
  <c r="BQ65" i="8"/>
  <c r="K65" i="8"/>
  <c r="C65" i="8"/>
  <c r="BR65" i="8" s="1"/>
  <c r="M61" i="8"/>
  <c r="L61" i="8"/>
  <c r="K61" i="8"/>
  <c r="J61" i="8"/>
  <c r="I61" i="8"/>
  <c r="H61" i="8"/>
  <c r="G61" i="8"/>
  <c r="F61" i="8"/>
  <c r="E61" i="8"/>
  <c r="D61" i="8"/>
  <c r="BZ60" i="8"/>
  <c r="BX60" i="8"/>
  <c r="BW60" i="8"/>
  <c r="BT60" i="8"/>
  <c r="BR60" i="8"/>
  <c r="BQ60" i="8"/>
  <c r="C60" i="8"/>
  <c r="BY60" i="8" s="1"/>
  <c r="C59" i="8"/>
  <c r="BZ58" i="8"/>
  <c r="BX58" i="8"/>
  <c r="BW58" i="8"/>
  <c r="BT58" i="8"/>
  <c r="BR58" i="8"/>
  <c r="BQ58" i="8"/>
  <c r="C58" i="8"/>
  <c r="BY58" i="8" s="1"/>
  <c r="C57" i="8"/>
  <c r="BZ56" i="8"/>
  <c r="BX56" i="8"/>
  <c r="BW56" i="8"/>
  <c r="BT56" i="8"/>
  <c r="BR56" i="8"/>
  <c r="BQ56" i="8"/>
  <c r="C56" i="8"/>
  <c r="BY56" i="8" s="1"/>
  <c r="C55" i="8"/>
  <c r="BZ54" i="8"/>
  <c r="BX54" i="8"/>
  <c r="BW54" i="8"/>
  <c r="BT54" i="8"/>
  <c r="BR54" i="8"/>
  <c r="BQ54" i="8"/>
  <c r="C54" i="8"/>
  <c r="BY54" i="8" s="1"/>
  <c r="BT53" i="8"/>
  <c r="C53" i="8"/>
  <c r="BZ52" i="8"/>
  <c r="BX52" i="8"/>
  <c r="BW52" i="8"/>
  <c r="BT52" i="8"/>
  <c r="BR52" i="8"/>
  <c r="BQ52" i="8"/>
  <c r="C52" i="8"/>
  <c r="BY52" i="8" s="1"/>
  <c r="D49" i="8"/>
  <c r="C49" i="8"/>
  <c r="B49" i="8" s="1"/>
  <c r="BQ48" i="8"/>
  <c r="AP48" i="8" s="1"/>
  <c r="D48" i="8"/>
  <c r="C48" i="8"/>
  <c r="B48" i="8"/>
  <c r="BW48" i="8" s="1"/>
  <c r="D47" i="8"/>
  <c r="C47" i="8"/>
  <c r="B47" i="8" s="1"/>
  <c r="D46" i="8"/>
  <c r="C46" i="8"/>
  <c r="B46" i="8" s="1"/>
  <c r="BX41" i="8"/>
  <c r="BW41" i="8"/>
  <c r="BR41" i="8"/>
  <c r="BQ41" i="8"/>
  <c r="BX40" i="8"/>
  <c r="BW40" i="8"/>
  <c r="BR40" i="8"/>
  <c r="O40" i="8" s="1"/>
  <c r="BQ40" i="8"/>
  <c r="BX39" i="8"/>
  <c r="BW39" i="8"/>
  <c r="BR39" i="8"/>
  <c r="BQ39" i="8"/>
  <c r="O39" i="8" s="1"/>
  <c r="BX38" i="8"/>
  <c r="BW38" i="8"/>
  <c r="BR38" i="8"/>
  <c r="BQ38" i="8"/>
  <c r="O38" i="8"/>
  <c r="BY35" i="8"/>
  <c r="BX35" i="8"/>
  <c r="BU35" i="8"/>
  <c r="BS35" i="8"/>
  <c r="BQ35" i="8"/>
  <c r="C35" i="8"/>
  <c r="BX34" i="8"/>
  <c r="BQ34" i="8"/>
  <c r="C34" i="8"/>
  <c r="BY33" i="8"/>
  <c r="BU33" i="8"/>
  <c r="BS33" i="8"/>
  <c r="C33" i="8"/>
  <c r="BX33" i="8" s="1"/>
  <c r="C32" i="8"/>
  <c r="BY31" i="8"/>
  <c r="BX31" i="8"/>
  <c r="BU31" i="8"/>
  <c r="BS31" i="8"/>
  <c r="BQ31" i="8"/>
  <c r="C31" i="8"/>
  <c r="BX30" i="8"/>
  <c r="BQ30" i="8"/>
  <c r="C30" i="8"/>
  <c r="BY29" i="8"/>
  <c r="BU29" i="8"/>
  <c r="BS29" i="8"/>
  <c r="C29" i="8"/>
  <c r="BX29" i="8" s="1"/>
  <c r="BZ28" i="8"/>
  <c r="BS28" i="8"/>
  <c r="C28" i="8"/>
  <c r="BZ27" i="8"/>
  <c r="BQ27" i="8"/>
  <c r="C27" i="8"/>
  <c r="BZ26" i="8"/>
  <c r="BY26" i="8"/>
  <c r="BT26" i="8"/>
  <c r="BS26" i="8"/>
  <c r="BQ26" i="8"/>
  <c r="C26" i="8"/>
  <c r="BX25" i="8"/>
  <c r="BS25" i="8"/>
  <c r="C25" i="8"/>
  <c r="C24" i="8"/>
  <c r="C23" i="8"/>
  <c r="BW22" i="8"/>
  <c r="BS22" i="8"/>
  <c r="BQ22" i="8"/>
  <c r="C22" i="8"/>
  <c r="BY22" i="8" s="1"/>
  <c r="BZ21" i="8"/>
  <c r="C21" i="8"/>
  <c r="BX20" i="8"/>
  <c r="BS20" i="8"/>
  <c r="C20" i="8"/>
  <c r="C19" i="8"/>
  <c r="C18" i="8"/>
  <c r="BY17" i="8"/>
  <c r="BW17" i="8"/>
  <c r="BS17" i="8"/>
  <c r="BQ17" i="8"/>
  <c r="C17" i="8"/>
  <c r="CA17" i="8" s="1"/>
  <c r="C16" i="8"/>
  <c r="BY15" i="8"/>
  <c r="BW15" i="8"/>
  <c r="BS15" i="8"/>
  <c r="BQ15" i="8"/>
  <c r="C15" i="8"/>
  <c r="CA15" i="8" s="1"/>
  <c r="C14" i="8"/>
  <c r="BY13" i="8"/>
  <c r="BW13" i="8"/>
  <c r="BS13" i="8"/>
  <c r="BQ13" i="8"/>
  <c r="C13" i="8"/>
  <c r="CA13" i="8" s="1"/>
  <c r="C12" i="8"/>
  <c r="BY11" i="8"/>
  <c r="BW11" i="8"/>
  <c r="BS11" i="8"/>
  <c r="BQ11" i="8"/>
  <c r="C11" i="8"/>
  <c r="CA11" i="8" s="1"/>
  <c r="C10" i="8"/>
  <c r="A5" i="8"/>
  <c r="A4" i="8"/>
  <c r="A3" i="8"/>
  <c r="A2" i="8"/>
  <c r="Q34" i="9" l="1"/>
  <c r="Q35" i="9"/>
  <c r="N53" i="9"/>
  <c r="Q12" i="9"/>
  <c r="Q31" i="9"/>
  <c r="N57" i="9"/>
  <c r="Q29" i="9"/>
  <c r="Q27" i="9"/>
  <c r="N59" i="9"/>
  <c r="Q30" i="9"/>
  <c r="Q17" i="9"/>
  <c r="Q13" i="9"/>
  <c r="Q21" i="9"/>
  <c r="Q16" i="9"/>
  <c r="Q15" i="9"/>
  <c r="BQ48" i="9"/>
  <c r="AP48" i="9" s="1"/>
  <c r="BW48" i="9"/>
  <c r="B149" i="9" s="1"/>
  <c r="N54" i="9"/>
  <c r="Q22" i="9"/>
  <c r="Q32" i="9"/>
  <c r="BY19" i="8"/>
  <c r="BT19" i="8"/>
  <c r="CA19" i="8"/>
  <c r="BW19" i="8"/>
  <c r="BR19" i="8"/>
  <c r="BZ19" i="8"/>
  <c r="BU19" i="8"/>
  <c r="BQ19" i="8"/>
  <c r="BY24" i="8"/>
  <c r="BT24" i="8"/>
  <c r="CA24" i="8"/>
  <c r="BW24" i="8"/>
  <c r="BR24" i="8"/>
  <c r="BZ24" i="8"/>
  <c r="BU24" i="8"/>
  <c r="BQ24" i="8"/>
  <c r="CA32" i="8"/>
  <c r="BW32" i="8"/>
  <c r="BR32" i="8"/>
  <c r="BU32" i="8"/>
  <c r="BY32" i="8"/>
  <c r="BS32" i="8"/>
  <c r="BX32" i="8"/>
  <c r="BQ32" i="8"/>
  <c r="BW55" i="8"/>
  <c r="BQ55" i="8"/>
  <c r="N55" i="8" s="1"/>
  <c r="BX55" i="8"/>
  <c r="BZ55" i="8"/>
  <c r="BS55" i="8"/>
  <c r="BY55" i="8"/>
  <c r="BR55" i="8"/>
  <c r="BW103" i="8"/>
  <c r="BQ103" i="8"/>
  <c r="V103" i="8" s="1"/>
  <c r="CA10" i="8"/>
  <c r="BY10" i="8"/>
  <c r="BS10" i="8"/>
  <c r="BW10" i="8"/>
  <c r="BQ10" i="8"/>
  <c r="BU10" i="8"/>
  <c r="Q11" i="8"/>
  <c r="CA12" i="8"/>
  <c r="BU12" i="8"/>
  <c r="BY12" i="8"/>
  <c r="BS12" i="8"/>
  <c r="BW12" i="8"/>
  <c r="BQ12" i="8"/>
  <c r="BU14" i="8"/>
  <c r="BY14" i="8"/>
  <c r="BS14" i="8"/>
  <c r="BW14" i="8"/>
  <c r="BQ14" i="8"/>
  <c r="Q14" i="8" s="1"/>
  <c r="CA14" i="8"/>
  <c r="CA16" i="8"/>
  <c r="BU16" i="8"/>
  <c r="BY16" i="8"/>
  <c r="BS16" i="8"/>
  <c r="BW16" i="8"/>
  <c r="BQ16" i="8"/>
  <c r="BY18" i="8"/>
  <c r="BT18" i="8"/>
  <c r="CA18" i="8"/>
  <c r="BW18" i="8"/>
  <c r="BR18" i="8"/>
  <c r="BZ18" i="8"/>
  <c r="BU18" i="8"/>
  <c r="BQ18" i="8"/>
  <c r="BS19" i="8"/>
  <c r="BY23" i="8"/>
  <c r="BT23" i="8"/>
  <c r="CA23" i="8"/>
  <c r="BW23" i="8"/>
  <c r="BR23" i="8"/>
  <c r="BZ23" i="8"/>
  <c r="BU23" i="8"/>
  <c r="BQ23" i="8"/>
  <c r="BT32" i="8"/>
  <c r="BT55" i="8"/>
  <c r="BW57" i="8"/>
  <c r="BQ57" i="8"/>
  <c r="N57" i="8" s="1"/>
  <c r="BX57" i="8"/>
  <c r="BZ57" i="8"/>
  <c r="BS57" i="8"/>
  <c r="BY57" i="8"/>
  <c r="BR57" i="8"/>
  <c r="BW115" i="8"/>
  <c r="BQ115" i="8"/>
  <c r="V115" i="8" s="1"/>
  <c r="BT10" i="8"/>
  <c r="BT12" i="8"/>
  <c r="BT14" i="8"/>
  <c r="BT16" i="8"/>
  <c r="BS18" i="8"/>
  <c r="BX19" i="8"/>
  <c r="CA21" i="8"/>
  <c r="BU21" i="8"/>
  <c r="BY21" i="8"/>
  <c r="BS21" i="8"/>
  <c r="BW21" i="8"/>
  <c r="BQ21" i="8"/>
  <c r="Q21" i="8" s="1"/>
  <c r="BS23" i="8"/>
  <c r="BX24" i="8"/>
  <c r="BZ32" i="8"/>
  <c r="BT57" i="8"/>
  <c r="BW59" i="8"/>
  <c r="BQ59" i="8"/>
  <c r="N59" i="8" s="1"/>
  <c r="BX59" i="8"/>
  <c r="BZ59" i="8"/>
  <c r="BS59" i="8"/>
  <c r="BY59" i="8"/>
  <c r="BR59" i="8"/>
  <c r="BX66" i="8"/>
  <c r="BQ66" i="8"/>
  <c r="K66" i="8" s="1"/>
  <c r="BW66" i="8"/>
  <c r="BR66" i="8"/>
  <c r="BX74" i="8"/>
  <c r="BQ74" i="8"/>
  <c r="K74" i="8" s="1"/>
  <c r="BW74" i="8"/>
  <c r="BR74" i="8"/>
  <c r="BW111" i="8"/>
  <c r="BQ111" i="8"/>
  <c r="V111" i="8" s="1"/>
  <c r="BZ10" i="8"/>
  <c r="BZ12" i="8"/>
  <c r="BZ14" i="8"/>
  <c r="BZ16" i="8"/>
  <c r="BX18" i="8"/>
  <c r="BY20" i="8"/>
  <c r="BT20" i="8"/>
  <c r="CA20" i="8"/>
  <c r="BW20" i="8"/>
  <c r="BR20" i="8"/>
  <c r="BZ20" i="8"/>
  <c r="BU20" i="8"/>
  <c r="BQ20" i="8"/>
  <c r="Q20" i="8" s="1"/>
  <c r="BT21" i="8"/>
  <c r="BX23" i="8"/>
  <c r="BY25" i="8"/>
  <c r="BZ25" i="8"/>
  <c r="BT25" i="8"/>
  <c r="BW25" i="8"/>
  <c r="BR25" i="8"/>
  <c r="CA25" i="8"/>
  <c r="BU25" i="8"/>
  <c r="BQ25" i="8"/>
  <c r="Q25" i="8" s="1"/>
  <c r="Q26" i="8"/>
  <c r="BW53" i="8"/>
  <c r="BQ53" i="8"/>
  <c r="N53" i="8" s="1"/>
  <c r="BX53" i="8"/>
  <c r="BZ53" i="8"/>
  <c r="BS53" i="8"/>
  <c r="BY53" i="8"/>
  <c r="BR53" i="8"/>
  <c r="N56" i="8"/>
  <c r="BT59" i="8"/>
  <c r="C61" i="8"/>
  <c r="A149" i="8" s="1"/>
  <c r="BR67" i="8"/>
  <c r="BW67" i="8"/>
  <c r="BQ67" i="8"/>
  <c r="BR75" i="8"/>
  <c r="BW75" i="8"/>
  <c r="BQ75" i="8"/>
  <c r="K75" i="8" s="1"/>
  <c r="BW107" i="8"/>
  <c r="BQ107" i="8"/>
  <c r="V107" i="8" s="1"/>
  <c r="BS24" i="8"/>
  <c r="BT11" i="8"/>
  <c r="BZ11" i="8"/>
  <c r="BT13" i="8"/>
  <c r="Q13" i="8" s="1"/>
  <c r="BZ13" i="8"/>
  <c r="BT15" i="8"/>
  <c r="BZ15" i="8"/>
  <c r="BT17" i="8"/>
  <c r="Q17" i="8" s="1"/>
  <c r="BZ17" i="8"/>
  <c r="BT22" i="8"/>
  <c r="Q22" i="8" s="1"/>
  <c r="BZ22" i="8"/>
  <c r="BY27" i="8"/>
  <c r="BS27" i="8"/>
  <c r="Q27" i="8" s="1"/>
  <c r="BU27" i="8"/>
  <c r="CA28" i="8"/>
  <c r="BU28" i="8"/>
  <c r="BW28" i="8"/>
  <c r="CA30" i="8"/>
  <c r="BW30" i="8"/>
  <c r="BR30" i="8"/>
  <c r="BT30" i="8"/>
  <c r="Q30" i="8" s="1"/>
  <c r="BZ30" i="8"/>
  <c r="CA34" i="8"/>
  <c r="BW34" i="8"/>
  <c r="BR34" i="8"/>
  <c r="Q34" i="8" s="1"/>
  <c r="BT34" i="8"/>
  <c r="BZ34" i="8"/>
  <c r="BX71" i="8"/>
  <c r="BU11" i="8"/>
  <c r="BU13" i="8"/>
  <c r="BU15" i="8"/>
  <c r="Q15" i="8" s="1"/>
  <c r="BU17" i="8"/>
  <c r="BU22" i="8"/>
  <c r="CA22" i="8"/>
  <c r="CA26" i="8"/>
  <c r="BU26" i="8"/>
  <c r="BW26" i="8"/>
  <c r="BW27" i="8"/>
  <c r="BQ28" i="8"/>
  <c r="Q28" i="8" s="1"/>
  <c r="BY28" i="8"/>
  <c r="BQ29" i="8"/>
  <c r="BU30" i="8"/>
  <c r="CA31" i="8"/>
  <c r="BW31" i="8"/>
  <c r="BR31" i="8"/>
  <c r="Q31" i="8" s="1"/>
  <c r="BT31" i="8"/>
  <c r="BZ31" i="8"/>
  <c r="BQ33" i="8"/>
  <c r="BU34" i="8"/>
  <c r="CA35" i="8"/>
  <c r="BW35" i="8"/>
  <c r="BR35" i="8"/>
  <c r="BT35" i="8"/>
  <c r="BZ35" i="8"/>
  <c r="O41" i="8"/>
  <c r="BX65" i="8"/>
  <c r="BR68" i="8"/>
  <c r="K68" i="8" s="1"/>
  <c r="BQ69" i="8"/>
  <c r="K69" i="8" s="1"/>
  <c r="BQ70" i="8"/>
  <c r="K70" i="8" s="1"/>
  <c r="BX73" i="8"/>
  <c r="BR76" i="8"/>
  <c r="K76" i="8" s="1"/>
  <c r="BQ77" i="8"/>
  <c r="K77" i="8" s="1"/>
  <c r="BQ106" i="8"/>
  <c r="V106" i="8" s="1"/>
  <c r="BQ110" i="8"/>
  <c r="V110" i="8" s="1"/>
  <c r="BQ114" i="8"/>
  <c r="V114" i="8" s="1"/>
  <c r="BT27" i="8"/>
  <c r="CA27" i="8"/>
  <c r="BT28" i="8"/>
  <c r="CA29" i="8"/>
  <c r="BW29" i="8"/>
  <c r="BR29" i="8"/>
  <c r="BT29" i="8"/>
  <c r="BZ29" i="8"/>
  <c r="BS30" i="8"/>
  <c r="BY30" i="8"/>
  <c r="CA33" i="8"/>
  <c r="BW33" i="8"/>
  <c r="BR33" i="8"/>
  <c r="BT33" i="8"/>
  <c r="BZ33" i="8"/>
  <c r="BS34" i="8"/>
  <c r="BY34" i="8"/>
  <c r="BX69" i="8"/>
  <c r="BW70" i="8"/>
  <c r="BW71" i="8"/>
  <c r="BX77" i="8"/>
  <c r="BS52" i="8"/>
  <c r="N52" i="8" s="1"/>
  <c r="BS54" i="8"/>
  <c r="N54" i="8" s="1"/>
  <c r="BS56" i="8"/>
  <c r="BS58" i="8"/>
  <c r="N58" i="8" s="1"/>
  <c r="BS60" i="8"/>
  <c r="N60" i="8" s="1"/>
  <c r="U118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B118" i="7"/>
  <c r="BQ117" i="7"/>
  <c r="V117" i="7" s="1"/>
  <c r="B117" i="7"/>
  <c r="BW117" i="7" s="1"/>
  <c r="BQ116" i="7"/>
  <c r="V116" i="7" s="1"/>
  <c r="B116" i="7"/>
  <c r="BW116" i="7" s="1"/>
  <c r="BQ115" i="7"/>
  <c r="V115" i="7" s="1"/>
  <c r="B115" i="7"/>
  <c r="BW115" i="7" s="1"/>
  <c r="BQ114" i="7"/>
  <c r="V114" i="7" s="1"/>
  <c r="B114" i="7"/>
  <c r="BW114" i="7" s="1"/>
  <c r="BQ113" i="7"/>
  <c r="V113" i="7" s="1"/>
  <c r="B113" i="7"/>
  <c r="BW113" i="7" s="1"/>
  <c r="BQ112" i="7"/>
  <c r="V112" i="7" s="1"/>
  <c r="B112" i="7"/>
  <c r="BW112" i="7" s="1"/>
  <c r="BQ111" i="7"/>
  <c r="V111" i="7" s="1"/>
  <c r="B111" i="7"/>
  <c r="BW111" i="7" s="1"/>
  <c r="BQ110" i="7"/>
  <c r="V110" i="7" s="1"/>
  <c r="B110" i="7"/>
  <c r="BW110" i="7" s="1"/>
  <c r="BQ109" i="7"/>
  <c r="V109" i="7" s="1"/>
  <c r="B109" i="7"/>
  <c r="BW109" i="7" s="1"/>
  <c r="BQ108" i="7"/>
  <c r="V108" i="7" s="1"/>
  <c r="B108" i="7"/>
  <c r="BW108" i="7" s="1"/>
  <c r="BQ107" i="7"/>
  <c r="V107" i="7" s="1"/>
  <c r="B107" i="7"/>
  <c r="BW107" i="7" s="1"/>
  <c r="BQ106" i="7"/>
  <c r="V106" i="7" s="1"/>
  <c r="B106" i="7"/>
  <c r="BW106" i="7" s="1"/>
  <c r="BQ105" i="7"/>
  <c r="V105" i="7" s="1"/>
  <c r="B105" i="7"/>
  <c r="BW105" i="7" s="1"/>
  <c r="BQ104" i="7"/>
  <c r="V104" i="7" s="1"/>
  <c r="B104" i="7"/>
  <c r="BW104" i="7" s="1"/>
  <c r="BQ103" i="7"/>
  <c r="V103" i="7" s="1"/>
  <c r="B103" i="7"/>
  <c r="BW103" i="7" s="1"/>
  <c r="B95" i="7"/>
  <c r="B94" i="7"/>
  <c r="C89" i="7"/>
  <c r="C88" i="7"/>
  <c r="C87" i="7"/>
  <c r="C86" i="7"/>
  <c r="C85" i="7"/>
  <c r="C84" i="7"/>
  <c r="C83" i="7"/>
  <c r="C82" i="7"/>
  <c r="BW77" i="7"/>
  <c r="C77" i="7"/>
  <c r="BW76" i="7"/>
  <c r="BQ76" i="7"/>
  <c r="C76" i="7"/>
  <c r="C75" i="7"/>
  <c r="BW75" i="7" s="1"/>
  <c r="BQ74" i="7"/>
  <c r="C74" i="7"/>
  <c r="BW74" i="7" s="1"/>
  <c r="BW73" i="7"/>
  <c r="C73" i="7"/>
  <c r="BW72" i="7"/>
  <c r="BQ72" i="7"/>
  <c r="C72" i="7"/>
  <c r="C71" i="7"/>
  <c r="BW71" i="7" s="1"/>
  <c r="BQ70" i="7"/>
  <c r="C70" i="7"/>
  <c r="BW70" i="7" s="1"/>
  <c r="BW69" i="7"/>
  <c r="C69" i="7"/>
  <c r="BW68" i="7"/>
  <c r="BQ68" i="7"/>
  <c r="C68" i="7"/>
  <c r="C67" i="7"/>
  <c r="BW67" i="7" s="1"/>
  <c r="BQ66" i="7"/>
  <c r="C66" i="7"/>
  <c r="BW66" i="7" s="1"/>
  <c r="BW65" i="7"/>
  <c r="C65" i="7"/>
  <c r="M61" i="7"/>
  <c r="L61" i="7"/>
  <c r="K61" i="7"/>
  <c r="J61" i="7"/>
  <c r="I61" i="7"/>
  <c r="H61" i="7"/>
  <c r="G61" i="7"/>
  <c r="F61" i="7"/>
  <c r="E61" i="7"/>
  <c r="D61" i="7"/>
  <c r="BZ60" i="7"/>
  <c r="BX60" i="7"/>
  <c r="BW60" i="7"/>
  <c r="BT60" i="7"/>
  <c r="BR60" i="7"/>
  <c r="BQ60" i="7"/>
  <c r="C60" i="7"/>
  <c r="BY60" i="7" s="1"/>
  <c r="C59" i="7"/>
  <c r="BZ59" i="7" s="1"/>
  <c r="BZ58" i="7"/>
  <c r="BX58" i="7"/>
  <c r="BW58" i="7"/>
  <c r="BT58" i="7"/>
  <c r="BR58" i="7"/>
  <c r="BQ58" i="7"/>
  <c r="C58" i="7"/>
  <c r="BY58" i="7" s="1"/>
  <c r="C57" i="7"/>
  <c r="BZ57" i="7" s="1"/>
  <c r="BZ56" i="7"/>
  <c r="BX56" i="7"/>
  <c r="BW56" i="7"/>
  <c r="BT56" i="7"/>
  <c r="BR56" i="7"/>
  <c r="BQ56" i="7"/>
  <c r="C56" i="7"/>
  <c r="BY56" i="7" s="1"/>
  <c r="C55" i="7"/>
  <c r="BZ54" i="7"/>
  <c r="BX54" i="7"/>
  <c r="BW54" i="7"/>
  <c r="BT54" i="7"/>
  <c r="BR54" i="7"/>
  <c r="BQ54" i="7"/>
  <c r="C54" i="7"/>
  <c r="BY54" i="7" s="1"/>
  <c r="C53" i="7"/>
  <c r="BZ52" i="7"/>
  <c r="BX52" i="7"/>
  <c r="BW52" i="7"/>
  <c r="BT52" i="7"/>
  <c r="BR52" i="7"/>
  <c r="BQ52" i="7"/>
  <c r="C52" i="7"/>
  <c r="BY52" i="7" s="1"/>
  <c r="D49" i="7"/>
  <c r="C49" i="7"/>
  <c r="B49" i="7" s="1"/>
  <c r="D48" i="7"/>
  <c r="C48" i="7"/>
  <c r="B48" i="7"/>
  <c r="BW48" i="7" s="1"/>
  <c r="D47" i="7"/>
  <c r="C47" i="7"/>
  <c r="B47" i="7" s="1"/>
  <c r="D46" i="7"/>
  <c r="C46" i="7"/>
  <c r="B46" i="7" s="1"/>
  <c r="BX41" i="7"/>
  <c r="BW41" i="7"/>
  <c r="BR41" i="7"/>
  <c r="BQ41" i="7"/>
  <c r="BX40" i="7"/>
  <c r="BW40" i="7"/>
  <c r="BR40" i="7"/>
  <c r="O40" i="7" s="1"/>
  <c r="BQ40" i="7"/>
  <c r="BX39" i="7"/>
  <c r="BW39" i="7"/>
  <c r="BR39" i="7"/>
  <c r="BQ39" i="7"/>
  <c r="O39" i="7" s="1"/>
  <c r="BX38" i="7"/>
  <c r="BW38" i="7"/>
  <c r="BR38" i="7"/>
  <c r="BQ38" i="7"/>
  <c r="O38" i="7"/>
  <c r="BY35" i="7"/>
  <c r="BX35" i="7"/>
  <c r="BU35" i="7"/>
  <c r="BS35" i="7"/>
  <c r="BQ35" i="7"/>
  <c r="C35" i="7"/>
  <c r="BX34" i="7"/>
  <c r="BQ34" i="7"/>
  <c r="C34" i="7"/>
  <c r="BY33" i="7"/>
  <c r="BU33" i="7"/>
  <c r="BS33" i="7"/>
  <c r="C33" i="7"/>
  <c r="BX33" i="7" s="1"/>
  <c r="C32" i="7"/>
  <c r="BY31" i="7"/>
  <c r="BX31" i="7"/>
  <c r="BU31" i="7"/>
  <c r="BS31" i="7"/>
  <c r="BQ31" i="7"/>
  <c r="C31" i="7"/>
  <c r="BX30" i="7"/>
  <c r="BQ30" i="7"/>
  <c r="C30" i="7"/>
  <c r="BY29" i="7"/>
  <c r="BU29" i="7"/>
  <c r="BS29" i="7"/>
  <c r="C29" i="7"/>
  <c r="BX29" i="7" s="1"/>
  <c r="BZ28" i="7"/>
  <c r="BS28" i="7"/>
  <c r="C28" i="7"/>
  <c r="BZ27" i="7"/>
  <c r="BQ27" i="7"/>
  <c r="C27" i="7"/>
  <c r="BZ26" i="7"/>
  <c r="BY26" i="7"/>
  <c r="BT26" i="7"/>
  <c r="BS26" i="7"/>
  <c r="BQ26" i="7"/>
  <c r="C26" i="7"/>
  <c r="C25" i="7"/>
  <c r="C24" i="7"/>
  <c r="BX23" i="7"/>
  <c r="C23" i="7"/>
  <c r="BW22" i="7"/>
  <c r="BQ22" i="7"/>
  <c r="C22" i="7"/>
  <c r="BY22" i="7" s="1"/>
  <c r="C21" i="7"/>
  <c r="C20" i="7"/>
  <c r="BX19" i="7"/>
  <c r="C19" i="7"/>
  <c r="BX18" i="7"/>
  <c r="BS18" i="7"/>
  <c r="C18" i="7"/>
  <c r="BW17" i="7"/>
  <c r="BQ17" i="7"/>
  <c r="C17" i="7"/>
  <c r="BY17" i="7" s="1"/>
  <c r="C16" i="7"/>
  <c r="BW15" i="7"/>
  <c r="BQ15" i="7"/>
  <c r="C15" i="7"/>
  <c r="BY15" i="7" s="1"/>
  <c r="BZ14" i="7"/>
  <c r="BT14" i="7"/>
  <c r="C14" i="7"/>
  <c r="BW13" i="7"/>
  <c r="BQ13" i="7"/>
  <c r="C13" i="7"/>
  <c r="BY13" i="7" s="1"/>
  <c r="C12" i="7"/>
  <c r="BW11" i="7"/>
  <c r="BQ11" i="7"/>
  <c r="C11" i="7"/>
  <c r="BY11" i="7" s="1"/>
  <c r="BZ10" i="7"/>
  <c r="BT10" i="7"/>
  <c r="C10" i="7"/>
  <c r="A5" i="7"/>
  <c r="A4" i="7"/>
  <c r="A3" i="7"/>
  <c r="A2" i="7"/>
  <c r="Q29" i="8" l="1"/>
  <c r="Q23" i="8"/>
  <c r="Q12" i="8"/>
  <c r="Q10" i="8"/>
  <c r="Q32" i="8"/>
  <c r="Q24" i="8"/>
  <c r="Q19" i="8"/>
  <c r="Q35" i="8"/>
  <c r="Q33" i="8"/>
  <c r="K67" i="8"/>
  <c r="Q18" i="8"/>
  <c r="B149" i="8"/>
  <c r="Q16" i="8"/>
  <c r="CA21" i="7"/>
  <c r="BU21" i="7"/>
  <c r="BY21" i="7"/>
  <c r="BS21" i="7"/>
  <c r="BW21" i="7"/>
  <c r="BQ21" i="7"/>
  <c r="Q21" i="7" s="1"/>
  <c r="BY25" i="7"/>
  <c r="BZ25" i="7"/>
  <c r="BT25" i="7"/>
  <c r="BW25" i="7"/>
  <c r="BR25" i="7"/>
  <c r="CA25" i="7"/>
  <c r="BU25" i="7"/>
  <c r="BQ25" i="7"/>
  <c r="N52" i="7"/>
  <c r="N60" i="7"/>
  <c r="CA12" i="7"/>
  <c r="BU12" i="7"/>
  <c r="BY12" i="7"/>
  <c r="BS12" i="7"/>
  <c r="BW12" i="7"/>
  <c r="BQ12" i="7"/>
  <c r="CA16" i="7"/>
  <c r="BU16" i="7"/>
  <c r="BY16" i="7"/>
  <c r="BS16" i="7"/>
  <c r="BW16" i="7"/>
  <c r="BQ16" i="7"/>
  <c r="BY20" i="7"/>
  <c r="BT20" i="7"/>
  <c r="CA20" i="7"/>
  <c r="BW20" i="7"/>
  <c r="BR20" i="7"/>
  <c r="BZ20" i="7"/>
  <c r="BU20" i="7"/>
  <c r="BQ20" i="7"/>
  <c r="BT21" i="7"/>
  <c r="BY24" i="7"/>
  <c r="BT24" i="7"/>
  <c r="CA24" i="7"/>
  <c r="BW24" i="7"/>
  <c r="BR24" i="7"/>
  <c r="BZ24" i="7"/>
  <c r="BU24" i="7"/>
  <c r="BQ24" i="7"/>
  <c r="BS25" i="7"/>
  <c r="CA32" i="7"/>
  <c r="BW32" i="7"/>
  <c r="BR32" i="7"/>
  <c r="BU32" i="7"/>
  <c r="BY32" i="7"/>
  <c r="BS32" i="7"/>
  <c r="BX32" i="7"/>
  <c r="BQ32" i="7"/>
  <c r="Q32" i="7" s="1"/>
  <c r="BT12" i="7"/>
  <c r="BT16" i="7"/>
  <c r="BY19" i="7"/>
  <c r="BT19" i="7"/>
  <c r="CA19" i="7"/>
  <c r="BW19" i="7"/>
  <c r="BR19" i="7"/>
  <c r="BZ19" i="7"/>
  <c r="BU19" i="7"/>
  <c r="BQ19" i="7"/>
  <c r="BS20" i="7"/>
  <c r="BZ21" i="7"/>
  <c r="BY23" i="7"/>
  <c r="BT23" i="7"/>
  <c r="CA23" i="7"/>
  <c r="BW23" i="7"/>
  <c r="BR23" i="7"/>
  <c r="BZ23" i="7"/>
  <c r="BU23" i="7"/>
  <c r="BQ23" i="7"/>
  <c r="BS24" i="7"/>
  <c r="BX25" i="7"/>
  <c r="BT32" i="7"/>
  <c r="A149" i="7"/>
  <c r="CA10" i="7"/>
  <c r="BU10" i="7"/>
  <c r="BY10" i="7"/>
  <c r="BS10" i="7"/>
  <c r="BW10" i="7"/>
  <c r="BQ10" i="7"/>
  <c r="Q10" i="7" s="1"/>
  <c r="BZ12" i="7"/>
  <c r="CA14" i="7"/>
  <c r="BU14" i="7"/>
  <c r="BY14" i="7"/>
  <c r="BS14" i="7"/>
  <c r="BW14" i="7"/>
  <c r="BQ14" i="7"/>
  <c r="Q14" i="7" s="1"/>
  <c r="BZ16" i="7"/>
  <c r="BY18" i="7"/>
  <c r="BT18" i="7"/>
  <c r="CA18" i="7"/>
  <c r="BW18" i="7"/>
  <c r="BR18" i="7"/>
  <c r="BZ18" i="7"/>
  <c r="BU18" i="7"/>
  <c r="BQ18" i="7"/>
  <c r="BS19" i="7"/>
  <c r="BX20" i="7"/>
  <c r="BS23" i="7"/>
  <c r="BX24" i="7"/>
  <c r="BZ32" i="7"/>
  <c r="BQ48" i="7"/>
  <c r="AP48" i="7" s="1"/>
  <c r="C61" i="7"/>
  <c r="BW53" i="7"/>
  <c r="BQ53" i="7"/>
  <c r="BW55" i="7"/>
  <c r="BQ55" i="7"/>
  <c r="BT59" i="7"/>
  <c r="BT11" i="7"/>
  <c r="BZ11" i="7"/>
  <c r="BT13" i="7"/>
  <c r="BZ13" i="7"/>
  <c r="BT15" i="7"/>
  <c r="BZ15" i="7"/>
  <c r="BT17" i="7"/>
  <c r="BZ17" i="7"/>
  <c r="BT22" i="7"/>
  <c r="BZ22" i="7"/>
  <c r="BY27" i="7"/>
  <c r="BS27" i="7"/>
  <c r="BU27" i="7"/>
  <c r="CA28" i="7"/>
  <c r="BU28" i="7"/>
  <c r="BW28" i="7"/>
  <c r="CA30" i="7"/>
  <c r="BW30" i="7"/>
  <c r="BR30" i="7"/>
  <c r="Q30" i="7" s="1"/>
  <c r="BT30" i="7"/>
  <c r="BZ30" i="7"/>
  <c r="CA34" i="7"/>
  <c r="BW34" i="7"/>
  <c r="BR34" i="7"/>
  <c r="Q34" i="7" s="1"/>
  <c r="BT34" i="7"/>
  <c r="BZ34" i="7"/>
  <c r="BR53" i="7"/>
  <c r="BY53" i="7"/>
  <c r="BR55" i="7"/>
  <c r="BY55" i="7"/>
  <c r="BR57" i="7"/>
  <c r="BY57" i="7"/>
  <c r="BR59" i="7"/>
  <c r="BY59" i="7"/>
  <c r="BX65" i="7"/>
  <c r="BR65" i="7"/>
  <c r="K66" i="7"/>
  <c r="BX69" i="7"/>
  <c r="BR69" i="7"/>
  <c r="BX73" i="7"/>
  <c r="BR73" i="7"/>
  <c r="BX77" i="7"/>
  <c r="BR77" i="7"/>
  <c r="BU11" i="7"/>
  <c r="CA11" i="7"/>
  <c r="BU13" i="7"/>
  <c r="CA13" i="7"/>
  <c r="BU15" i="7"/>
  <c r="CA15" i="7"/>
  <c r="BU17" i="7"/>
  <c r="CA17" i="7"/>
  <c r="BU22" i="7"/>
  <c r="CA22" i="7"/>
  <c r="CA26" i="7"/>
  <c r="BU26" i="7"/>
  <c r="Q26" i="7" s="1"/>
  <c r="BW26" i="7"/>
  <c r="BW27" i="7"/>
  <c r="BQ28" i="7"/>
  <c r="BY28" i="7"/>
  <c r="BQ29" i="7"/>
  <c r="Q29" i="7" s="1"/>
  <c r="BU30" i="7"/>
  <c r="CA31" i="7"/>
  <c r="BW31" i="7"/>
  <c r="BR31" i="7"/>
  <c r="Q31" i="7" s="1"/>
  <c r="BT31" i="7"/>
  <c r="BZ31" i="7"/>
  <c r="BQ33" i="7"/>
  <c r="BU34" i="7"/>
  <c r="CA35" i="7"/>
  <c r="BW35" i="7"/>
  <c r="BR35" i="7"/>
  <c r="BT35" i="7"/>
  <c r="BZ35" i="7"/>
  <c r="O41" i="7"/>
  <c r="BS53" i="7"/>
  <c r="BZ53" i="7"/>
  <c r="BS55" i="7"/>
  <c r="BZ55" i="7"/>
  <c r="BS57" i="7"/>
  <c r="BS59" i="7"/>
  <c r="BQ65" i="7"/>
  <c r="BR68" i="7"/>
  <c r="BX68" i="7"/>
  <c r="BQ69" i="7"/>
  <c r="K69" i="7" s="1"/>
  <c r="BR72" i="7"/>
  <c r="BX72" i="7"/>
  <c r="BQ73" i="7"/>
  <c r="BR76" i="7"/>
  <c r="K76" i="7" s="1"/>
  <c r="BX76" i="7"/>
  <c r="BQ77" i="7"/>
  <c r="K77" i="7" s="1"/>
  <c r="BT53" i="7"/>
  <c r="BT55" i="7"/>
  <c r="BW57" i="7"/>
  <c r="BQ57" i="7"/>
  <c r="BT57" i="7"/>
  <c r="BW59" i="7"/>
  <c r="BQ59" i="7"/>
  <c r="BX67" i="7"/>
  <c r="BR67" i="7"/>
  <c r="K68" i="7"/>
  <c r="BX71" i="7"/>
  <c r="BR71" i="7"/>
  <c r="K72" i="7"/>
  <c r="BX75" i="7"/>
  <c r="BR75" i="7"/>
  <c r="BS11" i="7"/>
  <c r="Q11" i="7" s="1"/>
  <c r="BS13" i="7"/>
  <c r="Q13" i="7" s="1"/>
  <c r="BS15" i="7"/>
  <c r="Q15" i="7" s="1"/>
  <c r="BS17" i="7"/>
  <c r="Q17" i="7" s="1"/>
  <c r="BS22" i="7"/>
  <c r="Q22" i="7" s="1"/>
  <c r="BT27" i="7"/>
  <c r="Q27" i="7" s="1"/>
  <c r="CA27" i="7"/>
  <c r="BT28" i="7"/>
  <c r="CA29" i="7"/>
  <c r="BW29" i="7"/>
  <c r="BR29" i="7"/>
  <c r="BT29" i="7"/>
  <c r="BZ29" i="7"/>
  <c r="BS30" i="7"/>
  <c r="BY30" i="7"/>
  <c r="CA33" i="7"/>
  <c r="BW33" i="7"/>
  <c r="BR33" i="7"/>
  <c r="BT33" i="7"/>
  <c r="BZ33" i="7"/>
  <c r="BS34" i="7"/>
  <c r="BY34" i="7"/>
  <c r="BX53" i="7"/>
  <c r="BX55" i="7"/>
  <c r="BX57" i="7"/>
  <c r="BX59" i="7"/>
  <c r="BR66" i="7"/>
  <c r="BX66" i="7"/>
  <c r="BQ67" i="7"/>
  <c r="K67" i="7" s="1"/>
  <c r="BR70" i="7"/>
  <c r="K70" i="7" s="1"/>
  <c r="BX70" i="7"/>
  <c r="BQ71" i="7"/>
  <c r="K71" i="7" s="1"/>
  <c r="BR74" i="7"/>
  <c r="K74" i="7" s="1"/>
  <c r="BX74" i="7"/>
  <c r="BQ75" i="7"/>
  <c r="K75" i="7" s="1"/>
  <c r="BS52" i="7"/>
  <c r="BS54" i="7"/>
  <c r="N54" i="7" s="1"/>
  <c r="BS56" i="7"/>
  <c r="N56" i="7" s="1"/>
  <c r="BS58" i="7"/>
  <c r="N58" i="7" s="1"/>
  <c r="BS60" i="7"/>
  <c r="N57" i="7" l="1"/>
  <c r="Q28" i="7"/>
  <c r="Q18" i="7"/>
  <c r="Q20" i="7"/>
  <c r="Q12" i="7"/>
  <c r="N59" i="7"/>
  <c r="K65" i="7"/>
  <c r="N55" i="7"/>
  <c r="Q23" i="7"/>
  <c r="Q16" i="7"/>
  <c r="Q25" i="7"/>
  <c r="K73" i="7"/>
  <c r="Q35" i="7"/>
  <c r="Q33" i="7"/>
  <c r="N53" i="7"/>
  <c r="B149" i="7"/>
  <c r="Q19" i="7"/>
  <c r="Q24" i="7"/>
  <c r="U118" i="6" l="1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B118" i="6" s="1"/>
  <c r="D118" i="6"/>
  <c r="C118" i="6"/>
  <c r="B117" i="6"/>
  <c r="BQ117" i="6" s="1"/>
  <c r="V117" i="6" s="1"/>
  <c r="B116" i="6"/>
  <c r="BQ116" i="6" s="1"/>
  <c r="V116" i="6" s="1"/>
  <c r="B115" i="6"/>
  <c r="BQ115" i="6" s="1"/>
  <c r="V115" i="6" s="1"/>
  <c r="B114" i="6"/>
  <c r="BQ114" i="6" s="1"/>
  <c r="V114" i="6" s="1"/>
  <c r="B113" i="6"/>
  <c r="BQ113" i="6" s="1"/>
  <c r="V113" i="6" s="1"/>
  <c r="B112" i="6"/>
  <c r="BQ112" i="6" s="1"/>
  <c r="V112" i="6" s="1"/>
  <c r="B111" i="6"/>
  <c r="BQ111" i="6" s="1"/>
  <c r="V111" i="6" s="1"/>
  <c r="B110" i="6"/>
  <c r="BQ110" i="6" s="1"/>
  <c r="V110" i="6" s="1"/>
  <c r="B109" i="6"/>
  <c r="BQ109" i="6" s="1"/>
  <c r="V109" i="6" s="1"/>
  <c r="B108" i="6"/>
  <c r="BQ108" i="6" s="1"/>
  <c r="V108" i="6" s="1"/>
  <c r="B107" i="6"/>
  <c r="BQ107" i="6" s="1"/>
  <c r="V107" i="6" s="1"/>
  <c r="B106" i="6"/>
  <c r="BQ106" i="6" s="1"/>
  <c r="V106" i="6" s="1"/>
  <c r="B105" i="6"/>
  <c r="BQ105" i="6" s="1"/>
  <c r="V105" i="6" s="1"/>
  <c r="B104" i="6"/>
  <c r="BQ104" i="6" s="1"/>
  <c r="V104" i="6" s="1"/>
  <c r="B103" i="6"/>
  <c r="BQ103" i="6" s="1"/>
  <c r="V103" i="6" s="1"/>
  <c r="B95" i="6"/>
  <c r="B94" i="6"/>
  <c r="C89" i="6"/>
  <c r="C88" i="6"/>
  <c r="C87" i="6"/>
  <c r="C86" i="6"/>
  <c r="C85" i="6"/>
  <c r="C84" i="6"/>
  <c r="C83" i="6"/>
  <c r="C82" i="6"/>
  <c r="BW77" i="6"/>
  <c r="BR77" i="6"/>
  <c r="C77" i="6"/>
  <c r="BX76" i="6"/>
  <c r="BR76" i="6"/>
  <c r="BQ76" i="6"/>
  <c r="K76" i="6" s="1"/>
  <c r="C76" i="6"/>
  <c r="BW76" i="6" s="1"/>
  <c r="BW75" i="6"/>
  <c r="BR75" i="6"/>
  <c r="C75" i="6"/>
  <c r="BX74" i="6"/>
  <c r="BR74" i="6"/>
  <c r="BQ74" i="6"/>
  <c r="K74" i="6" s="1"/>
  <c r="C74" i="6"/>
  <c r="BW74" i="6" s="1"/>
  <c r="BW73" i="6"/>
  <c r="BR73" i="6"/>
  <c r="C73" i="6"/>
  <c r="BX72" i="6"/>
  <c r="BR72" i="6"/>
  <c r="BQ72" i="6"/>
  <c r="K72" i="6" s="1"/>
  <c r="C72" i="6"/>
  <c r="BW72" i="6" s="1"/>
  <c r="BW71" i="6"/>
  <c r="BR71" i="6"/>
  <c r="C71" i="6"/>
  <c r="BX70" i="6"/>
  <c r="BR70" i="6"/>
  <c r="BQ70" i="6"/>
  <c r="K70" i="6" s="1"/>
  <c r="C70" i="6"/>
  <c r="BW70" i="6" s="1"/>
  <c r="BW69" i="6"/>
  <c r="BR69" i="6"/>
  <c r="C69" i="6"/>
  <c r="BX68" i="6"/>
  <c r="BR68" i="6"/>
  <c r="BQ68" i="6"/>
  <c r="K68" i="6" s="1"/>
  <c r="C68" i="6"/>
  <c r="BW68" i="6" s="1"/>
  <c r="BW67" i="6"/>
  <c r="BR67" i="6"/>
  <c r="C67" i="6"/>
  <c r="BX66" i="6"/>
  <c r="BR66" i="6"/>
  <c r="BQ66" i="6"/>
  <c r="K66" i="6" s="1"/>
  <c r="C66" i="6"/>
  <c r="BW66" i="6" s="1"/>
  <c r="BW65" i="6"/>
  <c r="BR65" i="6"/>
  <c r="C65" i="6"/>
  <c r="M61" i="6"/>
  <c r="L61" i="6"/>
  <c r="K61" i="6"/>
  <c r="J61" i="6"/>
  <c r="I61" i="6"/>
  <c r="H61" i="6"/>
  <c r="G61" i="6"/>
  <c r="F61" i="6"/>
  <c r="E61" i="6"/>
  <c r="D61" i="6"/>
  <c r="BZ60" i="6"/>
  <c r="BT60" i="6"/>
  <c r="BS60" i="6"/>
  <c r="C60" i="6"/>
  <c r="BX59" i="6"/>
  <c r="BW59" i="6"/>
  <c r="BR59" i="6"/>
  <c r="BQ59" i="6"/>
  <c r="C59" i="6"/>
  <c r="BY59" i="6" s="1"/>
  <c r="BY58" i="6"/>
  <c r="C58" i="6"/>
  <c r="BX57" i="6"/>
  <c r="BW57" i="6"/>
  <c r="BR57" i="6"/>
  <c r="BQ57" i="6"/>
  <c r="C57" i="6"/>
  <c r="BY57" i="6" s="1"/>
  <c r="BT56" i="6"/>
  <c r="C56" i="6"/>
  <c r="BX55" i="6"/>
  <c r="BW55" i="6"/>
  <c r="BR55" i="6"/>
  <c r="BQ55" i="6"/>
  <c r="C55" i="6"/>
  <c r="BY55" i="6" s="1"/>
  <c r="BT54" i="6"/>
  <c r="BS54" i="6"/>
  <c r="C54" i="6"/>
  <c r="BX53" i="6"/>
  <c r="BW53" i="6"/>
  <c r="BR53" i="6"/>
  <c r="BQ53" i="6"/>
  <c r="C53" i="6"/>
  <c r="BY53" i="6" s="1"/>
  <c r="BZ52" i="6"/>
  <c r="BT52" i="6"/>
  <c r="BS52" i="6"/>
  <c r="C52" i="6"/>
  <c r="D49" i="6"/>
  <c r="C49" i="6"/>
  <c r="B49" i="6"/>
  <c r="D48" i="6"/>
  <c r="C48" i="6"/>
  <c r="B48" i="6" s="1"/>
  <c r="BQ48" i="6" s="1"/>
  <c r="AP48" i="6" s="1"/>
  <c r="D47" i="6"/>
  <c r="C47" i="6"/>
  <c r="B47" i="6"/>
  <c r="D46" i="6"/>
  <c r="C46" i="6"/>
  <c r="B46" i="6"/>
  <c r="BX41" i="6"/>
  <c r="BW41" i="6"/>
  <c r="BR41" i="6"/>
  <c r="BQ41" i="6"/>
  <c r="O41" i="6"/>
  <c r="BX40" i="6"/>
  <c r="BW40" i="6"/>
  <c r="BR40" i="6"/>
  <c r="BQ40" i="6"/>
  <c r="O40" i="6" s="1"/>
  <c r="BX39" i="6"/>
  <c r="BW39" i="6"/>
  <c r="BR39" i="6"/>
  <c r="O39" i="6" s="1"/>
  <c r="BQ39" i="6"/>
  <c r="BX38" i="6"/>
  <c r="BW38" i="6"/>
  <c r="BR38" i="6"/>
  <c r="BQ38" i="6"/>
  <c r="O38" i="6"/>
  <c r="CA35" i="6"/>
  <c r="BW35" i="6"/>
  <c r="BS35" i="6"/>
  <c r="BR35" i="6"/>
  <c r="C35" i="6"/>
  <c r="BW34" i="6"/>
  <c r="C34" i="6"/>
  <c r="CA33" i="6"/>
  <c r="BW33" i="6"/>
  <c r="BS33" i="6"/>
  <c r="BR33" i="6"/>
  <c r="C33" i="6"/>
  <c r="BW32" i="6"/>
  <c r="C32" i="6"/>
  <c r="CA31" i="6"/>
  <c r="BS31" i="6"/>
  <c r="C31" i="6"/>
  <c r="C30" i="6"/>
  <c r="BY29" i="6"/>
  <c r="BX29" i="6"/>
  <c r="BW29" i="6"/>
  <c r="BS29" i="6"/>
  <c r="BR29" i="6"/>
  <c r="C29" i="6"/>
  <c r="CA28" i="6"/>
  <c r="BY28" i="6"/>
  <c r="BW28" i="6"/>
  <c r="BU28" i="6"/>
  <c r="BS28" i="6"/>
  <c r="BQ28" i="6"/>
  <c r="C28" i="6"/>
  <c r="BZ28" i="6" s="1"/>
  <c r="CA27" i="6"/>
  <c r="BZ27" i="6"/>
  <c r="BY27" i="6"/>
  <c r="BT27" i="6"/>
  <c r="BS27" i="6"/>
  <c r="C27" i="6"/>
  <c r="CA26" i="6"/>
  <c r="BY26" i="6"/>
  <c r="BW26" i="6"/>
  <c r="BU26" i="6"/>
  <c r="BS26" i="6"/>
  <c r="BQ26" i="6"/>
  <c r="C26" i="6"/>
  <c r="BZ26" i="6" s="1"/>
  <c r="CA25" i="6"/>
  <c r="BZ25" i="6"/>
  <c r="BY25" i="6"/>
  <c r="BW25" i="6"/>
  <c r="BU25" i="6"/>
  <c r="BT25" i="6"/>
  <c r="BR25" i="6"/>
  <c r="BQ25" i="6"/>
  <c r="C25" i="6"/>
  <c r="BX25" i="6" s="1"/>
  <c r="CA24" i="6"/>
  <c r="BZ24" i="6"/>
  <c r="BY24" i="6"/>
  <c r="BW24" i="6"/>
  <c r="BU24" i="6"/>
  <c r="BT24" i="6"/>
  <c r="BR24" i="6"/>
  <c r="BQ24" i="6"/>
  <c r="C24" i="6"/>
  <c r="BX24" i="6" s="1"/>
  <c r="C23" i="6"/>
  <c r="BX23" i="6" s="1"/>
  <c r="BY22" i="6"/>
  <c r="BW22" i="6"/>
  <c r="BS22" i="6"/>
  <c r="BQ22" i="6"/>
  <c r="C22" i="6"/>
  <c r="CA22" i="6" s="1"/>
  <c r="C21" i="6"/>
  <c r="BZ21" i="6" s="1"/>
  <c r="BS20" i="6"/>
  <c r="C20" i="6"/>
  <c r="C19" i="6"/>
  <c r="C18" i="6"/>
  <c r="BY17" i="6"/>
  <c r="BW17" i="6"/>
  <c r="BS17" i="6"/>
  <c r="BQ17" i="6"/>
  <c r="C17" i="6"/>
  <c r="CA17" i="6" s="1"/>
  <c r="C16" i="6"/>
  <c r="BY15" i="6"/>
  <c r="BW15" i="6"/>
  <c r="BS15" i="6"/>
  <c r="BQ15" i="6"/>
  <c r="C15" i="6"/>
  <c r="CA15" i="6" s="1"/>
  <c r="C14" i="6"/>
  <c r="BY13" i="6"/>
  <c r="BW13" i="6"/>
  <c r="BS13" i="6"/>
  <c r="BQ13" i="6"/>
  <c r="C13" i="6"/>
  <c r="CA13" i="6" s="1"/>
  <c r="C12" i="6"/>
  <c r="BY11" i="6"/>
  <c r="BW11" i="6"/>
  <c r="BS11" i="6"/>
  <c r="BQ11" i="6"/>
  <c r="C11" i="6"/>
  <c r="CA11" i="6" s="1"/>
  <c r="C10" i="6"/>
  <c r="A5" i="6"/>
  <c r="A4" i="6"/>
  <c r="A3" i="6"/>
  <c r="A2" i="6"/>
  <c r="CA19" i="6" l="1"/>
  <c r="BW19" i="6"/>
  <c r="BR19" i="6"/>
  <c r="BZ19" i="6"/>
  <c r="BU19" i="6"/>
  <c r="BQ19" i="6"/>
  <c r="BY19" i="6"/>
  <c r="BT19" i="6"/>
  <c r="A149" i="6"/>
  <c r="BY10" i="6"/>
  <c r="BS10" i="6"/>
  <c r="BW10" i="6"/>
  <c r="BQ10" i="6"/>
  <c r="Q10" i="6" s="1"/>
  <c r="CA10" i="6"/>
  <c r="BU10" i="6"/>
  <c r="CA12" i="6"/>
  <c r="BY12" i="6"/>
  <c r="BS12" i="6"/>
  <c r="BW12" i="6"/>
  <c r="BQ12" i="6"/>
  <c r="BU12" i="6"/>
  <c r="BY14" i="6"/>
  <c r="BS14" i="6"/>
  <c r="BW14" i="6"/>
  <c r="BQ14" i="6"/>
  <c r="CA14" i="6"/>
  <c r="BU14" i="6"/>
  <c r="CA16" i="6"/>
  <c r="BY16" i="6"/>
  <c r="BS16" i="6"/>
  <c r="BW16" i="6"/>
  <c r="BQ16" i="6"/>
  <c r="BU16" i="6"/>
  <c r="Q17" i="6"/>
  <c r="BY18" i="6"/>
  <c r="CA18" i="6"/>
  <c r="BW18" i="6"/>
  <c r="BR18" i="6"/>
  <c r="BZ18" i="6"/>
  <c r="BU18" i="6"/>
  <c r="BQ18" i="6"/>
  <c r="BT18" i="6"/>
  <c r="BS19" i="6"/>
  <c r="BT10" i="6"/>
  <c r="BT12" i="6"/>
  <c r="BT14" i="6"/>
  <c r="BT16" i="6"/>
  <c r="BS18" i="6"/>
  <c r="BX19" i="6"/>
  <c r="BZ10" i="6"/>
  <c r="BZ12" i="6"/>
  <c r="BZ14" i="6"/>
  <c r="BZ16" i="6"/>
  <c r="BX18" i="6"/>
  <c r="BY20" i="6"/>
  <c r="CA20" i="6"/>
  <c r="BW20" i="6"/>
  <c r="BR20" i="6"/>
  <c r="BZ20" i="6"/>
  <c r="BU20" i="6"/>
  <c r="BQ20" i="6"/>
  <c r="BT20" i="6"/>
  <c r="BX20" i="6"/>
  <c r="Q25" i="6"/>
  <c r="BT21" i="6"/>
  <c r="BS23" i="6"/>
  <c r="BZ30" i="6"/>
  <c r="BU30" i="6"/>
  <c r="BQ30" i="6"/>
  <c r="BT30" i="6"/>
  <c r="CA30" i="6"/>
  <c r="BW58" i="6"/>
  <c r="BQ58" i="6"/>
  <c r="BX58" i="6"/>
  <c r="BR58" i="6"/>
  <c r="BU21" i="6"/>
  <c r="CA21" i="6"/>
  <c r="BT23" i="6"/>
  <c r="BW30" i="6"/>
  <c r="BY31" i="6"/>
  <c r="BZ31" i="6"/>
  <c r="BU31" i="6"/>
  <c r="BQ31" i="6"/>
  <c r="BT31" i="6"/>
  <c r="BY32" i="6"/>
  <c r="BT32" i="6"/>
  <c r="BZ32" i="6"/>
  <c r="BU32" i="6"/>
  <c r="BQ32" i="6"/>
  <c r="BX32" i="6"/>
  <c r="BY34" i="6"/>
  <c r="BT34" i="6"/>
  <c r="BZ34" i="6"/>
  <c r="BU34" i="6"/>
  <c r="BQ34" i="6"/>
  <c r="BX34" i="6"/>
  <c r="BW56" i="6"/>
  <c r="BQ56" i="6"/>
  <c r="N56" i="6" s="1"/>
  <c r="BX56" i="6"/>
  <c r="BR56" i="6"/>
  <c r="BY56" i="6"/>
  <c r="BZ58" i="6"/>
  <c r="BW103" i="6"/>
  <c r="BW105" i="6"/>
  <c r="BW107" i="6"/>
  <c r="BW109" i="6"/>
  <c r="BW111" i="6"/>
  <c r="BW113" i="6"/>
  <c r="BW115" i="6"/>
  <c r="BW117" i="6"/>
  <c r="BT11" i="6"/>
  <c r="Q11" i="6" s="1"/>
  <c r="BZ11" i="6"/>
  <c r="BT13" i="6"/>
  <c r="Q13" i="6" s="1"/>
  <c r="BZ13" i="6"/>
  <c r="BT15" i="6"/>
  <c r="Q15" i="6" s="1"/>
  <c r="BZ15" i="6"/>
  <c r="BT17" i="6"/>
  <c r="BZ17" i="6"/>
  <c r="BQ21" i="6"/>
  <c r="Q21" i="6" s="1"/>
  <c r="BW21" i="6"/>
  <c r="BT22" i="6"/>
  <c r="Q22" i="6" s="1"/>
  <c r="BZ22" i="6"/>
  <c r="BQ23" i="6"/>
  <c r="Q23" i="6" s="1"/>
  <c r="BU23" i="6"/>
  <c r="CA23" i="6"/>
  <c r="BR30" i="6"/>
  <c r="BX30" i="6"/>
  <c r="BW31" i="6"/>
  <c r="BR32" i="6"/>
  <c r="CA32" i="6"/>
  <c r="BR34" i="6"/>
  <c r="CA34" i="6"/>
  <c r="BW54" i="6"/>
  <c r="BQ54" i="6"/>
  <c r="N54" i="6" s="1"/>
  <c r="BX54" i="6"/>
  <c r="BR54" i="6"/>
  <c r="BY54" i="6"/>
  <c r="BZ56" i="6"/>
  <c r="BS58" i="6"/>
  <c r="BU11" i="6"/>
  <c r="BU13" i="6"/>
  <c r="BU15" i="6"/>
  <c r="BU17" i="6"/>
  <c r="BS21" i="6"/>
  <c r="BY21" i="6"/>
  <c r="BU22" i="6"/>
  <c r="BR23" i="6"/>
  <c r="BW23" i="6"/>
  <c r="BW27" i="6"/>
  <c r="BQ27" i="6"/>
  <c r="Q27" i="6" s="1"/>
  <c r="BU27" i="6"/>
  <c r="BZ29" i="6"/>
  <c r="BU29" i="6"/>
  <c r="BQ29" i="6"/>
  <c r="Q29" i="6" s="1"/>
  <c r="BT29" i="6"/>
  <c r="CA29" i="6"/>
  <c r="BS30" i="6"/>
  <c r="BY30" i="6"/>
  <c r="BR31" i="6"/>
  <c r="BX31" i="6"/>
  <c r="BS32" i="6"/>
  <c r="BY33" i="6"/>
  <c r="BT33" i="6"/>
  <c r="BZ33" i="6"/>
  <c r="BU33" i="6"/>
  <c r="BQ33" i="6"/>
  <c r="Q33" i="6" s="1"/>
  <c r="BX33" i="6"/>
  <c r="BS34" i="6"/>
  <c r="BY35" i="6"/>
  <c r="BT35" i="6"/>
  <c r="BZ35" i="6"/>
  <c r="BU35" i="6"/>
  <c r="BQ35" i="6"/>
  <c r="BX35" i="6"/>
  <c r="BW48" i="6"/>
  <c r="C61" i="6"/>
  <c r="BW52" i="6"/>
  <c r="BQ52" i="6"/>
  <c r="N52" i="6" s="1"/>
  <c r="BX52" i="6"/>
  <c r="BR52" i="6"/>
  <c r="BY52" i="6"/>
  <c r="BZ54" i="6"/>
  <c r="BS56" i="6"/>
  <c r="BT58" i="6"/>
  <c r="BW60" i="6"/>
  <c r="BQ60" i="6"/>
  <c r="BX60" i="6"/>
  <c r="BR60" i="6"/>
  <c r="BY60" i="6"/>
  <c r="BX65" i="6"/>
  <c r="BQ65" i="6"/>
  <c r="K65" i="6" s="1"/>
  <c r="BX67" i="6"/>
  <c r="BQ67" i="6"/>
  <c r="K67" i="6" s="1"/>
  <c r="BX69" i="6"/>
  <c r="BQ69" i="6"/>
  <c r="K69" i="6" s="1"/>
  <c r="BX71" i="6"/>
  <c r="BQ71" i="6"/>
  <c r="K71" i="6" s="1"/>
  <c r="BX73" i="6"/>
  <c r="BQ73" i="6"/>
  <c r="K73" i="6" s="1"/>
  <c r="BX75" i="6"/>
  <c r="BQ75" i="6"/>
  <c r="K75" i="6" s="1"/>
  <c r="BX77" i="6"/>
  <c r="BQ77" i="6"/>
  <c r="K77" i="6" s="1"/>
  <c r="BW104" i="6"/>
  <c r="BW106" i="6"/>
  <c r="BW108" i="6"/>
  <c r="BW110" i="6"/>
  <c r="BW112" i="6"/>
  <c r="BW114" i="6"/>
  <c r="BW116" i="6"/>
  <c r="BY23" i="6"/>
  <c r="BZ23" i="6"/>
  <c r="BS24" i="6"/>
  <c r="Q24" i="6" s="1"/>
  <c r="BS25" i="6"/>
  <c r="BT26" i="6"/>
  <c r="Q26" i="6" s="1"/>
  <c r="BT28" i="6"/>
  <c r="Q28" i="6" s="1"/>
  <c r="BT53" i="6"/>
  <c r="BZ53" i="6"/>
  <c r="BT55" i="6"/>
  <c r="BZ55" i="6"/>
  <c r="BT57" i="6"/>
  <c r="N57" i="6" s="1"/>
  <c r="BZ57" i="6"/>
  <c r="BT59" i="6"/>
  <c r="BZ59" i="6"/>
  <c r="BS53" i="6"/>
  <c r="N53" i="6" s="1"/>
  <c r="BS55" i="6"/>
  <c r="N55" i="6" s="1"/>
  <c r="BS57" i="6"/>
  <c r="BS59" i="6"/>
  <c r="N59" i="6" s="1"/>
  <c r="Q35" i="6" l="1"/>
  <c r="Q34" i="6"/>
  <c r="Q31" i="6"/>
  <c r="Q20" i="6"/>
  <c r="Q18" i="6"/>
  <c r="B149" i="6"/>
  <c r="Q16" i="6"/>
  <c r="Q14" i="6"/>
  <c r="N60" i="6"/>
  <c r="Q32" i="6"/>
  <c r="N58" i="6"/>
  <c r="Q19" i="6"/>
  <c r="Q30" i="6"/>
  <c r="Q12" i="6"/>
  <c r="U118" i="5" l="1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C118" i="5"/>
  <c r="B118" i="5" s="1"/>
  <c r="BW117" i="5"/>
  <c r="BQ117" i="5"/>
  <c r="V117" i="5" s="1"/>
  <c r="B117" i="5"/>
  <c r="BW116" i="5"/>
  <c r="BQ116" i="5"/>
  <c r="V116" i="5" s="1"/>
  <c r="B116" i="5"/>
  <c r="BW115" i="5"/>
  <c r="BQ115" i="5"/>
  <c r="V115" i="5" s="1"/>
  <c r="B115" i="5"/>
  <c r="BW114" i="5"/>
  <c r="BQ114" i="5"/>
  <c r="V114" i="5" s="1"/>
  <c r="B114" i="5"/>
  <c r="BW113" i="5"/>
  <c r="BQ113" i="5"/>
  <c r="V113" i="5" s="1"/>
  <c r="B113" i="5"/>
  <c r="BW112" i="5"/>
  <c r="BQ112" i="5"/>
  <c r="V112" i="5" s="1"/>
  <c r="B112" i="5"/>
  <c r="BW111" i="5"/>
  <c r="BQ111" i="5"/>
  <c r="V111" i="5" s="1"/>
  <c r="B111" i="5"/>
  <c r="BW110" i="5"/>
  <c r="BQ110" i="5"/>
  <c r="V110" i="5" s="1"/>
  <c r="B110" i="5"/>
  <c r="BW109" i="5"/>
  <c r="BQ109" i="5"/>
  <c r="V109" i="5" s="1"/>
  <c r="B109" i="5"/>
  <c r="BW108" i="5"/>
  <c r="BQ108" i="5"/>
  <c r="V108" i="5" s="1"/>
  <c r="B108" i="5"/>
  <c r="BW107" i="5"/>
  <c r="BQ107" i="5"/>
  <c r="V107" i="5" s="1"/>
  <c r="B107" i="5"/>
  <c r="BW106" i="5"/>
  <c r="BQ106" i="5"/>
  <c r="V106" i="5" s="1"/>
  <c r="B106" i="5"/>
  <c r="BW105" i="5"/>
  <c r="BQ105" i="5"/>
  <c r="V105" i="5" s="1"/>
  <c r="B105" i="5"/>
  <c r="BW104" i="5"/>
  <c r="BQ104" i="5"/>
  <c r="V104" i="5" s="1"/>
  <c r="B104" i="5"/>
  <c r="BW103" i="5"/>
  <c r="BQ103" i="5"/>
  <c r="V103" i="5" s="1"/>
  <c r="B103" i="5"/>
  <c r="B95" i="5"/>
  <c r="B94" i="5"/>
  <c r="C89" i="5"/>
  <c r="C88" i="5"/>
  <c r="C87" i="5"/>
  <c r="C86" i="5"/>
  <c r="C85" i="5"/>
  <c r="C84" i="5"/>
  <c r="C83" i="5"/>
  <c r="C82" i="5"/>
  <c r="BX77" i="5"/>
  <c r="BR77" i="5"/>
  <c r="BQ77" i="5"/>
  <c r="K77" i="5" s="1"/>
  <c r="C77" i="5"/>
  <c r="BW77" i="5" s="1"/>
  <c r="BX76" i="5"/>
  <c r="C76" i="5"/>
  <c r="BW76" i="5" s="1"/>
  <c r="BX75" i="5"/>
  <c r="BR75" i="5"/>
  <c r="BQ75" i="5"/>
  <c r="K75" i="5" s="1"/>
  <c r="C75" i="5"/>
  <c r="BW75" i="5" s="1"/>
  <c r="BX74" i="5"/>
  <c r="C74" i="5"/>
  <c r="BX73" i="5"/>
  <c r="BR73" i="5"/>
  <c r="BQ73" i="5"/>
  <c r="K73" i="5" s="1"/>
  <c r="C73" i="5"/>
  <c r="BW73" i="5" s="1"/>
  <c r="BX72" i="5"/>
  <c r="C72" i="5"/>
  <c r="BW72" i="5" s="1"/>
  <c r="BX71" i="5"/>
  <c r="BR71" i="5"/>
  <c r="BQ71" i="5"/>
  <c r="K71" i="5" s="1"/>
  <c r="C71" i="5"/>
  <c r="BW71" i="5" s="1"/>
  <c r="BX70" i="5"/>
  <c r="C70" i="5"/>
  <c r="BW70" i="5" s="1"/>
  <c r="BX69" i="5"/>
  <c r="BR69" i="5"/>
  <c r="BQ69" i="5"/>
  <c r="K69" i="5" s="1"/>
  <c r="C69" i="5"/>
  <c r="BW69" i="5" s="1"/>
  <c r="BX68" i="5"/>
  <c r="C68" i="5"/>
  <c r="BX67" i="5"/>
  <c r="BR67" i="5"/>
  <c r="BQ67" i="5"/>
  <c r="K67" i="5" s="1"/>
  <c r="C67" i="5"/>
  <c r="BW67" i="5" s="1"/>
  <c r="BX66" i="5"/>
  <c r="C66" i="5"/>
  <c r="BX65" i="5"/>
  <c r="BR65" i="5"/>
  <c r="BQ65" i="5"/>
  <c r="K65" i="5" s="1"/>
  <c r="C65" i="5"/>
  <c r="BW65" i="5" s="1"/>
  <c r="M61" i="5"/>
  <c r="L61" i="5"/>
  <c r="K61" i="5"/>
  <c r="J61" i="5"/>
  <c r="I61" i="5"/>
  <c r="H61" i="5"/>
  <c r="G61" i="5"/>
  <c r="F61" i="5"/>
  <c r="E61" i="5"/>
  <c r="D61" i="5"/>
  <c r="BX60" i="5"/>
  <c r="BS60" i="5"/>
  <c r="C60" i="5"/>
  <c r="BR60" i="5" s="1"/>
  <c r="BZ59" i="5"/>
  <c r="BW59" i="5"/>
  <c r="BT59" i="5"/>
  <c r="BQ59" i="5"/>
  <c r="C59" i="5"/>
  <c r="BY59" i="5" s="1"/>
  <c r="BX58" i="5"/>
  <c r="BS58" i="5"/>
  <c r="BR58" i="5"/>
  <c r="C58" i="5"/>
  <c r="BZ57" i="5"/>
  <c r="BW57" i="5"/>
  <c r="BT57" i="5"/>
  <c r="BQ57" i="5"/>
  <c r="C57" i="5"/>
  <c r="BY57" i="5" s="1"/>
  <c r="C56" i="5"/>
  <c r="BZ55" i="5"/>
  <c r="BW55" i="5"/>
  <c r="BT55" i="5"/>
  <c r="BQ55" i="5"/>
  <c r="C55" i="5"/>
  <c r="BY55" i="5" s="1"/>
  <c r="BX54" i="5"/>
  <c r="C54" i="5"/>
  <c r="BZ53" i="5"/>
  <c r="BW53" i="5"/>
  <c r="BT53" i="5"/>
  <c r="BQ53" i="5"/>
  <c r="C53" i="5"/>
  <c r="BY53" i="5" s="1"/>
  <c r="BX52" i="5"/>
  <c r="BS52" i="5"/>
  <c r="C52" i="5"/>
  <c r="BR52" i="5" s="1"/>
  <c r="D49" i="5"/>
  <c r="C49" i="5"/>
  <c r="B49" i="5" s="1"/>
  <c r="D48" i="5"/>
  <c r="C48" i="5"/>
  <c r="B48" i="5"/>
  <c r="BQ48" i="5" s="1"/>
  <c r="AP48" i="5" s="1"/>
  <c r="D47" i="5"/>
  <c r="B47" i="5" s="1"/>
  <c r="C47" i="5"/>
  <c r="D46" i="5"/>
  <c r="C46" i="5"/>
  <c r="B46" i="5" s="1"/>
  <c r="BX41" i="5"/>
  <c r="BW41" i="5"/>
  <c r="BR41" i="5"/>
  <c r="BQ41" i="5"/>
  <c r="O41" i="5"/>
  <c r="BX40" i="5"/>
  <c r="BW40" i="5"/>
  <c r="BR40" i="5"/>
  <c r="BQ40" i="5"/>
  <c r="O40" i="5" s="1"/>
  <c r="BX39" i="5"/>
  <c r="BW39" i="5"/>
  <c r="BR39" i="5"/>
  <c r="O39" i="5" s="1"/>
  <c r="BQ39" i="5"/>
  <c r="BX38" i="5"/>
  <c r="BW38" i="5"/>
  <c r="BR38" i="5"/>
  <c r="BQ38" i="5"/>
  <c r="O38" i="5" s="1"/>
  <c r="CA35" i="5"/>
  <c r="BZ35" i="5"/>
  <c r="BY35" i="5"/>
  <c r="BW35" i="5"/>
  <c r="BU35" i="5"/>
  <c r="BT35" i="5"/>
  <c r="BR35" i="5"/>
  <c r="BQ35" i="5"/>
  <c r="C35" i="5"/>
  <c r="BX35" i="5" s="1"/>
  <c r="CA34" i="5"/>
  <c r="BZ34" i="5"/>
  <c r="BY34" i="5"/>
  <c r="BW34" i="5"/>
  <c r="BU34" i="5"/>
  <c r="BT34" i="5"/>
  <c r="BR34" i="5"/>
  <c r="BQ34" i="5"/>
  <c r="C34" i="5"/>
  <c r="BX34" i="5" s="1"/>
  <c r="CA33" i="5"/>
  <c r="BZ33" i="5"/>
  <c r="BY33" i="5"/>
  <c r="BW33" i="5"/>
  <c r="BU33" i="5"/>
  <c r="BT33" i="5"/>
  <c r="BR33" i="5"/>
  <c r="BQ33" i="5"/>
  <c r="C33" i="5"/>
  <c r="BX33" i="5" s="1"/>
  <c r="CA32" i="5"/>
  <c r="BZ32" i="5"/>
  <c r="BY32" i="5"/>
  <c r="BW32" i="5"/>
  <c r="BU32" i="5"/>
  <c r="BT32" i="5"/>
  <c r="BR32" i="5"/>
  <c r="BQ32" i="5"/>
  <c r="C32" i="5"/>
  <c r="BX32" i="5" s="1"/>
  <c r="CA31" i="5"/>
  <c r="BZ31" i="5"/>
  <c r="BY31" i="5"/>
  <c r="BW31" i="5"/>
  <c r="BU31" i="5"/>
  <c r="BT31" i="5"/>
  <c r="BR31" i="5"/>
  <c r="BQ31" i="5"/>
  <c r="C31" i="5"/>
  <c r="BX31" i="5" s="1"/>
  <c r="CA30" i="5"/>
  <c r="BZ30" i="5"/>
  <c r="BY30" i="5"/>
  <c r="BW30" i="5"/>
  <c r="BU30" i="5"/>
  <c r="BT30" i="5"/>
  <c r="BR30" i="5"/>
  <c r="BQ30" i="5"/>
  <c r="C30" i="5"/>
  <c r="BX30" i="5" s="1"/>
  <c r="CA29" i="5"/>
  <c r="BZ29" i="5"/>
  <c r="BY29" i="5"/>
  <c r="BW29" i="5"/>
  <c r="BU29" i="5"/>
  <c r="BT29" i="5"/>
  <c r="BR29" i="5"/>
  <c r="BQ29" i="5"/>
  <c r="C29" i="5"/>
  <c r="BX29" i="5" s="1"/>
  <c r="BU28" i="5"/>
  <c r="C28" i="5"/>
  <c r="CA27" i="5"/>
  <c r="BY27" i="5"/>
  <c r="BW27" i="5"/>
  <c r="BU27" i="5"/>
  <c r="BS27" i="5"/>
  <c r="BQ27" i="5"/>
  <c r="C27" i="5"/>
  <c r="BZ27" i="5" s="1"/>
  <c r="C26" i="5"/>
  <c r="BY25" i="5"/>
  <c r="BX25" i="5"/>
  <c r="BW25" i="5"/>
  <c r="BS25" i="5"/>
  <c r="BR25" i="5"/>
  <c r="C25" i="5"/>
  <c r="BY24" i="5"/>
  <c r="BX24" i="5"/>
  <c r="BS24" i="5"/>
  <c r="BR24" i="5"/>
  <c r="C24" i="5"/>
  <c r="BY23" i="5"/>
  <c r="C23" i="5"/>
  <c r="CA22" i="5"/>
  <c r="BY22" i="5"/>
  <c r="BW22" i="5"/>
  <c r="BU22" i="5"/>
  <c r="BS22" i="5"/>
  <c r="BQ22" i="5"/>
  <c r="C22" i="5"/>
  <c r="BZ22" i="5" s="1"/>
  <c r="CA21" i="5"/>
  <c r="BU21" i="5"/>
  <c r="C21" i="5"/>
  <c r="BW20" i="5"/>
  <c r="C20" i="5"/>
  <c r="BY19" i="5"/>
  <c r="BX19" i="5"/>
  <c r="BW19" i="5"/>
  <c r="BS19" i="5"/>
  <c r="BR19" i="5"/>
  <c r="C19" i="5"/>
  <c r="BY18" i="5"/>
  <c r="BX18" i="5"/>
  <c r="BS18" i="5"/>
  <c r="BR18" i="5"/>
  <c r="C18" i="5"/>
  <c r="CA17" i="5"/>
  <c r="BY17" i="5"/>
  <c r="BS17" i="5"/>
  <c r="BQ17" i="5"/>
  <c r="C17" i="5"/>
  <c r="BU16" i="5"/>
  <c r="BT16" i="5"/>
  <c r="C16" i="5"/>
  <c r="BY15" i="5"/>
  <c r="BW15" i="5"/>
  <c r="BS15" i="5"/>
  <c r="BQ15" i="5"/>
  <c r="C15" i="5"/>
  <c r="CA15" i="5" s="1"/>
  <c r="CA14" i="5"/>
  <c r="BU14" i="5"/>
  <c r="BT14" i="5"/>
  <c r="C14" i="5"/>
  <c r="BY13" i="5"/>
  <c r="BW13" i="5"/>
  <c r="BS13" i="5"/>
  <c r="BQ13" i="5"/>
  <c r="C13" i="5"/>
  <c r="BT13" i="5" s="1"/>
  <c r="C12" i="5"/>
  <c r="BU12" i="5" s="1"/>
  <c r="BY11" i="5"/>
  <c r="BW11" i="5"/>
  <c r="BS11" i="5"/>
  <c r="BQ11" i="5"/>
  <c r="C11" i="5"/>
  <c r="CA11" i="5" s="1"/>
  <c r="BU10" i="5"/>
  <c r="C10" i="5"/>
  <c r="A5" i="5"/>
  <c r="A4" i="5"/>
  <c r="A3" i="5"/>
  <c r="A2" i="5"/>
  <c r="BZ12" i="5" l="1"/>
  <c r="BQ10" i="5"/>
  <c r="BY10" i="5"/>
  <c r="BS10" i="5"/>
  <c r="BW10" i="5"/>
  <c r="BZ10" i="5"/>
  <c r="CA12" i="5"/>
  <c r="BZ20" i="5"/>
  <c r="BU20" i="5"/>
  <c r="BQ20" i="5"/>
  <c r="BX20" i="5"/>
  <c r="BY20" i="5"/>
  <c r="BS20" i="5"/>
  <c r="BR20" i="5"/>
  <c r="CA20" i="5"/>
  <c r="BZ23" i="5"/>
  <c r="BU23" i="5"/>
  <c r="BQ23" i="5"/>
  <c r="BX23" i="5"/>
  <c r="BR23" i="5"/>
  <c r="BW23" i="5"/>
  <c r="CA23" i="5"/>
  <c r="CA10" i="5"/>
  <c r="BT12" i="5"/>
  <c r="BQ16" i="5"/>
  <c r="BY16" i="5"/>
  <c r="BS16" i="5"/>
  <c r="BW16" i="5"/>
  <c r="BZ16" i="5"/>
  <c r="BW21" i="5"/>
  <c r="BQ21" i="5"/>
  <c r="Q21" i="5" s="1"/>
  <c r="BZ21" i="5"/>
  <c r="BS21" i="5"/>
  <c r="BY21" i="5"/>
  <c r="BS23" i="5"/>
  <c r="BW26" i="5"/>
  <c r="BQ26" i="5"/>
  <c r="BZ26" i="5"/>
  <c r="CA26" i="5"/>
  <c r="BT26" i="5"/>
  <c r="BS26" i="5"/>
  <c r="BY26" i="5"/>
  <c r="BW56" i="5"/>
  <c r="BQ56" i="5"/>
  <c r="BZ56" i="5"/>
  <c r="BT56" i="5"/>
  <c r="BS56" i="5"/>
  <c r="BX56" i="5"/>
  <c r="BR56" i="5"/>
  <c r="BT10" i="5"/>
  <c r="BY14" i="5"/>
  <c r="BS14" i="5"/>
  <c r="BW14" i="5"/>
  <c r="BQ14" i="5"/>
  <c r="BZ14" i="5"/>
  <c r="CA16" i="5"/>
  <c r="BT20" i="5"/>
  <c r="BT21" i="5"/>
  <c r="BT23" i="5"/>
  <c r="BU26" i="5"/>
  <c r="BW28" i="5"/>
  <c r="BQ28" i="5"/>
  <c r="BZ28" i="5"/>
  <c r="BY28" i="5"/>
  <c r="CA28" i="5"/>
  <c r="BT28" i="5"/>
  <c r="BS28" i="5"/>
  <c r="BY56" i="5"/>
  <c r="BQ12" i="5"/>
  <c r="BY12" i="5"/>
  <c r="BS12" i="5"/>
  <c r="BW12" i="5"/>
  <c r="BW54" i="5"/>
  <c r="BQ54" i="5"/>
  <c r="N54" i="5" s="1"/>
  <c r="BZ54" i="5"/>
  <c r="BT54" i="5"/>
  <c r="BY54" i="5"/>
  <c r="BR66" i="5"/>
  <c r="BQ66" i="5"/>
  <c r="BR68" i="5"/>
  <c r="BQ68" i="5"/>
  <c r="K68" i="5" s="1"/>
  <c r="BR74" i="5"/>
  <c r="BQ74" i="5"/>
  <c r="BT11" i="5"/>
  <c r="Q11" i="5" s="1"/>
  <c r="BZ11" i="5"/>
  <c r="BZ13" i="5"/>
  <c r="BT15" i="5"/>
  <c r="Q15" i="5" s="1"/>
  <c r="BZ15" i="5"/>
  <c r="BZ17" i="5"/>
  <c r="BT17" i="5"/>
  <c r="Q17" i="5" s="1"/>
  <c r="BZ18" i="5"/>
  <c r="BU18" i="5"/>
  <c r="BQ18" i="5"/>
  <c r="BT18" i="5"/>
  <c r="CA18" i="5"/>
  <c r="BZ24" i="5"/>
  <c r="BU24" i="5"/>
  <c r="BQ24" i="5"/>
  <c r="Q24" i="5" s="1"/>
  <c r="BT24" i="5"/>
  <c r="CA24" i="5"/>
  <c r="BU11" i="5"/>
  <c r="BU13" i="5"/>
  <c r="Q13" i="5" s="1"/>
  <c r="CA13" i="5"/>
  <c r="BU15" i="5"/>
  <c r="BW17" i="5"/>
  <c r="BW18" i="5"/>
  <c r="BZ19" i="5"/>
  <c r="BU19" i="5"/>
  <c r="BQ19" i="5"/>
  <c r="BT19" i="5"/>
  <c r="CA19" i="5"/>
  <c r="BW24" i="5"/>
  <c r="BZ25" i="5"/>
  <c r="BU25" i="5"/>
  <c r="BQ25" i="5"/>
  <c r="BT25" i="5"/>
  <c r="CA25" i="5"/>
  <c r="BW48" i="5"/>
  <c r="BS54" i="5"/>
  <c r="BW58" i="5"/>
  <c r="BQ58" i="5"/>
  <c r="N58" i="5" s="1"/>
  <c r="BZ58" i="5"/>
  <c r="BT58" i="5"/>
  <c r="BY58" i="5"/>
  <c r="BW66" i="5"/>
  <c r="BW68" i="5"/>
  <c r="BW74" i="5"/>
  <c r="BR70" i="5"/>
  <c r="BQ70" i="5"/>
  <c r="K70" i="5" s="1"/>
  <c r="BR72" i="5"/>
  <c r="BQ72" i="5"/>
  <c r="BR76" i="5"/>
  <c r="BQ76" i="5"/>
  <c r="K76" i="5" s="1"/>
  <c r="BU17" i="5"/>
  <c r="C61" i="5"/>
  <c r="A149" i="5" s="1"/>
  <c r="BW52" i="5"/>
  <c r="BQ52" i="5"/>
  <c r="N52" i="5" s="1"/>
  <c r="BZ52" i="5"/>
  <c r="BT52" i="5"/>
  <c r="BY52" i="5"/>
  <c r="BR54" i="5"/>
  <c r="BW60" i="5"/>
  <c r="BQ60" i="5"/>
  <c r="BZ60" i="5"/>
  <c r="BT60" i="5"/>
  <c r="BY60" i="5"/>
  <c r="BT22" i="5"/>
  <c r="Q22" i="5" s="1"/>
  <c r="BT27" i="5"/>
  <c r="Q27" i="5" s="1"/>
  <c r="BS29" i="5"/>
  <c r="Q29" i="5" s="1"/>
  <c r="BS30" i="5"/>
  <c r="Q30" i="5" s="1"/>
  <c r="BS31" i="5"/>
  <c r="Q31" i="5" s="1"/>
  <c r="BS32" i="5"/>
  <c r="Q32" i="5" s="1"/>
  <c r="BS33" i="5"/>
  <c r="Q33" i="5" s="1"/>
  <c r="BS34" i="5"/>
  <c r="Q34" i="5" s="1"/>
  <c r="BS35" i="5"/>
  <c r="Q35" i="5" s="1"/>
  <c r="BR53" i="5"/>
  <c r="BX53" i="5"/>
  <c r="BR55" i="5"/>
  <c r="N55" i="5" s="1"/>
  <c r="BX55" i="5"/>
  <c r="BR57" i="5"/>
  <c r="BX57" i="5"/>
  <c r="BR59" i="5"/>
  <c r="N59" i="5" s="1"/>
  <c r="BX59" i="5"/>
  <c r="BS53" i="5"/>
  <c r="BS55" i="5"/>
  <c r="BS57" i="5"/>
  <c r="BS59" i="5"/>
  <c r="Q10" i="5" l="1"/>
  <c r="Q19" i="5"/>
  <c r="Q18" i="5"/>
  <c r="B149" i="5"/>
  <c r="N57" i="5"/>
  <c r="N53" i="5"/>
  <c r="Q12" i="5"/>
  <c r="N56" i="5"/>
  <c r="Q26" i="5"/>
  <c r="Q16" i="5"/>
  <c r="N60" i="5"/>
  <c r="K72" i="5"/>
  <c r="Q25" i="5"/>
  <c r="K74" i="5"/>
  <c r="K66" i="5"/>
  <c r="Q28" i="5"/>
  <c r="Q14" i="5"/>
  <c r="Q23" i="5"/>
  <c r="Q20" i="5"/>
  <c r="U118" i="4" l="1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BQ117" i="4"/>
  <c r="V117" i="4" s="1"/>
  <c r="B117" i="4"/>
  <c r="BW117" i="4" s="1"/>
  <c r="BQ116" i="4"/>
  <c r="V116" i="4" s="1"/>
  <c r="B116" i="4"/>
  <c r="BW116" i="4" s="1"/>
  <c r="BQ115" i="4"/>
  <c r="V115" i="4" s="1"/>
  <c r="B115" i="4"/>
  <c r="BW115" i="4" s="1"/>
  <c r="BQ114" i="4"/>
  <c r="V114" i="4" s="1"/>
  <c r="B114" i="4"/>
  <c r="BW114" i="4" s="1"/>
  <c r="BQ113" i="4"/>
  <c r="V113" i="4" s="1"/>
  <c r="B113" i="4"/>
  <c r="BW113" i="4" s="1"/>
  <c r="BQ112" i="4"/>
  <c r="V112" i="4" s="1"/>
  <c r="B112" i="4"/>
  <c r="BW112" i="4" s="1"/>
  <c r="BQ111" i="4"/>
  <c r="V111" i="4" s="1"/>
  <c r="B111" i="4"/>
  <c r="BW111" i="4" s="1"/>
  <c r="BQ110" i="4"/>
  <c r="V110" i="4" s="1"/>
  <c r="B110" i="4"/>
  <c r="BW110" i="4" s="1"/>
  <c r="BQ109" i="4"/>
  <c r="V109" i="4" s="1"/>
  <c r="B109" i="4"/>
  <c r="BW109" i="4" s="1"/>
  <c r="BQ108" i="4"/>
  <c r="V108" i="4" s="1"/>
  <c r="B108" i="4"/>
  <c r="BW108" i="4" s="1"/>
  <c r="BQ107" i="4"/>
  <c r="V107" i="4" s="1"/>
  <c r="B107" i="4"/>
  <c r="BW107" i="4" s="1"/>
  <c r="BQ106" i="4"/>
  <c r="V106" i="4" s="1"/>
  <c r="B106" i="4"/>
  <c r="BW106" i="4" s="1"/>
  <c r="BQ105" i="4"/>
  <c r="V105" i="4" s="1"/>
  <c r="B105" i="4"/>
  <c r="BW105" i="4" s="1"/>
  <c r="BQ104" i="4"/>
  <c r="V104" i="4" s="1"/>
  <c r="B104" i="4"/>
  <c r="BW104" i="4" s="1"/>
  <c r="BQ103" i="4"/>
  <c r="V103" i="4" s="1"/>
  <c r="B103" i="4"/>
  <c r="BW103" i="4" s="1"/>
  <c r="B95" i="4"/>
  <c r="B94" i="4"/>
  <c r="C89" i="4"/>
  <c r="C88" i="4"/>
  <c r="C87" i="4"/>
  <c r="C86" i="4"/>
  <c r="C85" i="4"/>
  <c r="C84" i="4"/>
  <c r="C83" i="4"/>
  <c r="C82" i="4"/>
  <c r="BW77" i="4"/>
  <c r="C77" i="4"/>
  <c r="BW76" i="4"/>
  <c r="BQ76" i="4"/>
  <c r="C76" i="4"/>
  <c r="C75" i="4"/>
  <c r="BW75" i="4" s="1"/>
  <c r="BQ74" i="4"/>
  <c r="C74" i="4"/>
  <c r="BW74" i="4" s="1"/>
  <c r="BW73" i="4"/>
  <c r="C73" i="4"/>
  <c r="BW72" i="4"/>
  <c r="BQ72" i="4"/>
  <c r="C72" i="4"/>
  <c r="C71" i="4"/>
  <c r="BW71" i="4" s="1"/>
  <c r="BQ70" i="4"/>
  <c r="C70" i="4"/>
  <c r="BW70" i="4" s="1"/>
  <c r="BW69" i="4"/>
  <c r="C69" i="4"/>
  <c r="BW68" i="4"/>
  <c r="BQ68" i="4"/>
  <c r="C68" i="4"/>
  <c r="C67" i="4"/>
  <c r="BW67" i="4" s="1"/>
  <c r="BQ66" i="4"/>
  <c r="C66" i="4"/>
  <c r="BW66" i="4" s="1"/>
  <c r="BW65" i="4"/>
  <c r="C65" i="4"/>
  <c r="M61" i="4"/>
  <c r="L61" i="4"/>
  <c r="K61" i="4"/>
  <c r="J61" i="4"/>
  <c r="I61" i="4"/>
  <c r="H61" i="4"/>
  <c r="G61" i="4"/>
  <c r="F61" i="4"/>
  <c r="E61" i="4"/>
  <c r="D61" i="4"/>
  <c r="BZ60" i="4"/>
  <c r="BX60" i="4"/>
  <c r="BW60" i="4"/>
  <c r="BT60" i="4"/>
  <c r="BR60" i="4"/>
  <c r="BQ60" i="4"/>
  <c r="C60" i="4"/>
  <c r="BY60" i="4" s="1"/>
  <c r="BZ59" i="4"/>
  <c r="BX59" i="4"/>
  <c r="BT59" i="4"/>
  <c r="BR59" i="4"/>
  <c r="C59" i="4"/>
  <c r="BY59" i="4" s="1"/>
  <c r="BZ58" i="4"/>
  <c r="BX58" i="4"/>
  <c r="BW58" i="4"/>
  <c r="BT58" i="4"/>
  <c r="BR58" i="4"/>
  <c r="BQ58" i="4"/>
  <c r="C58" i="4"/>
  <c r="BY58" i="4" s="1"/>
  <c r="BZ57" i="4"/>
  <c r="BX57" i="4"/>
  <c r="BT57" i="4"/>
  <c r="BR57" i="4"/>
  <c r="C57" i="4"/>
  <c r="BY57" i="4" s="1"/>
  <c r="BZ56" i="4"/>
  <c r="BX56" i="4"/>
  <c r="BW56" i="4"/>
  <c r="BT56" i="4"/>
  <c r="BR56" i="4"/>
  <c r="BQ56" i="4"/>
  <c r="C56" i="4"/>
  <c r="BY56" i="4" s="1"/>
  <c r="BZ55" i="4"/>
  <c r="BX55" i="4"/>
  <c r="BT55" i="4"/>
  <c r="BR55" i="4"/>
  <c r="C55" i="4"/>
  <c r="BY55" i="4" s="1"/>
  <c r="BZ54" i="4"/>
  <c r="BX54" i="4"/>
  <c r="BW54" i="4"/>
  <c r="BT54" i="4"/>
  <c r="BR54" i="4"/>
  <c r="BQ54" i="4"/>
  <c r="C54" i="4"/>
  <c r="BY54" i="4" s="1"/>
  <c r="BZ53" i="4"/>
  <c r="BX53" i="4"/>
  <c r="BT53" i="4"/>
  <c r="BR53" i="4"/>
  <c r="C53" i="4"/>
  <c r="BY53" i="4" s="1"/>
  <c r="BZ52" i="4"/>
  <c r="BX52" i="4"/>
  <c r="BW52" i="4"/>
  <c r="BT52" i="4"/>
  <c r="BR52" i="4"/>
  <c r="BQ52" i="4"/>
  <c r="C52" i="4"/>
  <c r="C61" i="4" s="1"/>
  <c r="D49" i="4"/>
  <c r="C49" i="4"/>
  <c r="B49" i="4"/>
  <c r="BQ48" i="4"/>
  <c r="AP48" i="4" s="1"/>
  <c r="D48" i="4"/>
  <c r="C48" i="4"/>
  <c r="B48" i="4"/>
  <c r="BW48" i="4" s="1"/>
  <c r="D47" i="4"/>
  <c r="C47" i="4"/>
  <c r="B47" i="4" s="1"/>
  <c r="D46" i="4"/>
  <c r="C46" i="4"/>
  <c r="B46" i="4"/>
  <c r="BX41" i="4"/>
  <c r="BW41" i="4"/>
  <c r="BR41" i="4"/>
  <c r="BQ41" i="4"/>
  <c r="O41" i="4" s="1"/>
  <c r="BX40" i="4"/>
  <c r="BW40" i="4"/>
  <c r="BR40" i="4"/>
  <c r="O40" i="4" s="1"/>
  <c r="BQ40" i="4"/>
  <c r="BX39" i="4"/>
  <c r="BW39" i="4"/>
  <c r="BR39" i="4"/>
  <c r="BQ39" i="4"/>
  <c r="O39" i="4"/>
  <c r="BX38" i="4"/>
  <c r="BW38" i="4"/>
  <c r="BR38" i="4"/>
  <c r="BQ38" i="4"/>
  <c r="O38" i="4" s="1"/>
  <c r="C35" i="4"/>
  <c r="BY35" i="4" s="1"/>
  <c r="BY34" i="4"/>
  <c r="BX34" i="4"/>
  <c r="BU34" i="4"/>
  <c r="BS34" i="4"/>
  <c r="BQ34" i="4"/>
  <c r="C34" i="4"/>
  <c r="BX33" i="4"/>
  <c r="BQ33" i="4"/>
  <c r="C33" i="4"/>
  <c r="BY32" i="4"/>
  <c r="BU32" i="4"/>
  <c r="BS32" i="4"/>
  <c r="C32" i="4"/>
  <c r="BX32" i="4" s="1"/>
  <c r="C31" i="4"/>
  <c r="BY31" i="4" s="1"/>
  <c r="BY30" i="4"/>
  <c r="BX30" i="4"/>
  <c r="BU30" i="4"/>
  <c r="BS30" i="4"/>
  <c r="BQ30" i="4"/>
  <c r="C30" i="4"/>
  <c r="BX29" i="4"/>
  <c r="BQ29" i="4"/>
  <c r="C29" i="4"/>
  <c r="BZ28" i="4"/>
  <c r="BY28" i="4"/>
  <c r="BT28" i="4"/>
  <c r="BS28" i="4"/>
  <c r="BQ28" i="4"/>
  <c r="C28" i="4"/>
  <c r="CA27" i="4"/>
  <c r="BZ27" i="4"/>
  <c r="BW27" i="4"/>
  <c r="BT27" i="4"/>
  <c r="BQ27" i="4"/>
  <c r="C27" i="4"/>
  <c r="C26" i="4"/>
  <c r="BT26" i="4" s="1"/>
  <c r="BZ25" i="4"/>
  <c r="BW25" i="4"/>
  <c r="BT25" i="4"/>
  <c r="BR25" i="4"/>
  <c r="C25" i="4"/>
  <c r="BY25" i="4" s="1"/>
  <c r="CA24" i="4"/>
  <c r="BY24" i="4"/>
  <c r="BW24" i="4"/>
  <c r="BT24" i="4"/>
  <c r="BR24" i="4"/>
  <c r="C24" i="4"/>
  <c r="BX24" i="4" s="1"/>
  <c r="CA23" i="4"/>
  <c r="BY23" i="4"/>
  <c r="BW23" i="4"/>
  <c r="BT23" i="4"/>
  <c r="BR23" i="4"/>
  <c r="C23" i="4"/>
  <c r="BX23" i="4" s="1"/>
  <c r="CA22" i="4"/>
  <c r="BY22" i="4"/>
  <c r="BW22" i="4"/>
  <c r="BU22" i="4"/>
  <c r="BS22" i="4"/>
  <c r="BQ22" i="4"/>
  <c r="C22" i="4"/>
  <c r="BZ22" i="4" s="1"/>
  <c r="CA21" i="4"/>
  <c r="BY21" i="4"/>
  <c r="BU21" i="4"/>
  <c r="BS21" i="4"/>
  <c r="C21" i="4"/>
  <c r="BZ21" i="4" s="1"/>
  <c r="CA20" i="4"/>
  <c r="BY20" i="4"/>
  <c r="BW20" i="4"/>
  <c r="BT20" i="4"/>
  <c r="BR20" i="4"/>
  <c r="C20" i="4"/>
  <c r="BX20" i="4" s="1"/>
  <c r="CA19" i="4"/>
  <c r="BY19" i="4"/>
  <c r="BW19" i="4"/>
  <c r="BT19" i="4"/>
  <c r="BR19" i="4"/>
  <c r="C19" i="4"/>
  <c r="BX19" i="4" s="1"/>
  <c r="CA18" i="4"/>
  <c r="BY18" i="4"/>
  <c r="BW18" i="4"/>
  <c r="BT18" i="4"/>
  <c r="BR18" i="4"/>
  <c r="C18" i="4"/>
  <c r="BX18" i="4" s="1"/>
  <c r="CA17" i="4"/>
  <c r="BY17" i="4"/>
  <c r="BW17" i="4"/>
  <c r="BU17" i="4"/>
  <c r="BS17" i="4"/>
  <c r="BQ17" i="4"/>
  <c r="C17" i="4"/>
  <c r="BZ17" i="4" s="1"/>
  <c r="CA16" i="4"/>
  <c r="BY16" i="4"/>
  <c r="BU16" i="4"/>
  <c r="BS16" i="4"/>
  <c r="C16" i="4"/>
  <c r="BZ16" i="4" s="1"/>
  <c r="CA15" i="4"/>
  <c r="BY15" i="4"/>
  <c r="BW15" i="4"/>
  <c r="BU15" i="4"/>
  <c r="BS15" i="4"/>
  <c r="BQ15" i="4"/>
  <c r="C15" i="4"/>
  <c r="BZ15" i="4" s="1"/>
  <c r="CA14" i="4"/>
  <c r="BY14" i="4"/>
  <c r="BU14" i="4"/>
  <c r="BS14" i="4"/>
  <c r="C14" i="4"/>
  <c r="BZ14" i="4" s="1"/>
  <c r="CA13" i="4"/>
  <c r="BY13" i="4"/>
  <c r="BW13" i="4"/>
  <c r="BU13" i="4"/>
  <c r="BS13" i="4"/>
  <c r="BQ13" i="4"/>
  <c r="C13" i="4"/>
  <c r="BZ13" i="4" s="1"/>
  <c r="CA12" i="4"/>
  <c r="BY12" i="4"/>
  <c r="BU12" i="4"/>
  <c r="BS12" i="4"/>
  <c r="C12" i="4"/>
  <c r="BZ12" i="4" s="1"/>
  <c r="CA11" i="4"/>
  <c r="BY11" i="4"/>
  <c r="BW11" i="4"/>
  <c r="BU11" i="4"/>
  <c r="BS11" i="4"/>
  <c r="BQ11" i="4"/>
  <c r="C11" i="4"/>
  <c r="BZ11" i="4" s="1"/>
  <c r="CA10" i="4"/>
  <c r="BY10" i="4"/>
  <c r="BU10" i="4"/>
  <c r="BS10" i="4"/>
  <c r="C10" i="4"/>
  <c r="A149" i="4" s="1"/>
  <c r="A5" i="4"/>
  <c r="A4" i="4"/>
  <c r="A3" i="4"/>
  <c r="A2" i="4"/>
  <c r="BS26" i="4" l="1"/>
  <c r="BZ26" i="4"/>
  <c r="CA29" i="4"/>
  <c r="BW29" i="4"/>
  <c r="BR29" i="4"/>
  <c r="Q29" i="4" s="1"/>
  <c r="BT29" i="4"/>
  <c r="BZ29" i="4"/>
  <c r="BQ31" i="4"/>
  <c r="BX31" i="4"/>
  <c r="CA33" i="4"/>
  <c r="BW33" i="4"/>
  <c r="BR33" i="4"/>
  <c r="Q33" i="4" s="1"/>
  <c r="BT33" i="4"/>
  <c r="BZ33" i="4"/>
  <c r="BQ35" i="4"/>
  <c r="BX35" i="4"/>
  <c r="BX65" i="4"/>
  <c r="BR65" i="4"/>
  <c r="K66" i="4"/>
  <c r="BX69" i="4"/>
  <c r="BR69" i="4"/>
  <c r="BX73" i="4"/>
  <c r="BR73" i="4"/>
  <c r="BX77" i="4"/>
  <c r="BR77" i="4"/>
  <c r="BQ10" i="4"/>
  <c r="Q10" i="4" s="1"/>
  <c r="BW10" i="4"/>
  <c r="BT11" i="4"/>
  <c r="Q11" i="4" s="1"/>
  <c r="BQ12" i="4"/>
  <c r="Q12" i="4" s="1"/>
  <c r="BW12" i="4"/>
  <c r="BT13" i="4"/>
  <c r="Q13" i="4" s="1"/>
  <c r="BQ14" i="4"/>
  <c r="BW14" i="4"/>
  <c r="BT15" i="4"/>
  <c r="Q15" i="4" s="1"/>
  <c r="BQ16" i="4"/>
  <c r="BW16" i="4"/>
  <c r="BT17" i="4"/>
  <c r="Q17" i="4" s="1"/>
  <c r="BQ18" i="4"/>
  <c r="BU18" i="4"/>
  <c r="BZ18" i="4"/>
  <c r="BQ19" i="4"/>
  <c r="BU19" i="4"/>
  <c r="BZ19" i="4"/>
  <c r="BQ20" i="4"/>
  <c r="BU20" i="4"/>
  <c r="BZ20" i="4"/>
  <c r="BQ21" i="4"/>
  <c r="BW21" i="4"/>
  <c r="BT22" i="4"/>
  <c r="Q22" i="4" s="1"/>
  <c r="BQ23" i="4"/>
  <c r="BU23" i="4"/>
  <c r="BZ23" i="4"/>
  <c r="BQ24" i="4"/>
  <c r="BU24" i="4"/>
  <c r="BZ24" i="4"/>
  <c r="BQ25" i="4"/>
  <c r="BU25" i="4"/>
  <c r="CA25" i="4"/>
  <c r="BY27" i="4"/>
  <c r="BS27" i="4"/>
  <c r="BU27" i="4"/>
  <c r="CA28" i="4"/>
  <c r="BU28" i="4"/>
  <c r="BW28" i="4"/>
  <c r="BU29" i="4"/>
  <c r="CA30" i="4"/>
  <c r="BW30" i="4"/>
  <c r="BR30" i="4"/>
  <c r="BT30" i="4"/>
  <c r="BZ30" i="4"/>
  <c r="BS31" i="4"/>
  <c r="BQ32" i="4"/>
  <c r="BU33" i="4"/>
  <c r="CA34" i="4"/>
  <c r="BW34" i="4"/>
  <c r="BR34" i="4"/>
  <c r="BT34" i="4"/>
  <c r="BZ34" i="4"/>
  <c r="BS35" i="4"/>
  <c r="BQ65" i="4"/>
  <c r="K65" i="4" s="1"/>
  <c r="BR68" i="4"/>
  <c r="BX68" i="4"/>
  <c r="BQ69" i="4"/>
  <c r="K69" i="4" s="1"/>
  <c r="BR72" i="4"/>
  <c r="BX72" i="4"/>
  <c r="BQ73" i="4"/>
  <c r="K73" i="4" s="1"/>
  <c r="BR76" i="4"/>
  <c r="BX76" i="4"/>
  <c r="BQ77" i="4"/>
  <c r="K77" i="4" s="1"/>
  <c r="CA26" i="4"/>
  <c r="BU26" i="4"/>
  <c r="BW26" i="4"/>
  <c r="Q28" i="4"/>
  <c r="CA31" i="4"/>
  <c r="BW31" i="4"/>
  <c r="BR31" i="4"/>
  <c r="BT31" i="4"/>
  <c r="BZ31" i="4"/>
  <c r="CA35" i="4"/>
  <c r="BW35" i="4"/>
  <c r="BR35" i="4"/>
  <c r="BT35" i="4"/>
  <c r="BZ35" i="4"/>
  <c r="BX67" i="4"/>
  <c r="BR67" i="4"/>
  <c r="K68" i="4"/>
  <c r="BX71" i="4"/>
  <c r="BR71" i="4"/>
  <c r="K72" i="4"/>
  <c r="BX75" i="4"/>
  <c r="BR75" i="4"/>
  <c r="K76" i="4"/>
  <c r="BT10" i="4"/>
  <c r="BZ10" i="4"/>
  <c r="BT12" i="4"/>
  <c r="BT14" i="4"/>
  <c r="BT16" i="4"/>
  <c r="BS18" i="4"/>
  <c r="BS19" i="4"/>
  <c r="BS20" i="4"/>
  <c r="BT21" i="4"/>
  <c r="BS23" i="4"/>
  <c r="BS24" i="4"/>
  <c r="BS25" i="4"/>
  <c r="BX25" i="4"/>
  <c r="BQ26" i="4"/>
  <c r="Q26" i="4" s="1"/>
  <c r="BY26" i="4"/>
  <c r="BS29" i="4"/>
  <c r="BY29" i="4"/>
  <c r="BU31" i="4"/>
  <c r="CA32" i="4"/>
  <c r="BW32" i="4"/>
  <c r="BR32" i="4"/>
  <c r="BT32" i="4"/>
  <c r="BZ32" i="4"/>
  <c r="BS33" i="4"/>
  <c r="BY33" i="4"/>
  <c r="BU35" i="4"/>
  <c r="BR66" i="4"/>
  <c r="BX66" i="4"/>
  <c r="BQ67" i="4"/>
  <c r="K67" i="4" s="1"/>
  <c r="BR70" i="4"/>
  <c r="K70" i="4" s="1"/>
  <c r="BX70" i="4"/>
  <c r="BQ71" i="4"/>
  <c r="K71" i="4" s="1"/>
  <c r="BR74" i="4"/>
  <c r="K74" i="4" s="1"/>
  <c r="BX74" i="4"/>
  <c r="BQ75" i="4"/>
  <c r="K75" i="4" s="1"/>
  <c r="BS52" i="4"/>
  <c r="N52" i="4" s="1"/>
  <c r="BY52" i="4"/>
  <c r="BQ53" i="4"/>
  <c r="BW53" i="4"/>
  <c r="BS54" i="4"/>
  <c r="N54" i="4" s="1"/>
  <c r="BQ55" i="4"/>
  <c r="N55" i="4" s="1"/>
  <c r="BW55" i="4"/>
  <c r="BS56" i="4"/>
  <c r="N56" i="4" s="1"/>
  <c r="BQ57" i="4"/>
  <c r="BW57" i="4"/>
  <c r="BS58" i="4"/>
  <c r="N58" i="4" s="1"/>
  <c r="BQ59" i="4"/>
  <c r="BW59" i="4"/>
  <c r="BS60" i="4"/>
  <c r="N60" i="4" s="1"/>
  <c r="BS53" i="4"/>
  <c r="BS55" i="4"/>
  <c r="BS57" i="4"/>
  <c r="BS59" i="4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 s="1"/>
  <c r="BW117" i="3"/>
  <c r="BQ117" i="3"/>
  <c r="V117" i="3" s="1"/>
  <c r="B117" i="3"/>
  <c r="BW116" i="3"/>
  <c r="BQ116" i="3"/>
  <c r="V116" i="3" s="1"/>
  <c r="B116" i="3"/>
  <c r="BW115" i="3"/>
  <c r="BQ115" i="3"/>
  <c r="V115" i="3" s="1"/>
  <c r="B115" i="3"/>
  <c r="BW114" i="3"/>
  <c r="BQ114" i="3"/>
  <c r="V114" i="3" s="1"/>
  <c r="B114" i="3"/>
  <c r="BW113" i="3"/>
  <c r="BQ113" i="3"/>
  <c r="V113" i="3" s="1"/>
  <c r="B113" i="3"/>
  <c r="BW112" i="3"/>
  <c r="BQ112" i="3"/>
  <c r="V112" i="3" s="1"/>
  <c r="B112" i="3"/>
  <c r="BW111" i="3"/>
  <c r="BQ111" i="3"/>
  <c r="V111" i="3" s="1"/>
  <c r="B111" i="3"/>
  <c r="BW110" i="3"/>
  <c r="BQ110" i="3"/>
  <c r="V110" i="3" s="1"/>
  <c r="B110" i="3"/>
  <c r="BW109" i="3"/>
  <c r="BQ109" i="3"/>
  <c r="V109" i="3" s="1"/>
  <c r="B109" i="3"/>
  <c r="BW108" i="3"/>
  <c r="BQ108" i="3"/>
  <c r="V108" i="3" s="1"/>
  <c r="B108" i="3"/>
  <c r="BW107" i="3"/>
  <c r="BQ107" i="3"/>
  <c r="V107" i="3" s="1"/>
  <c r="B107" i="3"/>
  <c r="BW106" i="3"/>
  <c r="BQ106" i="3"/>
  <c r="V106" i="3" s="1"/>
  <c r="B106" i="3"/>
  <c r="BW105" i="3"/>
  <c r="BQ105" i="3"/>
  <c r="V105" i="3" s="1"/>
  <c r="B105" i="3"/>
  <c r="BW104" i="3"/>
  <c r="BQ104" i="3"/>
  <c r="V104" i="3" s="1"/>
  <c r="B104" i="3"/>
  <c r="BW103" i="3"/>
  <c r="BQ103" i="3"/>
  <c r="V103" i="3" s="1"/>
  <c r="B103" i="3"/>
  <c r="B95" i="3"/>
  <c r="B94" i="3"/>
  <c r="C89" i="3"/>
  <c r="C88" i="3"/>
  <c r="C87" i="3"/>
  <c r="C86" i="3"/>
  <c r="C85" i="3"/>
  <c r="C84" i="3"/>
  <c r="C83" i="3"/>
  <c r="C82" i="3"/>
  <c r="BX77" i="3"/>
  <c r="BR77" i="3"/>
  <c r="BQ77" i="3"/>
  <c r="K77" i="3" s="1"/>
  <c r="C77" i="3"/>
  <c r="BW77" i="3" s="1"/>
  <c r="C76" i="3"/>
  <c r="BQ76" i="3" s="1"/>
  <c r="BX75" i="3"/>
  <c r="BR75" i="3"/>
  <c r="BQ75" i="3"/>
  <c r="K75" i="3"/>
  <c r="C75" i="3"/>
  <c r="BW75" i="3" s="1"/>
  <c r="BW74" i="3"/>
  <c r="BR74" i="3"/>
  <c r="K74" i="3" s="1"/>
  <c r="C74" i="3"/>
  <c r="BQ74" i="3" s="1"/>
  <c r="BX73" i="3"/>
  <c r="BR73" i="3"/>
  <c r="BQ73" i="3"/>
  <c r="K73" i="3" s="1"/>
  <c r="C73" i="3"/>
  <c r="BW73" i="3" s="1"/>
  <c r="C72" i="3"/>
  <c r="BQ72" i="3" s="1"/>
  <c r="BX71" i="3"/>
  <c r="BR71" i="3"/>
  <c r="BQ71" i="3"/>
  <c r="K71" i="3"/>
  <c r="C71" i="3"/>
  <c r="BW71" i="3" s="1"/>
  <c r="BW70" i="3"/>
  <c r="BR70" i="3"/>
  <c r="K70" i="3" s="1"/>
  <c r="C70" i="3"/>
  <c r="BQ70" i="3" s="1"/>
  <c r="BX69" i="3"/>
  <c r="BR69" i="3"/>
  <c r="BQ69" i="3"/>
  <c r="K69" i="3" s="1"/>
  <c r="C69" i="3"/>
  <c r="BW69" i="3" s="1"/>
  <c r="C68" i="3"/>
  <c r="BQ68" i="3" s="1"/>
  <c r="BX67" i="3"/>
  <c r="BR67" i="3"/>
  <c r="BQ67" i="3"/>
  <c r="K67" i="3"/>
  <c r="C67" i="3"/>
  <c r="BW67" i="3" s="1"/>
  <c r="BW66" i="3"/>
  <c r="BR66" i="3"/>
  <c r="K66" i="3" s="1"/>
  <c r="C66" i="3"/>
  <c r="BQ66" i="3" s="1"/>
  <c r="BX65" i="3"/>
  <c r="BR65" i="3"/>
  <c r="BQ65" i="3"/>
  <c r="K65" i="3" s="1"/>
  <c r="C65" i="3"/>
  <c r="BW65" i="3" s="1"/>
  <c r="M61" i="3"/>
  <c r="L61" i="3"/>
  <c r="K61" i="3"/>
  <c r="J61" i="3"/>
  <c r="I61" i="3"/>
  <c r="H61" i="3"/>
  <c r="G61" i="3"/>
  <c r="F61" i="3"/>
  <c r="E61" i="3"/>
  <c r="D61" i="3"/>
  <c r="BY60" i="3"/>
  <c r="BX60" i="3"/>
  <c r="BR60" i="3"/>
  <c r="BQ60" i="3"/>
  <c r="C60" i="3"/>
  <c r="BS60" i="3" s="1"/>
  <c r="BY59" i="3"/>
  <c r="BW59" i="3"/>
  <c r="BQ59" i="3"/>
  <c r="C59" i="3"/>
  <c r="BZ59" i="3" s="1"/>
  <c r="C58" i="3"/>
  <c r="C57" i="3"/>
  <c r="BS56" i="3"/>
  <c r="C56" i="3"/>
  <c r="BZ55" i="3"/>
  <c r="BS55" i="3"/>
  <c r="C55" i="3"/>
  <c r="BY54" i="3"/>
  <c r="BX54" i="3"/>
  <c r="BS54" i="3"/>
  <c r="BR54" i="3"/>
  <c r="BQ54" i="3"/>
  <c r="C54" i="3"/>
  <c r="BZ53" i="3"/>
  <c r="BY53" i="3"/>
  <c r="BW53" i="3"/>
  <c r="BS53" i="3"/>
  <c r="BQ53" i="3"/>
  <c r="C53" i="3"/>
  <c r="BY52" i="3"/>
  <c r="BX52" i="3"/>
  <c r="BR52" i="3"/>
  <c r="BQ52" i="3"/>
  <c r="C52" i="3"/>
  <c r="C61" i="3" s="1"/>
  <c r="D49" i="3"/>
  <c r="C49" i="3"/>
  <c r="B49" i="3" s="1"/>
  <c r="D48" i="3"/>
  <c r="C48" i="3"/>
  <c r="B48" i="3" s="1"/>
  <c r="D47" i="3"/>
  <c r="C47" i="3"/>
  <c r="B47" i="3"/>
  <c r="D46" i="3"/>
  <c r="C46" i="3"/>
  <c r="BX41" i="3"/>
  <c r="BW41" i="3"/>
  <c r="BR41" i="3"/>
  <c r="BQ41" i="3"/>
  <c r="O41" i="3"/>
  <c r="BX40" i="3"/>
  <c r="BW40" i="3"/>
  <c r="BR40" i="3"/>
  <c r="BQ40" i="3"/>
  <c r="O40" i="3"/>
  <c r="BX39" i="3"/>
  <c r="BW39" i="3"/>
  <c r="BR39" i="3"/>
  <c r="BQ39" i="3"/>
  <c r="O39" i="3" s="1"/>
  <c r="BX38" i="3"/>
  <c r="BW38" i="3"/>
  <c r="BR38" i="3"/>
  <c r="BQ38" i="3"/>
  <c r="CA35" i="3"/>
  <c r="BZ35" i="3"/>
  <c r="BY35" i="3"/>
  <c r="BW35" i="3"/>
  <c r="BU35" i="3"/>
  <c r="BT35" i="3"/>
  <c r="BR35" i="3"/>
  <c r="BQ35" i="3"/>
  <c r="C35" i="3"/>
  <c r="BX35" i="3" s="1"/>
  <c r="CA34" i="3"/>
  <c r="BZ34" i="3"/>
  <c r="BY34" i="3"/>
  <c r="BW34" i="3"/>
  <c r="BU34" i="3"/>
  <c r="BT34" i="3"/>
  <c r="BR34" i="3"/>
  <c r="BQ34" i="3"/>
  <c r="C34" i="3"/>
  <c r="BX34" i="3" s="1"/>
  <c r="CA33" i="3"/>
  <c r="BZ33" i="3"/>
  <c r="BY33" i="3"/>
  <c r="BW33" i="3"/>
  <c r="BU33" i="3"/>
  <c r="BT33" i="3"/>
  <c r="BR33" i="3"/>
  <c r="BQ33" i="3"/>
  <c r="C33" i="3"/>
  <c r="BX33" i="3" s="1"/>
  <c r="CA32" i="3"/>
  <c r="BZ32" i="3"/>
  <c r="BY32" i="3"/>
  <c r="BW32" i="3"/>
  <c r="BU32" i="3"/>
  <c r="BT32" i="3"/>
  <c r="BR32" i="3"/>
  <c r="BQ32" i="3"/>
  <c r="C32" i="3"/>
  <c r="BX32" i="3" s="1"/>
  <c r="CA31" i="3"/>
  <c r="BZ31" i="3"/>
  <c r="BY31" i="3"/>
  <c r="BW31" i="3"/>
  <c r="BU31" i="3"/>
  <c r="BT31" i="3"/>
  <c r="BR31" i="3"/>
  <c r="BQ31" i="3"/>
  <c r="C31" i="3"/>
  <c r="BX31" i="3" s="1"/>
  <c r="CA30" i="3"/>
  <c r="BZ30" i="3"/>
  <c r="BY30" i="3"/>
  <c r="BW30" i="3"/>
  <c r="BU30" i="3"/>
  <c r="BT30" i="3"/>
  <c r="BR30" i="3"/>
  <c r="BQ30" i="3"/>
  <c r="C30" i="3"/>
  <c r="BX30" i="3" s="1"/>
  <c r="CA29" i="3"/>
  <c r="BZ29" i="3"/>
  <c r="BY29" i="3"/>
  <c r="BW29" i="3"/>
  <c r="BU29" i="3"/>
  <c r="BT29" i="3"/>
  <c r="BR29" i="3"/>
  <c r="BQ29" i="3"/>
  <c r="C29" i="3"/>
  <c r="BX29" i="3" s="1"/>
  <c r="CA28" i="3"/>
  <c r="BT28" i="3"/>
  <c r="C28" i="3"/>
  <c r="CA27" i="3"/>
  <c r="BY27" i="3"/>
  <c r="BW27" i="3"/>
  <c r="BU27" i="3"/>
  <c r="BS27" i="3"/>
  <c r="BQ27" i="3"/>
  <c r="C27" i="3"/>
  <c r="BZ27" i="3" s="1"/>
  <c r="CA26" i="3"/>
  <c r="BT26" i="3"/>
  <c r="C26" i="3"/>
  <c r="C25" i="3"/>
  <c r="BX24" i="3"/>
  <c r="BW24" i="3"/>
  <c r="BR24" i="3"/>
  <c r="C24" i="3"/>
  <c r="BY24" i="3" s="1"/>
  <c r="BY23" i="3"/>
  <c r="BX23" i="3"/>
  <c r="BW23" i="3"/>
  <c r="BS23" i="3"/>
  <c r="BR23" i="3"/>
  <c r="C23" i="3"/>
  <c r="CA22" i="3"/>
  <c r="BY22" i="3"/>
  <c r="BW22" i="3"/>
  <c r="BU22" i="3"/>
  <c r="BS22" i="3"/>
  <c r="BQ22" i="3"/>
  <c r="C22" i="3"/>
  <c r="BZ22" i="3" s="1"/>
  <c r="CA21" i="3"/>
  <c r="BZ21" i="3"/>
  <c r="BY21" i="3"/>
  <c r="BT21" i="3"/>
  <c r="BS21" i="3"/>
  <c r="C21" i="3"/>
  <c r="BY20" i="3"/>
  <c r="BS20" i="3"/>
  <c r="C20" i="3"/>
  <c r="BW20" i="3" s="1"/>
  <c r="C19" i="3"/>
  <c r="BX18" i="3"/>
  <c r="BW18" i="3"/>
  <c r="BR18" i="3"/>
  <c r="C18" i="3"/>
  <c r="BY18" i="3" s="1"/>
  <c r="BY17" i="3"/>
  <c r="BW17" i="3"/>
  <c r="BQ17" i="3"/>
  <c r="C17" i="3"/>
  <c r="CA17" i="3" s="1"/>
  <c r="BY16" i="3"/>
  <c r="BS16" i="3"/>
  <c r="C16" i="3"/>
  <c r="BW16" i="3" s="1"/>
  <c r="CA15" i="3"/>
  <c r="BW15" i="3"/>
  <c r="BU15" i="3"/>
  <c r="BQ15" i="3"/>
  <c r="C15" i="3"/>
  <c r="BZ15" i="3" s="1"/>
  <c r="BY14" i="3"/>
  <c r="BS14" i="3"/>
  <c r="C14" i="3"/>
  <c r="BW14" i="3" s="1"/>
  <c r="CA13" i="3"/>
  <c r="BW13" i="3"/>
  <c r="BU13" i="3"/>
  <c r="BQ13" i="3"/>
  <c r="C13" i="3"/>
  <c r="BZ13" i="3" s="1"/>
  <c r="BY12" i="3"/>
  <c r="BS12" i="3"/>
  <c r="C12" i="3"/>
  <c r="BW12" i="3" s="1"/>
  <c r="CA11" i="3"/>
  <c r="BW11" i="3"/>
  <c r="BU11" i="3"/>
  <c r="BQ11" i="3"/>
  <c r="C11" i="3"/>
  <c r="BZ11" i="3" s="1"/>
  <c r="BY10" i="3"/>
  <c r="BS10" i="3"/>
  <c r="C10" i="3"/>
  <c r="A5" i="3"/>
  <c r="A4" i="3"/>
  <c r="A3" i="3"/>
  <c r="A2" i="3"/>
  <c r="N53" i="4" l="1"/>
  <c r="Q24" i="4"/>
  <c r="Q19" i="4"/>
  <c r="Q35" i="4"/>
  <c r="Q23" i="4"/>
  <c r="Q18" i="4"/>
  <c r="Q31" i="4"/>
  <c r="N57" i="4"/>
  <c r="Q34" i="4"/>
  <c r="Q32" i="4"/>
  <c r="Q30" i="4"/>
  <c r="Q27" i="4"/>
  <c r="Q25" i="4"/>
  <c r="Q20" i="4"/>
  <c r="Q14" i="4"/>
  <c r="N59" i="4"/>
  <c r="Q21" i="4"/>
  <c r="Q16" i="4"/>
  <c r="B149" i="4"/>
  <c r="K68" i="3"/>
  <c r="BQ48" i="3"/>
  <c r="AP48" i="3" s="1"/>
  <c r="BW48" i="3"/>
  <c r="K72" i="3"/>
  <c r="K76" i="3"/>
  <c r="BZ19" i="3"/>
  <c r="BU19" i="3"/>
  <c r="BQ19" i="3"/>
  <c r="BT19" i="3"/>
  <c r="CA19" i="3"/>
  <c r="BZ25" i="3"/>
  <c r="BU25" i="3"/>
  <c r="BQ25" i="3"/>
  <c r="BT25" i="3"/>
  <c r="CA25" i="3"/>
  <c r="BX57" i="3"/>
  <c r="BR57" i="3"/>
  <c r="BZ58" i="3"/>
  <c r="BT58" i="3"/>
  <c r="BX68" i="3"/>
  <c r="BX72" i="3"/>
  <c r="BX76" i="3"/>
  <c r="A149" i="3"/>
  <c r="BT10" i="3"/>
  <c r="BZ10" i="3"/>
  <c r="BT12" i="3"/>
  <c r="BZ12" i="3"/>
  <c r="BW19" i="3"/>
  <c r="BW26" i="3"/>
  <c r="BQ26" i="3"/>
  <c r="BW28" i="3"/>
  <c r="BQ28" i="3"/>
  <c r="BX55" i="3"/>
  <c r="BR55" i="3"/>
  <c r="BT55" i="3"/>
  <c r="BZ56" i="3"/>
  <c r="BT56" i="3"/>
  <c r="BW56" i="3"/>
  <c r="BW57" i="3"/>
  <c r="BQ58" i="3"/>
  <c r="BX58" i="3"/>
  <c r="BU10" i="3"/>
  <c r="CA10" i="3"/>
  <c r="BS11" i="3"/>
  <c r="BY11" i="3"/>
  <c r="BU12" i="3"/>
  <c r="CA12" i="3"/>
  <c r="BS13" i="3"/>
  <c r="BY13" i="3"/>
  <c r="BU14" i="3"/>
  <c r="CA14" i="3"/>
  <c r="BS15" i="3"/>
  <c r="BY15" i="3"/>
  <c r="BU16" i="3"/>
  <c r="CA16" i="3"/>
  <c r="BS17" i="3"/>
  <c r="BS18" i="3"/>
  <c r="BR19" i="3"/>
  <c r="BX19" i="3"/>
  <c r="BW21" i="3"/>
  <c r="BQ21" i="3"/>
  <c r="Q21" i="3" s="1"/>
  <c r="BU21" i="3"/>
  <c r="BZ23" i="3"/>
  <c r="BU23" i="3"/>
  <c r="BQ23" i="3"/>
  <c r="Q23" i="3" s="1"/>
  <c r="BT23" i="3"/>
  <c r="CA23" i="3"/>
  <c r="BS24" i="3"/>
  <c r="BR25" i="3"/>
  <c r="BX25" i="3"/>
  <c r="BY26" i="3"/>
  <c r="BY28" i="3"/>
  <c r="B46" i="3"/>
  <c r="BS52" i="3"/>
  <c r="BX53" i="3"/>
  <c r="BR53" i="3"/>
  <c r="N53" i="3" s="1"/>
  <c r="BT53" i="3"/>
  <c r="BZ54" i="3"/>
  <c r="BT54" i="3"/>
  <c r="N54" i="3" s="1"/>
  <c r="BW54" i="3"/>
  <c r="BW55" i="3"/>
  <c r="BQ56" i="3"/>
  <c r="BX56" i="3"/>
  <c r="BQ57" i="3"/>
  <c r="BY57" i="3"/>
  <c r="BR58" i="3"/>
  <c r="BY58" i="3"/>
  <c r="BS59" i="3"/>
  <c r="BX66" i="3"/>
  <c r="BR68" i="3"/>
  <c r="BX70" i="3"/>
  <c r="BR72" i="3"/>
  <c r="BX74" i="3"/>
  <c r="BR76" i="3"/>
  <c r="N52" i="3"/>
  <c r="BT57" i="3"/>
  <c r="BW58" i="3"/>
  <c r="BT14" i="3"/>
  <c r="BZ14" i="3"/>
  <c r="BT16" i="3"/>
  <c r="BZ16" i="3"/>
  <c r="BZ20" i="3"/>
  <c r="BU20" i="3"/>
  <c r="BQ20" i="3"/>
  <c r="BT20" i="3"/>
  <c r="CA20" i="3"/>
  <c r="BW25" i="3"/>
  <c r="BU26" i="3"/>
  <c r="BU28" i="3"/>
  <c r="BQ10" i="3"/>
  <c r="Q10" i="3" s="1"/>
  <c r="BW10" i="3"/>
  <c r="BT11" i="3"/>
  <c r="BQ12" i="3"/>
  <c r="Q12" i="3" s="1"/>
  <c r="BT13" i="3"/>
  <c r="BQ14" i="3"/>
  <c r="BT15" i="3"/>
  <c r="BQ16" i="3"/>
  <c r="BZ17" i="3"/>
  <c r="BT17" i="3"/>
  <c r="BU17" i="3"/>
  <c r="BZ18" i="3"/>
  <c r="BU18" i="3"/>
  <c r="BQ18" i="3"/>
  <c r="BT18" i="3"/>
  <c r="CA18" i="3"/>
  <c r="BS19" i="3"/>
  <c r="BY19" i="3"/>
  <c r="BR20" i="3"/>
  <c r="BX20" i="3"/>
  <c r="BZ24" i="3"/>
  <c r="BU24" i="3"/>
  <c r="BQ24" i="3"/>
  <c r="Q24" i="3" s="1"/>
  <c r="BT24" i="3"/>
  <c r="CA24" i="3"/>
  <c r="BS25" i="3"/>
  <c r="BY25" i="3"/>
  <c r="BS26" i="3"/>
  <c r="BZ26" i="3"/>
  <c r="BS28" i="3"/>
  <c r="BZ28" i="3"/>
  <c r="O38" i="3"/>
  <c r="BZ52" i="3"/>
  <c r="BT52" i="3"/>
  <c r="BW52" i="3"/>
  <c r="BQ55" i="3"/>
  <c r="N55" i="3" s="1"/>
  <c r="BY55" i="3"/>
  <c r="BR56" i="3"/>
  <c r="BY56" i="3"/>
  <c r="BS57" i="3"/>
  <c r="BZ57" i="3"/>
  <c r="BS58" i="3"/>
  <c r="BX59" i="3"/>
  <c r="BR59" i="3"/>
  <c r="N59" i="3" s="1"/>
  <c r="BT59" i="3"/>
  <c r="BZ60" i="3"/>
  <c r="BT60" i="3"/>
  <c r="N60" i="3" s="1"/>
  <c r="BW60" i="3"/>
  <c r="BW68" i="3"/>
  <c r="BW72" i="3"/>
  <c r="BW76" i="3"/>
  <c r="BT22" i="3"/>
  <c r="Q22" i="3" s="1"/>
  <c r="BT27" i="3"/>
  <c r="Q27" i="3" s="1"/>
  <c r="BS29" i="3"/>
  <c r="Q29" i="3" s="1"/>
  <c r="BS30" i="3"/>
  <c r="Q30" i="3" s="1"/>
  <c r="BS31" i="3"/>
  <c r="Q31" i="3" s="1"/>
  <c r="BS32" i="3"/>
  <c r="Q32" i="3" s="1"/>
  <c r="BS33" i="3"/>
  <c r="Q33" i="3" s="1"/>
  <c r="BS34" i="3"/>
  <c r="Q34" i="3" s="1"/>
  <c r="BS35" i="3"/>
  <c r="Q35" i="3" s="1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118" i="2" s="1"/>
  <c r="BQ117" i="2"/>
  <c r="V117" i="2" s="1"/>
  <c r="B117" i="2"/>
  <c r="BW117" i="2" s="1"/>
  <c r="BQ116" i="2"/>
  <c r="V116" i="2"/>
  <c r="B116" i="2"/>
  <c r="BW116" i="2" s="1"/>
  <c r="B115" i="2"/>
  <c r="B114" i="2"/>
  <c r="BW114" i="2" s="1"/>
  <c r="BQ113" i="2"/>
  <c r="V113" i="2" s="1"/>
  <c r="B113" i="2"/>
  <c r="BW113" i="2" s="1"/>
  <c r="BQ112" i="2"/>
  <c r="V112" i="2"/>
  <c r="B112" i="2"/>
  <c r="BW112" i="2" s="1"/>
  <c r="B111" i="2"/>
  <c r="B110" i="2"/>
  <c r="BW110" i="2" s="1"/>
  <c r="BQ109" i="2"/>
  <c r="V109" i="2" s="1"/>
  <c r="B109" i="2"/>
  <c r="BW109" i="2" s="1"/>
  <c r="BQ108" i="2"/>
  <c r="V108" i="2"/>
  <c r="B108" i="2"/>
  <c r="BW108" i="2" s="1"/>
  <c r="B107" i="2"/>
  <c r="B106" i="2"/>
  <c r="BW106" i="2" s="1"/>
  <c r="BQ105" i="2"/>
  <c r="V105" i="2" s="1"/>
  <c r="B105" i="2"/>
  <c r="BW105" i="2" s="1"/>
  <c r="BQ104" i="2"/>
  <c r="V104" i="2"/>
  <c r="B104" i="2"/>
  <c r="BW104" i="2" s="1"/>
  <c r="B103" i="2"/>
  <c r="B95" i="2"/>
  <c r="B94" i="2"/>
  <c r="C89" i="2"/>
  <c r="C88" i="2"/>
  <c r="C87" i="2"/>
  <c r="C86" i="2"/>
  <c r="C85" i="2"/>
  <c r="C84" i="2"/>
  <c r="C83" i="2"/>
  <c r="C82" i="2"/>
  <c r="BW77" i="2"/>
  <c r="C77" i="2"/>
  <c r="BR77" i="2" s="1"/>
  <c r="BW76" i="2"/>
  <c r="BQ76" i="2"/>
  <c r="C76" i="2"/>
  <c r="BX76" i="2" s="1"/>
  <c r="C75" i="2"/>
  <c r="BX75" i="2" s="1"/>
  <c r="C74" i="2"/>
  <c r="BW73" i="2"/>
  <c r="BQ73" i="2"/>
  <c r="K73" i="2"/>
  <c r="C73" i="2"/>
  <c r="BR73" i="2" s="1"/>
  <c r="BW72" i="2"/>
  <c r="BR72" i="2"/>
  <c r="BQ72" i="2"/>
  <c r="K72" i="2" s="1"/>
  <c r="C72" i="2"/>
  <c r="BX72" i="2" s="1"/>
  <c r="BQ71" i="2"/>
  <c r="K71" i="2" s="1"/>
  <c r="C71" i="2"/>
  <c r="BR71" i="2" s="1"/>
  <c r="BR70" i="2"/>
  <c r="C70" i="2"/>
  <c r="BX70" i="2" s="1"/>
  <c r="BW69" i="2"/>
  <c r="C69" i="2"/>
  <c r="BR69" i="2" s="1"/>
  <c r="BW68" i="2"/>
  <c r="BQ68" i="2"/>
  <c r="C68" i="2"/>
  <c r="BX68" i="2" s="1"/>
  <c r="C67" i="2"/>
  <c r="BX67" i="2" s="1"/>
  <c r="C66" i="2"/>
  <c r="BW65" i="2"/>
  <c r="BQ65" i="2"/>
  <c r="K65" i="2"/>
  <c r="C65" i="2"/>
  <c r="BR65" i="2" s="1"/>
  <c r="M61" i="2"/>
  <c r="L61" i="2"/>
  <c r="K61" i="2"/>
  <c r="J61" i="2"/>
  <c r="I61" i="2"/>
  <c r="H61" i="2"/>
  <c r="G61" i="2"/>
  <c r="F61" i="2"/>
  <c r="E61" i="2"/>
  <c r="D61" i="2"/>
  <c r="BZ60" i="2"/>
  <c r="BX60" i="2"/>
  <c r="BW60" i="2"/>
  <c r="BT60" i="2"/>
  <c r="BR60" i="2"/>
  <c r="BQ60" i="2"/>
  <c r="C60" i="2"/>
  <c r="BY60" i="2" s="1"/>
  <c r="BY59" i="2"/>
  <c r="BT59" i="2"/>
  <c r="C59" i="2"/>
  <c r="BZ58" i="2"/>
  <c r="BX58" i="2"/>
  <c r="BW58" i="2"/>
  <c r="BT58" i="2"/>
  <c r="BR58" i="2"/>
  <c r="BQ58" i="2"/>
  <c r="C58" i="2"/>
  <c r="BY58" i="2" s="1"/>
  <c r="BY57" i="2"/>
  <c r="BT57" i="2"/>
  <c r="BR57" i="2"/>
  <c r="C57" i="2"/>
  <c r="BZ56" i="2"/>
  <c r="BX56" i="2"/>
  <c r="BW56" i="2"/>
  <c r="BT56" i="2"/>
  <c r="BR56" i="2"/>
  <c r="BQ56" i="2"/>
  <c r="C56" i="2"/>
  <c r="BY56" i="2" s="1"/>
  <c r="C55" i="2"/>
  <c r="BT55" i="2" s="1"/>
  <c r="BZ54" i="2"/>
  <c r="BX54" i="2"/>
  <c r="BW54" i="2"/>
  <c r="BT54" i="2"/>
  <c r="BR54" i="2"/>
  <c r="BQ54" i="2"/>
  <c r="C54" i="2"/>
  <c r="BY54" i="2" s="1"/>
  <c r="BY53" i="2"/>
  <c r="C53" i="2"/>
  <c r="BZ52" i="2"/>
  <c r="BX52" i="2"/>
  <c r="BW52" i="2"/>
  <c r="BT52" i="2"/>
  <c r="BR52" i="2"/>
  <c r="BQ52" i="2"/>
  <c r="C52" i="2"/>
  <c r="BY52" i="2" s="1"/>
  <c r="D49" i="2"/>
  <c r="C49" i="2"/>
  <c r="B49" i="2" s="1"/>
  <c r="D48" i="2"/>
  <c r="C48" i="2"/>
  <c r="B48" i="2"/>
  <c r="BW48" i="2" s="1"/>
  <c r="D47" i="2"/>
  <c r="C47" i="2"/>
  <c r="B47" i="2" s="1"/>
  <c r="D46" i="2"/>
  <c r="C46" i="2"/>
  <c r="B46" i="2" s="1"/>
  <c r="BX41" i="2"/>
  <c r="BW41" i="2"/>
  <c r="BR41" i="2"/>
  <c r="BQ41" i="2"/>
  <c r="BX40" i="2"/>
  <c r="BW40" i="2"/>
  <c r="BR40" i="2"/>
  <c r="O40" i="2" s="1"/>
  <c r="BQ40" i="2"/>
  <c r="BX39" i="2"/>
  <c r="BW39" i="2"/>
  <c r="BR39" i="2"/>
  <c r="BQ39" i="2"/>
  <c r="O39" i="2" s="1"/>
  <c r="BX38" i="2"/>
  <c r="BW38" i="2"/>
  <c r="BR38" i="2"/>
  <c r="O38" i="2" s="1"/>
  <c r="BQ38" i="2"/>
  <c r="BY35" i="2"/>
  <c r="BX35" i="2"/>
  <c r="BU35" i="2"/>
  <c r="BS35" i="2"/>
  <c r="BQ35" i="2"/>
  <c r="C35" i="2"/>
  <c r="BX34" i="2"/>
  <c r="BT34" i="2"/>
  <c r="C34" i="2"/>
  <c r="BY33" i="2"/>
  <c r="BU33" i="2"/>
  <c r="BS33" i="2"/>
  <c r="C33" i="2"/>
  <c r="BX33" i="2" s="1"/>
  <c r="C32" i="2"/>
  <c r="BT32" i="2" s="1"/>
  <c r="BY31" i="2"/>
  <c r="BX31" i="2"/>
  <c r="BU31" i="2"/>
  <c r="BS31" i="2"/>
  <c r="BQ31" i="2"/>
  <c r="C31" i="2"/>
  <c r="C30" i="2"/>
  <c r="BY29" i="2"/>
  <c r="BU29" i="2"/>
  <c r="BS29" i="2"/>
  <c r="C29" i="2"/>
  <c r="BX29" i="2" s="1"/>
  <c r="BZ28" i="2"/>
  <c r="BW28" i="2"/>
  <c r="BS28" i="2"/>
  <c r="C28" i="2"/>
  <c r="BZ27" i="2"/>
  <c r="BU27" i="2"/>
  <c r="BQ27" i="2"/>
  <c r="C27" i="2"/>
  <c r="BZ26" i="2"/>
  <c r="BY26" i="2"/>
  <c r="BT26" i="2"/>
  <c r="BS26" i="2"/>
  <c r="BQ26" i="2"/>
  <c r="C26" i="2"/>
  <c r="CA25" i="2"/>
  <c r="BU25" i="2"/>
  <c r="BS25" i="2"/>
  <c r="BQ25" i="2"/>
  <c r="C25" i="2"/>
  <c r="BU24" i="2"/>
  <c r="C24" i="2"/>
  <c r="BZ23" i="2"/>
  <c r="BU23" i="2"/>
  <c r="BS23" i="2"/>
  <c r="BQ23" i="2"/>
  <c r="C23" i="2"/>
  <c r="BW22" i="2"/>
  <c r="BT22" i="2"/>
  <c r="C22" i="2"/>
  <c r="BW21" i="2"/>
  <c r="C21" i="2"/>
  <c r="BZ20" i="2"/>
  <c r="BU20" i="2"/>
  <c r="BS20" i="2"/>
  <c r="BQ20" i="2"/>
  <c r="C20" i="2"/>
  <c r="BU19" i="2"/>
  <c r="C19" i="2"/>
  <c r="BZ18" i="2"/>
  <c r="BU18" i="2"/>
  <c r="BS18" i="2"/>
  <c r="BQ18" i="2"/>
  <c r="C18" i="2"/>
  <c r="BW17" i="2"/>
  <c r="BT17" i="2"/>
  <c r="C17" i="2"/>
  <c r="BW16" i="2"/>
  <c r="C16" i="2"/>
  <c r="C15" i="2"/>
  <c r="BT15" i="2" s="1"/>
  <c r="BW14" i="2"/>
  <c r="BT14" i="2"/>
  <c r="BQ14" i="2"/>
  <c r="C14" i="2"/>
  <c r="BW13" i="2"/>
  <c r="BT13" i="2"/>
  <c r="C13" i="2"/>
  <c r="BW12" i="2"/>
  <c r="C12" i="2"/>
  <c r="C11" i="2"/>
  <c r="BT10" i="2"/>
  <c r="BQ10" i="2"/>
  <c r="C10" i="2"/>
  <c r="BW10" i="2" s="1"/>
  <c r="A5" i="2"/>
  <c r="A4" i="2"/>
  <c r="A3" i="2"/>
  <c r="A2" i="2"/>
  <c r="Q20" i="3" l="1"/>
  <c r="Q25" i="3"/>
  <c r="Q18" i="3"/>
  <c r="Q14" i="3"/>
  <c r="B149" i="3"/>
  <c r="N57" i="3"/>
  <c r="Q17" i="3"/>
  <c r="Q15" i="3"/>
  <c r="Q13" i="3"/>
  <c r="Q11" i="3"/>
  <c r="N58" i="3"/>
  <c r="Q28" i="3"/>
  <c r="Q19" i="3"/>
  <c r="Q16" i="3"/>
  <c r="N56" i="3"/>
  <c r="Q26" i="3"/>
  <c r="Q10" i="2"/>
  <c r="BY11" i="2"/>
  <c r="BS11" i="2"/>
  <c r="CA11" i="2"/>
  <c r="BU11" i="2"/>
  <c r="BZ11" i="2"/>
  <c r="Q14" i="2"/>
  <c r="BZ15" i="2"/>
  <c r="CA30" i="2"/>
  <c r="BW30" i="2"/>
  <c r="BR30" i="2"/>
  <c r="BY30" i="2"/>
  <c r="BS30" i="2"/>
  <c r="BU30" i="2"/>
  <c r="BZ30" i="2"/>
  <c r="BW111" i="2"/>
  <c r="BQ111" i="2"/>
  <c r="V111" i="2" s="1"/>
  <c r="CA12" i="2"/>
  <c r="BU12" i="2"/>
  <c r="BY12" i="2"/>
  <c r="BS12" i="2"/>
  <c r="CA16" i="2"/>
  <c r="BU16" i="2"/>
  <c r="BY16" i="2"/>
  <c r="BS16" i="2"/>
  <c r="BY19" i="2"/>
  <c r="BT19" i="2"/>
  <c r="CA19" i="2"/>
  <c r="BW19" i="2"/>
  <c r="BR19" i="2"/>
  <c r="BX19" i="2"/>
  <c r="CA21" i="2"/>
  <c r="BU21" i="2"/>
  <c r="BY21" i="2"/>
  <c r="BS21" i="2"/>
  <c r="BY24" i="2"/>
  <c r="BT24" i="2"/>
  <c r="CA24" i="2"/>
  <c r="BW24" i="2"/>
  <c r="BR24" i="2"/>
  <c r="BX24" i="2"/>
  <c r="BQ30" i="2"/>
  <c r="BQ32" i="2"/>
  <c r="BW53" i="2"/>
  <c r="BQ53" i="2"/>
  <c r="BX53" i="2"/>
  <c r="BZ53" i="2"/>
  <c r="BS53" i="2"/>
  <c r="BR55" i="2"/>
  <c r="BT11" i="2"/>
  <c r="BQ12" i="2"/>
  <c r="BY13" i="2"/>
  <c r="BS13" i="2"/>
  <c r="CA13" i="2"/>
  <c r="BU13" i="2"/>
  <c r="BZ13" i="2"/>
  <c r="BQ16" i="2"/>
  <c r="BY17" i="2"/>
  <c r="BS17" i="2"/>
  <c r="CA17" i="2"/>
  <c r="BU17" i="2"/>
  <c r="BZ17" i="2"/>
  <c r="BQ19" i="2"/>
  <c r="BZ19" i="2"/>
  <c r="BQ21" i="2"/>
  <c r="Q21" i="2" s="1"/>
  <c r="BY22" i="2"/>
  <c r="BS22" i="2"/>
  <c r="CA22" i="2"/>
  <c r="BU22" i="2"/>
  <c r="BZ22" i="2"/>
  <c r="BQ24" i="2"/>
  <c r="BZ24" i="2"/>
  <c r="BT30" i="2"/>
  <c r="CA34" i="2"/>
  <c r="BW34" i="2"/>
  <c r="BR34" i="2"/>
  <c r="BY34" i="2"/>
  <c r="BS34" i="2"/>
  <c r="BU34" i="2"/>
  <c r="BZ34" i="2"/>
  <c r="BR53" i="2"/>
  <c r="BW59" i="2"/>
  <c r="BQ59" i="2"/>
  <c r="BX59" i="2"/>
  <c r="BZ59" i="2"/>
  <c r="BS59" i="2"/>
  <c r="BW103" i="2"/>
  <c r="BQ103" i="2"/>
  <c r="V103" i="2" s="1"/>
  <c r="BY15" i="2"/>
  <c r="BS15" i="2"/>
  <c r="CA15" i="2"/>
  <c r="BU15" i="2"/>
  <c r="CA32" i="2"/>
  <c r="BW32" i="2"/>
  <c r="BR32" i="2"/>
  <c r="BU32" i="2"/>
  <c r="BY32" i="2"/>
  <c r="BS32" i="2"/>
  <c r="BZ32" i="2"/>
  <c r="BW55" i="2"/>
  <c r="BQ55" i="2"/>
  <c r="N55" i="2" s="1"/>
  <c r="BX55" i="2"/>
  <c r="BZ55" i="2"/>
  <c r="BS55" i="2"/>
  <c r="BX66" i="2"/>
  <c r="BQ66" i="2"/>
  <c r="BW66" i="2"/>
  <c r="BR66" i="2"/>
  <c r="BX74" i="2"/>
  <c r="BQ74" i="2"/>
  <c r="BW74" i="2"/>
  <c r="BR74" i="2"/>
  <c r="BQ11" i="2"/>
  <c r="Q11" i="2" s="1"/>
  <c r="BZ12" i="2"/>
  <c r="BQ15" i="2"/>
  <c r="BZ16" i="2"/>
  <c r="BZ21" i="2"/>
  <c r="C61" i="2"/>
  <c r="A149" i="2" s="1"/>
  <c r="BR67" i="2"/>
  <c r="BW67" i="2"/>
  <c r="BQ67" i="2"/>
  <c r="BR75" i="2"/>
  <c r="BW75" i="2"/>
  <c r="BQ75" i="2"/>
  <c r="K75" i="2" s="1"/>
  <c r="BW107" i="2"/>
  <c r="BQ107" i="2"/>
  <c r="V107" i="2" s="1"/>
  <c r="CA10" i="2"/>
  <c r="BU10" i="2"/>
  <c r="BY10" i="2"/>
  <c r="B149" i="2" s="1"/>
  <c r="BS10" i="2"/>
  <c r="BZ10" i="2"/>
  <c r="BW11" i="2"/>
  <c r="BT12" i="2"/>
  <c r="BQ13" i="2"/>
  <c r="Q13" i="2" s="1"/>
  <c r="CA14" i="2"/>
  <c r="BU14" i="2"/>
  <c r="BY14" i="2"/>
  <c r="BS14" i="2"/>
  <c r="BZ14" i="2"/>
  <c r="BW15" i="2"/>
  <c r="BT16" i="2"/>
  <c r="BQ17" i="2"/>
  <c r="Q17" i="2" s="1"/>
  <c r="BY18" i="2"/>
  <c r="BT18" i="2"/>
  <c r="CA18" i="2"/>
  <c r="BW18" i="2"/>
  <c r="BR18" i="2"/>
  <c r="Q18" i="2" s="1"/>
  <c r="BX18" i="2"/>
  <c r="BS19" i="2"/>
  <c r="BY20" i="2"/>
  <c r="BT20" i="2"/>
  <c r="CA20" i="2"/>
  <c r="BW20" i="2"/>
  <c r="BR20" i="2"/>
  <c r="Q20" i="2" s="1"/>
  <c r="BX20" i="2"/>
  <c r="BT21" i="2"/>
  <c r="BQ22" i="2"/>
  <c r="Q22" i="2" s="1"/>
  <c r="BY23" i="2"/>
  <c r="BT23" i="2"/>
  <c r="Q23" i="2" s="1"/>
  <c r="CA23" i="2"/>
  <c r="BW23" i="2"/>
  <c r="BR23" i="2"/>
  <c r="BX23" i="2"/>
  <c r="BS24" i="2"/>
  <c r="BY25" i="2"/>
  <c r="BZ25" i="2"/>
  <c r="BT25" i="2"/>
  <c r="BW25" i="2"/>
  <c r="BR25" i="2"/>
  <c r="Q25" i="2" s="1"/>
  <c r="BX25" i="2"/>
  <c r="BY27" i="2"/>
  <c r="BS27" i="2"/>
  <c r="CA27" i="2"/>
  <c r="BT27" i="2"/>
  <c r="Q27" i="2" s="1"/>
  <c r="BW27" i="2"/>
  <c r="CA28" i="2"/>
  <c r="BU28" i="2"/>
  <c r="BT28" i="2"/>
  <c r="BY28" i="2"/>
  <c r="BQ28" i="2"/>
  <c r="BX30" i="2"/>
  <c r="BX32" i="2"/>
  <c r="BQ34" i="2"/>
  <c r="Q34" i="2" s="1"/>
  <c r="BQ48" i="2"/>
  <c r="AP48" i="2" s="1"/>
  <c r="N52" i="2"/>
  <c r="BT53" i="2"/>
  <c r="BY55" i="2"/>
  <c r="BW57" i="2"/>
  <c r="BQ57" i="2"/>
  <c r="N57" i="2" s="1"/>
  <c r="BX57" i="2"/>
  <c r="BZ57" i="2"/>
  <c r="BS57" i="2"/>
  <c r="BR59" i="2"/>
  <c r="N60" i="2"/>
  <c r="BW115" i="2"/>
  <c r="BQ115" i="2"/>
  <c r="V115" i="2" s="1"/>
  <c r="BX71" i="2"/>
  <c r="K76" i="2"/>
  <c r="CA26" i="2"/>
  <c r="BU26" i="2"/>
  <c r="Q26" i="2" s="1"/>
  <c r="BW26" i="2"/>
  <c r="BQ29" i="2"/>
  <c r="Q29" i="2" s="1"/>
  <c r="CA31" i="2"/>
  <c r="BW31" i="2"/>
  <c r="BR31" i="2"/>
  <c r="BT31" i="2"/>
  <c r="BZ31" i="2"/>
  <c r="BQ33" i="2"/>
  <c r="CA35" i="2"/>
  <c r="BW35" i="2"/>
  <c r="BR35" i="2"/>
  <c r="BT35" i="2"/>
  <c r="BZ35" i="2"/>
  <c r="O41" i="2"/>
  <c r="BX65" i="2"/>
  <c r="BR68" i="2"/>
  <c r="K68" i="2" s="1"/>
  <c r="BQ69" i="2"/>
  <c r="K69" i="2" s="1"/>
  <c r="BQ70" i="2"/>
  <c r="K70" i="2" s="1"/>
  <c r="BX73" i="2"/>
  <c r="BR76" i="2"/>
  <c r="BQ77" i="2"/>
  <c r="K77" i="2" s="1"/>
  <c r="BQ106" i="2"/>
  <c r="V106" i="2" s="1"/>
  <c r="BQ110" i="2"/>
  <c r="V110" i="2" s="1"/>
  <c r="BQ114" i="2"/>
  <c r="V114" i="2" s="1"/>
  <c r="CA29" i="2"/>
  <c r="BW29" i="2"/>
  <c r="BR29" i="2"/>
  <c r="BT29" i="2"/>
  <c r="BZ29" i="2"/>
  <c r="CA33" i="2"/>
  <c r="BW33" i="2"/>
  <c r="BR33" i="2"/>
  <c r="BT33" i="2"/>
  <c r="BZ33" i="2"/>
  <c r="BX69" i="2"/>
  <c r="BW70" i="2"/>
  <c r="BW71" i="2"/>
  <c r="BX77" i="2"/>
  <c r="BS52" i="2"/>
  <c r="BS54" i="2"/>
  <c r="N54" i="2" s="1"/>
  <c r="BS56" i="2"/>
  <c r="N56" i="2" s="1"/>
  <c r="BS58" i="2"/>
  <c r="N58" i="2" s="1"/>
  <c r="BS60" i="2"/>
  <c r="I89" i="1"/>
  <c r="H89" i="1"/>
  <c r="G89" i="1"/>
  <c r="F89" i="1"/>
  <c r="E89" i="1"/>
  <c r="D89" i="1"/>
  <c r="I88" i="1"/>
  <c r="H88" i="1"/>
  <c r="G88" i="1"/>
  <c r="F88" i="1"/>
  <c r="E88" i="1"/>
  <c r="D88" i="1"/>
  <c r="I87" i="1"/>
  <c r="H87" i="1"/>
  <c r="G87" i="1"/>
  <c r="F87" i="1"/>
  <c r="E87" i="1"/>
  <c r="D87" i="1"/>
  <c r="I86" i="1"/>
  <c r="H86" i="1"/>
  <c r="G86" i="1"/>
  <c r="F86" i="1"/>
  <c r="E86" i="1"/>
  <c r="D86" i="1"/>
  <c r="I85" i="1"/>
  <c r="H85" i="1"/>
  <c r="G85" i="1"/>
  <c r="F85" i="1"/>
  <c r="E85" i="1"/>
  <c r="D85" i="1"/>
  <c r="I84" i="1"/>
  <c r="H84" i="1"/>
  <c r="G84" i="1"/>
  <c r="F84" i="1"/>
  <c r="E84" i="1"/>
  <c r="D84" i="1"/>
  <c r="I83" i="1"/>
  <c r="H83" i="1"/>
  <c r="G83" i="1"/>
  <c r="F83" i="1"/>
  <c r="E83" i="1"/>
  <c r="D83" i="1"/>
  <c r="I82" i="1"/>
  <c r="H82" i="1"/>
  <c r="G82" i="1"/>
  <c r="F82" i="1"/>
  <c r="E82" i="1"/>
  <c r="D82" i="1"/>
  <c r="E77" i="1"/>
  <c r="D77" i="1"/>
  <c r="E76" i="1"/>
  <c r="D76" i="1"/>
  <c r="E75" i="1"/>
  <c r="D75" i="1"/>
  <c r="E74" i="1"/>
  <c r="D74" i="1"/>
  <c r="F77" i="1"/>
  <c r="F76" i="1"/>
  <c r="F75" i="1"/>
  <c r="F74" i="1"/>
  <c r="F73" i="1"/>
  <c r="C73" i="1" s="1"/>
  <c r="F70" i="1"/>
  <c r="E70" i="1"/>
  <c r="D72" i="1"/>
  <c r="C72" i="1" s="1"/>
  <c r="D71" i="1"/>
  <c r="C71" i="1" s="1"/>
  <c r="D70" i="1"/>
  <c r="D69" i="1"/>
  <c r="C69" i="1" s="1"/>
  <c r="J77" i="1"/>
  <c r="I77" i="1"/>
  <c r="H77" i="1"/>
  <c r="G77" i="1"/>
  <c r="J76" i="1"/>
  <c r="I76" i="1"/>
  <c r="H76" i="1"/>
  <c r="G76" i="1"/>
  <c r="J75" i="1"/>
  <c r="I75" i="1"/>
  <c r="H75" i="1"/>
  <c r="G75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70" i="1"/>
  <c r="I70" i="1"/>
  <c r="H70" i="1"/>
  <c r="G70" i="1"/>
  <c r="J69" i="1"/>
  <c r="I69" i="1"/>
  <c r="H69" i="1"/>
  <c r="G69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M60" i="1"/>
  <c r="L60" i="1"/>
  <c r="K60" i="1"/>
  <c r="J60" i="1"/>
  <c r="I60" i="1"/>
  <c r="H60" i="1"/>
  <c r="M59" i="1"/>
  <c r="L59" i="1"/>
  <c r="K59" i="1"/>
  <c r="J59" i="1"/>
  <c r="I59" i="1"/>
  <c r="H59" i="1"/>
  <c r="M58" i="1"/>
  <c r="L58" i="1"/>
  <c r="K58" i="1"/>
  <c r="J58" i="1"/>
  <c r="I58" i="1"/>
  <c r="H58" i="1"/>
  <c r="M57" i="1"/>
  <c r="L57" i="1"/>
  <c r="K57" i="1"/>
  <c r="J57" i="1"/>
  <c r="I57" i="1"/>
  <c r="H57" i="1"/>
  <c r="M56" i="1"/>
  <c r="L56" i="1"/>
  <c r="K56" i="1"/>
  <c r="J56" i="1"/>
  <c r="I56" i="1"/>
  <c r="H56" i="1"/>
  <c r="M55" i="1"/>
  <c r="L55" i="1"/>
  <c r="K55" i="1"/>
  <c r="J55" i="1"/>
  <c r="I55" i="1"/>
  <c r="H55" i="1"/>
  <c r="M54" i="1"/>
  <c r="L54" i="1"/>
  <c r="K54" i="1"/>
  <c r="J54" i="1"/>
  <c r="I54" i="1"/>
  <c r="H54" i="1"/>
  <c r="M53" i="1"/>
  <c r="L53" i="1"/>
  <c r="K53" i="1"/>
  <c r="J53" i="1"/>
  <c r="I53" i="1"/>
  <c r="H53" i="1"/>
  <c r="M52" i="1"/>
  <c r="L52" i="1"/>
  <c r="K52" i="1"/>
  <c r="J52" i="1"/>
  <c r="I52" i="1"/>
  <c r="H52" i="1"/>
  <c r="G60" i="1"/>
  <c r="G59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BW41" i="1"/>
  <c r="BW40" i="1"/>
  <c r="BX39" i="1"/>
  <c r="BX3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B117" i="1"/>
  <c r="BW117" i="1" s="1"/>
  <c r="BQ116" i="1"/>
  <c r="V116" i="1" s="1"/>
  <c r="B116" i="1"/>
  <c r="BW116" i="1" s="1"/>
  <c r="BQ115" i="1"/>
  <c r="V115" i="1"/>
  <c r="B115" i="1"/>
  <c r="BW115" i="1" s="1"/>
  <c r="B114" i="1"/>
  <c r="BW114" i="1" s="1"/>
  <c r="B113" i="1"/>
  <c r="BW113" i="1" s="1"/>
  <c r="BQ112" i="1"/>
  <c r="V112" i="1" s="1"/>
  <c r="B112" i="1"/>
  <c r="BW112" i="1" s="1"/>
  <c r="BQ111" i="1"/>
  <c r="V111" i="1"/>
  <c r="B111" i="1"/>
  <c r="BW111" i="1" s="1"/>
  <c r="B110" i="1"/>
  <c r="BW110" i="1" s="1"/>
  <c r="B109" i="1"/>
  <c r="BW109" i="1" s="1"/>
  <c r="BQ108" i="1"/>
  <c r="V108" i="1" s="1"/>
  <c r="B108" i="1"/>
  <c r="BW108" i="1" s="1"/>
  <c r="BQ107" i="1"/>
  <c r="V107" i="1"/>
  <c r="B107" i="1"/>
  <c r="BW107" i="1" s="1"/>
  <c r="B106" i="1"/>
  <c r="BW106" i="1" s="1"/>
  <c r="B105" i="1"/>
  <c r="BW105" i="1" s="1"/>
  <c r="BQ104" i="1"/>
  <c r="V104" i="1" s="1"/>
  <c r="B104" i="1"/>
  <c r="BW104" i="1" s="1"/>
  <c r="BQ103" i="1"/>
  <c r="V103" i="1"/>
  <c r="B103" i="1"/>
  <c r="BW103" i="1" s="1"/>
  <c r="B95" i="1"/>
  <c r="B94" i="1"/>
  <c r="D49" i="1"/>
  <c r="C49" i="1"/>
  <c r="B49" i="1"/>
  <c r="D48" i="1"/>
  <c r="B48" i="1" s="1"/>
  <c r="C48" i="1"/>
  <c r="D47" i="1"/>
  <c r="C47" i="1"/>
  <c r="B47" i="1" s="1"/>
  <c r="D46" i="1"/>
  <c r="C46" i="1"/>
  <c r="B46" i="1" s="1"/>
  <c r="BX41" i="1"/>
  <c r="BX40" i="1"/>
  <c r="BQ39" i="1"/>
  <c r="BR38" i="1"/>
  <c r="BY35" i="1"/>
  <c r="BX35" i="1"/>
  <c r="BU35" i="1"/>
  <c r="BS35" i="1"/>
  <c r="BQ35" i="1"/>
  <c r="C35" i="1"/>
  <c r="BY34" i="1"/>
  <c r="BS34" i="1"/>
  <c r="C34" i="1"/>
  <c r="BU34" i="1" s="1"/>
  <c r="C33" i="1"/>
  <c r="BX33" i="1" s="1"/>
  <c r="BX32" i="1"/>
  <c r="BU32" i="1"/>
  <c r="BQ32" i="1"/>
  <c r="C32" i="1"/>
  <c r="BY32" i="1" s="1"/>
  <c r="BY31" i="1"/>
  <c r="BX31" i="1"/>
  <c r="BU31" i="1"/>
  <c r="BS31" i="1"/>
  <c r="BQ31" i="1"/>
  <c r="C31" i="1"/>
  <c r="BY30" i="1"/>
  <c r="BS30" i="1"/>
  <c r="C30" i="1"/>
  <c r="BU30" i="1" s="1"/>
  <c r="C29" i="1"/>
  <c r="BT28" i="1"/>
  <c r="C28" i="1"/>
  <c r="CA27" i="1"/>
  <c r="BT27" i="1"/>
  <c r="C27" i="1"/>
  <c r="BZ26" i="1"/>
  <c r="BY26" i="1"/>
  <c r="BT26" i="1"/>
  <c r="BS26" i="1"/>
  <c r="BQ26" i="1"/>
  <c r="C26" i="1"/>
  <c r="BZ25" i="1"/>
  <c r="BS25" i="1"/>
  <c r="C25" i="1"/>
  <c r="C24" i="1"/>
  <c r="BX23" i="1"/>
  <c r="BW23" i="1"/>
  <c r="BR23" i="1"/>
  <c r="BQ23" i="1"/>
  <c r="C23" i="1"/>
  <c r="BZ23" i="1" s="1"/>
  <c r="BZ22" i="1"/>
  <c r="BW22" i="1"/>
  <c r="BQ22" i="1"/>
  <c r="C22" i="1"/>
  <c r="CA22" i="1" s="1"/>
  <c r="C21" i="1"/>
  <c r="BZ21" i="1" s="1"/>
  <c r="BX20" i="1"/>
  <c r="BW20" i="1"/>
  <c r="BR20" i="1"/>
  <c r="BQ20" i="1"/>
  <c r="C20" i="1"/>
  <c r="BZ20" i="1" s="1"/>
  <c r="C19" i="1"/>
  <c r="BY19" i="1" s="1"/>
  <c r="C18" i="1"/>
  <c r="CA18" i="1" s="1"/>
  <c r="CA17" i="1"/>
  <c r="BY17" i="1"/>
  <c r="BW17" i="1"/>
  <c r="BU17" i="1"/>
  <c r="BS17" i="1"/>
  <c r="BQ17" i="1"/>
  <c r="C17" i="1"/>
  <c r="BZ17" i="1" s="1"/>
  <c r="C16" i="1"/>
  <c r="BY16" i="1" s="1"/>
  <c r="CA15" i="1"/>
  <c r="BY15" i="1"/>
  <c r="BW15" i="1"/>
  <c r="BU15" i="1"/>
  <c r="BS15" i="1"/>
  <c r="BQ15" i="1"/>
  <c r="C15" i="1"/>
  <c r="BZ15" i="1" s="1"/>
  <c r="C14" i="1"/>
  <c r="BY14" i="1" s="1"/>
  <c r="CA13" i="1"/>
  <c r="BY13" i="1"/>
  <c r="BW13" i="1"/>
  <c r="BU13" i="1"/>
  <c r="BS13" i="1"/>
  <c r="BQ13" i="1"/>
  <c r="C13" i="1"/>
  <c r="BZ13" i="1" s="1"/>
  <c r="C12" i="1"/>
  <c r="BY12" i="1" s="1"/>
  <c r="CA11" i="1"/>
  <c r="BY11" i="1"/>
  <c r="BW11" i="1"/>
  <c r="BU11" i="1"/>
  <c r="BS11" i="1"/>
  <c r="BQ11" i="1"/>
  <c r="C11" i="1"/>
  <c r="BZ11" i="1" s="1"/>
  <c r="C10" i="1"/>
  <c r="BY10" i="1" s="1"/>
  <c r="A5" i="1"/>
  <c r="A4" i="1"/>
  <c r="A3" i="1"/>
  <c r="A2" i="1"/>
  <c r="C52" i="1" l="1"/>
  <c r="BY52" i="1" s="1"/>
  <c r="BR71" i="1"/>
  <c r="BR73" i="1"/>
  <c r="C83" i="1"/>
  <c r="C87" i="1"/>
  <c r="BX72" i="1"/>
  <c r="C66" i="1"/>
  <c r="BX66" i="1" s="1"/>
  <c r="BR69" i="1"/>
  <c r="C74" i="1"/>
  <c r="BR74" i="1" s="1"/>
  <c r="C76" i="1"/>
  <c r="BX76" i="1" s="1"/>
  <c r="C59" i="1"/>
  <c r="BY59" i="1" s="1"/>
  <c r="C65" i="1"/>
  <c r="BW65" i="1" s="1"/>
  <c r="K61" i="1"/>
  <c r="M61" i="1"/>
  <c r="E61" i="1"/>
  <c r="I61" i="1"/>
  <c r="C56" i="1"/>
  <c r="BQ56" i="1" s="1"/>
  <c r="C60" i="1"/>
  <c r="BY60" i="1" s="1"/>
  <c r="Q33" i="2"/>
  <c r="Q15" i="2"/>
  <c r="D61" i="1"/>
  <c r="C54" i="1"/>
  <c r="BY54" i="1" s="1"/>
  <c r="C55" i="1"/>
  <c r="BY55" i="1" s="1"/>
  <c r="C57" i="1"/>
  <c r="BR57" i="1" s="1"/>
  <c r="C58" i="1"/>
  <c r="BR58" i="1" s="1"/>
  <c r="G61" i="1"/>
  <c r="J61" i="1"/>
  <c r="H61" i="1"/>
  <c r="L61" i="1"/>
  <c r="C67" i="1"/>
  <c r="BR67" i="1" s="1"/>
  <c r="C82" i="1"/>
  <c r="C84" i="1"/>
  <c r="C85" i="1"/>
  <c r="C86" i="1"/>
  <c r="C88" i="1"/>
  <c r="C89" i="1"/>
  <c r="Q35" i="2"/>
  <c r="Q28" i="2"/>
  <c r="K67" i="2"/>
  <c r="K74" i="2"/>
  <c r="K66" i="2"/>
  <c r="Q24" i="2"/>
  <c r="Q19" i="2"/>
  <c r="Q12" i="2"/>
  <c r="Q32" i="2"/>
  <c r="Q30" i="2"/>
  <c r="C68" i="1"/>
  <c r="BX68" i="1" s="1"/>
  <c r="C70" i="1"/>
  <c r="BQ70" i="1" s="1"/>
  <c r="C75" i="1"/>
  <c r="BR75" i="1" s="1"/>
  <c r="C77" i="1"/>
  <c r="BR77" i="1" s="1"/>
  <c r="Q31" i="2"/>
  <c r="N59" i="2"/>
  <c r="Q16" i="2"/>
  <c r="N53" i="2"/>
  <c r="BW71" i="1"/>
  <c r="BW72" i="1"/>
  <c r="BQ72" i="1"/>
  <c r="BQ73" i="1"/>
  <c r="K73" i="1" s="1"/>
  <c r="BR72" i="1"/>
  <c r="BW73" i="1"/>
  <c r="BT54" i="1"/>
  <c r="F61" i="1"/>
  <c r="C53" i="1"/>
  <c r="BW53" i="1" s="1"/>
  <c r="BW38" i="1"/>
  <c r="BR39" i="1"/>
  <c r="O39" i="1" s="1"/>
  <c r="BQ40" i="1"/>
  <c r="BQ41" i="1"/>
  <c r="BW39" i="1"/>
  <c r="BR40" i="1"/>
  <c r="BR41" i="1"/>
  <c r="BQ38" i="1"/>
  <c r="O38" i="1" s="1"/>
  <c r="BW48" i="1"/>
  <c r="BQ48" i="1"/>
  <c r="AP48" i="1" s="1"/>
  <c r="Q31" i="1"/>
  <c r="Q11" i="1"/>
  <c r="BT10" i="1"/>
  <c r="BZ10" i="1"/>
  <c r="BT12" i="1"/>
  <c r="BT14" i="1"/>
  <c r="BZ14" i="1"/>
  <c r="BT16" i="1"/>
  <c r="BX18" i="1"/>
  <c r="Q20" i="1"/>
  <c r="BW21" i="1"/>
  <c r="BY24" i="1"/>
  <c r="BT24" i="1"/>
  <c r="CA29" i="1"/>
  <c r="BW29" i="1"/>
  <c r="BR29" i="1"/>
  <c r="BT29" i="1"/>
  <c r="BT33" i="1"/>
  <c r="BX69" i="1"/>
  <c r="BU14" i="1"/>
  <c r="CA14" i="1"/>
  <c r="BQ21" i="1"/>
  <c r="BY21" i="1"/>
  <c r="BW24" i="1"/>
  <c r="BY25" i="1"/>
  <c r="BT25" i="1"/>
  <c r="BU25" i="1"/>
  <c r="CA25" i="1"/>
  <c r="BY27" i="1"/>
  <c r="BS27" i="1"/>
  <c r="CA28" i="1"/>
  <c r="BU28" i="1"/>
  <c r="BU33" i="1"/>
  <c r="BX71" i="1"/>
  <c r="BQ10" i="1"/>
  <c r="BW10" i="1"/>
  <c r="BT11" i="1"/>
  <c r="BQ12" i="1"/>
  <c r="Q12" i="1" s="1"/>
  <c r="BW12" i="1"/>
  <c r="BT13" i="1"/>
  <c r="Q13" i="1" s="1"/>
  <c r="BQ14" i="1"/>
  <c r="BW14" i="1"/>
  <c r="BT15" i="1"/>
  <c r="Q15" i="1" s="1"/>
  <c r="BQ16" i="1"/>
  <c r="BW16" i="1"/>
  <c r="BT17" i="1"/>
  <c r="Q17" i="1" s="1"/>
  <c r="BQ18" i="1"/>
  <c r="BU18" i="1"/>
  <c r="BZ18" i="1"/>
  <c r="BQ19" i="1"/>
  <c r="BU19" i="1"/>
  <c r="CA19" i="1"/>
  <c r="BS20" i="1"/>
  <c r="BS21" i="1"/>
  <c r="BT22" i="1"/>
  <c r="BS23" i="1"/>
  <c r="BR24" i="1"/>
  <c r="BX24" i="1"/>
  <c r="BQ25" i="1"/>
  <c r="BW25" i="1"/>
  <c r="CA26" i="1"/>
  <c r="BU26" i="1"/>
  <c r="Q26" i="1" s="1"/>
  <c r="BW26" i="1"/>
  <c r="BW27" i="1"/>
  <c r="BQ28" i="1"/>
  <c r="BY28" i="1"/>
  <c r="BQ29" i="1"/>
  <c r="BX29" i="1"/>
  <c r="CA31" i="1"/>
  <c r="BW31" i="1"/>
  <c r="BR31" i="1"/>
  <c r="BT31" i="1"/>
  <c r="BZ31" i="1"/>
  <c r="BS32" i="1"/>
  <c r="BQ33" i="1"/>
  <c r="CA35" i="1"/>
  <c r="BW35" i="1"/>
  <c r="BR35" i="1"/>
  <c r="Q35" i="1" s="1"/>
  <c r="BT35" i="1"/>
  <c r="BZ35" i="1"/>
  <c r="O41" i="1"/>
  <c r="BQ69" i="1"/>
  <c r="BX73" i="1"/>
  <c r="BQ106" i="1"/>
  <c r="V106" i="1" s="1"/>
  <c r="BQ110" i="1"/>
  <c r="V110" i="1" s="1"/>
  <c r="BQ114" i="1"/>
  <c r="V114" i="1" s="1"/>
  <c r="BZ12" i="1"/>
  <c r="BZ16" i="1"/>
  <c r="BS18" i="1"/>
  <c r="BS19" i="1"/>
  <c r="BX19" i="1"/>
  <c r="CA21" i="1"/>
  <c r="BU21" i="1"/>
  <c r="BU24" i="1"/>
  <c r="CA24" i="1"/>
  <c r="BZ29" i="1"/>
  <c r="CA33" i="1"/>
  <c r="BW33" i="1"/>
  <c r="BR33" i="1"/>
  <c r="BZ33" i="1"/>
  <c r="BU10" i="1"/>
  <c r="CA10" i="1"/>
  <c r="BU12" i="1"/>
  <c r="CA12" i="1"/>
  <c r="BU16" i="1"/>
  <c r="CA16" i="1"/>
  <c r="BT18" i="1"/>
  <c r="BY18" i="1"/>
  <c r="BT19" i="1"/>
  <c r="BZ19" i="1"/>
  <c r="BQ24" i="1"/>
  <c r="BU27" i="1"/>
  <c r="BW28" i="1"/>
  <c r="BU29" i="1"/>
  <c r="CA30" i="1"/>
  <c r="BW30" i="1"/>
  <c r="BR30" i="1"/>
  <c r="BT30" i="1"/>
  <c r="BZ30" i="1"/>
  <c r="CA34" i="1"/>
  <c r="BW34" i="1"/>
  <c r="BR34" i="1"/>
  <c r="BT34" i="1"/>
  <c r="BZ34" i="1"/>
  <c r="BS10" i="1"/>
  <c r="BS12" i="1"/>
  <c r="BS14" i="1"/>
  <c r="BS16" i="1"/>
  <c r="BR18" i="1"/>
  <c r="BW18" i="1"/>
  <c r="BR19" i="1"/>
  <c r="BW19" i="1"/>
  <c r="BY20" i="1"/>
  <c r="BT20" i="1"/>
  <c r="BU20" i="1"/>
  <c r="CA20" i="1"/>
  <c r="BT21" i="1"/>
  <c r="BY22" i="1"/>
  <c r="BS22" i="1"/>
  <c r="BU22" i="1"/>
  <c r="BY23" i="1"/>
  <c r="BT23" i="1"/>
  <c r="BU23" i="1"/>
  <c r="Q23" i="1" s="1"/>
  <c r="CA23" i="1"/>
  <c r="BS24" i="1"/>
  <c r="BZ24" i="1"/>
  <c r="BR25" i="1"/>
  <c r="BX25" i="1"/>
  <c r="BQ27" i="1"/>
  <c r="BZ27" i="1"/>
  <c r="BS28" i="1"/>
  <c r="BZ28" i="1"/>
  <c r="BS29" i="1"/>
  <c r="BY29" i="1"/>
  <c r="BQ30" i="1"/>
  <c r="Q30" i="1" s="1"/>
  <c r="BX30" i="1"/>
  <c r="CA32" i="1"/>
  <c r="BW32" i="1"/>
  <c r="BR32" i="1"/>
  <c r="Q32" i="1" s="1"/>
  <c r="BT32" i="1"/>
  <c r="BZ32" i="1"/>
  <c r="BS33" i="1"/>
  <c r="BY33" i="1"/>
  <c r="BQ34" i="1"/>
  <c r="Q34" i="1" s="1"/>
  <c r="BX34" i="1"/>
  <c r="BX67" i="1"/>
  <c r="BW69" i="1"/>
  <c r="BQ71" i="1"/>
  <c r="K71" i="1" s="1"/>
  <c r="BQ105" i="1"/>
  <c r="V105" i="1" s="1"/>
  <c r="BQ109" i="1"/>
  <c r="V109" i="1" s="1"/>
  <c r="BQ113" i="1"/>
  <c r="V113" i="1" s="1"/>
  <c r="BQ117" i="1"/>
  <c r="V117" i="1" s="1"/>
  <c r="BQ54" i="1" l="1"/>
  <c r="BX54" i="1"/>
  <c r="BS54" i="1"/>
  <c r="BW54" i="1"/>
  <c r="BS52" i="1"/>
  <c r="BZ52" i="1"/>
  <c r="BW52" i="1"/>
  <c r="BQ52" i="1"/>
  <c r="BT52" i="1"/>
  <c r="BR52" i="1"/>
  <c r="N52" i="1" s="1"/>
  <c r="BX52" i="1"/>
  <c r="BX59" i="1"/>
  <c r="BR59" i="1"/>
  <c r="BX74" i="1"/>
  <c r="BS59" i="1"/>
  <c r="BQ67" i="1"/>
  <c r="BW59" i="1"/>
  <c r="BQ59" i="1"/>
  <c r="BW75" i="1"/>
  <c r="BW66" i="1"/>
  <c r="BX55" i="1"/>
  <c r="BZ54" i="1"/>
  <c r="BQ66" i="1"/>
  <c r="BQ75" i="1"/>
  <c r="K75" i="1" s="1"/>
  <c r="BR65" i="1"/>
  <c r="BW77" i="1"/>
  <c r="BZ59" i="1"/>
  <c r="BX75" i="1"/>
  <c r="BT59" i="1"/>
  <c r="BW67" i="1"/>
  <c r="BR54" i="1"/>
  <c r="N54" i="1" s="1"/>
  <c r="BR66" i="1"/>
  <c r="K69" i="1"/>
  <c r="BX77" i="1"/>
  <c r="BZ56" i="1"/>
  <c r="BQ77" i="1"/>
  <c r="K77" i="1" s="1"/>
  <c r="BQ65" i="1"/>
  <c r="K65" i="1" s="1"/>
  <c r="BQ76" i="1"/>
  <c r="BT56" i="1"/>
  <c r="BR76" i="1"/>
  <c r="BW76" i="1"/>
  <c r="BW68" i="1"/>
  <c r="BR68" i="1"/>
  <c r="BS57" i="1"/>
  <c r="BQ68" i="1"/>
  <c r="BX57" i="1"/>
  <c r="BX56" i="1"/>
  <c r="BQ74" i="1"/>
  <c r="K74" i="1" s="1"/>
  <c r="BW57" i="1"/>
  <c r="BW74" i="1"/>
  <c r="BT60" i="1"/>
  <c r="BZ60" i="1"/>
  <c r="BZ57" i="1"/>
  <c r="BY56" i="1"/>
  <c r="BQ55" i="1"/>
  <c r="BX65" i="1"/>
  <c r="BX58" i="1"/>
  <c r="BR55" i="1"/>
  <c r="BR60" i="1"/>
  <c r="BS58" i="1"/>
  <c r="BR70" i="1"/>
  <c r="K70" i="1" s="1"/>
  <c r="C61" i="1"/>
  <c r="A149" i="1" s="1"/>
  <c r="BT57" i="1"/>
  <c r="BX60" i="1"/>
  <c r="BW60" i="1"/>
  <c r="BY57" i="1"/>
  <c r="BW56" i="1"/>
  <c r="BW70" i="1"/>
  <c r="BS60" i="1"/>
  <c r="BZ58" i="1"/>
  <c r="BS56" i="1"/>
  <c r="BQ57" i="1"/>
  <c r="BQ60" i="1"/>
  <c r="BW58" i="1"/>
  <c r="BR56" i="1"/>
  <c r="BW55" i="1"/>
  <c r="BQ58" i="1"/>
  <c r="BY58" i="1"/>
  <c r="BZ55" i="1"/>
  <c r="BX70" i="1"/>
  <c r="BT55" i="1"/>
  <c r="BS55" i="1"/>
  <c r="BT58" i="1"/>
  <c r="K72" i="1"/>
  <c r="K67" i="1"/>
  <c r="BZ53" i="1"/>
  <c r="BY53" i="1"/>
  <c r="BX53" i="1"/>
  <c r="BR53" i="1"/>
  <c r="BQ53" i="1"/>
  <c r="BT53" i="1"/>
  <c r="BS53" i="1"/>
  <c r="O40" i="1"/>
  <c r="Q19" i="1"/>
  <c r="Q22" i="1"/>
  <c r="Q28" i="1"/>
  <c r="Q14" i="1"/>
  <c r="Q21" i="1"/>
  <c r="Q27" i="1"/>
  <c r="Q24" i="1"/>
  <c r="Q16" i="1"/>
  <c r="Q33" i="1"/>
  <c r="Q29" i="1"/>
  <c r="Q25" i="1"/>
  <c r="Q18" i="1"/>
  <c r="Q10" i="1"/>
  <c r="K76" i="1" l="1"/>
  <c r="N59" i="1"/>
  <c r="K66" i="1"/>
  <c r="K68" i="1"/>
  <c r="N57" i="1"/>
  <c r="N55" i="1"/>
  <c r="N60" i="1"/>
  <c r="N53" i="1"/>
  <c r="N58" i="1"/>
  <c r="N56" i="1"/>
  <c r="B149" i="1"/>
</calcChain>
</file>

<file path=xl/sharedStrings.xml><?xml version="1.0" encoding="utf-8"?>
<sst xmlns="http://schemas.openxmlformats.org/spreadsheetml/2006/main" count="3328" uniqueCount="172">
  <si>
    <t>SERVICIO DE SALUD</t>
  </si>
  <si>
    <t>REM-26.  ACTIVIDADES EN DOMICILIO Y OTROS ESPACIOS</t>
  </si>
  <si>
    <t>SECCIÓN A: VISITAS DOMICILIARIAS INTEGRALES A FAMILIAS (ESTABLECIMIENTOS APS)</t>
  </si>
  <si>
    <t>CONCEPTOS</t>
  </si>
  <si>
    <t>TOTAL</t>
  </si>
  <si>
    <t>Un Profesional</t>
  </si>
  <si>
    <t>Dos o Más Profesionales</t>
  </si>
  <si>
    <t xml:space="preserve">Un Profesional y Un Técnico En Enfermería </t>
  </si>
  <si>
    <t xml:space="preserve">Técnico En Enfermería </t>
  </si>
  <si>
    <t>Facilitador/a Intercultural Pueblos Originarios</t>
  </si>
  <si>
    <t>Agente Comunitario</t>
  </si>
  <si>
    <t>Primera Visita</t>
  </si>
  <si>
    <t>Segunda Visita</t>
  </si>
  <si>
    <t>Tercera o Más Visitas De Seguimiento</t>
  </si>
  <si>
    <t>Programa de Acompañamiento Psicosocial en APS</t>
  </si>
  <si>
    <t>Pueblos Originarios</t>
  </si>
  <si>
    <t>Migrantes</t>
  </si>
  <si>
    <t>Espacios Amigables/ Adolescente</t>
  </si>
  <si>
    <t>Familia con niño prematuro</t>
  </si>
  <si>
    <t>Familia con niño recién nacido</t>
  </si>
  <si>
    <t>Familia con niño con déficit del DSM</t>
  </si>
  <si>
    <t>Familia con niño en riesgo vincular afectivo</t>
  </si>
  <si>
    <t>Familia con niño de 0 a 12 meses con score de riesgo moderado de morir por neumonía</t>
  </si>
  <si>
    <t>Familia con niño de 0 a 12 meses con score de riesgo grave de morir por neumonía</t>
  </si>
  <si>
    <t>Familia con niño con problema respiratorio crónico o no controlado</t>
  </si>
  <si>
    <t>Familia con niño malnutrido</t>
  </si>
  <si>
    <t>Familia con niño con riesgo psicosocial (excluye vincular afectivo)</t>
  </si>
  <si>
    <t>Familia con adolescente en riesgo o problema psicosocial</t>
  </si>
  <si>
    <t>Familia con integrante con patología crónica descompensada</t>
  </si>
  <si>
    <t>Familia con adulto mayor dependediente (excluye dependiente severo)</t>
  </si>
  <si>
    <t>Familia con adulto mayor en riesgo psicosocial</t>
  </si>
  <si>
    <t>Familia con gestante adolescente 10 a 14 años</t>
  </si>
  <si>
    <t>Familia con gestante &gt;20 años en riesgo psicosocial</t>
  </si>
  <si>
    <t>Familia con gestante adolescente en riesgo psicosocial 15 a 19 años</t>
  </si>
  <si>
    <t>Familia con adolescente con problema respiratorio crónico o no controlado</t>
  </si>
  <si>
    <t>Familia con adulto con problema respiratorio crónico o no controlado</t>
  </si>
  <si>
    <t>Familia con gestante en riesgo biomédico</t>
  </si>
  <si>
    <t>Familia con otro riesgo psicosocial</t>
  </si>
  <si>
    <t>Familia con integrante con problema de salud mental</t>
  </si>
  <si>
    <t>Familia con niños/as de 5 a 9 años con problemas y/o trastornos de salud mental</t>
  </si>
  <si>
    <t>Familia con integrante alta hospitalización precoz</t>
  </si>
  <si>
    <t>Familia con integrante con multimorbilidad cronica (excluye dependencia severa)</t>
  </si>
  <si>
    <t>Familia con niños con necesidades especiales (NANEAS)</t>
  </si>
  <si>
    <t>Familia con NNA trans femenino/masculino</t>
  </si>
  <si>
    <t>SECCIÓN A.1: VISITAS DOMICILIARIAS INTEGRALES A PERSONAS CON DEPENDENCIA SEVERA Y SUS CUIDADORES</t>
  </si>
  <si>
    <t>Primera visita</t>
  </si>
  <si>
    <t>Segunda visita</t>
  </si>
  <si>
    <t xml:space="preserve">Tercera o más visitas de seguimiento </t>
  </si>
  <si>
    <t xml:space="preserve">Elaboración plan de cuidados a personas dependientes </t>
  </si>
  <si>
    <t xml:space="preserve">Evaluación plan de cuidados a personas dependientes </t>
  </si>
  <si>
    <t>Elaboración plan de cuidados a cuidador</t>
  </si>
  <si>
    <t xml:space="preserve">Evaluación plan de cuidados a cuidador </t>
  </si>
  <si>
    <t xml:space="preserve">Evaluación Zarit cuidador </t>
  </si>
  <si>
    <t>Pueblos originarios</t>
  </si>
  <si>
    <t xml:space="preserve">Población multimorbilidad crónica </t>
  </si>
  <si>
    <t xml:space="preserve">Población ELEAM o institucionalizada </t>
  </si>
  <si>
    <t>A personas con dependencia severa en programa</t>
  </si>
  <si>
    <t>Familia con persona con demencia</t>
  </si>
  <si>
    <t>Familia con integrante dependiente severo en programa con enfermedad terminal</t>
  </si>
  <si>
    <t>Familia con integrante con dependencia severa (Excluye adulto mayor)</t>
  </si>
  <si>
    <t>Familia con adulto mayor dependiente severo</t>
  </si>
  <si>
    <t>SECCIÓN A.2: INGRESOS, EGRESOS Y TRASLADOS AL PROGRAMA DE ATENCION DOMICILIARIA PERSONAS CON DEPENDENCIA SEVERA</t>
  </si>
  <si>
    <t>RANGO ETARIO Y SEXO</t>
  </si>
  <si>
    <t>CAUSAL</t>
  </si>
  <si>
    <t>0 - 4 años</t>
  </si>
  <si>
    <t>5 - 9 
años</t>
  </si>
  <si>
    <t>10 - 14 años</t>
  </si>
  <si>
    <t>15 - 19  años</t>
  </si>
  <si>
    <t>20 - 24 años</t>
  </si>
  <si>
    <t>25 - 29 años</t>
  </si>
  <si>
    <t>30 - 34 años</t>
  </si>
  <si>
    <t>35 - 39 años</t>
  </si>
  <si>
    <t>40 - 44 años</t>
  </si>
  <si>
    <t>45 - 49 años</t>
  </si>
  <si>
    <t>50 - 54 años</t>
  </si>
  <si>
    <t>55 - 59 años</t>
  </si>
  <si>
    <t>60 - 64 años</t>
  </si>
  <si>
    <t>65 - 69 años</t>
  </si>
  <si>
    <t>70 - 74 años</t>
  </si>
  <si>
    <t>75 - 79 años</t>
  </si>
  <si>
    <t>80 y mas años</t>
  </si>
  <si>
    <t>Ambos Sexos</t>
  </si>
  <si>
    <t>Hombres</t>
  </si>
  <si>
    <t>Mujeres</t>
  </si>
  <si>
    <t>Alta</t>
  </si>
  <si>
    <t>Fallecimiento</t>
  </si>
  <si>
    <t>Otro</t>
  </si>
  <si>
    <t>Ingreso</t>
  </si>
  <si>
    <t>Reingreso</t>
  </si>
  <si>
    <t>Egreso</t>
  </si>
  <si>
    <t>Traslado</t>
  </si>
  <si>
    <t>SECCIÓN B: OTRAS VISITAS INTEGRALES</t>
  </si>
  <si>
    <t>Dos o Más 
Profesionales</t>
  </si>
  <si>
    <t xml:space="preserve">Un Profesional y 
un Técnico En Enfermería </t>
  </si>
  <si>
    <t>Niños, Niñas, Adolescentes Y Jóvenes Población SENAME</t>
  </si>
  <si>
    <t>Niños, Niñas, Adolescentes Y Jóvenes Mejor Niñez</t>
  </si>
  <si>
    <t>Visita epidemiológica</t>
  </si>
  <si>
    <t>A lugar de trabajo (*)</t>
  </si>
  <si>
    <t>A colegio, salas cuna, jardín infantil (*)</t>
  </si>
  <si>
    <t>A grupo comunitario</t>
  </si>
  <si>
    <t>Visita integral de salud mental</t>
  </si>
  <si>
    <t>A domicilio (Nivel secundario)</t>
  </si>
  <si>
    <t>A lugar de trabajo</t>
  </si>
  <si>
    <t>A establecimientos educacionales</t>
  </si>
  <si>
    <t>En sector rural</t>
  </si>
  <si>
    <t>Otras</t>
  </si>
  <si>
    <t>(*) Excluye visita integral de salud mental.</t>
  </si>
  <si>
    <t>SECCIÓN C:  VISITAS CON FINES DE TRATAMIENTOS Y/O PROCEDIMIENTOS EN DOMICILIO A PERSONAS CON DEPENDENCIA</t>
  </si>
  <si>
    <t>Profesional</t>
  </si>
  <si>
    <t>Técnico en Enfermería</t>
  </si>
  <si>
    <t>Multimorbilidad Crónica</t>
  </si>
  <si>
    <t>Población ELEAM o Institucionalizada</t>
  </si>
  <si>
    <t>A personas con dependencia leve</t>
  </si>
  <si>
    <t>A personas con dependencia moderada</t>
  </si>
  <si>
    <t>A personas con dependencia severa</t>
  </si>
  <si>
    <t>Oncológicos (Excluye cuidados paliativos)</t>
  </si>
  <si>
    <t>No oncológicos</t>
  </si>
  <si>
    <t>Atención odontológica</t>
  </si>
  <si>
    <t>Entrega fármacos/alimentos</t>
  </si>
  <si>
    <t>Atención farmacéutica</t>
  </si>
  <si>
    <t>Atención nutricional a personas con indicación de NED</t>
  </si>
  <si>
    <t>Podólogo</t>
  </si>
  <si>
    <t>Morbilidad médica</t>
  </si>
  <si>
    <t xml:space="preserve">Visitas con otros fines </t>
  </si>
  <si>
    <t>Telemedicina/teleasistencia</t>
  </si>
  <si>
    <t>Seguimiento remoto</t>
  </si>
  <si>
    <t>SECCIÓN D: RESCATE DE PACIENTES INASISTENTES</t>
  </si>
  <si>
    <t>RANGO ETARIO</t>
  </si>
  <si>
    <t>RESCATE EN DOMICILIO</t>
  </si>
  <si>
    <t>RESCATE TELEFÓNICO</t>
  </si>
  <si>
    <t>Funcionario</t>
  </si>
  <si>
    <t>Compra de servicio (*)</t>
  </si>
  <si>
    <t xml:space="preserve">Técnico en enfermería </t>
  </si>
  <si>
    <t>Administrativo</t>
  </si>
  <si>
    <t>Desde el establecimiento</t>
  </si>
  <si>
    <t xml:space="preserve">Menos de 1 año </t>
  </si>
  <si>
    <t>1 - 4 años</t>
  </si>
  <si>
    <t>5 - 9 años</t>
  </si>
  <si>
    <t xml:space="preserve">10 - 14 años </t>
  </si>
  <si>
    <t>15 - 19 años</t>
  </si>
  <si>
    <t>25 - 64 años</t>
  </si>
  <si>
    <t>65 y más años</t>
  </si>
  <si>
    <t>(*) No incluidas como producción del establecimiento.</t>
  </si>
  <si>
    <t>SECCIÓN E: OTRAS VISITAS PROGRAMA DE ACOMPAÑAMIENTO PSICOSOCIAL EN ATENCIÓN PRIMARIA</t>
  </si>
  <si>
    <t>GRUPOS</t>
  </si>
  <si>
    <t>TOTAL VISITAS</t>
  </si>
  <si>
    <t xml:space="preserve">RANGO ETARIO </t>
  </si>
  <si>
    <t>Establecimiento educacional</t>
  </si>
  <si>
    <t>SECCIÓN F: VISITA A ESTABLECIMIENTO EDUCACIONAL PROGRAMA DE APOYO A LA SALUD MENTAL INFANTIL (PASMI) EN ATENCIÓN PRIMARIA</t>
  </si>
  <si>
    <t>CONCEPTO</t>
  </si>
  <si>
    <t>Total Visitas 5 a 9 Años</t>
  </si>
  <si>
    <t>N° de Niños/as Visitados 5 a 9 Años</t>
  </si>
  <si>
    <t>SECCIÓN G: CONSULTAS Y CONTROLES  DE ESPECIALIDAD RESUELTAS POR VISITAS DOMICILIARIAS</t>
  </si>
  <si>
    <t>ACTIVIDADES</t>
  </si>
  <si>
    <t>CONTROLES DE ESPECIALIDAD RESUELTOS POR VISITAS DOMICILIARIAS</t>
  </si>
  <si>
    <t>SEXO</t>
  </si>
  <si>
    <t>80 y más años</t>
  </si>
  <si>
    <t>Pediatría (incluye totalidad de producción pediatrica de subespecialidades)</t>
  </si>
  <si>
    <t>Medicina Interna</t>
  </si>
  <si>
    <t>Cirugía</t>
  </si>
  <si>
    <t>Enfermedad respiratoria de adulto (Broncopulmonar)</t>
  </si>
  <si>
    <t>Cardiología adulto</t>
  </si>
  <si>
    <t>Endocrinología adulto</t>
  </si>
  <si>
    <t>Reumatología adulto</t>
  </si>
  <si>
    <t>Infectología adulto</t>
  </si>
  <si>
    <t>Diabetología</t>
  </si>
  <si>
    <t>Psiquiatría</t>
  </si>
  <si>
    <t>Oftalmología</t>
  </si>
  <si>
    <t>Otorrinolaringología</t>
  </si>
  <si>
    <t>Obstetricia y Ginecología</t>
  </si>
  <si>
    <t>Traumatología</t>
  </si>
  <si>
    <t>Otras Especialidades Adulto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</si>
</sst>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Font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321">
    <xf numFmtId="0" fontId="0" fillId="0" borderId="0" xfId="0"/>
    <xf numFmtId="1" fontId="1" fillId="2" borderId="0" xfId="0" applyNumberFormat="1" applyFont="1" applyFill="1"/>
    <xf numFmtId="1" fontId="3" fillId="0" borderId="0" xfId="0" applyNumberFormat="1" applyFont="1"/>
    <xf numFmtId="1" fontId="4" fillId="0" borderId="0" xfId="0" applyNumberFormat="1" applyFont="1"/>
    <xf numFmtId="0" fontId="4" fillId="0" borderId="0" xfId="0" applyFont="1"/>
    <xf numFmtId="1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0" xfId="0" applyFont="1"/>
    <xf numFmtId="1" fontId="5" fillId="0" borderId="13" xfId="0" applyNumberFormat="1" applyFont="1" applyBorder="1" applyAlignment="1">
      <alignment horizontal="right" vertical="center" wrapText="1"/>
    </xf>
    <xf numFmtId="1" fontId="5" fillId="3" borderId="14" xfId="0" applyNumberFormat="1" applyFont="1" applyFill="1" applyBorder="1" applyAlignment="1" applyProtection="1">
      <alignment horizontal="right" vertical="center"/>
      <protection locked="0"/>
    </xf>
    <xf numFmtId="1" fontId="5" fillId="3" borderId="15" xfId="0" applyNumberFormat="1" applyFont="1" applyFill="1" applyBorder="1" applyAlignment="1" applyProtection="1">
      <alignment horizontal="right"/>
      <protection locked="0"/>
    </xf>
    <xf numFmtId="1" fontId="5" fillId="4" borderId="16" xfId="0" applyNumberFormat="1" applyFont="1" applyFill="1" applyBorder="1" applyAlignment="1">
      <alignment horizontal="right"/>
    </xf>
    <xf numFmtId="1" fontId="5" fillId="3" borderId="17" xfId="0" applyNumberFormat="1" applyFont="1" applyFill="1" applyBorder="1" applyAlignment="1" applyProtection="1">
      <alignment horizontal="right"/>
      <protection locked="0"/>
    </xf>
    <xf numFmtId="0" fontId="5" fillId="5" borderId="0" xfId="0" applyFont="1" applyFill="1"/>
    <xf numFmtId="0" fontId="5" fillId="6" borderId="0" xfId="0" applyFont="1" applyFill="1"/>
    <xf numFmtId="1" fontId="5" fillId="4" borderId="19" xfId="0" applyNumberFormat="1" applyFont="1" applyFill="1" applyBorder="1" applyAlignment="1">
      <alignment horizontal="right"/>
    </xf>
    <xf numFmtId="1" fontId="5" fillId="3" borderId="19" xfId="0" applyNumberFormat="1" applyFont="1" applyFill="1" applyBorder="1" applyAlignment="1" applyProtection="1">
      <alignment horizontal="right"/>
      <protection locked="0"/>
    </xf>
    <xf numFmtId="1" fontId="5" fillId="0" borderId="21" xfId="0" applyNumberFormat="1" applyFont="1" applyBorder="1" applyAlignment="1">
      <alignment horizontal="right" vertical="center" wrapText="1"/>
    </xf>
    <xf numFmtId="1" fontId="5" fillId="3" borderId="22" xfId="0" applyNumberFormat="1" applyFont="1" applyFill="1" applyBorder="1" applyAlignment="1" applyProtection="1">
      <alignment horizontal="right"/>
      <protection locked="0"/>
    </xf>
    <xf numFmtId="1" fontId="5" fillId="0" borderId="25" xfId="0" applyNumberFormat="1" applyFont="1" applyBorder="1" applyAlignment="1">
      <alignment horizontal="right" vertical="center" wrapText="1"/>
    </xf>
    <xf numFmtId="1" fontId="5" fillId="3" borderId="26" xfId="0" applyNumberFormat="1" applyFont="1" applyFill="1" applyBorder="1" applyAlignment="1" applyProtection="1">
      <alignment horizontal="right"/>
      <protection locked="0"/>
    </xf>
    <xf numFmtId="1" fontId="5" fillId="3" borderId="27" xfId="0" applyNumberFormat="1" applyFont="1" applyFill="1" applyBorder="1" applyAlignment="1" applyProtection="1">
      <alignment horizontal="right"/>
      <protection locked="0"/>
    </xf>
    <xf numFmtId="1" fontId="5" fillId="3" borderId="24" xfId="0" applyNumberFormat="1" applyFont="1" applyFill="1" applyBorder="1" applyAlignment="1" applyProtection="1">
      <alignment horizontal="right"/>
      <protection locked="0"/>
    </xf>
    <xf numFmtId="1" fontId="5" fillId="0" borderId="28" xfId="0" applyNumberFormat="1" applyFont="1" applyBorder="1" applyAlignment="1">
      <alignment horizontal="center" vertical="center" wrapText="1"/>
    </xf>
    <xf numFmtId="1" fontId="5" fillId="0" borderId="29" xfId="0" applyNumberFormat="1" applyFont="1" applyBorder="1" applyAlignment="1">
      <alignment vertical="center" wrapText="1"/>
    </xf>
    <xf numFmtId="1" fontId="5" fillId="3" borderId="30" xfId="0" applyNumberFormat="1" applyFont="1" applyFill="1" applyBorder="1" applyAlignment="1" applyProtection="1">
      <alignment horizontal="right" vertical="center"/>
      <protection locked="0"/>
    </xf>
    <xf numFmtId="1" fontId="5" fillId="3" borderId="31" xfId="0" applyNumberFormat="1" applyFont="1" applyFill="1" applyBorder="1" applyAlignment="1" applyProtection="1">
      <alignment horizontal="right" vertical="center"/>
      <protection locked="0"/>
    </xf>
    <xf numFmtId="1" fontId="5" fillId="3" borderId="32" xfId="0" applyNumberFormat="1" applyFont="1" applyFill="1" applyBorder="1" applyAlignment="1" applyProtection="1">
      <alignment horizontal="right" vertical="center"/>
      <protection locked="0"/>
    </xf>
    <xf numFmtId="1" fontId="5" fillId="3" borderId="33" xfId="0" applyNumberFormat="1" applyFont="1" applyFill="1" applyBorder="1" applyAlignment="1" applyProtection="1">
      <alignment horizontal="right" vertical="center"/>
      <protection locked="0"/>
    </xf>
    <xf numFmtId="1" fontId="5" fillId="3" borderId="12" xfId="0" applyNumberFormat="1" applyFont="1" applyFill="1" applyBorder="1" applyAlignment="1" applyProtection="1">
      <alignment horizontal="right" vertical="center"/>
      <protection locked="0"/>
    </xf>
    <xf numFmtId="1" fontId="5" fillId="0" borderId="34" xfId="0" applyNumberFormat="1" applyFont="1" applyBorder="1" applyAlignment="1">
      <alignment vertical="center" wrapText="1"/>
    </xf>
    <xf numFmtId="1" fontId="5" fillId="3" borderId="35" xfId="0" applyNumberFormat="1" applyFont="1" applyFill="1" applyBorder="1" applyAlignment="1" applyProtection="1">
      <alignment horizontal="right" vertical="center"/>
      <protection locked="0"/>
    </xf>
    <xf numFmtId="1" fontId="5" fillId="3" borderId="36" xfId="0" applyNumberFormat="1" applyFont="1" applyFill="1" applyBorder="1" applyAlignment="1" applyProtection="1">
      <alignment horizontal="right" vertical="center"/>
      <protection locked="0"/>
    </xf>
    <xf numFmtId="1" fontId="5" fillId="3" borderId="37" xfId="0" applyNumberFormat="1" applyFont="1" applyFill="1" applyBorder="1" applyAlignment="1" applyProtection="1">
      <alignment horizontal="right" vertical="center"/>
      <protection locked="0"/>
    </xf>
    <xf numFmtId="1" fontId="5" fillId="3" borderId="38" xfId="0" applyNumberFormat="1" applyFont="1" applyFill="1" applyBorder="1" applyAlignment="1" applyProtection="1">
      <alignment horizontal="right" vertical="center"/>
      <protection locked="0"/>
    </xf>
    <xf numFmtId="1" fontId="5" fillId="3" borderId="39" xfId="0" applyNumberFormat="1" applyFont="1" applyFill="1" applyBorder="1" applyAlignment="1" applyProtection="1">
      <alignment horizontal="right" vertical="center"/>
      <protection locked="0"/>
    </xf>
    <xf numFmtId="1" fontId="5" fillId="0" borderId="21" xfId="0" applyNumberFormat="1" applyFont="1" applyBorder="1" applyAlignment="1">
      <alignment vertical="center" wrapText="1"/>
    </xf>
    <xf numFmtId="1" fontId="5" fillId="3" borderId="40" xfId="0" applyNumberFormat="1" applyFont="1" applyFill="1" applyBorder="1" applyAlignment="1" applyProtection="1">
      <alignment horizontal="right" vertical="center"/>
      <protection locked="0"/>
    </xf>
    <xf numFmtId="1" fontId="5" fillId="3" borderId="41" xfId="0" applyNumberFormat="1" applyFont="1" applyFill="1" applyBorder="1" applyAlignment="1" applyProtection="1">
      <alignment horizontal="right" vertical="center"/>
      <protection locked="0"/>
    </xf>
    <xf numFmtId="1" fontId="5" fillId="3" borderId="42" xfId="0" applyNumberFormat="1" applyFont="1" applyFill="1" applyBorder="1" applyAlignment="1" applyProtection="1">
      <alignment horizontal="right" vertical="center"/>
      <protection locked="0"/>
    </xf>
    <xf numFmtId="1" fontId="5" fillId="3" borderId="43" xfId="0" applyNumberFormat="1" applyFont="1" applyFill="1" applyBorder="1" applyAlignment="1" applyProtection="1">
      <alignment horizontal="right" vertical="center"/>
      <protection locked="0"/>
    </xf>
    <xf numFmtId="1" fontId="5" fillId="3" borderId="22" xfId="0" applyNumberFormat="1" applyFont="1" applyFill="1" applyBorder="1" applyAlignment="1" applyProtection="1">
      <alignment horizontal="right" vertical="center"/>
      <protection locked="0"/>
    </xf>
    <xf numFmtId="1" fontId="5" fillId="0" borderId="44" xfId="0" applyNumberFormat="1" applyFont="1" applyBorder="1" applyAlignment="1">
      <alignment vertical="center" wrapText="1"/>
    </xf>
    <xf numFmtId="1" fontId="5" fillId="3" borderId="45" xfId="0" applyNumberFormat="1" applyFont="1" applyFill="1" applyBorder="1" applyAlignment="1" applyProtection="1">
      <alignment horizontal="right" vertical="center"/>
      <protection locked="0"/>
    </xf>
    <xf numFmtId="1" fontId="5" fillId="3" borderId="46" xfId="0" applyNumberFormat="1" applyFont="1" applyFill="1" applyBorder="1" applyAlignment="1" applyProtection="1">
      <alignment horizontal="right" vertical="center"/>
      <protection locked="0"/>
    </xf>
    <xf numFmtId="1" fontId="5" fillId="3" borderId="47" xfId="0" applyNumberFormat="1" applyFont="1" applyFill="1" applyBorder="1" applyAlignment="1" applyProtection="1">
      <alignment horizontal="right" vertical="center"/>
      <protection locked="0"/>
    </xf>
    <xf numFmtId="1" fontId="5" fillId="3" borderId="48" xfId="0" applyNumberFormat="1" applyFont="1" applyFill="1" applyBorder="1" applyAlignment="1" applyProtection="1">
      <alignment horizontal="right" vertical="center"/>
      <protection locked="0"/>
    </xf>
    <xf numFmtId="1" fontId="5" fillId="3" borderId="49" xfId="0" applyNumberFormat="1" applyFont="1" applyFill="1" applyBorder="1" applyAlignment="1" applyProtection="1">
      <alignment horizontal="right" vertical="center"/>
      <protection locked="0"/>
    </xf>
    <xf numFmtId="1" fontId="3" fillId="8" borderId="50" xfId="0" applyNumberFormat="1" applyFont="1" applyFill="1" applyBorder="1" applyAlignment="1">
      <alignment horizontal="left"/>
    </xf>
    <xf numFmtId="0" fontId="4" fillId="8" borderId="0" xfId="0" applyFont="1" applyFill="1"/>
    <xf numFmtId="1" fontId="5" fillId="8" borderId="56" xfId="0" applyNumberFormat="1" applyFont="1" applyFill="1" applyBorder="1" applyAlignment="1">
      <alignment horizontal="center" vertical="center"/>
    </xf>
    <xf numFmtId="1" fontId="5" fillId="8" borderId="57" xfId="0" applyNumberFormat="1" applyFont="1" applyFill="1" applyBorder="1" applyAlignment="1">
      <alignment horizontal="center" vertical="center"/>
    </xf>
    <xf numFmtId="1" fontId="5" fillId="8" borderId="51" xfId="0" applyNumberFormat="1" applyFont="1" applyFill="1" applyBorder="1" applyAlignment="1">
      <alignment horizontal="center" vertical="center"/>
    </xf>
    <xf numFmtId="1" fontId="5" fillId="8" borderId="53" xfId="0" applyNumberFormat="1" applyFont="1" applyFill="1" applyBorder="1" applyAlignment="1">
      <alignment horizontal="center" vertical="center"/>
    </xf>
    <xf numFmtId="1" fontId="5" fillId="8" borderId="3" xfId="0" applyNumberFormat="1" applyFont="1" applyFill="1" applyBorder="1" applyAlignment="1">
      <alignment horizontal="center" vertical="center"/>
    </xf>
    <xf numFmtId="1" fontId="5" fillId="8" borderId="29" xfId="0" applyNumberFormat="1" applyFont="1" applyFill="1" applyBorder="1" applyAlignment="1">
      <alignment vertical="center" wrapText="1"/>
    </xf>
    <xf numFmtId="1" fontId="5" fillId="8" borderId="30" xfId="0" applyNumberFormat="1" applyFont="1" applyFill="1" applyBorder="1" applyAlignment="1">
      <alignment horizontal="right" vertical="center"/>
    </xf>
    <xf numFmtId="1" fontId="5" fillId="8" borderId="12" xfId="0" applyNumberFormat="1" applyFont="1" applyFill="1" applyBorder="1" applyAlignment="1">
      <alignment horizontal="right" vertical="center"/>
    </xf>
    <xf numFmtId="0" fontId="5" fillId="8" borderId="29" xfId="0" applyFont="1" applyFill="1" applyBorder="1" applyAlignment="1">
      <alignment horizontal="right"/>
    </xf>
    <xf numFmtId="1" fontId="5" fillId="8" borderId="13" xfId="0" applyNumberFormat="1" applyFont="1" applyFill="1" applyBorder="1" applyAlignment="1">
      <alignment vertical="center" wrapText="1"/>
    </xf>
    <xf numFmtId="1" fontId="5" fillId="8" borderId="58" xfId="0" applyNumberFormat="1" applyFont="1" applyFill="1" applyBorder="1" applyAlignment="1">
      <alignment horizontal="right" vertical="center"/>
    </xf>
    <xf numFmtId="1" fontId="5" fillId="8" borderId="17" xfId="0" applyNumberFormat="1" applyFont="1" applyFill="1" applyBorder="1" applyAlignment="1">
      <alignment horizontal="right" vertical="center"/>
    </xf>
    <xf numFmtId="0" fontId="5" fillId="8" borderId="13" xfId="0" applyFont="1" applyFill="1" applyBorder="1" applyAlignment="1">
      <alignment horizontal="right"/>
    </xf>
    <xf numFmtId="1" fontId="5" fillId="8" borderId="44" xfId="0" applyNumberFormat="1" applyFont="1" applyFill="1" applyBorder="1" applyAlignment="1">
      <alignment vertical="center" wrapText="1"/>
    </xf>
    <xf numFmtId="1" fontId="5" fillId="8" borderId="59" xfId="0" applyNumberFormat="1" applyFont="1" applyFill="1" applyBorder="1" applyAlignment="1">
      <alignment horizontal="right" vertical="center"/>
    </xf>
    <xf numFmtId="1" fontId="5" fillId="8" borderId="24" xfId="0" applyNumberFormat="1" applyFont="1" applyFill="1" applyBorder="1" applyAlignment="1">
      <alignment horizontal="right" vertical="center"/>
    </xf>
    <xf numFmtId="0" fontId="5" fillId="8" borderId="44" xfId="0" applyFont="1" applyFill="1" applyBorder="1" applyAlignment="1">
      <alignment horizontal="right"/>
    </xf>
    <xf numFmtId="1" fontId="3" fillId="0" borderId="50" xfId="0" applyNumberFormat="1" applyFont="1" applyBorder="1" applyAlignment="1">
      <alignment horizontal="left"/>
    </xf>
    <xf numFmtId="1" fontId="5" fillId="0" borderId="52" xfId="0" applyNumberFormat="1" applyFont="1" applyBorder="1" applyAlignment="1">
      <alignment horizontal="center" vertical="center" wrapText="1"/>
    </xf>
    <xf numFmtId="1" fontId="5" fillId="0" borderId="60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right"/>
    </xf>
    <xf numFmtId="1" fontId="5" fillId="3" borderId="30" xfId="0" applyNumberFormat="1" applyFont="1" applyFill="1" applyBorder="1" applyProtection="1">
      <protection locked="0"/>
    </xf>
    <xf numFmtId="1" fontId="5" fillId="3" borderId="31" xfId="0" applyNumberFormat="1" applyFont="1" applyFill="1" applyBorder="1" applyProtection="1">
      <protection locked="0"/>
    </xf>
    <xf numFmtId="1" fontId="5" fillId="3" borderId="32" xfId="0" applyNumberFormat="1" applyFont="1" applyFill="1" applyBorder="1" applyProtection="1">
      <protection locked="0"/>
    </xf>
    <xf numFmtId="1" fontId="5" fillId="4" borderId="11" xfId="0" applyNumberFormat="1" applyFont="1" applyFill="1" applyBorder="1"/>
    <xf numFmtId="1" fontId="5" fillId="3" borderId="19" xfId="0" applyNumberFormat="1" applyFont="1" applyFill="1" applyBorder="1" applyProtection="1">
      <protection locked="0"/>
    </xf>
    <xf numFmtId="1" fontId="5" fillId="3" borderId="62" xfId="0" applyNumberFormat="1" applyFont="1" applyFill="1" applyBorder="1" applyProtection="1">
      <protection locked="0"/>
    </xf>
    <xf numFmtId="1" fontId="5" fillId="3" borderId="17" xfId="0" applyNumberFormat="1" applyFont="1" applyFill="1" applyBorder="1" applyProtection="1">
      <protection locked="0"/>
    </xf>
    <xf numFmtId="1" fontId="5" fillId="2" borderId="18" xfId="0" applyNumberFormat="1" applyFont="1" applyFill="1" applyBorder="1" applyAlignment="1">
      <alignment horizontal="right"/>
    </xf>
    <xf numFmtId="1" fontId="5" fillId="3" borderId="58" xfId="0" applyNumberFormat="1" applyFont="1" applyFill="1" applyBorder="1" applyProtection="1">
      <protection locked="0"/>
    </xf>
    <xf numFmtId="1" fontId="5" fillId="3" borderId="14" xfId="0" applyNumberFormat="1" applyFont="1" applyFill="1" applyBorder="1" applyProtection="1">
      <protection locked="0"/>
    </xf>
    <xf numFmtId="1" fontId="5" fillId="3" borderId="63" xfId="0" applyNumberFormat="1" applyFont="1" applyFill="1" applyBorder="1" applyProtection="1">
      <protection locked="0"/>
    </xf>
    <xf numFmtId="1" fontId="5" fillId="4" borderId="18" xfId="0" applyNumberFormat="1" applyFont="1" applyFill="1" applyBorder="1"/>
    <xf numFmtId="1" fontId="5" fillId="3" borderId="65" xfId="0" applyNumberFormat="1" applyFont="1" applyFill="1" applyBorder="1" applyProtection="1">
      <protection locked="0"/>
    </xf>
    <xf numFmtId="1" fontId="5" fillId="4" borderId="66" xfId="0" applyNumberFormat="1" applyFont="1" applyFill="1" applyBorder="1"/>
    <xf numFmtId="1" fontId="5" fillId="3" borderId="27" xfId="0" applyNumberFormat="1" applyFont="1" applyFill="1" applyBorder="1" applyProtection="1">
      <protection locked="0"/>
    </xf>
    <xf numFmtId="1" fontId="5" fillId="3" borderId="67" xfId="0" applyNumberFormat="1" applyFont="1" applyFill="1" applyBorder="1" applyProtection="1">
      <protection locked="0"/>
    </xf>
    <xf numFmtId="1" fontId="5" fillId="3" borderId="24" xfId="0" applyNumberFormat="1" applyFont="1" applyFill="1" applyBorder="1" applyProtection="1">
      <protection locked="0"/>
    </xf>
    <xf numFmtId="1" fontId="5" fillId="0" borderId="29" xfId="0" applyNumberFormat="1" applyFont="1" applyBorder="1" applyAlignment="1">
      <alignment horizontal="right" vertical="center" wrapText="1"/>
    </xf>
    <xf numFmtId="1" fontId="5" fillId="3" borderId="68" xfId="0" applyNumberFormat="1" applyFont="1" applyFill="1" applyBorder="1" applyProtection="1">
      <protection locked="0"/>
    </xf>
    <xf numFmtId="1" fontId="5" fillId="3" borderId="69" xfId="0" applyNumberFormat="1" applyFont="1" applyFill="1" applyBorder="1" applyProtection="1">
      <protection locked="0"/>
    </xf>
    <xf numFmtId="1" fontId="5" fillId="3" borderId="22" xfId="0" applyNumberFormat="1" applyFont="1" applyFill="1" applyBorder="1" applyProtection="1">
      <protection locked="0"/>
    </xf>
    <xf numFmtId="1" fontId="5" fillId="0" borderId="13" xfId="0" applyNumberFormat="1" applyFont="1" applyBorder="1" applyAlignment="1">
      <alignment vertical="center" wrapText="1"/>
    </xf>
    <xf numFmtId="1" fontId="5" fillId="0" borderId="25" xfId="0" applyNumberFormat="1" applyFont="1" applyBorder="1" applyAlignment="1">
      <alignment vertical="center" wrapText="1"/>
    </xf>
    <xf numFmtId="1" fontId="5" fillId="3" borderId="59" xfId="0" applyNumberFormat="1" applyFont="1" applyFill="1" applyBorder="1" applyProtection="1">
      <protection locked="0"/>
    </xf>
    <xf numFmtId="1" fontId="5" fillId="3" borderId="71" xfId="0" applyNumberFormat="1" applyFont="1" applyFill="1" applyBorder="1" applyProtection="1">
      <protection locked="0"/>
    </xf>
    <xf numFmtId="1" fontId="5" fillId="3" borderId="72" xfId="0" applyNumberFormat="1" applyFont="1" applyFill="1" applyBorder="1" applyProtection="1">
      <protection locked="0"/>
    </xf>
    <xf numFmtId="1" fontId="5" fillId="4" borderId="64" xfId="0" applyNumberFormat="1" applyFont="1" applyFill="1" applyBorder="1"/>
    <xf numFmtId="1" fontId="5" fillId="3" borderId="73" xfId="0" applyNumberFormat="1" applyFont="1" applyFill="1" applyBorder="1" applyProtection="1">
      <protection locked="0"/>
    </xf>
    <xf numFmtId="1" fontId="5" fillId="3" borderId="16" xfId="0" applyNumberFormat="1" applyFont="1" applyFill="1" applyBorder="1" applyProtection="1">
      <protection locked="0"/>
    </xf>
    <xf numFmtId="1" fontId="5" fillId="3" borderId="12" xfId="0" applyNumberFormat="1" applyFont="1" applyFill="1" applyBorder="1" applyProtection="1">
      <protection locked="0"/>
    </xf>
    <xf numFmtId="1" fontId="5" fillId="3" borderId="74" xfId="0" applyNumberFormat="1" applyFont="1" applyFill="1" applyBorder="1" applyProtection="1">
      <protection locked="0"/>
    </xf>
    <xf numFmtId="1" fontId="5" fillId="0" borderId="75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5" fillId="0" borderId="76" xfId="0" applyNumberFormat="1" applyFont="1" applyBorder="1" applyAlignment="1">
      <alignment horizontal="right"/>
    </xf>
    <xf numFmtId="1" fontId="5" fillId="0" borderId="61" xfId="0" applyNumberFormat="1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0" fontId="6" fillId="0" borderId="0" xfId="0" applyFont="1"/>
    <xf numFmtId="1" fontId="3" fillId="0" borderId="50" xfId="0" applyNumberFormat="1" applyFont="1" applyBorder="1"/>
    <xf numFmtId="1" fontId="5" fillId="0" borderId="75" xfId="0" applyNumberFormat="1" applyFont="1" applyBorder="1" applyAlignment="1">
      <alignment horizontal="center" vertical="center" wrapText="1"/>
    </xf>
    <xf numFmtId="1" fontId="5" fillId="2" borderId="29" xfId="0" applyNumberFormat="1" applyFont="1" applyFill="1" applyBorder="1"/>
    <xf numFmtId="1" fontId="5" fillId="3" borderId="77" xfId="0" applyNumberFormat="1" applyFont="1" applyFill="1" applyBorder="1" applyProtection="1">
      <protection locked="0"/>
    </xf>
    <xf numFmtId="1" fontId="5" fillId="3" borderId="78" xfId="0" applyNumberFormat="1" applyFont="1" applyFill="1" applyBorder="1" applyAlignment="1" applyProtection="1">
      <alignment horizontal="right" vertical="center"/>
      <protection locked="0"/>
    </xf>
    <xf numFmtId="1" fontId="5" fillId="2" borderId="44" xfId="0" applyNumberFormat="1" applyFont="1" applyFill="1" applyBorder="1"/>
    <xf numFmtId="1" fontId="5" fillId="3" borderId="79" xfId="0" applyNumberFormat="1" applyFont="1" applyFill="1" applyBorder="1" applyProtection="1">
      <protection locked="0"/>
    </xf>
    <xf numFmtId="1" fontId="5" fillId="3" borderId="72" xfId="0" applyNumberFormat="1" applyFont="1" applyFill="1" applyBorder="1" applyAlignment="1" applyProtection="1">
      <alignment horizontal="right" vertical="center"/>
      <protection locked="0"/>
    </xf>
    <xf numFmtId="1" fontId="5" fillId="3" borderId="71" xfId="0" applyNumberFormat="1" applyFont="1" applyFill="1" applyBorder="1" applyAlignment="1" applyProtection="1">
      <alignment horizontal="right" vertical="center"/>
      <protection locked="0"/>
    </xf>
    <xf numFmtId="1" fontId="5" fillId="3" borderId="24" xfId="0" applyNumberFormat="1" applyFont="1" applyFill="1" applyBorder="1" applyAlignment="1" applyProtection="1">
      <alignment horizontal="right" vertical="center"/>
      <protection locked="0"/>
    </xf>
    <xf numFmtId="1" fontId="5" fillId="0" borderId="12" xfId="0" applyNumberFormat="1" applyFont="1" applyBorder="1" applyAlignment="1">
      <alignment vertical="center" wrapText="1"/>
    </xf>
    <xf numFmtId="1" fontId="5" fillId="3" borderId="40" xfId="0" applyNumberFormat="1" applyFont="1" applyFill="1" applyBorder="1" applyProtection="1">
      <protection locked="0"/>
    </xf>
    <xf numFmtId="1" fontId="5" fillId="3" borderId="41" xfId="0" applyNumberFormat="1" applyFont="1" applyFill="1" applyBorder="1" applyProtection="1">
      <protection locked="0"/>
    </xf>
    <xf numFmtId="1" fontId="5" fillId="3" borderId="80" xfId="0" applyNumberFormat="1" applyFont="1" applyFill="1" applyBorder="1" applyProtection="1">
      <protection locked="0"/>
    </xf>
    <xf numFmtId="1" fontId="5" fillId="3" borderId="81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/>
    <xf numFmtId="1" fontId="5" fillId="3" borderId="82" xfId="0" applyNumberFormat="1" applyFont="1" applyFill="1" applyBorder="1" applyProtection="1">
      <protection locked="0"/>
    </xf>
    <xf numFmtId="1" fontId="5" fillId="3" borderId="83" xfId="0" applyNumberFormat="1" applyFont="1" applyFill="1" applyBorder="1" applyAlignment="1" applyProtection="1">
      <alignment horizontal="right" vertical="center"/>
      <protection locked="0"/>
    </xf>
    <xf numFmtId="1" fontId="5" fillId="3" borderId="17" xfId="0" applyNumberFormat="1" applyFont="1" applyFill="1" applyBorder="1" applyAlignment="1" applyProtection="1">
      <alignment horizontal="right" vertical="center"/>
      <protection locked="0"/>
    </xf>
    <xf numFmtId="1" fontId="5" fillId="0" borderId="13" xfId="0" applyNumberFormat="1" applyFont="1" applyBorder="1" applyAlignment="1">
      <alignment horizontal="left" vertical="center" wrapText="1"/>
    </xf>
    <xf numFmtId="1" fontId="5" fillId="2" borderId="21" xfId="0" applyNumberFormat="1" applyFont="1" applyFill="1" applyBorder="1"/>
    <xf numFmtId="1" fontId="5" fillId="9" borderId="14" xfId="0" applyNumberFormat="1" applyFont="1" applyFill="1" applyBorder="1"/>
    <xf numFmtId="1" fontId="5" fillId="9" borderId="82" xfId="0" applyNumberFormat="1" applyFont="1" applyFill="1" applyBorder="1"/>
    <xf numFmtId="1" fontId="5" fillId="9" borderId="58" xfId="0" applyNumberFormat="1" applyFont="1" applyFill="1" applyBorder="1"/>
    <xf numFmtId="1" fontId="5" fillId="0" borderId="44" xfId="0" applyNumberFormat="1" applyFont="1" applyBorder="1" applyAlignment="1">
      <alignment horizontal="left" vertical="center" wrapText="1"/>
    </xf>
    <xf numFmtId="1" fontId="5" fillId="3" borderId="45" xfId="0" applyNumberFormat="1" applyFont="1" applyFill="1" applyBorder="1" applyProtection="1">
      <protection locked="0"/>
    </xf>
    <xf numFmtId="1" fontId="5" fillId="3" borderId="46" xfId="0" applyNumberFormat="1" applyFont="1" applyFill="1" applyBorder="1" applyProtection="1">
      <protection locked="0"/>
    </xf>
    <xf numFmtId="1" fontId="5" fillId="3" borderId="84" xfId="0" applyNumberFormat="1" applyFont="1" applyFill="1" applyBorder="1" applyProtection="1">
      <protection locked="0"/>
    </xf>
    <xf numFmtId="1" fontId="5" fillId="3" borderId="85" xfId="0" applyNumberFormat="1" applyFont="1" applyFill="1" applyBorder="1" applyAlignment="1" applyProtection="1">
      <alignment horizontal="right" vertical="center"/>
      <protection locked="0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76" xfId="0" applyNumberFormat="1" applyFont="1" applyBorder="1" applyAlignment="1">
      <alignment horizontal="center" vertical="center" wrapText="1"/>
    </xf>
    <xf numFmtId="1" fontId="5" fillId="3" borderId="30" xfId="0" applyNumberFormat="1" applyFont="1" applyFill="1" applyBorder="1" applyAlignment="1" applyProtection="1">
      <alignment horizontal="right"/>
      <protection locked="0"/>
    </xf>
    <xf numFmtId="1" fontId="5" fillId="3" borderId="31" xfId="0" applyNumberFormat="1" applyFont="1" applyFill="1" applyBorder="1" applyAlignment="1" applyProtection="1">
      <alignment horizontal="right"/>
      <protection locked="0"/>
    </xf>
    <xf numFmtId="1" fontId="5" fillId="3" borderId="89" xfId="0" applyNumberFormat="1" applyFont="1" applyFill="1" applyBorder="1" applyAlignment="1" applyProtection="1">
      <alignment horizontal="right"/>
      <protection locked="0"/>
    </xf>
    <xf numFmtId="1" fontId="5" fillId="3" borderId="11" xfId="0" applyNumberFormat="1" applyFont="1" applyFill="1" applyBorder="1" applyAlignment="1" applyProtection="1">
      <alignment horizontal="right"/>
      <protection locked="0"/>
    </xf>
    <xf numFmtId="1" fontId="5" fillId="3" borderId="16" xfId="0" applyNumberFormat="1" applyFont="1" applyFill="1" applyBorder="1" applyAlignment="1" applyProtection="1">
      <alignment horizontal="right"/>
      <protection locked="0"/>
    </xf>
    <xf numFmtId="1" fontId="5" fillId="3" borderId="29" xfId="0" applyNumberFormat="1" applyFont="1" applyFill="1" applyBorder="1" applyAlignment="1" applyProtection="1">
      <alignment horizontal="right"/>
      <protection locked="0"/>
    </xf>
    <xf numFmtId="1" fontId="5" fillId="3" borderId="58" xfId="0" applyNumberFormat="1" applyFont="1" applyFill="1" applyBorder="1" applyAlignment="1" applyProtection="1">
      <alignment horizontal="right"/>
      <protection locked="0"/>
    </xf>
    <xf numFmtId="1" fontId="5" fillId="3" borderId="14" xfId="0" applyNumberFormat="1" applyFont="1" applyFill="1" applyBorder="1" applyAlignment="1" applyProtection="1">
      <alignment horizontal="right"/>
      <protection locked="0"/>
    </xf>
    <xf numFmtId="1" fontId="5" fillId="3" borderId="90" xfId="0" applyNumberFormat="1" applyFont="1" applyFill="1" applyBorder="1" applyAlignment="1" applyProtection="1">
      <alignment horizontal="right"/>
      <protection locked="0"/>
    </xf>
    <xf numFmtId="1" fontId="5" fillId="3" borderId="18" xfId="0" applyNumberFormat="1" applyFont="1" applyFill="1" applyBorder="1" applyAlignment="1" applyProtection="1">
      <alignment horizontal="right"/>
      <protection locked="0"/>
    </xf>
    <xf numFmtId="1" fontId="5" fillId="3" borderId="13" xfId="0" applyNumberFormat="1" applyFont="1" applyFill="1" applyBorder="1" applyAlignment="1" applyProtection="1">
      <alignment horizontal="right"/>
      <protection locked="0"/>
    </xf>
    <xf numFmtId="1" fontId="5" fillId="2" borderId="64" xfId="0" applyNumberFormat="1" applyFont="1" applyFill="1" applyBorder="1" applyAlignment="1">
      <alignment horizontal="right"/>
    </xf>
    <xf numFmtId="1" fontId="5" fillId="3" borderId="59" xfId="0" applyNumberFormat="1" applyFont="1" applyFill="1" applyBorder="1" applyAlignment="1" applyProtection="1">
      <alignment horizontal="right"/>
      <protection locked="0"/>
    </xf>
    <xf numFmtId="1" fontId="5" fillId="3" borderId="71" xfId="0" applyNumberFormat="1" applyFont="1" applyFill="1" applyBorder="1" applyAlignment="1" applyProtection="1">
      <alignment horizontal="right"/>
      <protection locked="0"/>
    </xf>
    <xf numFmtId="1" fontId="5" fillId="3" borderId="91" xfId="0" applyNumberFormat="1" applyFont="1" applyFill="1" applyBorder="1" applyAlignment="1" applyProtection="1">
      <alignment horizontal="right"/>
      <protection locked="0"/>
    </xf>
    <xf numFmtId="1" fontId="5" fillId="3" borderId="64" xfId="0" applyNumberFormat="1" applyFont="1" applyFill="1" applyBorder="1" applyAlignment="1" applyProtection="1">
      <alignment horizontal="right"/>
      <protection locked="0"/>
    </xf>
    <xf numFmtId="1" fontId="5" fillId="3" borderId="25" xfId="0" applyNumberFormat="1" applyFont="1" applyFill="1" applyBorder="1" applyAlignment="1" applyProtection="1">
      <alignment horizontal="right"/>
      <protection locked="0"/>
    </xf>
    <xf numFmtId="1" fontId="6" fillId="2" borderId="0" xfId="0" applyNumberFormat="1" applyFont="1" applyFill="1"/>
    <xf numFmtId="1" fontId="5" fillId="0" borderId="51" xfId="0" applyNumberFormat="1" applyFont="1" applyBorder="1"/>
    <xf numFmtId="1" fontId="5" fillId="0" borderId="29" xfId="0" applyNumberFormat="1" applyFont="1" applyBorder="1" applyAlignment="1">
      <alignment horizontal="right"/>
    </xf>
    <xf numFmtId="1" fontId="5" fillId="3" borderId="78" xfId="0" applyNumberFormat="1" applyFont="1" applyFill="1" applyBorder="1" applyAlignment="1" applyProtection="1">
      <alignment horizontal="right"/>
      <protection locked="0"/>
    </xf>
    <xf numFmtId="1" fontId="5" fillId="3" borderId="12" xfId="0" applyNumberFormat="1" applyFont="1" applyFill="1" applyBorder="1" applyAlignment="1" applyProtection="1">
      <alignment horizontal="right"/>
      <protection locked="0"/>
    </xf>
    <xf numFmtId="1" fontId="5" fillId="0" borderId="25" xfId="0" applyNumberFormat="1" applyFont="1" applyBorder="1" applyAlignment="1" applyProtection="1">
      <alignment vertical="center" wrapText="1"/>
      <protection hidden="1"/>
    </xf>
    <xf numFmtId="1" fontId="5" fillId="0" borderId="44" xfId="0" applyNumberFormat="1" applyFont="1" applyBorder="1" applyAlignment="1">
      <alignment horizontal="right"/>
    </xf>
    <xf numFmtId="1" fontId="5" fillId="3" borderId="72" xfId="0" applyNumberFormat="1" applyFont="1" applyFill="1" applyBorder="1" applyAlignment="1" applyProtection="1">
      <alignment horizontal="right"/>
      <protection locked="0"/>
    </xf>
    <xf numFmtId="0" fontId="7" fillId="0" borderId="0" xfId="0" applyFont="1"/>
    <xf numFmtId="1" fontId="5" fillId="0" borderId="56" xfId="0" applyNumberFormat="1" applyFont="1" applyBorder="1" applyAlignment="1" applyProtection="1">
      <alignment horizontal="center" vertical="center" wrapText="1"/>
      <protection hidden="1"/>
    </xf>
    <xf numFmtId="1" fontId="5" fillId="0" borderId="56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wrapText="1"/>
    </xf>
    <xf numFmtId="1" fontId="5" fillId="3" borderId="3" xfId="0" applyNumberFormat="1" applyFont="1" applyFill="1" applyBorder="1" applyAlignment="1" applyProtection="1">
      <alignment horizontal="right"/>
      <protection locked="0"/>
    </xf>
    <xf numFmtId="1" fontId="5" fillId="0" borderId="4" xfId="0" applyNumberFormat="1" applyFont="1" applyBorder="1" applyAlignment="1">
      <alignment horizontal="center" vertical="center"/>
    </xf>
    <xf numFmtId="41" fontId="5" fillId="0" borderId="3" xfId="1" applyNumberFormat="1" applyFont="1" applyBorder="1" applyAlignment="1" applyProtection="1">
      <alignment horizontal="center" vertical="center" wrapText="1"/>
    </xf>
    <xf numFmtId="41" fontId="5" fillId="0" borderId="10" xfId="1" applyNumberFormat="1" applyFont="1" applyBorder="1" applyAlignment="1" applyProtection="1">
      <alignment horizontal="center" vertical="center"/>
    </xf>
    <xf numFmtId="1" fontId="5" fillId="0" borderId="18" xfId="0" quotePrefix="1" applyNumberFormat="1" applyFont="1" applyBorder="1" applyAlignment="1">
      <alignment horizontal="left" wrapText="1"/>
    </xf>
    <xf numFmtId="164" fontId="5" fillId="7" borderId="21" xfId="1" applyNumberFormat="1" applyFont="1" applyFill="1" applyBorder="1" applyAlignment="1" applyProtection="1">
      <alignment horizontal="right"/>
    </xf>
    <xf numFmtId="1" fontId="5" fillId="0" borderId="18" xfId="0" quotePrefix="1" applyNumberFormat="1" applyFont="1" applyBorder="1" applyAlignment="1">
      <alignment horizontal="left"/>
    </xf>
    <xf numFmtId="41" fontId="5" fillId="0" borderId="1" xfId="1" applyNumberFormat="1" applyFont="1" applyBorder="1" applyAlignment="1" applyProtection="1">
      <alignment horizontal="center" vertical="center" wrapText="1"/>
    </xf>
    <xf numFmtId="164" fontId="5" fillId="0" borderId="3" xfId="3" applyNumberFormat="1" applyFont="1" applyFill="1" applyBorder="1" applyAlignment="1" applyProtection="1">
      <alignment horizontal="right"/>
    </xf>
    <xf numFmtId="164" fontId="5" fillId="0" borderId="75" xfId="3" applyNumberFormat="1" applyFont="1" applyFill="1" applyBorder="1" applyAlignment="1" applyProtection="1">
      <alignment horizontal="right"/>
    </xf>
    <xf numFmtId="164" fontId="5" fillId="0" borderId="4" xfId="3" applyNumberFormat="1" applyFont="1" applyFill="1" applyBorder="1" applyAlignment="1" applyProtection="1">
      <alignment horizontal="right"/>
    </xf>
    <xf numFmtId="164" fontId="5" fillId="0" borderId="7" xfId="3" applyNumberFormat="1" applyFont="1" applyFill="1" applyBorder="1" applyAlignment="1" applyProtection="1">
      <alignment horizontal="right"/>
    </xf>
    <xf numFmtId="164" fontId="5" fillId="0" borderId="10" xfId="3" applyNumberFormat="1" applyFont="1" applyFill="1" applyBorder="1" applyAlignment="1" applyProtection="1">
      <alignment horizontal="right"/>
    </xf>
    <xf numFmtId="1" fontId="0" fillId="10" borderId="0" xfId="0" applyNumberFormat="1" applyFill="1"/>
    <xf numFmtId="0" fontId="0" fillId="10" borderId="0" xfId="0" applyFill="1"/>
    <xf numFmtId="0" fontId="0" fillId="5" borderId="0" xfId="0" applyFill="1"/>
    <xf numFmtId="0" fontId="0" fillId="6" borderId="0" xfId="0" applyFill="1"/>
    <xf numFmtId="41" fontId="5" fillId="0" borderId="1" xfId="1" applyNumberFormat="1" applyFont="1" applyBorder="1" applyAlignment="1" applyProtection="1">
      <alignment horizontal="center" vertical="center" wrapText="1"/>
    </xf>
    <xf numFmtId="1" fontId="5" fillId="0" borderId="56" xfId="0" applyNumberFormat="1" applyFont="1" applyBorder="1" applyAlignment="1" applyProtection="1">
      <alignment horizontal="center" vertical="center" wrapText="1"/>
      <protection hidden="1"/>
    </xf>
    <xf numFmtId="1" fontId="5" fillId="0" borderId="18" xfId="0" quotePrefix="1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4" xfId="0" applyNumberFormat="1" applyFont="1" applyBorder="1" applyAlignment="1">
      <alignment horizontal="left" vertical="center" wrapText="1"/>
    </xf>
    <xf numFmtId="1" fontId="5" fillId="8" borderId="51" xfId="0" applyNumberFormat="1" applyFont="1" applyFill="1" applyBorder="1" applyAlignment="1">
      <alignment horizontal="center" vertical="center"/>
    </xf>
    <xf numFmtId="1" fontId="5" fillId="8" borderId="53" xfId="0" applyNumberFormat="1" applyFont="1" applyFill="1" applyBorder="1" applyAlignment="1">
      <alignment horizontal="center" vertical="center"/>
    </xf>
    <xf numFmtId="1" fontId="5" fillId="8" borderId="51" xfId="0" applyNumberFormat="1" applyFont="1" applyFill="1" applyBorder="1" applyAlignment="1">
      <alignment horizontal="center" vertical="center"/>
    </xf>
    <xf numFmtId="1" fontId="5" fillId="8" borderId="53" xfId="0" applyNumberFormat="1" applyFont="1" applyFill="1" applyBorder="1" applyAlignment="1">
      <alignment horizontal="center" vertical="center"/>
    </xf>
    <xf numFmtId="1" fontId="5" fillId="0" borderId="44" xfId="0" applyNumberFormat="1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8" xfId="0" quotePrefix="1" applyNumberFormat="1" applyFont="1" applyBorder="1" applyAlignment="1">
      <alignment horizontal="left"/>
    </xf>
    <xf numFmtId="41" fontId="5" fillId="0" borderId="1" xfId="1" applyNumberFormat="1" applyFont="1" applyBorder="1" applyAlignment="1" applyProtection="1">
      <alignment horizontal="center" vertical="center" wrapText="1"/>
    </xf>
    <xf numFmtId="1" fontId="5" fillId="0" borderId="56" xfId="0" applyNumberFormat="1" applyFont="1" applyBorder="1" applyAlignment="1" applyProtection="1">
      <alignment horizontal="center" vertical="center" wrapText="1"/>
      <protection hidden="1"/>
    </xf>
    <xf numFmtId="1" fontId="5" fillId="8" borderId="53" xfId="0" applyNumberFormat="1" applyFont="1" applyFill="1" applyBorder="1" applyAlignment="1">
      <alignment horizontal="center" vertical="center"/>
    </xf>
    <xf numFmtId="1" fontId="5" fillId="8" borderId="51" xfId="0" applyNumberFormat="1" applyFont="1" applyFill="1" applyBorder="1" applyAlignment="1">
      <alignment horizontal="center" vertical="center"/>
    </xf>
    <xf numFmtId="1" fontId="5" fillId="0" borderId="44" xfId="0" applyNumberFormat="1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8" xfId="0" quotePrefix="1" applyNumberFormat="1" applyFont="1" applyBorder="1" applyAlignment="1">
      <alignment horizontal="left"/>
    </xf>
    <xf numFmtId="41" fontId="5" fillId="0" borderId="1" xfId="1" applyNumberFormat="1" applyFont="1" applyBorder="1" applyAlignment="1" applyProtection="1">
      <alignment horizontal="center" vertical="center" wrapText="1"/>
    </xf>
    <xf numFmtId="1" fontId="5" fillId="0" borderId="56" xfId="0" applyNumberFormat="1" applyFont="1" applyBorder="1" applyAlignment="1" applyProtection="1">
      <alignment horizontal="center" vertical="center" wrapText="1"/>
      <protection hidden="1"/>
    </xf>
    <xf numFmtId="41" fontId="5" fillId="0" borderId="1" xfId="1" applyNumberFormat="1" applyFont="1" applyBorder="1" applyAlignment="1" applyProtection="1">
      <alignment horizontal="center" vertical="center" wrapText="1"/>
    </xf>
    <xf numFmtId="1" fontId="5" fillId="0" borderId="56" xfId="0" applyNumberFormat="1" applyFont="1" applyBorder="1" applyAlignment="1" applyProtection="1">
      <alignment horizontal="center" vertical="center" wrapText="1"/>
      <protection hidden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8" xfId="0" quotePrefix="1" applyNumberFormat="1" applyFont="1" applyBorder="1" applyAlignment="1">
      <alignment horizontal="left"/>
    </xf>
    <xf numFmtId="1" fontId="5" fillId="0" borderId="44" xfId="0" applyNumberFormat="1" applyFont="1" applyBorder="1" applyAlignment="1">
      <alignment horizontal="left" vertical="center" wrapText="1"/>
    </xf>
    <xf numFmtId="1" fontId="5" fillId="8" borderId="51" xfId="0" applyNumberFormat="1" applyFont="1" applyFill="1" applyBorder="1" applyAlignment="1">
      <alignment horizontal="center" vertical="center"/>
    </xf>
    <xf numFmtId="1" fontId="5" fillId="8" borderId="53" xfId="0" applyNumberFormat="1" applyFont="1" applyFill="1" applyBorder="1" applyAlignment="1">
      <alignment horizontal="center" vertical="center"/>
    </xf>
    <xf numFmtId="1" fontId="5" fillId="8" borderId="53" xfId="0" applyNumberFormat="1" applyFont="1" applyFill="1" applyBorder="1" applyAlignment="1">
      <alignment horizontal="center" vertical="center"/>
    </xf>
    <xf numFmtId="1" fontId="5" fillId="8" borderId="51" xfId="0" applyNumberFormat="1" applyFont="1" applyFill="1" applyBorder="1" applyAlignment="1">
      <alignment horizontal="center" vertical="center"/>
    </xf>
    <xf numFmtId="1" fontId="5" fillId="0" borderId="44" xfId="0" applyNumberFormat="1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8" xfId="0" quotePrefix="1" applyNumberFormat="1" applyFont="1" applyBorder="1" applyAlignment="1">
      <alignment horizontal="left"/>
    </xf>
    <xf numFmtId="41" fontId="5" fillId="0" borderId="1" xfId="1" applyNumberFormat="1" applyFont="1" applyBorder="1" applyAlignment="1" applyProtection="1">
      <alignment horizontal="center" vertical="center" wrapText="1"/>
    </xf>
    <xf numFmtId="1" fontId="5" fillId="0" borderId="56" xfId="0" applyNumberFormat="1" applyFont="1" applyBorder="1" applyAlignment="1" applyProtection="1">
      <alignment horizontal="center" vertical="center" wrapText="1"/>
      <protection hidden="1"/>
    </xf>
    <xf numFmtId="41" fontId="5" fillId="0" borderId="1" xfId="1" applyNumberFormat="1" applyFont="1" applyBorder="1" applyAlignment="1" applyProtection="1">
      <alignment horizontal="center" vertical="center" wrapText="1"/>
    </xf>
    <xf numFmtId="1" fontId="5" fillId="0" borderId="56" xfId="0" applyNumberFormat="1" applyFont="1" applyBorder="1" applyAlignment="1" applyProtection="1">
      <alignment horizontal="center" vertical="center" wrapText="1"/>
      <protection hidden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8" xfId="0" quotePrefix="1" applyNumberFormat="1" applyFont="1" applyBorder="1" applyAlignment="1">
      <alignment horizontal="left"/>
    </xf>
    <xf numFmtId="1" fontId="5" fillId="0" borderId="44" xfId="0" applyNumberFormat="1" applyFont="1" applyBorder="1" applyAlignment="1">
      <alignment horizontal="left" vertical="center" wrapText="1"/>
    </xf>
    <xf numFmtId="1" fontId="5" fillId="8" borderId="51" xfId="0" applyNumberFormat="1" applyFont="1" applyFill="1" applyBorder="1" applyAlignment="1">
      <alignment horizontal="center" vertical="center"/>
    </xf>
    <xf numFmtId="1" fontId="5" fillId="8" borderId="53" xfId="0" applyNumberFormat="1" applyFont="1" applyFill="1" applyBorder="1" applyAlignment="1">
      <alignment horizontal="center" vertical="center"/>
    </xf>
    <xf numFmtId="1" fontId="5" fillId="8" borderId="53" xfId="0" applyNumberFormat="1" applyFont="1" applyFill="1" applyBorder="1" applyAlignment="1">
      <alignment horizontal="center" vertical="center"/>
    </xf>
    <xf numFmtId="1" fontId="5" fillId="8" borderId="51" xfId="0" applyNumberFormat="1" applyFont="1" applyFill="1" applyBorder="1" applyAlignment="1">
      <alignment horizontal="center" vertical="center"/>
    </xf>
    <xf numFmtId="1" fontId="5" fillId="0" borderId="44" xfId="0" applyNumberFormat="1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8" xfId="0" quotePrefix="1" applyNumberFormat="1" applyFont="1" applyBorder="1" applyAlignment="1">
      <alignment horizontal="left"/>
    </xf>
    <xf numFmtId="41" fontId="5" fillId="0" borderId="1" xfId="1" applyNumberFormat="1" applyFont="1" applyBorder="1" applyAlignment="1" applyProtection="1">
      <alignment horizontal="center" vertical="center" wrapText="1"/>
    </xf>
    <xf numFmtId="1" fontId="5" fillId="0" borderId="56" xfId="0" applyNumberFormat="1" applyFont="1" applyBorder="1" applyAlignment="1" applyProtection="1">
      <alignment horizontal="center" vertical="center" wrapText="1"/>
      <protection hidden="1"/>
    </xf>
    <xf numFmtId="41" fontId="5" fillId="0" borderId="1" xfId="1" applyNumberFormat="1" applyFont="1" applyBorder="1" applyAlignment="1" applyProtection="1">
      <alignment horizontal="center" vertical="center" wrapText="1"/>
    </xf>
    <xf numFmtId="1" fontId="5" fillId="0" borderId="56" xfId="0" applyNumberFormat="1" applyFont="1" applyBorder="1" applyAlignment="1" applyProtection="1">
      <alignment horizontal="center" vertical="center" wrapText="1"/>
      <protection hidden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8" xfId="0" quotePrefix="1" applyNumberFormat="1" applyFont="1" applyBorder="1" applyAlignment="1">
      <alignment horizontal="left"/>
    </xf>
    <xf numFmtId="1" fontId="5" fillId="0" borderId="44" xfId="0" applyNumberFormat="1" applyFont="1" applyBorder="1" applyAlignment="1">
      <alignment horizontal="left" vertical="center" wrapText="1"/>
    </xf>
    <xf numFmtId="1" fontId="5" fillId="8" borderId="51" xfId="0" applyNumberFormat="1" applyFont="1" applyFill="1" applyBorder="1" applyAlignment="1">
      <alignment horizontal="center" vertical="center"/>
    </xf>
    <xf numFmtId="1" fontId="5" fillId="8" borderId="53" xfId="0" applyNumberFormat="1" applyFont="1" applyFill="1" applyBorder="1" applyAlignment="1">
      <alignment horizontal="center" vertical="center"/>
    </xf>
    <xf numFmtId="1" fontId="5" fillId="8" borderId="53" xfId="0" applyNumberFormat="1" applyFont="1" applyFill="1" applyBorder="1" applyAlignment="1">
      <alignment horizontal="center" vertical="center"/>
    </xf>
    <xf numFmtId="1" fontId="5" fillId="8" borderId="51" xfId="0" applyNumberFormat="1" applyFont="1" applyFill="1" applyBorder="1" applyAlignment="1">
      <alignment horizontal="center" vertical="center"/>
    </xf>
    <xf numFmtId="1" fontId="5" fillId="0" borderId="44" xfId="0" applyNumberFormat="1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8" xfId="0" quotePrefix="1" applyNumberFormat="1" applyFont="1" applyBorder="1" applyAlignment="1">
      <alignment horizontal="left"/>
    </xf>
    <xf numFmtId="41" fontId="5" fillId="0" borderId="1" xfId="1" applyNumberFormat="1" applyFont="1" applyBorder="1" applyAlignment="1" applyProtection="1">
      <alignment horizontal="center" vertical="center" wrapText="1"/>
    </xf>
    <xf numFmtId="1" fontId="5" fillId="0" borderId="56" xfId="0" applyNumberFormat="1" applyFont="1" applyBorder="1" applyAlignment="1" applyProtection="1">
      <alignment horizontal="center" vertical="center" wrapText="1"/>
      <protection hidden="1"/>
    </xf>
    <xf numFmtId="41" fontId="5" fillId="0" borderId="52" xfId="2" applyNumberFormat="1" applyFont="1" applyBorder="1" applyAlignment="1">
      <alignment horizontal="center" vertical="center"/>
    </xf>
    <xf numFmtId="41" fontId="5" fillId="0" borderId="51" xfId="2" applyNumberFormat="1" applyFont="1" applyBorder="1" applyAlignment="1">
      <alignment horizontal="center" vertical="center"/>
    </xf>
    <xf numFmtId="41" fontId="5" fillId="0" borderId="55" xfId="2" applyNumberFormat="1" applyFont="1" applyBorder="1" applyAlignment="1">
      <alignment horizontal="center" vertical="center"/>
    </xf>
    <xf numFmtId="41" fontId="5" fillId="0" borderId="49" xfId="2" applyNumberFormat="1" applyFont="1" applyBorder="1" applyAlignment="1">
      <alignment horizontal="center" vertical="center"/>
    </xf>
    <xf numFmtId="41" fontId="5" fillId="0" borderId="1" xfId="1" applyNumberFormat="1" applyFont="1" applyBorder="1" applyAlignment="1" applyProtection="1">
      <alignment horizontal="center" vertical="center" wrapText="1"/>
    </xf>
    <xf numFmtId="41" fontId="5" fillId="0" borderId="2" xfId="1" applyNumberFormat="1" applyFont="1" applyBorder="1" applyAlignment="1" applyProtection="1">
      <alignment horizontal="center" vertical="center" wrapText="1"/>
    </xf>
    <xf numFmtId="1" fontId="5" fillId="0" borderId="18" xfId="0" applyNumberFormat="1" applyFont="1" applyBorder="1" applyAlignment="1">
      <alignment horizontal="left"/>
    </xf>
    <xf numFmtId="1" fontId="5" fillId="0" borderId="17" xfId="0" applyNumberFormat="1" applyFont="1" applyBorder="1" applyAlignment="1">
      <alignment horizontal="left"/>
    </xf>
    <xf numFmtId="1" fontId="5" fillId="0" borderId="64" xfId="0" applyNumberFormat="1" applyFont="1" applyBorder="1" applyAlignment="1">
      <alignment horizontal="left"/>
    </xf>
    <xf numFmtId="1" fontId="5" fillId="0" borderId="24" xfId="0" applyNumberFormat="1" applyFont="1" applyBorder="1" applyAlignment="1">
      <alignment horizontal="left"/>
    </xf>
    <xf numFmtId="1" fontId="5" fillId="0" borderId="56" xfId="0" applyNumberFormat="1" applyFont="1" applyBorder="1" applyAlignment="1" applyProtection="1">
      <alignment horizontal="center" vertical="center" wrapText="1"/>
      <protection hidden="1"/>
    </xf>
    <xf numFmtId="1" fontId="5" fillId="0" borderId="44" xfId="0" applyNumberFormat="1" applyFont="1" applyBorder="1" applyAlignment="1" applyProtection="1">
      <alignment horizontal="center" vertical="center" wrapText="1"/>
      <protection hidden="1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41" fontId="5" fillId="0" borderId="3" xfId="1" applyNumberFormat="1" applyFont="1" applyBorder="1" applyAlignment="1" applyProtection="1">
      <alignment horizontal="center" vertical="center"/>
    </xf>
    <xf numFmtId="41" fontId="5" fillId="0" borderId="52" xfId="1" applyNumberFormat="1" applyFont="1" applyBorder="1" applyAlignment="1" applyProtection="1">
      <alignment horizontal="center" vertical="center"/>
    </xf>
    <xf numFmtId="41" fontId="5" fillId="0" borderId="53" xfId="1" applyNumberFormat="1" applyFont="1" applyBorder="1" applyAlignment="1" applyProtection="1">
      <alignment horizontal="center" vertical="center"/>
    </xf>
    <xf numFmtId="1" fontId="5" fillId="0" borderId="3" xfId="0" applyNumberFormat="1" applyFont="1" applyBorder="1" applyAlignment="1">
      <alignment horizontal="left" vertical="center" wrapText="1"/>
    </xf>
    <xf numFmtId="1" fontId="5" fillId="0" borderId="52" xfId="0" applyNumberFormat="1" applyFont="1" applyBorder="1" applyAlignment="1">
      <alignment horizontal="center" vertical="center"/>
    </xf>
    <xf numFmtId="1" fontId="5" fillId="0" borderId="51" xfId="0" applyNumberFormat="1" applyFont="1" applyBorder="1" applyAlignment="1">
      <alignment horizontal="center" vertical="center"/>
    </xf>
    <xf numFmtId="1" fontId="5" fillId="0" borderId="86" xfId="0" applyNumberFormat="1" applyFont="1" applyBorder="1" applyAlignment="1">
      <alignment horizontal="center" vertical="center"/>
    </xf>
    <xf numFmtId="1" fontId="5" fillId="0" borderId="54" xfId="0" applyNumberFormat="1" applyFont="1" applyBorder="1" applyAlignment="1">
      <alignment horizontal="center" vertical="center"/>
    </xf>
    <xf numFmtId="1" fontId="5" fillId="0" borderId="55" xfId="0" applyNumberFormat="1" applyFont="1" applyBorder="1" applyAlignment="1">
      <alignment horizontal="center" vertical="center"/>
    </xf>
    <xf numFmtId="1" fontId="5" fillId="0" borderId="49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61" xfId="0" applyNumberFormat="1" applyFont="1" applyBorder="1" applyAlignment="1">
      <alignment horizontal="center" vertical="center"/>
    </xf>
    <xf numFmtId="1" fontId="5" fillId="0" borderId="5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0" xfId="0" applyNumberFormat="1" applyFont="1" applyBorder="1" applyAlignment="1">
      <alignment horizontal="center" vertical="center"/>
    </xf>
    <xf numFmtId="1" fontId="5" fillId="0" borderId="87" xfId="0" applyNumberFormat="1" applyFont="1" applyBorder="1" applyAlignment="1">
      <alignment horizontal="center" vertical="center" wrapText="1"/>
    </xf>
    <xf numFmtId="1" fontId="5" fillId="0" borderId="88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left"/>
    </xf>
    <xf numFmtId="1" fontId="5" fillId="0" borderId="12" xfId="0" applyNumberFormat="1" applyFont="1" applyBorder="1" applyAlignment="1">
      <alignment horizontal="left"/>
    </xf>
    <xf numFmtId="1" fontId="5" fillId="0" borderId="18" xfId="0" quotePrefix="1" applyNumberFormat="1" applyFont="1" applyBorder="1" applyAlignment="1">
      <alignment horizontal="left"/>
    </xf>
    <xf numFmtId="1" fontId="5" fillId="0" borderId="64" xfId="0" applyNumberFormat="1" applyFont="1" applyBorder="1" applyAlignment="1">
      <alignment horizontal="left" vertical="center" wrapText="1"/>
    </xf>
    <xf numFmtId="1" fontId="5" fillId="0" borderId="24" xfId="0" applyNumberFormat="1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left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" fontId="5" fillId="0" borderId="18" xfId="0" applyNumberFormat="1" applyFont="1" applyBorder="1" applyAlignment="1">
      <alignment horizontal="left" vertical="center" wrapText="1"/>
    </xf>
    <xf numFmtId="1" fontId="5" fillId="0" borderId="17" xfId="0" applyNumberFormat="1" applyFont="1" applyBorder="1" applyAlignment="1">
      <alignment horizontal="left" vertical="center" wrapText="1"/>
    </xf>
    <xf numFmtId="1" fontId="5" fillId="0" borderId="56" xfId="0" applyNumberFormat="1" applyFont="1" applyBorder="1" applyAlignment="1">
      <alignment horizontal="left" vertical="center" wrapText="1"/>
    </xf>
    <xf numFmtId="1" fontId="5" fillId="0" borderId="70" xfId="0" applyNumberFormat="1" applyFont="1" applyBorder="1" applyAlignment="1">
      <alignment horizontal="left" vertical="center" wrapText="1"/>
    </xf>
    <xf numFmtId="1" fontId="5" fillId="0" borderId="44" xfId="0" applyNumberFormat="1" applyFont="1" applyBorder="1" applyAlignment="1">
      <alignment horizontal="left" vertical="center" wrapText="1"/>
    </xf>
    <xf numFmtId="1" fontId="5" fillId="7" borderId="64" xfId="0" applyNumberFormat="1" applyFont="1" applyFill="1" applyBorder="1" applyAlignment="1">
      <alignment horizontal="left" vertical="center" wrapText="1"/>
    </xf>
    <xf numFmtId="1" fontId="5" fillId="7" borderId="24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8" borderId="51" xfId="0" applyNumberFormat="1" applyFont="1" applyFill="1" applyBorder="1" applyAlignment="1">
      <alignment horizontal="center" vertical="center"/>
    </xf>
    <xf numFmtId="1" fontId="5" fillId="8" borderId="54" xfId="0" applyNumberFormat="1" applyFont="1" applyFill="1" applyBorder="1" applyAlignment="1">
      <alignment horizontal="center" vertical="center"/>
    </xf>
    <xf numFmtId="1" fontId="5" fillId="8" borderId="49" xfId="0" applyNumberFormat="1" applyFont="1" applyFill="1" applyBorder="1" applyAlignment="1">
      <alignment horizontal="center" vertical="center"/>
    </xf>
    <xf numFmtId="1" fontId="5" fillId="8" borderId="52" xfId="0" applyNumberFormat="1" applyFont="1" applyFill="1" applyBorder="1" applyAlignment="1">
      <alignment horizontal="center" vertical="center"/>
    </xf>
    <xf numFmtId="1" fontId="5" fillId="8" borderId="53" xfId="0" applyNumberFormat="1" applyFont="1" applyFill="1" applyBorder="1" applyAlignment="1">
      <alignment horizontal="center" vertical="center"/>
    </xf>
    <xf numFmtId="1" fontId="5" fillId="8" borderId="55" xfId="0" applyNumberFormat="1" applyFont="1" applyFill="1" applyBorder="1" applyAlignment="1">
      <alignment horizontal="center" vertical="center"/>
    </xf>
    <xf numFmtId="1" fontId="5" fillId="8" borderId="50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5" fillId="8" borderId="2" xfId="0" applyNumberFormat="1" applyFont="1" applyFill="1" applyBorder="1" applyAlignment="1">
      <alignment horizontal="center" vertical="center"/>
    </xf>
    <xf numFmtId="1" fontId="5" fillId="8" borderId="10" xfId="0" applyNumberFormat="1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 wrapText="1"/>
    </xf>
    <xf numFmtId="1" fontId="5" fillId="7" borderId="20" xfId="0" applyNumberFormat="1" applyFont="1" applyFill="1" applyBorder="1" applyAlignment="1">
      <alignment horizontal="left" vertical="center" wrapText="1"/>
    </xf>
    <xf numFmtId="1" fontId="5" fillId="7" borderId="17" xfId="0" applyNumberFormat="1" applyFont="1" applyFill="1" applyBorder="1" applyAlignment="1">
      <alignment horizontal="left" vertical="center" wrapText="1"/>
    </xf>
    <xf numFmtId="1" fontId="5" fillId="7" borderId="23" xfId="0" applyNumberFormat="1" applyFont="1" applyFill="1" applyBorder="1" applyAlignment="1">
      <alignment horizontal="left" vertical="center" wrapText="1"/>
    </xf>
    <xf numFmtId="1" fontId="3" fillId="0" borderId="2" xfId="0" applyNumberFormat="1" applyFont="1" applyBorder="1" applyAlignment="1">
      <alignment horizontal="left"/>
    </xf>
    <xf numFmtId="1" fontId="2" fillId="0" borderId="0" xfId="0" applyNumberFormat="1" applyFont="1" applyAlignment="1">
      <alignment horizontal="center" vertical="center"/>
    </xf>
  </cellXfs>
  <cellStyles count="4">
    <cellStyle name="Millares 2 2" xfId="3"/>
    <cellStyle name="Normal" xfId="0" builtinId="0"/>
    <cellStyle name="Normal 2 2" xfId="2"/>
    <cellStyle name="Normal_RMC-MUN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MANUAL%20y%20FORMULARIOS%20REM%202024/&#218;LTIMA%20VERSI&#211;N/SA_24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NOVIEMBRE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DICIEMBRE/116108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FEBRERO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$/Users/ccisternasr/Desktop/COMPARTIDOS/JOSE/A&#209;O%202024/REM%20MENSUAL/MARZO/116108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CORRECCIONES%20REM%20PENDIENTE%20AGO%202024/A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CORRECCIONES%20REM%20PENDIENTE%20AGO%202024/A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CORRECCIONES%20REM%20PENDIENTE%20AGO%202024/A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sternasr/Desktop/COMPARTIDOS/JOSE/A&#209;O%202024/REM%20MENSUAL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1a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0AR"/>
      <sheetName val="A31"/>
      <sheetName val="A32"/>
      <sheetName val="A33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topLeftCell="A49" workbookViewId="0">
      <selection activeCell="D52" sqref="D52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",[1]NOMBRE!B2," - ","( ",[1]NOMBRE!C2,[1]NOMBRE!D2,[1]NOMBRE!E2,[1]NOMBRE!F2,[1]NOMBRE!G2," )")</f>
        <v>COMUNA:  - ( 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",[1]NOMBRE!B3," - ","( ",[1]NOMBRE!C3,[1]NOMBRE!D3,[1]NOMBRE!E3,[1]NOMBRE!F3,[1]NOMBRE!G3,[1]NOMBRE!H3," )")</f>
        <v>ESTABLECIMIENTO/ESTRATEGIA:  - ( 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",[1]NOMBRE!B6," - ","( ",[1]NOMBRE!C6,[1]NOMBRE!D6," )")</f>
        <v>MES:  - ( 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",[1]NOMBRE!B7)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5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59" t="s">
        <v>83</v>
      </c>
      <c r="E45" s="58" t="s">
        <v>82</v>
      </c>
      <c r="F45" s="59" t="s">
        <v>83</v>
      </c>
      <c r="G45" s="58" t="s">
        <v>82</v>
      </c>
      <c r="H45" s="59" t="s">
        <v>83</v>
      </c>
      <c r="I45" s="58" t="s">
        <v>82</v>
      </c>
      <c r="J45" s="59" t="s">
        <v>83</v>
      </c>
      <c r="K45" s="58" t="s">
        <v>82</v>
      </c>
      <c r="L45" s="59" t="s">
        <v>83</v>
      </c>
      <c r="M45" s="58" t="s">
        <v>82</v>
      </c>
      <c r="N45" s="59" t="s">
        <v>83</v>
      </c>
      <c r="O45" s="58" t="s">
        <v>82</v>
      </c>
      <c r="P45" s="59" t="s">
        <v>83</v>
      </c>
      <c r="Q45" s="58" t="s">
        <v>82</v>
      </c>
      <c r="R45" s="59" t="s">
        <v>83</v>
      </c>
      <c r="S45" s="58" t="s">
        <v>82</v>
      </c>
      <c r="T45" s="59" t="s">
        <v>83</v>
      </c>
      <c r="U45" s="58" t="s">
        <v>82</v>
      </c>
      <c r="V45" s="59" t="s">
        <v>83</v>
      </c>
      <c r="W45" s="58" t="s">
        <v>82</v>
      </c>
      <c r="X45" s="59" t="s">
        <v>83</v>
      </c>
      <c r="Y45" s="58" t="s">
        <v>82</v>
      </c>
      <c r="Z45" s="59" t="s">
        <v>83</v>
      </c>
      <c r="AA45" s="58" t="s">
        <v>82</v>
      </c>
      <c r="AB45" s="59" t="s">
        <v>83</v>
      </c>
      <c r="AC45" s="58" t="s">
        <v>82</v>
      </c>
      <c r="AD45" s="59" t="s">
        <v>83</v>
      </c>
      <c r="AE45" s="58" t="s">
        <v>82</v>
      </c>
      <c r="AF45" s="59" t="s">
        <v>83</v>
      </c>
      <c r="AG45" s="58" t="s">
        <v>82</v>
      </c>
      <c r="AH45" s="59" t="s">
        <v>83</v>
      </c>
      <c r="AI45" s="58" t="s">
        <v>82</v>
      </c>
      <c r="AJ45" s="59" t="s">
        <v>83</v>
      </c>
      <c r="AK45" s="58" t="s">
        <v>82</v>
      </c>
      <c r="AL45" s="59" t="s">
        <v>83</v>
      </c>
      <c r="AM45" s="60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>
        <f>SUM(ENERO:DICIEMBRE!D52)</f>
        <v>0</v>
      </c>
      <c r="E52" s="79">
        <f>SUM(ENERO:DICIEMBRE!E52)</f>
        <v>0</v>
      </c>
      <c r="F52" s="79">
        <f>SUM(ENERO:DICIEMBRE!F52)</f>
        <v>0</v>
      </c>
      <c r="G52" s="82"/>
      <c r="H52" s="79">
        <f>SUM(ENERO:DICIEMBRE!H52)</f>
        <v>0</v>
      </c>
      <c r="I52" s="79">
        <f>SUM(ENERO:DICIEMBRE!I52)</f>
        <v>0</v>
      </c>
      <c r="J52" s="79">
        <f>SUM(ENERO:DICIEMBRE!J52)</f>
        <v>0</v>
      </c>
      <c r="K52" s="79">
        <f>SUM(ENERO:DICIEMBRE!K52)</f>
        <v>0</v>
      </c>
      <c r="L52" s="79">
        <f>SUM(ENERO:DICIEMBRE!L52)</f>
        <v>0</v>
      </c>
      <c r="M52" s="79">
        <f>SUM(ENERO:DICIEMBRE!M52)</f>
        <v>0</v>
      </c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79">
        <f>SUM(ENERO:DICIEMBRE!D53)</f>
        <v>0</v>
      </c>
      <c r="E53" s="79">
        <f>SUM(ENERO:DICIEMBRE!E53)</f>
        <v>0</v>
      </c>
      <c r="F53" s="79">
        <f>SUM(ENERO:DICIEMBRE!F53)</f>
        <v>0</v>
      </c>
      <c r="G53" s="90"/>
      <c r="H53" s="79">
        <f>SUM(ENERO:DICIEMBRE!H53)</f>
        <v>0</v>
      </c>
      <c r="I53" s="79">
        <f>SUM(ENERO:DICIEMBRE!I53)</f>
        <v>0</v>
      </c>
      <c r="J53" s="79">
        <f>SUM(ENERO:DICIEMBRE!J53)</f>
        <v>0</v>
      </c>
      <c r="K53" s="79">
        <f>SUM(ENERO:DICIEMBRE!K53)</f>
        <v>0</v>
      </c>
      <c r="L53" s="79">
        <f>SUM(ENERO:DICIEMBRE!L53)</f>
        <v>0</v>
      </c>
      <c r="M53" s="79">
        <f>SUM(ENERO:DICIEMBRE!M53)</f>
        <v>0</v>
      </c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79">
        <f>SUM(ENERO:DICIEMBRE!D54)</f>
        <v>0</v>
      </c>
      <c r="E54" s="79">
        <f>SUM(ENERO:DICIEMBRE!E54)</f>
        <v>0</v>
      </c>
      <c r="F54" s="79">
        <f>SUM(ENERO:DICIEMBRE!F54)</f>
        <v>0</v>
      </c>
      <c r="G54" s="90"/>
      <c r="H54" s="79">
        <f>SUM(ENERO:DICIEMBRE!H54)</f>
        <v>0</v>
      </c>
      <c r="I54" s="79">
        <f>SUM(ENERO:DICIEMBRE!I54)</f>
        <v>0</v>
      </c>
      <c r="J54" s="79">
        <f>SUM(ENERO:DICIEMBRE!J54)</f>
        <v>0</v>
      </c>
      <c r="K54" s="79">
        <f>SUM(ENERO:DICIEMBRE!K54)</f>
        <v>0</v>
      </c>
      <c r="L54" s="79">
        <f>SUM(ENERO:DICIEMBRE!L54)</f>
        <v>0</v>
      </c>
      <c r="M54" s="79">
        <f>SUM(ENERO:DICIEMBRE!M54)</f>
        <v>0</v>
      </c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79">
        <f>SUM(ENERO:DICIEMBRE!D55)</f>
        <v>0</v>
      </c>
      <c r="E55" s="79">
        <f>SUM(ENERO:DICIEMBRE!E55)</f>
        <v>0</v>
      </c>
      <c r="F55" s="79">
        <f>SUM(ENERO:DICIEMBRE!F55)</f>
        <v>0</v>
      </c>
      <c r="G55" s="92"/>
      <c r="H55" s="79">
        <f>SUM(ENERO:DICIEMBRE!H55)</f>
        <v>0</v>
      </c>
      <c r="I55" s="79">
        <f>SUM(ENERO:DICIEMBRE!I55)</f>
        <v>0</v>
      </c>
      <c r="J55" s="79">
        <f>SUM(ENERO:DICIEMBRE!J55)</f>
        <v>0</v>
      </c>
      <c r="K55" s="79">
        <f>SUM(ENERO:DICIEMBRE!K55)</f>
        <v>0</v>
      </c>
      <c r="L55" s="79">
        <f>SUM(ENERO:DICIEMBRE!L55)</f>
        <v>0</v>
      </c>
      <c r="M55" s="79">
        <f>SUM(ENERO:DICIEMBRE!M55)</f>
        <v>0</v>
      </c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862</v>
      </c>
      <c r="D56" s="79">
        <f>SUM(ENERO:DICIEMBRE!D56)</f>
        <v>678</v>
      </c>
      <c r="E56" s="79">
        <f>SUM(ENERO:DICIEMBRE!E56)</f>
        <v>99</v>
      </c>
      <c r="F56" s="79">
        <f>SUM(ENERO:DICIEMBRE!F56)</f>
        <v>85</v>
      </c>
      <c r="G56" s="82"/>
      <c r="H56" s="79">
        <f>SUM(ENERO:DICIEMBRE!H56)</f>
        <v>0</v>
      </c>
      <c r="I56" s="79">
        <f>SUM(ENERO:DICIEMBRE!I56)</f>
        <v>0</v>
      </c>
      <c r="J56" s="79">
        <f>SUM(ENERO:DICIEMBRE!J56)</f>
        <v>0</v>
      </c>
      <c r="K56" s="79">
        <f>SUM(ENERO:DICIEMBRE!K56)</f>
        <v>0</v>
      </c>
      <c r="L56" s="79">
        <f>SUM(ENERO:DICIEMBRE!L56)</f>
        <v>0</v>
      </c>
      <c r="M56" s="79">
        <f>SUM(ENERO:DICIEMBRE!M56)</f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13</v>
      </c>
      <c r="D57" s="79">
        <f>SUM(ENERO:DICIEMBRE!D57)</f>
        <v>13</v>
      </c>
      <c r="E57" s="79">
        <f>SUM(ENERO:DICIEMBRE!E57)</f>
        <v>0</v>
      </c>
      <c r="F57" s="79">
        <f>SUM(ENERO:DICIEMBRE!F57)</f>
        <v>0</v>
      </c>
      <c r="G57" s="90"/>
      <c r="H57" s="79">
        <f>SUM(ENERO:DICIEMBRE!H57)</f>
        <v>0</v>
      </c>
      <c r="I57" s="79">
        <f>SUM(ENERO:DICIEMBRE!I57)</f>
        <v>0</v>
      </c>
      <c r="J57" s="79">
        <f>SUM(ENERO:DICIEMBRE!J57)</f>
        <v>0</v>
      </c>
      <c r="K57" s="79">
        <f>SUM(ENERO:DICIEMBRE!K57)</f>
        <v>0</v>
      </c>
      <c r="L57" s="79">
        <f>SUM(ENERO:DICIEMBRE!L57)</f>
        <v>0</v>
      </c>
      <c r="M57" s="79">
        <f>SUM(ENERO:DICIEMBRE!M57)</f>
        <v>0</v>
      </c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79">
        <f>SUM(ENERO:DICIEMBRE!D58)</f>
        <v>0</v>
      </c>
      <c r="E58" s="79">
        <f>SUM(ENERO:DICIEMBRE!E58)</f>
        <v>0</v>
      </c>
      <c r="F58" s="79">
        <f>SUM(ENERO:DICIEMBRE!F58)</f>
        <v>0</v>
      </c>
      <c r="G58" s="105"/>
      <c r="H58" s="79">
        <f>SUM(ENERO:DICIEMBRE!H58)</f>
        <v>0</v>
      </c>
      <c r="I58" s="79">
        <f>SUM(ENERO:DICIEMBRE!I58)</f>
        <v>0</v>
      </c>
      <c r="J58" s="79">
        <f>SUM(ENERO:DICIEMBRE!J58)</f>
        <v>0</v>
      </c>
      <c r="K58" s="79">
        <f>SUM(ENERO:DICIEMBRE!K58)</f>
        <v>0</v>
      </c>
      <c r="L58" s="79">
        <f>SUM(ENERO:DICIEMBRE!L58)</f>
        <v>0</v>
      </c>
      <c r="M58" s="79">
        <f>SUM(ENERO:DICIEMBRE!M58)</f>
        <v>0</v>
      </c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>
        <f>SUM(ENERO:DICIEMBRE!D59)</f>
        <v>0</v>
      </c>
      <c r="E59" s="79">
        <f>SUM(ENERO:DICIEMBRE!E59)</f>
        <v>0</v>
      </c>
      <c r="F59" s="79">
        <f>SUM(ENERO:DICIEMBRE!F59)</f>
        <v>0</v>
      </c>
      <c r="G59" s="79">
        <f>SUM(ENERO:DICIEMBRE!G59)</f>
        <v>0</v>
      </c>
      <c r="H59" s="79">
        <f>SUM(ENERO:DICIEMBRE!H59)</f>
        <v>0</v>
      </c>
      <c r="I59" s="79">
        <f>SUM(ENERO:DICIEMBRE!I59)</f>
        <v>0</v>
      </c>
      <c r="J59" s="79">
        <f>SUM(ENERO:DICIEMBRE!J59)</f>
        <v>0</v>
      </c>
      <c r="K59" s="79">
        <f>SUM(ENERO:DICIEMBRE!K59)</f>
        <v>0</v>
      </c>
      <c r="L59" s="79">
        <f>SUM(ENERO:DICIEMBRE!L59)</f>
        <v>0</v>
      </c>
      <c r="M59" s="79">
        <f>SUM(ENERO:DICIEMBRE!M59)</f>
        <v>0</v>
      </c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15678</v>
      </c>
      <c r="D60" s="79">
        <f>SUM(ENERO:DICIEMBRE!D60)</f>
        <v>5409</v>
      </c>
      <c r="E60" s="79">
        <f>SUM(ENERO:DICIEMBRE!E60)</f>
        <v>2696</v>
      </c>
      <c r="F60" s="79">
        <f>SUM(ENERO:DICIEMBRE!F60)</f>
        <v>3958</v>
      </c>
      <c r="G60" s="79">
        <f>SUM(ENERO:DICIEMBRE!G60)</f>
        <v>3615</v>
      </c>
      <c r="H60" s="79">
        <f>SUM(ENERO:DICIEMBRE!H60)</f>
        <v>0</v>
      </c>
      <c r="I60" s="79">
        <f>SUM(ENERO:DICIEMBRE!I60)</f>
        <v>0</v>
      </c>
      <c r="J60" s="79">
        <f>SUM(ENERO:DICIEMBRE!J60)</f>
        <v>0</v>
      </c>
      <c r="K60" s="79">
        <f>SUM(ENERO:DICIEMBRE!K60)</f>
        <v>0</v>
      </c>
      <c r="L60" s="79">
        <f>SUM(ENERO:DICIEMBRE!L60)</f>
        <v>0</v>
      </c>
      <c r="M60" s="79">
        <f>SUM(ENERO:DICIEMBRE!M60)</f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16553</v>
      </c>
      <c r="D61" s="110">
        <f>SUM(D52:D60)</f>
        <v>6100</v>
      </c>
      <c r="E61" s="111">
        <f t="shared" si="33"/>
        <v>2795</v>
      </c>
      <c r="F61" s="112">
        <f t="shared" si="33"/>
        <v>4043</v>
      </c>
      <c r="G61" s="113">
        <f>SUM(G59:G60)</f>
        <v>3615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5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3893</v>
      </c>
      <c r="D65" s="79">
        <f>SUM(ENERO:DICIEMBRE!D65)</f>
        <v>2954</v>
      </c>
      <c r="E65" s="79">
        <f>SUM(ENERO:DICIEMBRE!E65)</f>
        <v>939</v>
      </c>
      <c r="F65" s="79">
        <f>SUM(ENERO:DICIEMBRE!F65)</f>
        <v>0</v>
      </c>
      <c r="G65" s="79">
        <f>SUM(ENERO:DICIEMBRE!G65)</f>
        <v>0</v>
      </c>
      <c r="H65" s="79">
        <f>SUM(ENERO:DICIEMBRE!H65)</f>
        <v>0</v>
      </c>
      <c r="I65" s="79">
        <f>SUM(ENERO:DICIEMBRE!I65)</f>
        <v>0</v>
      </c>
      <c r="J65" s="79">
        <f>SUM(ENERO:DICIEMBRE!J65)</f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3120</v>
      </c>
      <c r="D66" s="79">
        <f>SUM(ENERO:DICIEMBRE!D66)</f>
        <v>2278</v>
      </c>
      <c r="E66" s="79">
        <f>SUM(ENERO:DICIEMBRE!E66)</f>
        <v>842</v>
      </c>
      <c r="F66" s="79">
        <f>SUM(ENERO:DICIEMBRE!F66)</f>
        <v>0</v>
      </c>
      <c r="G66" s="79">
        <f>SUM(ENERO:DICIEMBRE!G66)</f>
        <v>0</v>
      </c>
      <c r="H66" s="79">
        <f>SUM(ENERO:DICIEMBRE!H66)</f>
        <v>0</v>
      </c>
      <c r="I66" s="79">
        <f>SUM(ENERO:DICIEMBRE!I66)</f>
        <v>0</v>
      </c>
      <c r="J66" s="79">
        <f>SUM(ENERO:DICIEMBRE!J66)</f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482</v>
      </c>
      <c r="D67" s="79">
        <f>SUM(ENERO:DICIEMBRE!D67)</f>
        <v>379</v>
      </c>
      <c r="E67" s="79">
        <f>SUM(ENERO:DICIEMBRE!E67)</f>
        <v>103</v>
      </c>
      <c r="F67" s="79">
        <f>SUM(ENERO:DICIEMBRE!F67)</f>
        <v>0</v>
      </c>
      <c r="G67" s="79">
        <f>SUM(ENERO:DICIEMBRE!G67)</f>
        <v>0</v>
      </c>
      <c r="H67" s="79">
        <f>SUM(ENERO:DICIEMBRE!H67)</f>
        <v>0</v>
      </c>
      <c r="I67" s="79">
        <f>SUM(ENERO:DICIEMBRE!I67)</f>
        <v>0</v>
      </c>
      <c r="J67" s="79">
        <f>SUM(ENERO:DICIEMBRE!J67)</f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4272</v>
      </c>
      <c r="D68" s="79">
        <f>SUM(ENERO:DICIEMBRE!D68)</f>
        <v>3496</v>
      </c>
      <c r="E68" s="79">
        <f>SUM(ENERO:DICIEMBRE!E68)</f>
        <v>776</v>
      </c>
      <c r="F68" s="79">
        <f>SUM(ENERO:DICIEMBRE!F68)</f>
        <v>0</v>
      </c>
      <c r="G68" s="79">
        <f>SUM(ENERO:DICIEMBRE!G68)</f>
        <v>0</v>
      </c>
      <c r="H68" s="79">
        <f>SUM(ENERO:DICIEMBRE!H68)</f>
        <v>0</v>
      </c>
      <c r="I68" s="79">
        <f>SUM(ENERO:DICIEMBRE!I68)</f>
        <v>0</v>
      </c>
      <c r="J68" s="79">
        <f>SUM(ENERO:DICIEMBRE!J68)</f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79">
        <f>SUM(ENERO:DICIEMBRE!D69)</f>
        <v>0</v>
      </c>
      <c r="E69" s="138"/>
      <c r="F69" s="139"/>
      <c r="G69" s="79">
        <f>SUM(ENERO:DICIEMBRE!G69)</f>
        <v>0</v>
      </c>
      <c r="H69" s="79">
        <f>SUM(ENERO:DICIEMBRE!H69)</f>
        <v>0</v>
      </c>
      <c r="I69" s="79">
        <f>SUM(ENERO:DICIEMBRE!I69)</f>
        <v>0</v>
      </c>
      <c r="J69" s="79">
        <f>SUM(ENERO:DICIEMBRE!J69)</f>
        <v>0</v>
      </c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79">
        <f>SUM(ENERO:DICIEMBRE!D70)</f>
        <v>0</v>
      </c>
      <c r="E70" s="79">
        <f>SUM(ENERO:DICIEMBRE!E70)</f>
        <v>0</v>
      </c>
      <c r="F70" s="79">
        <f>SUM(ENERO:DICIEMBRE!F70)</f>
        <v>0</v>
      </c>
      <c r="G70" s="79">
        <f>SUM(ENERO:DICIEMBRE!G70)</f>
        <v>0</v>
      </c>
      <c r="H70" s="79">
        <f>SUM(ENERO:DICIEMBRE!H70)</f>
        <v>0</v>
      </c>
      <c r="I70" s="79">
        <f>SUM(ENERO:DICIEMBRE!I70)</f>
        <v>0</v>
      </c>
      <c r="J70" s="79">
        <f>SUM(ENERO:DICIEMBRE!J70)</f>
        <v>0</v>
      </c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79">
        <f>SUM(ENERO:DICIEMBRE!D71)</f>
        <v>0</v>
      </c>
      <c r="E71" s="138"/>
      <c r="F71" s="139"/>
      <c r="G71" s="79">
        <f>SUM(ENERO:DICIEMBRE!G71)</f>
        <v>0</v>
      </c>
      <c r="H71" s="79">
        <f>SUM(ENERO:DICIEMBRE!H71)</f>
        <v>0</v>
      </c>
      <c r="I71" s="79">
        <f>SUM(ENERO:DICIEMBRE!I71)</f>
        <v>0</v>
      </c>
      <c r="J71" s="79">
        <f>SUM(ENERO:DICIEMBRE!J71)</f>
        <v>0</v>
      </c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79">
        <f>SUM(ENERO:DICIEMBRE!D72)</f>
        <v>0</v>
      </c>
      <c r="E72" s="138"/>
      <c r="F72" s="139"/>
      <c r="G72" s="79">
        <f>SUM(ENERO:DICIEMBRE!G72)</f>
        <v>0</v>
      </c>
      <c r="H72" s="79">
        <f>SUM(ENERO:DICIEMBRE!H72)</f>
        <v>0</v>
      </c>
      <c r="I72" s="79">
        <f>SUM(ENERO:DICIEMBRE!I72)</f>
        <v>0</v>
      </c>
      <c r="J72" s="79">
        <f>SUM(ENERO:DICIEMBRE!J72)</f>
        <v>0</v>
      </c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79">
        <f>SUM(ENERO:DICIEMBRE!F73)</f>
        <v>0</v>
      </c>
      <c r="G73" s="79">
        <f>SUM(ENERO:DICIEMBRE!G73)</f>
        <v>0</v>
      </c>
      <c r="H73" s="79">
        <f>SUM(ENERO:DICIEMBRE!H73)</f>
        <v>0</v>
      </c>
      <c r="I73" s="79">
        <f>SUM(ENERO:DICIEMBRE!I73)</f>
        <v>0</v>
      </c>
      <c r="J73" s="79">
        <f>SUM(ENERO:DICIEMBRE!J73)</f>
        <v>0</v>
      </c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79">
        <f>SUM(ENERO:DICIEMBRE!D74)</f>
        <v>0</v>
      </c>
      <c r="E74" s="79">
        <f>SUM(ENERO:DICIEMBRE!E74)</f>
        <v>0</v>
      </c>
      <c r="F74" s="79">
        <f>SUM(ENERO:DICIEMBRE!F74)</f>
        <v>0</v>
      </c>
      <c r="G74" s="79">
        <f>SUM(ENERO:DICIEMBRE!G74)</f>
        <v>0</v>
      </c>
      <c r="H74" s="79">
        <f>SUM(ENERO:DICIEMBRE!H74)</f>
        <v>0</v>
      </c>
      <c r="I74" s="79">
        <f>SUM(ENERO:DICIEMBRE!I74)</f>
        <v>0</v>
      </c>
      <c r="J74" s="79">
        <f>SUM(ENERO:DICIEMBRE!J74)</f>
        <v>0</v>
      </c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79">
        <f>SUM(ENERO:DICIEMBRE!D75)</f>
        <v>0</v>
      </c>
      <c r="E75" s="79">
        <f>SUM(ENERO:DICIEMBRE!E75)</f>
        <v>0</v>
      </c>
      <c r="F75" s="79">
        <f>SUM(ENERO:DICIEMBRE!F75)</f>
        <v>0</v>
      </c>
      <c r="G75" s="79">
        <f>SUM(ENERO:DICIEMBRE!G75)</f>
        <v>0</v>
      </c>
      <c r="H75" s="79">
        <f>SUM(ENERO:DICIEMBRE!H75)</f>
        <v>0</v>
      </c>
      <c r="I75" s="79">
        <f>SUM(ENERO:DICIEMBRE!I75)</f>
        <v>0</v>
      </c>
      <c r="J75" s="79">
        <f>SUM(ENERO:DICIEMBRE!J75)</f>
        <v>0</v>
      </c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79">
        <f>SUM(ENERO:DICIEMBRE!D76)</f>
        <v>0</v>
      </c>
      <c r="E76" s="79">
        <f>SUM(ENERO:DICIEMBRE!E76)</f>
        <v>0</v>
      </c>
      <c r="F76" s="79">
        <f>SUM(ENERO:DICIEMBRE!F76)</f>
        <v>0</v>
      </c>
      <c r="G76" s="79">
        <f>SUM(ENERO:DICIEMBRE!G76)</f>
        <v>0</v>
      </c>
      <c r="H76" s="79">
        <f>SUM(ENERO:DICIEMBRE!H76)</f>
        <v>0</v>
      </c>
      <c r="I76" s="79">
        <f>SUM(ENERO:DICIEMBRE!I76)</f>
        <v>0</v>
      </c>
      <c r="J76" s="79">
        <f>SUM(ENERO:DICIEMBRE!J76)</f>
        <v>0</v>
      </c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141" t="s">
        <v>125</v>
      </c>
      <c r="C77" s="122">
        <f>SUM(D77:F77)</f>
        <v>0</v>
      </c>
      <c r="D77" s="79">
        <f>SUM(ENERO:DICIEMBRE!D77)</f>
        <v>0</v>
      </c>
      <c r="E77" s="79">
        <f>SUM(ENERO:DICIEMBRE!E77)</f>
        <v>0</v>
      </c>
      <c r="F77" s="79">
        <f>SUM(ENERO:DICIEMBRE!F77)</f>
        <v>0</v>
      </c>
      <c r="G77" s="79">
        <f>SUM(ENERO:DICIEMBRE!G77)</f>
        <v>0</v>
      </c>
      <c r="H77" s="79">
        <f>SUM(ENERO:DICIEMBRE!H77)</f>
        <v>0</v>
      </c>
      <c r="I77" s="79">
        <f>SUM(ENERO:DICIEMBRE!I77)</f>
        <v>0</v>
      </c>
      <c r="J77" s="79">
        <f>SUM(ENERO:DICIEMBRE!J77)</f>
        <v>0</v>
      </c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5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79">
        <f>SUM(ENERO:DICIEMBRE!D82)</f>
        <v>0</v>
      </c>
      <c r="E82" s="79">
        <f>SUM(ENERO:DICIEMBRE!E82)</f>
        <v>0</v>
      </c>
      <c r="F82" s="79">
        <f>SUM(ENERO:DICIEMBRE!F82)</f>
        <v>0</v>
      </c>
      <c r="G82" s="79">
        <f>SUM(ENERO:DICIEMBRE!G82)</f>
        <v>0</v>
      </c>
      <c r="H82" s="79">
        <f>SUM(ENERO:DICIEMBRE!H82)</f>
        <v>0</v>
      </c>
      <c r="I82" s="79">
        <f>SUM(ENERO:DICIEMBRE!I82)</f>
        <v>0</v>
      </c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79">
        <f>SUM(ENERO:DICIEMBRE!D83)</f>
        <v>0</v>
      </c>
      <c r="E83" s="79">
        <f>SUM(ENERO:DICIEMBRE!E83)</f>
        <v>0</v>
      </c>
      <c r="F83" s="79">
        <f>SUM(ENERO:DICIEMBRE!F83)</f>
        <v>0</v>
      </c>
      <c r="G83" s="79">
        <f>SUM(ENERO:DICIEMBRE!G83)</f>
        <v>0</v>
      </c>
      <c r="H83" s="79">
        <f>SUM(ENERO:DICIEMBRE!H83)</f>
        <v>0</v>
      </c>
      <c r="I83" s="79">
        <f>SUM(ENERO:DICIEMBRE!I83)</f>
        <v>0</v>
      </c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79">
        <f>SUM(ENERO:DICIEMBRE!D84)</f>
        <v>0</v>
      </c>
      <c r="E84" s="79">
        <f>SUM(ENERO:DICIEMBRE!E84)</f>
        <v>0</v>
      </c>
      <c r="F84" s="79">
        <f>SUM(ENERO:DICIEMBRE!F84)</f>
        <v>0</v>
      </c>
      <c r="G84" s="79">
        <f>SUM(ENERO:DICIEMBRE!G84)</f>
        <v>0</v>
      </c>
      <c r="H84" s="79">
        <f>SUM(ENERO:DICIEMBRE!H84)</f>
        <v>0</v>
      </c>
      <c r="I84" s="79">
        <f>SUM(ENERO:DICIEMBRE!I84)</f>
        <v>0</v>
      </c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79">
        <f>SUM(ENERO:DICIEMBRE!D85)</f>
        <v>0</v>
      </c>
      <c r="E85" s="79">
        <f>SUM(ENERO:DICIEMBRE!E85)</f>
        <v>0</v>
      </c>
      <c r="F85" s="79">
        <f>SUM(ENERO:DICIEMBRE!F85)</f>
        <v>0</v>
      </c>
      <c r="G85" s="79">
        <f>SUM(ENERO:DICIEMBRE!G85)</f>
        <v>0</v>
      </c>
      <c r="H85" s="79">
        <f>SUM(ENERO:DICIEMBRE!H85)</f>
        <v>0</v>
      </c>
      <c r="I85" s="79">
        <f>SUM(ENERO:DICIEMBRE!I85)</f>
        <v>0</v>
      </c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79">
        <f>SUM(ENERO:DICIEMBRE!D86)</f>
        <v>0</v>
      </c>
      <c r="E86" s="79">
        <f>SUM(ENERO:DICIEMBRE!E86)</f>
        <v>0</v>
      </c>
      <c r="F86" s="79">
        <f>SUM(ENERO:DICIEMBRE!F86)</f>
        <v>0</v>
      </c>
      <c r="G86" s="79">
        <f>SUM(ENERO:DICIEMBRE!G86)</f>
        <v>0</v>
      </c>
      <c r="H86" s="79">
        <f>SUM(ENERO:DICIEMBRE!H86)</f>
        <v>0</v>
      </c>
      <c r="I86" s="79">
        <f>SUM(ENERO:DICIEMBRE!I86)</f>
        <v>0</v>
      </c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79">
        <f>SUM(ENERO:DICIEMBRE!D87)</f>
        <v>0</v>
      </c>
      <c r="E87" s="79">
        <f>SUM(ENERO:DICIEMBRE!E87)</f>
        <v>0</v>
      </c>
      <c r="F87" s="79">
        <f>SUM(ENERO:DICIEMBRE!F87)</f>
        <v>0</v>
      </c>
      <c r="G87" s="79">
        <f>SUM(ENERO:DICIEMBRE!G87)</f>
        <v>0</v>
      </c>
      <c r="H87" s="79">
        <f>SUM(ENERO:DICIEMBRE!H87)</f>
        <v>0</v>
      </c>
      <c r="I87" s="79">
        <f>SUM(ENERO:DICIEMBRE!I87)</f>
        <v>0</v>
      </c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79">
        <f>SUM(ENERO:DICIEMBRE!D88)</f>
        <v>0</v>
      </c>
      <c r="E88" s="79">
        <f>SUM(ENERO:DICIEMBRE!E88)</f>
        <v>0</v>
      </c>
      <c r="F88" s="79">
        <f>SUM(ENERO:DICIEMBRE!F88)</f>
        <v>0</v>
      </c>
      <c r="G88" s="79">
        <f>SUM(ENERO:DICIEMBRE!G88)</f>
        <v>0</v>
      </c>
      <c r="H88" s="79">
        <f>SUM(ENERO:DICIEMBRE!H88)</f>
        <v>0</v>
      </c>
      <c r="I88" s="79">
        <f>SUM(ENERO:DICIEMBRE!I88)</f>
        <v>0</v>
      </c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79">
        <f>SUM(ENERO:DICIEMBRE!D89)</f>
        <v>0</v>
      </c>
      <c r="E89" s="79">
        <f>SUM(ENERO:DICIEMBRE!E89)</f>
        <v>0</v>
      </c>
      <c r="F89" s="79">
        <f>SUM(ENERO:DICIEMBRE!F89)</f>
        <v>0</v>
      </c>
      <c r="G89" s="79">
        <f>SUM(ENERO:DICIEMBRE!G89)</f>
        <v>0</v>
      </c>
      <c r="H89" s="79">
        <f>SUM(ENERO:DICIEMBRE!H89)</f>
        <v>0</v>
      </c>
      <c r="I89" s="79">
        <f>SUM(ENERO:DICIEMBRE!I89)</f>
        <v>0</v>
      </c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174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183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183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183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183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183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183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183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183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183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183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183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183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183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184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44873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52:M60 C103:U117 E46:AO49 D10:P35 C38:N41 D65:J77 C94:G95 B98:C98 D82:I89">
      <formula1>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workbookViewId="0">
      <selection activeCell="A4" sqref="A4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",[10]NOMBRE!B2," - ","( ",[10]NOMBRE!C2,[10]NOMBRE!D2,[10]NOMBRE!E2,[10]NOMBRE!F2,[10]NOMBRE!G2,"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",[10]NOMBRE!B6," - ","( ",[10]NOMBRE!C6,[10]NOMBRE!D6," )")</f>
        <v>MES: SEPTIEMBRE - ( 09 )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",[10]NOMBRE!B7)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231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234" t="s">
        <v>83</v>
      </c>
      <c r="E45" s="58" t="s">
        <v>82</v>
      </c>
      <c r="F45" s="234" t="s">
        <v>83</v>
      </c>
      <c r="G45" s="58" t="s">
        <v>82</v>
      </c>
      <c r="H45" s="234" t="s">
        <v>83</v>
      </c>
      <c r="I45" s="58" t="s">
        <v>82</v>
      </c>
      <c r="J45" s="234" t="s">
        <v>83</v>
      </c>
      <c r="K45" s="58" t="s">
        <v>82</v>
      </c>
      <c r="L45" s="234" t="s">
        <v>83</v>
      </c>
      <c r="M45" s="58" t="s">
        <v>82</v>
      </c>
      <c r="N45" s="234" t="s">
        <v>83</v>
      </c>
      <c r="O45" s="58" t="s">
        <v>82</v>
      </c>
      <c r="P45" s="234" t="s">
        <v>83</v>
      </c>
      <c r="Q45" s="58" t="s">
        <v>82</v>
      </c>
      <c r="R45" s="234" t="s">
        <v>83</v>
      </c>
      <c r="S45" s="58" t="s">
        <v>82</v>
      </c>
      <c r="T45" s="234" t="s">
        <v>83</v>
      </c>
      <c r="U45" s="58" t="s">
        <v>82</v>
      </c>
      <c r="V45" s="234" t="s">
        <v>83</v>
      </c>
      <c r="W45" s="58" t="s">
        <v>82</v>
      </c>
      <c r="X45" s="234" t="s">
        <v>83</v>
      </c>
      <c r="Y45" s="58" t="s">
        <v>82</v>
      </c>
      <c r="Z45" s="234" t="s">
        <v>83</v>
      </c>
      <c r="AA45" s="58" t="s">
        <v>82</v>
      </c>
      <c r="AB45" s="234" t="s">
        <v>83</v>
      </c>
      <c r="AC45" s="58" t="s">
        <v>82</v>
      </c>
      <c r="AD45" s="234" t="s">
        <v>83</v>
      </c>
      <c r="AE45" s="58" t="s">
        <v>82</v>
      </c>
      <c r="AF45" s="234" t="s">
        <v>83</v>
      </c>
      <c r="AG45" s="58" t="s">
        <v>82</v>
      </c>
      <c r="AH45" s="234" t="s">
        <v>83</v>
      </c>
      <c r="AI45" s="58" t="s">
        <v>82</v>
      </c>
      <c r="AJ45" s="234" t="s">
        <v>83</v>
      </c>
      <c r="AK45" s="58" t="s">
        <v>82</v>
      </c>
      <c r="AL45" s="234" t="s">
        <v>83</v>
      </c>
      <c r="AM45" s="235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73</v>
      </c>
      <c r="D56" s="79">
        <v>56</v>
      </c>
      <c r="E56" s="80">
        <v>9</v>
      </c>
      <c r="F56" s="81">
        <v>8</v>
      </c>
      <c r="G56" s="82"/>
      <c r="H56" s="97">
        <v>0</v>
      </c>
      <c r="I56" s="98">
        <v>0</v>
      </c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5</v>
      </c>
      <c r="D57" s="87">
        <v>5</v>
      </c>
      <c r="E57" s="88"/>
      <c r="F57" s="89"/>
      <c r="G57" s="90"/>
      <c r="H57" s="97">
        <v>0</v>
      </c>
      <c r="I57" s="98">
        <v>0</v>
      </c>
      <c r="J57" s="99">
        <v>0</v>
      </c>
      <c r="K57" s="99">
        <v>0</v>
      </c>
      <c r="L57" s="99">
        <v>0</v>
      </c>
      <c r="M57" s="99">
        <v>0</v>
      </c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1296</v>
      </c>
      <c r="D60" s="102">
        <v>475</v>
      </c>
      <c r="E60" s="103">
        <v>206</v>
      </c>
      <c r="F60" s="109">
        <v>317</v>
      </c>
      <c r="G60" s="94">
        <v>298</v>
      </c>
      <c r="H60" s="93"/>
      <c r="I60" s="94"/>
      <c r="J60" s="95">
        <v>0</v>
      </c>
      <c r="K60" s="95">
        <v>0</v>
      </c>
      <c r="L60" s="95">
        <v>0</v>
      </c>
      <c r="M60" s="95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1374</v>
      </c>
      <c r="D61" s="110">
        <f>SUM(D52:D60)</f>
        <v>536</v>
      </c>
      <c r="E61" s="111">
        <f t="shared" si="33"/>
        <v>215</v>
      </c>
      <c r="F61" s="112">
        <f t="shared" si="33"/>
        <v>325</v>
      </c>
      <c r="G61" s="113">
        <f>SUM(G59:G60)</f>
        <v>298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231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360</v>
      </c>
      <c r="D65" s="79">
        <v>279</v>
      </c>
      <c r="E65" s="80">
        <v>81</v>
      </c>
      <c r="F65" s="120"/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290</v>
      </c>
      <c r="D66" s="102">
        <v>212</v>
      </c>
      <c r="E66" s="103">
        <v>78</v>
      </c>
      <c r="F66" s="123"/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30</v>
      </c>
      <c r="D67" s="128">
        <v>18</v>
      </c>
      <c r="E67" s="129">
        <v>12</v>
      </c>
      <c r="F67" s="130"/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283</v>
      </c>
      <c r="D68" s="87">
        <v>236</v>
      </c>
      <c r="E68" s="88">
        <v>47</v>
      </c>
      <c r="F68" s="133"/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233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231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230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232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232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232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232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232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232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232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232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232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232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232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232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232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229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3711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workbookViewId="0">
      <selection activeCell="E28" sqref="E28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",[11]NOMBRE!B2," - ","( ",[11]NOMBRE!C2,[11]NOMBRE!D2,[11]NOMBRE!E2,[11]NOMBRE!F2,[11]NOMBRE!G2,"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",[11]NOMBRE!B6," - ","( ",[11]NOMBRE!C6,[11]NOMBRE!D6," )")</f>
        <v>MES: OCTUBRE - ( 10 )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",[11]NOMBRE!B7)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239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237" t="s">
        <v>83</v>
      </c>
      <c r="E45" s="58" t="s">
        <v>82</v>
      </c>
      <c r="F45" s="237" t="s">
        <v>83</v>
      </c>
      <c r="G45" s="58" t="s">
        <v>82</v>
      </c>
      <c r="H45" s="237" t="s">
        <v>83</v>
      </c>
      <c r="I45" s="58" t="s">
        <v>82</v>
      </c>
      <c r="J45" s="237" t="s">
        <v>83</v>
      </c>
      <c r="K45" s="58" t="s">
        <v>82</v>
      </c>
      <c r="L45" s="237" t="s">
        <v>83</v>
      </c>
      <c r="M45" s="58" t="s">
        <v>82</v>
      </c>
      <c r="N45" s="237" t="s">
        <v>83</v>
      </c>
      <c r="O45" s="58" t="s">
        <v>82</v>
      </c>
      <c r="P45" s="237" t="s">
        <v>83</v>
      </c>
      <c r="Q45" s="58" t="s">
        <v>82</v>
      </c>
      <c r="R45" s="237" t="s">
        <v>83</v>
      </c>
      <c r="S45" s="58" t="s">
        <v>82</v>
      </c>
      <c r="T45" s="237" t="s">
        <v>83</v>
      </c>
      <c r="U45" s="58" t="s">
        <v>82</v>
      </c>
      <c r="V45" s="237" t="s">
        <v>83</v>
      </c>
      <c r="W45" s="58" t="s">
        <v>82</v>
      </c>
      <c r="X45" s="237" t="s">
        <v>83</v>
      </c>
      <c r="Y45" s="58" t="s">
        <v>82</v>
      </c>
      <c r="Z45" s="237" t="s">
        <v>83</v>
      </c>
      <c r="AA45" s="58" t="s">
        <v>82</v>
      </c>
      <c r="AB45" s="237" t="s">
        <v>83</v>
      </c>
      <c r="AC45" s="58" t="s">
        <v>82</v>
      </c>
      <c r="AD45" s="237" t="s">
        <v>83</v>
      </c>
      <c r="AE45" s="58" t="s">
        <v>82</v>
      </c>
      <c r="AF45" s="237" t="s">
        <v>83</v>
      </c>
      <c r="AG45" s="58" t="s">
        <v>82</v>
      </c>
      <c r="AH45" s="237" t="s">
        <v>83</v>
      </c>
      <c r="AI45" s="58" t="s">
        <v>82</v>
      </c>
      <c r="AJ45" s="237" t="s">
        <v>83</v>
      </c>
      <c r="AK45" s="58" t="s">
        <v>82</v>
      </c>
      <c r="AL45" s="237" t="s">
        <v>83</v>
      </c>
      <c r="AM45" s="236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66</v>
      </c>
      <c r="D56" s="79">
        <v>66</v>
      </c>
      <c r="E56" s="80"/>
      <c r="F56" s="81"/>
      <c r="G56" s="82"/>
      <c r="H56" s="97"/>
      <c r="I56" s="98"/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0</v>
      </c>
      <c r="D57" s="87"/>
      <c r="E57" s="88"/>
      <c r="F57" s="89"/>
      <c r="G57" s="90"/>
      <c r="H57" s="97"/>
      <c r="I57" s="98"/>
      <c r="J57" s="99"/>
      <c r="K57" s="99"/>
      <c r="L57" s="99"/>
      <c r="M57" s="99"/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1420</v>
      </c>
      <c r="D60" s="102">
        <v>446</v>
      </c>
      <c r="E60" s="103">
        <v>253</v>
      </c>
      <c r="F60" s="109">
        <v>387</v>
      </c>
      <c r="G60" s="94">
        <v>334</v>
      </c>
      <c r="H60" s="93"/>
      <c r="I60" s="94"/>
      <c r="J60" s="95">
        <v>0</v>
      </c>
      <c r="K60" s="95">
        <v>0</v>
      </c>
      <c r="L60" s="95">
        <v>0</v>
      </c>
      <c r="M60" s="95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1486</v>
      </c>
      <c r="D61" s="110">
        <f>SUM(D52:D60)</f>
        <v>512</v>
      </c>
      <c r="E61" s="111">
        <f t="shared" si="33"/>
        <v>253</v>
      </c>
      <c r="F61" s="112">
        <f t="shared" si="33"/>
        <v>387</v>
      </c>
      <c r="G61" s="113">
        <f>SUM(G59:G60)</f>
        <v>334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239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281</v>
      </c>
      <c r="D65" s="79">
        <v>220</v>
      </c>
      <c r="E65" s="80">
        <v>61</v>
      </c>
      <c r="F65" s="120"/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362</v>
      </c>
      <c r="D66" s="102">
        <v>256</v>
      </c>
      <c r="E66" s="103">
        <v>106</v>
      </c>
      <c r="F66" s="123"/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72</v>
      </c>
      <c r="D67" s="128">
        <v>65</v>
      </c>
      <c r="E67" s="129">
        <v>7</v>
      </c>
      <c r="F67" s="130"/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344</v>
      </c>
      <c r="D68" s="87">
        <v>276</v>
      </c>
      <c r="E68" s="88">
        <v>68</v>
      </c>
      <c r="F68" s="133"/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238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239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242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240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240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240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240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240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240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240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240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240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240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240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240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240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241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4031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workbookViewId="0">
      <selection sqref="A1:XFD1048576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",[12]NOMBRE!B2," - ","( ",[12]NOMBRE!C2,[12]NOMBRE!D2,[12]NOMBRE!E2,[12]NOMBRE!F2,[12]NOMBRE!G2,"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",[12]NOMBRE!B6," - ","( ",[12]NOMBRE!C6,[12]NOMBRE!D6," )")</f>
        <v>MES: NOVIEMBRE - ( 11 )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",[12]NOMBRE!B7)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245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248" t="s">
        <v>83</v>
      </c>
      <c r="E45" s="58" t="s">
        <v>82</v>
      </c>
      <c r="F45" s="248" t="s">
        <v>83</v>
      </c>
      <c r="G45" s="58" t="s">
        <v>82</v>
      </c>
      <c r="H45" s="248" t="s">
        <v>83</v>
      </c>
      <c r="I45" s="58" t="s">
        <v>82</v>
      </c>
      <c r="J45" s="248" t="s">
        <v>83</v>
      </c>
      <c r="K45" s="58" t="s">
        <v>82</v>
      </c>
      <c r="L45" s="248" t="s">
        <v>83</v>
      </c>
      <c r="M45" s="58" t="s">
        <v>82</v>
      </c>
      <c r="N45" s="248" t="s">
        <v>83</v>
      </c>
      <c r="O45" s="58" t="s">
        <v>82</v>
      </c>
      <c r="P45" s="248" t="s">
        <v>83</v>
      </c>
      <c r="Q45" s="58" t="s">
        <v>82</v>
      </c>
      <c r="R45" s="248" t="s">
        <v>83</v>
      </c>
      <c r="S45" s="58" t="s">
        <v>82</v>
      </c>
      <c r="T45" s="248" t="s">
        <v>83</v>
      </c>
      <c r="U45" s="58" t="s">
        <v>82</v>
      </c>
      <c r="V45" s="248" t="s">
        <v>83</v>
      </c>
      <c r="W45" s="58" t="s">
        <v>82</v>
      </c>
      <c r="X45" s="248" t="s">
        <v>83</v>
      </c>
      <c r="Y45" s="58" t="s">
        <v>82</v>
      </c>
      <c r="Z45" s="248" t="s">
        <v>83</v>
      </c>
      <c r="AA45" s="58" t="s">
        <v>82</v>
      </c>
      <c r="AB45" s="248" t="s">
        <v>83</v>
      </c>
      <c r="AC45" s="58" t="s">
        <v>82</v>
      </c>
      <c r="AD45" s="248" t="s">
        <v>83</v>
      </c>
      <c r="AE45" s="58" t="s">
        <v>82</v>
      </c>
      <c r="AF45" s="248" t="s">
        <v>83</v>
      </c>
      <c r="AG45" s="58" t="s">
        <v>82</v>
      </c>
      <c r="AH45" s="248" t="s">
        <v>83</v>
      </c>
      <c r="AI45" s="58" t="s">
        <v>82</v>
      </c>
      <c r="AJ45" s="248" t="s">
        <v>83</v>
      </c>
      <c r="AK45" s="58" t="s">
        <v>82</v>
      </c>
      <c r="AL45" s="248" t="s">
        <v>83</v>
      </c>
      <c r="AM45" s="249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68</v>
      </c>
      <c r="D56" s="79">
        <v>64</v>
      </c>
      <c r="E56" s="80">
        <v>1</v>
      </c>
      <c r="F56" s="81">
        <v>3</v>
      </c>
      <c r="G56" s="82"/>
      <c r="H56" s="97">
        <v>0</v>
      </c>
      <c r="I56" s="98">
        <v>0</v>
      </c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0</v>
      </c>
      <c r="D57" s="87"/>
      <c r="E57" s="88"/>
      <c r="F57" s="89"/>
      <c r="G57" s="90"/>
      <c r="H57" s="97"/>
      <c r="I57" s="98"/>
      <c r="J57" s="99"/>
      <c r="K57" s="99"/>
      <c r="L57" s="99"/>
      <c r="M57" s="99"/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1385</v>
      </c>
      <c r="D60" s="102">
        <v>412</v>
      </c>
      <c r="E60" s="103">
        <v>233</v>
      </c>
      <c r="F60" s="109">
        <v>425</v>
      </c>
      <c r="G60" s="94">
        <v>315</v>
      </c>
      <c r="H60" s="93">
        <v>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1453</v>
      </c>
      <c r="D61" s="110">
        <f>SUM(D52:D60)</f>
        <v>476</v>
      </c>
      <c r="E61" s="111">
        <f t="shared" si="33"/>
        <v>234</v>
      </c>
      <c r="F61" s="112">
        <f t="shared" si="33"/>
        <v>428</v>
      </c>
      <c r="G61" s="113">
        <f>SUM(G59:G60)</f>
        <v>315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245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291</v>
      </c>
      <c r="D65" s="79">
        <v>221</v>
      </c>
      <c r="E65" s="80">
        <v>70</v>
      </c>
      <c r="F65" s="120"/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239</v>
      </c>
      <c r="D66" s="102">
        <v>170</v>
      </c>
      <c r="E66" s="103">
        <v>69</v>
      </c>
      <c r="F66" s="123"/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55</v>
      </c>
      <c r="D67" s="128">
        <v>47</v>
      </c>
      <c r="E67" s="129">
        <v>8</v>
      </c>
      <c r="F67" s="130"/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465</v>
      </c>
      <c r="D68" s="87">
        <v>388</v>
      </c>
      <c r="E68" s="88">
        <v>77</v>
      </c>
      <c r="F68" s="133"/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247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245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244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246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246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246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246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246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246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246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246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246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246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246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246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246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243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3956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tabSelected="1" workbookViewId="0">
      <selection sqref="A1:XFD1048576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",[13]NOMBRE!B2," - ","( ",[13]NOMBRE!C2,[13]NOMBRE!D2,[13]NOMBRE!E2,[13]NOMBRE!F2,[13]NOMBRE!G2,"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",[13]NOMBRE!B6," - ","( ",[13]NOMBRE!C6,[13]NOMBRE!D6," )")</f>
        <v>MES: DICIEMBRE - ( 12 )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",[13]NOMBRE!B7)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253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251" t="s">
        <v>83</v>
      </c>
      <c r="E45" s="58" t="s">
        <v>82</v>
      </c>
      <c r="F45" s="251" t="s">
        <v>83</v>
      </c>
      <c r="G45" s="58" t="s">
        <v>82</v>
      </c>
      <c r="H45" s="251" t="s">
        <v>83</v>
      </c>
      <c r="I45" s="58" t="s">
        <v>82</v>
      </c>
      <c r="J45" s="251" t="s">
        <v>83</v>
      </c>
      <c r="K45" s="58" t="s">
        <v>82</v>
      </c>
      <c r="L45" s="251" t="s">
        <v>83</v>
      </c>
      <c r="M45" s="58" t="s">
        <v>82</v>
      </c>
      <c r="N45" s="251" t="s">
        <v>83</v>
      </c>
      <c r="O45" s="58" t="s">
        <v>82</v>
      </c>
      <c r="P45" s="251" t="s">
        <v>83</v>
      </c>
      <c r="Q45" s="58" t="s">
        <v>82</v>
      </c>
      <c r="R45" s="251" t="s">
        <v>83</v>
      </c>
      <c r="S45" s="58" t="s">
        <v>82</v>
      </c>
      <c r="T45" s="251" t="s">
        <v>83</v>
      </c>
      <c r="U45" s="58" t="s">
        <v>82</v>
      </c>
      <c r="V45" s="251" t="s">
        <v>83</v>
      </c>
      <c r="W45" s="58" t="s">
        <v>82</v>
      </c>
      <c r="X45" s="251" t="s">
        <v>83</v>
      </c>
      <c r="Y45" s="58" t="s">
        <v>82</v>
      </c>
      <c r="Z45" s="251" t="s">
        <v>83</v>
      </c>
      <c r="AA45" s="58" t="s">
        <v>82</v>
      </c>
      <c r="AB45" s="251" t="s">
        <v>83</v>
      </c>
      <c r="AC45" s="58" t="s">
        <v>82</v>
      </c>
      <c r="AD45" s="251" t="s">
        <v>83</v>
      </c>
      <c r="AE45" s="58" t="s">
        <v>82</v>
      </c>
      <c r="AF45" s="251" t="s">
        <v>83</v>
      </c>
      <c r="AG45" s="58" t="s">
        <v>82</v>
      </c>
      <c r="AH45" s="251" t="s">
        <v>83</v>
      </c>
      <c r="AI45" s="58" t="s">
        <v>82</v>
      </c>
      <c r="AJ45" s="251" t="s">
        <v>83</v>
      </c>
      <c r="AK45" s="58" t="s">
        <v>82</v>
      </c>
      <c r="AL45" s="251" t="s">
        <v>83</v>
      </c>
      <c r="AM45" s="250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67</v>
      </c>
      <c r="D56" s="79">
        <v>63</v>
      </c>
      <c r="E56" s="80">
        <v>4</v>
      </c>
      <c r="F56" s="81"/>
      <c r="G56" s="82"/>
      <c r="H56" s="97">
        <v>0</v>
      </c>
      <c r="I56" s="98">
        <v>0</v>
      </c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0</v>
      </c>
      <c r="D57" s="87"/>
      <c r="E57" s="88"/>
      <c r="F57" s="89"/>
      <c r="G57" s="90"/>
      <c r="H57" s="97"/>
      <c r="I57" s="98"/>
      <c r="J57" s="99"/>
      <c r="K57" s="99"/>
      <c r="L57" s="99"/>
      <c r="M57" s="99"/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1382</v>
      </c>
      <c r="D60" s="102">
        <v>500</v>
      </c>
      <c r="E60" s="103">
        <v>204</v>
      </c>
      <c r="F60" s="109">
        <v>415</v>
      </c>
      <c r="G60" s="94">
        <v>263</v>
      </c>
      <c r="H60" s="93">
        <v>0</v>
      </c>
      <c r="I60" s="94">
        <v>0</v>
      </c>
      <c r="J60" s="95">
        <v>0</v>
      </c>
      <c r="K60" s="95">
        <v>0</v>
      </c>
      <c r="L60" s="95">
        <v>0</v>
      </c>
      <c r="M60" s="95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1449</v>
      </c>
      <c r="D61" s="110">
        <f>SUM(D52:D60)</f>
        <v>563</v>
      </c>
      <c r="E61" s="111">
        <f t="shared" si="33"/>
        <v>208</v>
      </c>
      <c r="F61" s="112">
        <f t="shared" si="33"/>
        <v>415</v>
      </c>
      <c r="G61" s="113">
        <f>SUM(G59:G60)</f>
        <v>263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253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313</v>
      </c>
      <c r="D65" s="79">
        <v>261</v>
      </c>
      <c r="E65" s="80">
        <v>52</v>
      </c>
      <c r="F65" s="120"/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329</v>
      </c>
      <c r="D66" s="102">
        <v>262</v>
      </c>
      <c r="E66" s="103">
        <v>67</v>
      </c>
      <c r="F66" s="123"/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8</v>
      </c>
      <c r="D67" s="128">
        <v>7</v>
      </c>
      <c r="E67" s="129">
        <v>1</v>
      </c>
      <c r="F67" s="130"/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350</v>
      </c>
      <c r="D68" s="87">
        <v>310</v>
      </c>
      <c r="E68" s="88">
        <v>40</v>
      </c>
      <c r="F68" s="133"/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252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253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256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254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254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254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254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254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254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254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254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254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254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254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254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254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255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3898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workbookViewId="0">
      <selection activeCell="A4" sqref="A4:A5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",[2]NOMBRE!B2," - ","( ",[2]NOMBRE!C2,[2]NOMBRE!D2,[2]NOMBRE!E2,[2]NOMBRE!F2,[2]NOMBRE!G2,"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",[2]NOMBRE!B6," - ","( ",[2]NOMBRE!C6,[2]NOMBRE!D6," )")</f>
        <v>MES: ENERO - ( 01 )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",[2]NOMBRE!B7)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146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59" t="s">
        <v>83</v>
      </c>
      <c r="E45" s="58" t="s">
        <v>82</v>
      </c>
      <c r="F45" s="59" t="s">
        <v>83</v>
      </c>
      <c r="G45" s="58" t="s">
        <v>82</v>
      </c>
      <c r="H45" s="59" t="s">
        <v>83</v>
      </c>
      <c r="I45" s="58" t="s">
        <v>82</v>
      </c>
      <c r="J45" s="59" t="s">
        <v>83</v>
      </c>
      <c r="K45" s="58" t="s">
        <v>82</v>
      </c>
      <c r="L45" s="59" t="s">
        <v>83</v>
      </c>
      <c r="M45" s="58" t="s">
        <v>82</v>
      </c>
      <c r="N45" s="59" t="s">
        <v>83</v>
      </c>
      <c r="O45" s="58" t="s">
        <v>82</v>
      </c>
      <c r="P45" s="59" t="s">
        <v>83</v>
      </c>
      <c r="Q45" s="58" t="s">
        <v>82</v>
      </c>
      <c r="R45" s="59" t="s">
        <v>83</v>
      </c>
      <c r="S45" s="58" t="s">
        <v>82</v>
      </c>
      <c r="T45" s="59" t="s">
        <v>83</v>
      </c>
      <c r="U45" s="58" t="s">
        <v>82</v>
      </c>
      <c r="V45" s="59" t="s">
        <v>83</v>
      </c>
      <c r="W45" s="58" t="s">
        <v>82</v>
      </c>
      <c r="X45" s="59" t="s">
        <v>83</v>
      </c>
      <c r="Y45" s="58" t="s">
        <v>82</v>
      </c>
      <c r="Z45" s="59" t="s">
        <v>83</v>
      </c>
      <c r="AA45" s="58" t="s">
        <v>82</v>
      </c>
      <c r="AB45" s="59" t="s">
        <v>83</v>
      </c>
      <c r="AC45" s="58" t="s">
        <v>82</v>
      </c>
      <c r="AD45" s="59" t="s">
        <v>83</v>
      </c>
      <c r="AE45" s="58" t="s">
        <v>82</v>
      </c>
      <c r="AF45" s="59" t="s">
        <v>83</v>
      </c>
      <c r="AG45" s="58" t="s">
        <v>82</v>
      </c>
      <c r="AH45" s="59" t="s">
        <v>83</v>
      </c>
      <c r="AI45" s="58" t="s">
        <v>82</v>
      </c>
      <c r="AJ45" s="59" t="s">
        <v>83</v>
      </c>
      <c r="AK45" s="58" t="s">
        <v>82</v>
      </c>
      <c r="AL45" s="59" t="s">
        <v>83</v>
      </c>
      <c r="AM45" s="60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103</v>
      </c>
      <c r="D56" s="79">
        <v>58</v>
      </c>
      <c r="E56" s="80">
        <v>44</v>
      </c>
      <c r="F56" s="81">
        <v>1</v>
      </c>
      <c r="G56" s="82"/>
      <c r="H56" s="97">
        <v>0</v>
      </c>
      <c r="I56" s="98">
        <v>0</v>
      </c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0</v>
      </c>
      <c r="D57" s="87"/>
      <c r="E57" s="88"/>
      <c r="F57" s="89"/>
      <c r="G57" s="90"/>
      <c r="H57" s="97"/>
      <c r="I57" s="98"/>
      <c r="J57" s="99"/>
      <c r="K57" s="99"/>
      <c r="L57" s="99"/>
      <c r="M57" s="99"/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1183</v>
      </c>
      <c r="D60" s="102">
        <v>419</v>
      </c>
      <c r="E60" s="103">
        <v>219</v>
      </c>
      <c r="F60" s="109">
        <v>263</v>
      </c>
      <c r="G60" s="94">
        <v>282</v>
      </c>
      <c r="H60" s="93">
        <v>0</v>
      </c>
      <c r="I60" s="94">
        <v>0</v>
      </c>
      <c r="J60" s="95">
        <v>0</v>
      </c>
      <c r="K60" s="95">
        <v>0</v>
      </c>
      <c r="L60" s="95">
        <v>0</v>
      </c>
      <c r="M60" s="95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1286</v>
      </c>
      <c r="D61" s="110">
        <f>SUM(D52:D60)</f>
        <v>477</v>
      </c>
      <c r="E61" s="111">
        <f t="shared" si="33"/>
        <v>263</v>
      </c>
      <c r="F61" s="112">
        <f t="shared" si="33"/>
        <v>264</v>
      </c>
      <c r="G61" s="113">
        <f>SUM(G59:G60)</f>
        <v>282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146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342</v>
      </c>
      <c r="D65" s="79">
        <v>264</v>
      </c>
      <c r="E65" s="80">
        <v>78</v>
      </c>
      <c r="F65" s="120"/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106</v>
      </c>
      <c r="D66" s="102">
        <v>70</v>
      </c>
      <c r="E66" s="103">
        <v>36</v>
      </c>
      <c r="F66" s="123"/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10</v>
      </c>
      <c r="D67" s="128">
        <v>10</v>
      </c>
      <c r="E67" s="129">
        <v>0</v>
      </c>
      <c r="F67" s="130"/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361</v>
      </c>
      <c r="D68" s="87">
        <v>280</v>
      </c>
      <c r="E68" s="88">
        <v>81</v>
      </c>
      <c r="F68" s="133"/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141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146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174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183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183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183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183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183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183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183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183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183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183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183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183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183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184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3391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workbookViewId="0">
      <selection activeCell="A4" sqref="A4:A5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",[3]NOMBRE!B2," - ","( ",[3]NOMBRE!C2,[3]NOMBRE!D2,[3]NOMBRE!E2,[3]NOMBRE!F2,[3]NOMBRE!G2,"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",[3]NOMBRE!B6," - ","( ",[3]NOMBRE!C6,[3]NOMBRE!D6," )")</f>
        <v>MES: FEBRERO - ( 02 )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",[3]NOMBRE!B7)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197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199" t="s">
        <v>83</v>
      </c>
      <c r="E45" s="58" t="s">
        <v>82</v>
      </c>
      <c r="F45" s="199" t="s">
        <v>83</v>
      </c>
      <c r="G45" s="58" t="s">
        <v>82</v>
      </c>
      <c r="H45" s="199" t="s">
        <v>83</v>
      </c>
      <c r="I45" s="58" t="s">
        <v>82</v>
      </c>
      <c r="J45" s="199" t="s">
        <v>83</v>
      </c>
      <c r="K45" s="58" t="s">
        <v>82</v>
      </c>
      <c r="L45" s="199" t="s">
        <v>83</v>
      </c>
      <c r="M45" s="58" t="s">
        <v>82</v>
      </c>
      <c r="N45" s="199" t="s">
        <v>83</v>
      </c>
      <c r="O45" s="58" t="s">
        <v>82</v>
      </c>
      <c r="P45" s="199" t="s">
        <v>83</v>
      </c>
      <c r="Q45" s="58" t="s">
        <v>82</v>
      </c>
      <c r="R45" s="199" t="s">
        <v>83</v>
      </c>
      <c r="S45" s="58" t="s">
        <v>82</v>
      </c>
      <c r="T45" s="199" t="s">
        <v>83</v>
      </c>
      <c r="U45" s="58" t="s">
        <v>82</v>
      </c>
      <c r="V45" s="199" t="s">
        <v>83</v>
      </c>
      <c r="W45" s="58" t="s">
        <v>82</v>
      </c>
      <c r="X45" s="199" t="s">
        <v>83</v>
      </c>
      <c r="Y45" s="58" t="s">
        <v>82</v>
      </c>
      <c r="Z45" s="199" t="s">
        <v>83</v>
      </c>
      <c r="AA45" s="58" t="s">
        <v>82</v>
      </c>
      <c r="AB45" s="199" t="s">
        <v>83</v>
      </c>
      <c r="AC45" s="58" t="s">
        <v>82</v>
      </c>
      <c r="AD45" s="199" t="s">
        <v>83</v>
      </c>
      <c r="AE45" s="58" t="s">
        <v>82</v>
      </c>
      <c r="AF45" s="199" t="s">
        <v>83</v>
      </c>
      <c r="AG45" s="58" t="s">
        <v>82</v>
      </c>
      <c r="AH45" s="199" t="s">
        <v>83</v>
      </c>
      <c r="AI45" s="58" t="s">
        <v>82</v>
      </c>
      <c r="AJ45" s="199" t="s">
        <v>83</v>
      </c>
      <c r="AK45" s="58" t="s">
        <v>82</v>
      </c>
      <c r="AL45" s="199" t="s">
        <v>83</v>
      </c>
      <c r="AM45" s="200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62</v>
      </c>
      <c r="D56" s="79">
        <v>59</v>
      </c>
      <c r="E56" s="80">
        <v>0</v>
      </c>
      <c r="F56" s="81">
        <v>3</v>
      </c>
      <c r="G56" s="82"/>
      <c r="H56" s="97"/>
      <c r="I56" s="98"/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2</v>
      </c>
      <c r="D57" s="87">
        <v>2</v>
      </c>
      <c r="E57" s="88"/>
      <c r="F57" s="89"/>
      <c r="G57" s="90"/>
      <c r="H57" s="97"/>
      <c r="I57" s="98"/>
      <c r="J57" s="99">
        <v>0</v>
      </c>
      <c r="K57" s="99">
        <v>0</v>
      </c>
      <c r="L57" s="99">
        <v>0</v>
      </c>
      <c r="M57" s="99">
        <v>0</v>
      </c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1110</v>
      </c>
      <c r="D60" s="102">
        <v>350</v>
      </c>
      <c r="E60" s="103">
        <v>259</v>
      </c>
      <c r="F60" s="109">
        <v>238</v>
      </c>
      <c r="G60" s="94">
        <v>263</v>
      </c>
      <c r="H60" s="93"/>
      <c r="I60" s="94"/>
      <c r="J60" s="95">
        <v>0</v>
      </c>
      <c r="K60" s="95">
        <v>0</v>
      </c>
      <c r="L60" s="95">
        <v>0</v>
      </c>
      <c r="M60" s="95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1174</v>
      </c>
      <c r="D61" s="110">
        <f>SUM(D52:D60)</f>
        <v>411</v>
      </c>
      <c r="E61" s="111">
        <f t="shared" si="33"/>
        <v>259</v>
      </c>
      <c r="F61" s="112">
        <f t="shared" si="33"/>
        <v>241</v>
      </c>
      <c r="G61" s="113">
        <f>SUM(G59:G60)</f>
        <v>263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197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276</v>
      </c>
      <c r="D65" s="79">
        <v>206</v>
      </c>
      <c r="E65" s="80">
        <v>70</v>
      </c>
      <c r="F65" s="120">
        <v>0</v>
      </c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168</v>
      </c>
      <c r="D66" s="102">
        <v>112</v>
      </c>
      <c r="E66" s="103">
        <v>56</v>
      </c>
      <c r="F66" s="123">
        <v>0</v>
      </c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41</v>
      </c>
      <c r="D67" s="128">
        <v>35</v>
      </c>
      <c r="E67" s="129">
        <v>6</v>
      </c>
      <c r="F67" s="130">
        <v>0</v>
      </c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318</v>
      </c>
      <c r="D68" s="87">
        <v>249</v>
      </c>
      <c r="E68" s="88">
        <v>69</v>
      </c>
      <c r="F68" s="133">
        <v>0</v>
      </c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198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197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195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196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196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196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196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196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196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196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196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196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196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196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196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196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194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3151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workbookViewId="0">
      <selection activeCell="A6" sqref="A6:P6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",[4]NOMBRE!B2," - ","( ",[4]NOMBRE!C2,[4]NOMBRE!D2,[4]NOMBRE!E2,[4]NOMBRE!F2,[4]NOMBRE!G2,"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",[4]NOMBRE!B6," - ","( ",[4]NOMBRE!C6,[4]NOMBRE!D6," )")</f>
        <v>MES: MARZO - ( 03 )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",[4]NOMBRE!B7)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204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201" t="s">
        <v>83</v>
      </c>
      <c r="E45" s="58" t="s">
        <v>82</v>
      </c>
      <c r="F45" s="201" t="s">
        <v>83</v>
      </c>
      <c r="G45" s="58" t="s">
        <v>82</v>
      </c>
      <c r="H45" s="201" t="s">
        <v>83</v>
      </c>
      <c r="I45" s="58" t="s">
        <v>82</v>
      </c>
      <c r="J45" s="201" t="s">
        <v>83</v>
      </c>
      <c r="K45" s="58" t="s">
        <v>82</v>
      </c>
      <c r="L45" s="201" t="s">
        <v>83</v>
      </c>
      <c r="M45" s="58" t="s">
        <v>82</v>
      </c>
      <c r="N45" s="201" t="s">
        <v>83</v>
      </c>
      <c r="O45" s="58" t="s">
        <v>82</v>
      </c>
      <c r="P45" s="201" t="s">
        <v>83</v>
      </c>
      <c r="Q45" s="58" t="s">
        <v>82</v>
      </c>
      <c r="R45" s="201" t="s">
        <v>83</v>
      </c>
      <c r="S45" s="58" t="s">
        <v>82</v>
      </c>
      <c r="T45" s="201" t="s">
        <v>83</v>
      </c>
      <c r="U45" s="58" t="s">
        <v>82</v>
      </c>
      <c r="V45" s="201" t="s">
        <v>83</v>
      </c>
      <c r="W45" s="58" t="s">
        <v>82</v>
      </c>
      <c r="X45" s="201" t="s">
        <v>83</v>
      </c>
      <c r="Y45" s="58" t="s">
        <v>82</v>
      </c>
      <c r="Z45" s="201" t="s">
        <v>83</v>
      </c>
      <c r="AA45" s="58" t="s">
        <v>82</v>
      </c>
      <c r="AB45" s="201" t="s">
        <v>83</v>
      </c>
      <c r="AC45" s="58" t="s">
        <v>82</v>
      </c>
      <c r="AD45" s="201" t="s">
        <v>83</v>
      </c>
      <c r="AE45" s="58" t="s">
        <v>82</v>
      </c>
      <c r="AF45" s="201" t="s">
        <v>83</v>
      </c>
      <c r="AG45" s="58" t="s">
        <v>82</v>
      </c>
      <c r="AH45" s="201" t="s">
        <v>83</v>
      </c>
      <c r="AI45" s="58" t="s">
        <v>82</v>
      </c>
      <c r="AJ45" s="201" t="s">
        <v>83</v>
      </c>
      <c r="AK45" s="58" t="s">
        <v>82</v>
      </c>
      <c r="AL45" s="201" t="s">
        <v>83</v>
      </c>
      <c r="AM45" s="202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70</v>
      </c>
      <c r="D56" s="79">
        <v>60</v>
      </c>
      <c r="E56" s="80">
        <v>7</v>
      </c>
      <c r="F56" s="81">
        <v>3</v>
      </c>
      <c r="G56" s="82"/>
      <c r="H56" s="97">
        <v>0</v>
      </c>
      <c r="I56" s="98">
        <v>0</v>
      </c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1</v>
      </c>
      <c r="D57" s="87">
        <v>1</v>
      </c>
      <c r="E57" s="88"/>
      <c r="F57" s="89"/>
      <c r="G57" s="90"/>
      <c r="H57" s="97">
        <v>0</v>
      </c>
      <c r="I57" s="98">
        <v>0</v>
      </c>
      <c r="J57" s="99">
        <v>0</v>
      </c>
      <c r="K57" s="99">
        <v>0</v>
      </c>
      <c r="L57" s="99">
        <v>0</v>
      </c>
      <c r="M57" s="99">
        <v>0</v>
      </c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1198</v>
      </c>
      <c r="D60" s="102">
        <v>350</v>
      </c>
      <c r="E60" s="103">
        <v>225</v>
      </c>
      <c r="F60" s="109">
        <v>273</v>
      </c>
      <c r="G60" s="94">
        <v>350</v>
      </c>
      <c r="H60" s="93"/>
      <c r="I60" s="94"/>
      <c r="J60" s="95">
        <v>0</v>
      </c>
      <c r="K60" s="95">
        <v>0</v>
      </c>
      <c r="L60" s="95">
        <v>0</v>
      </c>
      <c r="M60" s="95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1269</v>
      </c>
      <c r="D61" s="110">
        <f>SUM(D52:D60)</f>
        <v>411</v>
      </c>
      <c r="E61" s="111">
        <f t="shared" si="33"/>
        <v>232</v>
      </c>
      <c r="F61" s="112">
        <f t="shared" si="33"/>
        <v>276</v>
      </c>
      <c r="G61" s="113">
        <f>SUM(G59:G60)</f>
        <v>350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204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293</v>
      </c>
      <c r="D65" s="79">
        <v>195</v>
      </c>
      <c r="E65" s="80">
        <v>98</v>
      </c>
      <c r="F65" s="120"/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201</v>
      </c>
      <c r="D66" s="102">
        <v>142</v>
      </c>
      <c r="E66" s="103">
        <v>59</v>
      </c>
      <c r="F66" s="123"/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82</v>
      </c>
      <c r="D67" s="128">
        <v>54</v>
      </c>
      <c r="E67" s="129">
        <v>28</v>
      </c>
      <c r="F67" s="130"/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313</v>
      </c>
      <c r="D68" s="87">
        <v>242</v>
      </c>
      <c r="E68" s="88">
        <v>71</v>
      </c>
      <c r="F68" s="133"/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203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204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207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205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205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205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205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205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205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205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205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205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205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205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205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205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206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3427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workbookViewId="0">
      <selection activeCell="A27" sqref="A27:B27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",[5]NOMBRE!B2," - ","( ",[5]NOMBRE!C2,[5]NOMBRE!D2,[5]NOMBRE!E2,[5]NOMBRE!F2,[5]NOMBRE!G2,"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",[5]NOMBRE!B6," - ","( ",[5]NOMBRE!C6,[5]NOMBRE!D6," )")</f>
        <v>MES: ABRIL - ( 04 )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",[5]NOMBRE!B7)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211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209" t="s">
        <v>83</v>
      </c>
      <c r="E45" s="58" t="s">
        <v>82</v>
      </c>
      <c r="F45" s="209" t="s">
        <v>83</v>
      </c>
      <c r="G45" s="58" t="s">
        <v>82</v>
      </c>
      <c r="H45" s="209" t="s">
        <v>83</v>
      </c>
      <c r="I45" s="58" t="s">
        <v>82</v>
      </c>
      <c r="J45" s="209" t="s">
        <v>83</v>
      </c>
      <c r="K45" s="58" t="s">
        <v>82</v>
      </c>
      <c r="L45" s="209" t="s">
        <v>83</v>
      </c>
      <c r="M45" s="58" t="s">
        <v>82</v>
      </c>
      <c r="N45" s="209" t="s">
        <v>83</v>
      </c>
      <c r="O45" s="58" t="s">
        <v>82</v>
      </c>
      <c r="P45" s="209" t="s">
        <v>83</v>
      </c>
      <c r="Q45" s="58" t="s">
        <v>82</v>
      </c>
      <c r="R45" s="209" t="s">
        <v>83</v>
      </c>
      <c r="S45" s="58" t="s">
        <v>82</v>
      </c>
      <c r="T45" s="209" t="s">
        <v>83</v>
      </c>
      <c r="U45" s="58" t="s">
        <v>82</v>
      </c>
      <c r="V45" s="209" t="s">
        <v>83</v>
      </c>
      <c r="W45" s="58" t="s">
        <v>82</v>
      </c>
      <c r="X45" s="209" t="s">
        <v>83</v>
      </c>
      <c r="Y45" s="58" t="s">
        <v>82</v>
      </c>
      <c r="Z45" s="209" t="s">
        <v>83</v>
      </c>
      <c r="AA45" s="58" t="s">
        <v>82</v>
      </c>
      <c r="AB45" s="209" t="s">
        <v>83</v>
      </c>
      <c r="AC45" s="58" t="s">
        <v>82</v>
      </c>
      <c r="AD45" s="209" t="s">
        <v>83</v>
      </c>
      <c r="AE45" s="58" t="s">
        <v>82</v>
      </c>
      <c r="AF45" s="209" t="s">
        <v>83</v>
      </c>
      <c r="AG45" s="58" t="s">
        <v>82</v>
      </c>
      <c r="AH45" s="209" t="s">
        <v>83</v>
      </c>
      <c r="AI45" s="58" t="s">
        <v>82</v>
      </c>
      <c r="AJ45" s="209" t="s">
        <v>83</v>
      </c>
      <c r="AK45" s="58" t="s">
        <v>82</v>
      </c>
      <c r="AL45" s="209" t="s">
        <v>83</v>
      </c>
      <c r="AM45" s="208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73</v>
      </c>
      <c r="D56" s="79">
        <v>73</v>
      </c>
      <c r="E56" s="80"/>
      <c r="F56" s="81"/>
      <c r="G56" s="82"/>
      <c r="H56" s="97">
        <v>0</v>
      </c>
      <c r="I56" s="98">
        <v>0</v>
      </c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1</v>
      </c>
      <c r="D57" s="87">
        <v>1</v>
      </c>
      <c r="E57" s="88"/>
      <c r="F57" s="89"/>
      <c r="G57" s="90"/>
      <c r="H57" s="97">
        <v>0</v>
      </c>
      <c r="I57" s="98">
        <v>0</v>
      </c>
      <c r="J57" s="99">
        <v>0</v>
      </c>
      <c r="K57" s="99">
        <v>0</v>
      </c>
      <c r="L57" s="99">
        <v>0</v>
      </c>
      <c r="M57" s="99">
        <v>0</v>
      </c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1266</v>
      </c>
      <c r="D60" s="102">
        <v>393</v>
      </c>
      <c r="E60" s="103">
        <v>235</v>
      </c>
      <c r="F60" s="109">
        <v>311</v>
      </c>
      <c r="G60" s="94">
        <v>327</v>
      </c>
      <c r="H60" s="93">
        <v>0</v>
      </c>
      <c r="I60" s="94">
        <v>0</v>
      </c>
      <c r="J60" s="95">
        <v>0</v>
      </c>
      <c r="K60" s="95">
        <v>0</v>
      </c>
      <c r="L60" s="95">
        <v>0</v>
      </c>
      <c r="M60" s="95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1340</v>
      </c>
      <c r="D61" s="110">
        <f>SUM(D52:D60)</f>
        <v>467</v>
      </c>
      <c r="E61" s="111">
        <f t="shared" si="33"/>
        <v>235</v>
      </c>
      <c r="F61" s="112">
        <f t="shared" si="33"/>
        <v>311</v>
      </c>
      <c r="G61" s="113">
        <f>SUM(G59:G60)</f>
        <v>327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211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232</v>
      </c>
      <c r="D65" s="79">
        <v>150</v>
      </c>
      <c r="E65" s="80">
        <v>82</v>
      </c>
      <c r="F65" s="120"/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258</v>
      </c>
      <c r="D66" s="102">
        <v>179</v>
      </c>
      <c r="E66" s="103">
        <v>79</v>
      </c>
      <c r="F66" s="123"/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61</v>
      </c>
      <c r="D67" s="128">
        <v>55</v>
      </c>
      <c r="E67" s="129">
        <v>6</v>
      </c>
      <c r="F67" s="130"/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360</v>
      </c>
      <c r="D68" s="87">
        <v>290</v>
      </c>
      <c r="E68" s="88">
        <v>70</v>
      </c>
      <c r="F68" s="133"/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210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211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214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212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212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212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212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212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212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212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212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212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212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212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212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212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213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3591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workbookViewId="0">
      <selection activeCell="A6" sqref="A6:P6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",[6]NOMBRE!B2," - ","( ",[6]NOMBRE!C2,[6]NOMBRE!D2,[6]NOMBRE!E2,[6]NOMBRE!F2,[6]NOMBRE!G2,"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",[6]NOMBRE!B6," - ","( ",[6]NOMBRE!C6,[6]NOMBRE!D6," )")</f>
        <v>MES: MAYO - ( 05 )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",[6]NOMBRE!B7)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211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209" t="s">
        <v>83</v>
      </c>
      <c r="E45" s="58" t="s">
        <v>82</v>
      </c>
      <c r="F45" s="209" t="s">
        <v>83</v>
      </c>
      <c r="G45" s="58" t="s">
        <v>82</v>
      </c>
      <c r="H45" s="209" t="s">
        <v>83</v>
      </c>
      <c r="I45" s="58" t="s">
        <v>82</v>
      </c>
      <c r="J45" s="209" t="s">
        <v>83</v>
      </c>
      <c r="K45" s="58" t="s">
        <v>82</v>
      </c>
      <c r="L45" s="209" t="s">
        <v>83</v>
      </c>
      <c r="M45" s="58" t="s">
        <v>82</v>
      </c>
      <c r="N45" s="209" t="s">
        <v>83</v>
      </c>
      <c r="O45" s="58" t="s">
        <v>82</v>
      </c>
      <c r="P45" s="209" t="s">
        <v>83</v>
      </c>
      <c r="Q45" s="58" t="s">
        <v>82</v>
      </c>
      <c r="R45" s="209" t="s">
        <v>83</v>
      </c>
      <c r="S45" s="58" t="s">
        <v>82</v>
      </c>
      <c r="T45" s="209" t="s">
        <v>83</v>
      </c>
      <c r="U45" s="58" t="s">
        <v>82</v>
      </c>
      <c r="V45" s="209" t="s">
        <v>83</v>
      </c>
      <c r="W45" s="58" t="s">
        <v>82</v>
      </c>
      <c r="X45" s="209" t="s">
        <v>83</v>
      </c>
      <c r="Y45" s="58" t="s">
        <v>82</v>
      </c>
      <c r="Z45" s="209" t="s">
        <v>83</v>
      </c>
      <c r="AA45" s="58" t="s">
        <v>82</v>
      </c>
      <c r="AB45" s="209" t="s">
        <v>83</v>
      </c>
      <c r="AC45" s="58" t="s">
        <v>82</v>
      </c>
      <c r="AD45" s="209" t="s">
        <v>83</v>
      </c>
      <c r="AE45" s="58" t="s">
        <v>82</v>
      </c>
      <c r="AF45" s="209" t="s">
        <v>83</v>
      </c>
      <c r="AG45" s="58" t="s">
        <v>82</v>
      </c>
      <c r="AH45" s="209" t="s">
        <v>83</v>
      </c>
      <c r="AI45" s="58" t="s">
        <v>82</v>
      </c>
      <c r="AJ45" s="209" t="s">
        <v>83</v>
      </c>
      <c r="AK45" s="58" t="s">
        <v>82</v>
      </c>
      <c r="AL45" s="209" t="s">
        <v>83</v>
      </c>
      <c r="AM45" s="208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54</v>
      </c>
      <c r="D56" s="79">
        <v>47</v>
      </c>
      <c r="E56" s="80">
        <v>6</v>
      </c>
      <c r="F56" s="81">
        <v>1</v>
      </c>
      <c r="G56" s="82"/>
      <c r="H56" s="97"/>
      <c r="I56" s="98"/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2</v>
      </c>
      <c r="D57" s="87">
        <v>2</v>
      </c>
      <c r="E57" s="88"/>
      <c r="F57" s="89"/>
      <c r="G57" s="90"/>
      <c r="H57" s="97"/>
      <c r="I57" s="98"/>
      <c r="J57" s="99">
        <v>0</v>
      </c>
      <c r="K57" s="99">
        <v>0</v>
      </c>
      <c r="L57" s="99">
        <v>0</v>
      </c>
      <c r="M57" s="99">
        <v>0</v>
      </c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1299</v>
      </c>
      <c r="D60" s="102">
        <v>483</v>
      </c>
      <c r="E60" s="103">
        <v>211</v>
      </c>
      <c r="F60" s="109">
        <v>346</v>
      </c>
      <c r="G60" s="94">
        <v>259</v>
      </c>
      <c r="H60" s="93">
        <v>0</v>
      </c>
      <c r="I60" s="94">
        <v>0</v>
      </c>
      <c r="J60" s="95">
        <v>0</v>
      </c>
      <c r="K60" s="95">
        <v>0</v>
      </c>
      <c r="L60" s="95">
        <v>0</v>
      </c>
      <c r="M60" s="95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1355</v>
      </c>
      <c r="D61" s="110">
        <f>SUM(D52:D60)</f>
        <v>532</v>
      </c>
      <c r="E61" s="111">
        <f t="shared" si="33"/>
        <v>217</v>
      </c>
      <c r="F61" s="112">
        <f t="shared" si="33"/>
        <v>347</v>
      </c>
      <c r="G61" s="113">
        <f>SUM(G59:G60)</f>
        <v>259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211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322</v>
      </c>
      <c r="D65" s="79">
        <v>254</v>
      </c>
      <c r="E65" s="80">
        <v>68</v>
      </c>
      <c r="F65" s="120"/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219</v>
      </c>
      <c r="D66" s="102">
        <v>167</v>
      </c>
      <c r="E66" s="103">
        <v>52</v>
      </c>
      <c r="F66" s="123"/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12</v>
      </c>
      <c r="D67" s="128">
        <v>11</v>
      </c>
      <c r="E67" s="129">
        <v>1</v>
      </c>
      <c r="F67" s="130"/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473</v>
      </c>
      <c r="D68" s="87">
        <v>400</v>
      </c>
      <c r="E68" s="88">
        <v>73</v>
      </c>
      <c r="F68" s="133"/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210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211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214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212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212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212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212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212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212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212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212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212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212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212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212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212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213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3736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workbookViewId="0">
      <selection activeCell="A6" sqref="A6:P6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",[7]NOMBRE!B2," - ","( ",[7]NOMBRE!C2,[7]NOMBRE!D2,[7]NOMBRE!E2,[7]NOMBRE!F2,[7]NOMBRE!G2,"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",[7]NOMBRE!B6," - ","( ",[7]NOMBRE!C6,[7]NOMBRE!D6," )")</f>
        <v>MES: JUNIO - ( 06 )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",[7]NOMBRE!B7)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211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209" t="s">
        <v>83</v>
      </c>
      <c r="E45" s="58" t="s">
        <v>82</v>
      </c>
      <c r="F45" s="209" t="s">
        <v>83</v>
      </c>
      <c r="G45" s="58" t="s">
        <v>82</v>
      </c>
      <c r="H45" s="209" t="s">
        <v>83</v>
      </c>
      <c r="I45" s="58" t="s">
        <v>82</v>
      </c>
      <c r="J45" s="209" t="s">
        <v>83</v>
      </c>
      <c r="K45" s="58" t="s">
        <v>82</v>
      </c>
      <c r="L45" s="209" t="s">
        <v>83</v>
      </c>
      <c r="M45" s="58" t="s">
        <v>82</v>
      </c>
      <c r="N45" s="209" t="s">
        <v>83</v>
      </c>
      <c r="O45" s="58" t="s">
        <v>82</v>
      </c>
      <c r="P45" s="209" t="s">
        <v>83</v>
      </c>
      <c r="Q45" s="58" t="s">
        <v>82</v>
      </c>
      <c r="R45" s="209" t="s">
        <v>83</v>
      </c>
      <c r="S45" s="58" t="s">
        <v>82</v>
      </c>
      <c r="T45" s="209" t="s">
        <v>83</v>
      </c>
      <c r="U45" s="58" t="s">
        <v>82</v>
      </c>
      <c r="V45" s="209" t="s">
        <v>83</v>
      </c>
      <c r="W45" s="58" t="s">
        <v>82</v>
      </c>
      <c r="X45" s="209" t="s">
        <v>83</v>
      </c>
      <c r="Y45" s="58" t="s">
        <v>82</v>
      </c>
      <c r="Z45" s="209" t="s">
        <v>83</v>
      </c>
      <c r="AA45" s="58" t="s">
        <v>82</v>
      </c>
      <c r="AB45" s="209" t="s">
        <v>83</v>
      </c>
      <c r="AC45" s="58" t="s">
        <v>82</v>
      </c>
      <c r="AD45" s="209" t="s">
        <v>83</v>
      </c>
      <c r="AE45" s="58" t="s">
        <v>82</v>
      </c>
      <c r="AF45" s="209" t="s">
        <v>83</v>
      </c>
      <c r="AG45" s="58" t="s">
        <v>82</v>
      </c>
      <c r="AH45" s="209" t="s">
        <v>83</v>
      </c>
      <c r="AI45" s="58" t="s">
        <v>82</v>
      </c>
      <c r="AJ45" s="209" t="s">
        <v>83</v>
      </c>
      <c r="AK45" s="58" t="s">
        <v>82</v>
      </c>
      <c r="AL45" s="209" t="s">
        <v>83</v>
      </c>
      <c r="AM45" s="208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68</v>
      </c>
      <c r="D56" s="79">
        <v>38</v>
      </c>
      <c r="E56" s="80">
        <v>6</v>
      </c>
      <c r="F56" s="81">
        <v>24</v>
      </c>
      <c r="G56" s="82"/>
      <c r="H56" s="97">
        <v>0</v>
      </c>
      <c r="I56" s="98">
        <v>0</v>
      </c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0</v>
      </c>
      <c r="D57" s="87"/>
      <c r="E57" s="88"/>
      <c r="F57" s="89"/>
      <c r="G57" s="90"/>
      <c r="H57" s="97"/>
      <c r="I57" s="98"/>
      <c r="J57" s="99"/>
      <c r="K57" s="99"/>
      <c r="L57" s="99"/>
      <c r="M57" s="99"/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1403</v>
      </c>
      <c r="D60" s="102">
        <v>546</v>
      </c>
      <c r="E60" s="103">
        <v>234</v>
      </c>
      <c r="F60" s="109">
        <v>334</v>
      </c>
      <c r="G60" s="94">
        <v>289</v>
      </c>
      <c r="H60" s="93">
        <v>0</v>
      </c>
      <c r="I60" s="94">
        <v>0</v>
      </c>
      <c r="J60" s="95">
        <v>0</v>
      </c>
      <c r="K60" s="95">
        <v>0</v>
      </c>
      <c r="L60" s="95">
        <v>0</v>
      </c>
      <c r="M60" s="95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1471</v>
      </c>
      <c r="D61" s="110">
        <f>SUM(D52:D60)</f>
        <v>584</v>
      </c>
      <c r="E61" s="111">
        <f t="shared" si="33"/>
        <v>240</v>
      </c>
      <c r="F61" s="112">
        <f t="shared" si="33"/>
        <v>358</v>
      </c>
      <c r="G61" s="113">
        <f>SUM(G59:G60)</f>
        <v>289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211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383</v>
      </c>
      <c r="D65" s="79">
        <v>306</v>
      </c>
      <c r="E65" s="80">
        <v>77</v>
      </c>
      <c r="F65" s="120"/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344</v>
      </c>
      <c r="D66" s="102">
        <v>259</v>
      </c>
      <c r="E66" s="103">
        <v>85</v>
      </c>
      <c r="F66" s="123"/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53</v>
      </c>
      <c r="D67" s="128">
        <v>31</v>
      </c>
      <c r="E67" s="129">
        <v>22</v>
      </c>
      <c r="F67" s="130"/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393</v>
      </c>
      <c r="D68" s="87">
        <v>332</v>
      </c>
      <c r="E68" s="88">
        <v>61</v>
      </c>
      <c r="F68" s="133"/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210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211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214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212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212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212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212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212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212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212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212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212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212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212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212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212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213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4115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workbookViewId="0">
      <selection activeCell="A4" sqref="A4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",[8]NOMBRE!B2," - ","( ",[8]NOMBRE!C2,[8]NOMBRE!D2,[8]NOMBRE!E2,[8]NOMBRE!F2,[8]NOMBRE!G2,"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",[8]NOMBRE!B6," - ","( ",[8]NOMBRE!C6,[8]NOMBRE!D6," )")</f>
        <v>MES: JULIO - ( 07 )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",[8]NOMBRE!B7)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217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220" t="s">
        <v>83</v>
      </c>
      <c r="E45" s="58" t="s">
        <v>82</v>
      </c>
      <c r="F45" s="220" t="s">
        <v>83</v>
      </c>
      <c r="G45" s="58" t="s">
        <v>82</v>
      </c>
      <c r="H45" s="220" t="s">
        <v>83</v>
      </c>
      <c r="I45" s="58" t="s">
        <v>82</v>
      </c>
      <c r="J45" s="220" t="s">
        <v>83</v>
      </c>
      <c r="K45" s="58" t="s">
        <v>82</v>
      </c>
      <c r="L45" s="220" t="s">
        <v>83</v>
      </c>
      <c r="M45" s="58" t="s">
        <v>82</v>
      </c>
      <c r="N45" s="220" t="s">
        <v>83</v>
      </c>
      <c r="O45" s="58" t="s">
        <v>82</v>
      </c>
      <c r="P45" s="220" t="s">
        <v>83</v>
      </c>
      <c r="Q45" s="58" t="s">
        <v>82</v>
      </c>
      <c r="R45" s="220" t="s">
        <v>83</v>
      </c>
      <c r="S45" s="58" t="s">
        <v>82</v>
      </c>
      <c r="T45" s="220" t="s">
        <v>83</v>
      </c>
      <c r="U45" s="58" t="s">
        <v>82</v>
      </c>
      <c r="V45" s="220" t="s">
        <v>83</v>
      </c>
      <c r="W45" s="58" t="s">
        <v>82</v>
      </c>
      <c r="X45" s="220" t="s">
        <v>83</v>
      </c>
      <c r="Y45" s="58" t="s">
        <v>82</v>
      </c>
      <c r="Z45" s="220" t="s">
        <v>83</v>
      </c>
      <c r="AA45" s="58" t="s">
        <v>82</v>
      </c>
      <c r="AB45" s="220" t="s">
        <v>83</v>
      </c>
      <c r="AC45" s="58" t="s">
        <v>82</v>
      </c>
      <c r="AD45" s="220" t="s">
        <v>83</v>
      </c>
      <c r="AE45" s="58" t="s">
        <v>82</v>
      </c>
      <c r="AF45" s="220" t="s">
        <v>83</v>
      </c>
      <c r="AG45" s="58" t="s">
        <v>82</v>
      </c>
      <c r="AH45" s="220" t="s">
        <v>83</v>
      </c>
      <c r="AI45" s="58" t="s">
        <v>82</v>
      </c>
      <c r="AJ45" s="220" t="s">
        <v>83</v>
      </c>
      <c r="AK45" s="58" t="s">
        <v>82</v>
      </c>
      <c r="AL45" s="220" t="s">
        <v>83</v>
      </c>
      <c r="AM45" s="221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77</v>
      </c>
      <c r="D56" s="79">
        <v>32</v>
      </c>
      <c r="E56" s="80">
        <v>15</v>
      </c>
      <c r="F56" s="81">
        <v>30</v>
      </c>
      <c r="G56" s="82"/>
      <c r="H56" s="97">
        <v>0</v>
      </c>
      <c r="I56" s="98">
        <v>0</v>
      </c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1</v>
      </c>
      <c r="D57" s="87">
        <v>1</v>
      </c>
      <c r="E57" s="88"/>
      <c r="F57" s="89"/>
      <c r="G57" s="90"/>
      <c r="H57" s="97">
        <v>0</v>
      </c>
      <c r="I57" s="98">
        <v>0</v>
      </c>
      <c r="J57" s="99">
        <v>0</v>
      </c>
      <c r="K57" s="99">
        <v>0</v>
      </c>
      <c r="L57" s="99">
        <v>0</v>
      </c>
      <c r="M57" s="99">
        <v>0</v>
      </c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1361</v>
      </c>
      <c r="D60" s="102">
        <v>542</v>
      </c>
      <c r="E60" s="103">
        <v>252</v>
      </c>
      <c r="F60" s="109">
        <v>290</v>
      </c>
      <c r="G60" s="94">
        <v>277</v>
      </c>
      <c r="H60" s="93"/>
      <c r="I60" s="94"/>
      <c r="J60" s="95">
        <v>0</v>
      </c>
      <c r="K60" s="95">
        <v>0</v>
      </c>
      <c r="L60" s="95">
        <v>0</v>
      </c>
      <c r="M60" s="95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1439</v>
      </c>
      <c r="D61" s="110">
        <f>SUM(D52:D60)</f>
        <v>575</v>
      </c>
      <c r="E61" s="111">
        <f t="shared" si="33"/>
        <v>267</v>
      </c>
      <c r="F61" s="112">
        <f t="shared" si="33"/>
        <v>320</v>
      </c>
      <c r="G61" s="113">
        <f>SUM(G59:G60)</f>
        <v>277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217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481</v>
      </c>
      <c r="D65" s="79">
        <v>389</v>
      </c>
      <c r="E65" s="80">
        <v>92</v>
      </c>
      <c r="F65" s="120"/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225</v>
      </c>
      <c r="D66" s="102">
        <v>170</v>
      </c>
      <c r="E66" s="103">
        <v>55</v>
      </c>
      <c r="F66" s="123"/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19</v>
      </c>
      <c r="D67" s="128">
        <v>13</v>
      </c>
      <c r="E67" s="129">
        <v>6</v>
      </c>
      <c r="F67" s="130"/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286</v>
      </c>
      <c r="D68" s="87">
        <v>233</v>
      </c>
      <c r="E68" s="88">
        <v>53</v>
      </c>
      <c r="F68" s="133"/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219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217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216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218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218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218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218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218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218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218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218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218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218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218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218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218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215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3889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4"/>
  <sheetViews>
    <sheetView workbookViewId="0">
      <selection activeCell="A6" sqref="A6:P6"/>
    </sheetView>
  </sheetViews>
  <sheetFormatPr baseColWidth="10" defaultRowHeight="15" x14ac:dyDescent="0.25"/>
  <cols>
    <col min="1" max="1" width="40.42578125" customWidth="1"/>
    <col min="2" max="2" width="32.7109375" customWidth="1"/>
    <col min="3" max="3" width="18.28515625" customWidth="1"/>
    <col min="4" max="9" width="16" customWidth="1"/>
    <col min="10" max="10" width="16.7109375" customWidth="1"/>
    <col min="11" max="11" width="15.28515625" customWidth="1"/>
    <col min="12" max="12" width="14.5703125" customWidth="1"/>
    <col min="13" max="13" width="15.140625" customWidth="1"/>
    <col min="15" max="15" width="10.85546875" customWidth="1"/>
    <col min="16" max="16" width="11" customWidth="1"/>
    <col min="68" max="68" width="11.42578125" customWidth="1"/>
    <col min="69" max="73" width="11.42578125" style="192" hidden="1" customWidth="1"/>
    <col min="74" max="74" width="11.42578125" hidden="1" customWidth="1"/>
    <col min="75" max="78" width="11.42578125" style="193" hidden="1" customWidth="1"/>
    <col min="79" max="79" width="11.42578125" hidden="1" customWidth="1"/>
    <col min="80" max="80" width="11.42578125" customWidth="1"/>
  </cols>
  <sheetData>
    <row r="1" spans="1:79" x14ac:dyDescent="0.25">
      <c r="A1" s="1" t="s">
        <v>0</v>
      </c>
      <c r="BQ1"/>
      <c r="BR1"/>
      <c r="BS1"/>
      <c r="BT1"/>
      <c r="BU1"/>
      <c r="BW1"/>
      <c r="BX1"/>
      <c r="BY1"/>
      <c r="BZ1"/>
    </row>
    <row r="2" spans="1:79" x14ac:dyDescent="0.25">
      <c r="A2" s="1" t="str">
        <f>CONCATENATE("COMUNA: ",[9]NOMBRE!B2," - ","( ",[9]NOMBRE!C2,[9]NOMBRE!D2,[9]NOMBRE!E2,[9]NOMBRE!F2,[9]NOMBRE!G2," )")</f>
        <v>COMUNA: LINARES - ( 07401 )</v>
      </c>
      <c r="BQ2"/>
      <c r="BR2"/>
      <c r="BS2"/>
      <c r="BT2"/>
      <c r="BU2"/>
      <c r="BW2"/>
      <c r="BX2"/>
      <c r="BY2"/>
      <c r="BZ2"/>
    </row>
    <row r="3" spans="1:79" x14ac:dyDescent="0.25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BQ3"/>
      <c r="BR3"/>
      <c r="BS3"/>
      <c r="BT3"/>
      <c r="BU3"/>
      <c r="BW3"/>
      <c r="BX3"/>
      <c r="BY3"/>
      <c r="BZ3"/>
    </row>
    <row r="4" spans="1:79" x14ac:dyDescent="0.25">
      <c r="A4" s="1" t="str">
        <f>CONCATENATE("MES: ",[9]NOMBRE!B6," - ","( ",[9]NOMBRE!C6,[9]NOMBRE!D6," )")</f>
        <v>MES: AGOSTO - ( 08 )</v>
      </c>
      <c r="BQ4"/>
      <c r="BR4"/>
      <c r="BS4"/>
      <c r="BT4"/>
      <c r="BU4"/>
      <c r="BW4"/>
      <c r="BX4"/>
      <c r="BY4"/>
      <c r="BZ4"/>
    </row>
    <row r="5" spans="1:79" x14ac:dyDescent="0.25">
      <c r="A5" s="1" t="str">
        <f>CONCATENATE("AÑO: ",[9]NOMBRE!B7)</f>
        <v>AÑO: 2024</v>
      </c>
      <c r="BQ5"/>
      <c r="BR5"/>
      <c r="BS5"/>
      <c r="BT5"/>
      <c r="BU5"/>
      <c r="BW5"/>
      <c r="BX5"/>
      <c r="BY5"/>
      <c r="BZ5"/>
    </row>
    <row r="6" spans="1:79" ht="18" customHeight="1" x14ac:dyDescent="0.25">
      <c r="A6" s="320" t="s">
        <v>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BQ6"/>
      <c r="BR6"/>
      <c r="BS6"/>
      <c r="BT6"/>
      <c r="BU6"/>
      <c r="BW6"/>
      <c r="BX6"/>
      <c r="BY6"/>
      <c r="BZ6"/>
    </row>
    <row r="7" spans="1:79" x14ac:dyDescent="0.25">
      <c r="BQ7"/>
      <c r="BR7"/>
      <c r="BS7"/>
      <c r="BT7"/>
      <c r="BU7"/>
      <c r="BW7"/>
      <c r="BX7"/>
      <c r="BY7"/>
      <c r="BZ7"/>
    </row>
    <row r="8" spans="1:79" s="4" customFormat="1" ht="18" customHeight="1" x14ac:dyDescent="0.15">
      <c r="A8" s="2" t="s">
        <v>2</v>
      </c>
      <c r="B8" s="3"/>
      <c r="C8" s="3"/>
      <c r="D8" s="3"/>
      <c r="E8" s="3"/>
      <c r="F8" s="3"/>
      <c r="G8" s="2"/>
      <c r="H8" s="3"/>
      <c r="I8" s="3"/>
      <c r="J8" s="3"/>
      <c r="K8" s="3"/>
      <c r="L8" s="3"/>
      <c r="M8" s="3"/>
      <c r="N8" s="3"/>
      <c r="O8" s="3"/>
      <c r="P8" s="3"/>
    </row>
    <row r="9" spans="1:79" s="14" customFormat="1" ht="42" x14ac:dyDescent="0.15">
      <c r="A9" s="269" t="s">
        <v>3</v>
      </c>
      <c r="B9" s="270"/>
      <c r="C9" s="225" t="s">
        <v>4</v>
      </c>
      <c r="D9" s="6" t="s">
        <v>5</v>
      </c>
      <c r="E9" s="7" t="s">
        <v>6</v>
      </c>
      <c r="F9" s="7" t="s">
        <v>7</v>
      </c>
      <c r="G9" s="8" t="s">
        <v>8</v>
      </c>
      <c r="H9" s="9" t="s">
        <v>9</v>
      </c>
      <c r="I9" s="9" t="s">
        <v>10</v>
      </c>
      <c r="J9" s="10" t="s">
        <v>11</v>
      </c>
      <c r="K9" s="8" t="s">
        <v>12</v>
      </c>
      <c r="L9" s="11" t="s">
        <v>13</v>
      </c>
      <c r="M9" s="12" t="s">
        <v>14</v>
      </c>
      <c r="N9" s="13" t="s">
        <v>15</v>
      </c>
      <c r="O9" s="13" t="s">
        <v>16</v>
      </c>
      <c r="P9" s="13" t="s">
        <v>17</v>
      </c>
    </row>
    <row r="10" spans="1:79" s="14" customFormat="1" ht="15" customHeight="1" x14ac:dyDescent="0.15">
      <c r="A10" s="294" t="s">
        <v>18</v>
      </c>
      <c r="B10" s="295"/>
      <c r="C10" s="15">
        <f>SUM(D10:G10)</f>
        <v>0</v>
      </c>
      <c r="D10" s="16"/>
      <c r="E10" s="16"/>
      <c r="F10" s="16"/>
      <c r="G10" s="16"/>
      <c r="H10" s="17"/>
      <c r="I10" s="17"/>
      <c r="J10" s="16"/>
      <c r="K10" s="16"/>
      <c r="L10" s="16"/>
      <c r="M10" s="18"/>
      <c r="N10" s="19"/>
      <c r="O10" s="19"/>
      <c r="P10" s="19"/>
      <c r="Q10" s="14" t="str">
        <f t="shared" ref="Q10:Q17" si="0">BQ10&amp;BS10&amp;BT10&amp;BU10&amp;BV10</f>
        <v/>
      </c>
      <c r="BQ10" s="20" t="str">
        <f>IF((J10+K10+L10)&lt;&gt;C10," * La suma del N° de Primera visita, Segunda visita y Tercera o más visitas de seguimiento debe coincidir con el Total.","")</f>
        <v/>
      </c>
      <c r="BR10" s="21"/>
      <c r="BS10" s="20" t="str">
        <f t="shared" ref="BS10:BS35" si="1">IF(AND(C10&gt;0,N10="")," * No olvide digitar la variable Pueblos Originarios. Digite Cero si no tiene..",IF(N10&gt;C10," * La variable Pueblos Originarios no puede ser mayor al Total.",""))</f>
        <v/>
      </c>
      <c r="BT10" s="20" t="str">
        <f t="shared" ref="BT10:BT35" si="2">IF(AND(C10&gt;0,O10="")," * No olvide digitar la variable Migrantes. Digite Cero si no tiene.",IF(O10&gt;C10," * La variable Migrantes no puede ser mayor al Total.",""))</f>
        <v/>
      </c>
      <c r="BU10" s="20" t="str">
        <f t="shared" ref="BU10:BU35" si="3">IF(AND(C10&gt;0,P10="")," * No olvide digitar la variable Espacio Amigable/Adolescente. Digite Cero si no tiene.",IF(P10&gt;C10," * La variable Espacio Amigable/Adolescente no puede ser mayor al Total.",""))</f>
        <v/>
      </c>
      <c r="BW10" s="21">
        <f t="shared" ref="BW10:BW35" si="4">IF((J10+K10+L10)&lt;&gt;C10,1,0)</f>
        <v>0</v>
      </c>
      <c r="BX10" s="20"/>
      <c r="BY10" s="21">
        <f t="shared" ref="BY10:BY35" si="5">IF(AND(C10&gt;0,N10=""),1,IF(N10&gt;C10,1,0))</f>
        <v>0</v>
      </c>
      <c r="BZ10" s="21">
        <f t="shared" ref="BZ10:BZ35" si="6">IF(AND(C10&gt;0,O10=""),1,IF(O10&gt;C10,1,0))</f>
        <v>0</v>
      </c>
      <c r="CA10" s="21">
        <f t="shared" ref="CA10:CA35" si="7">IF(AND(C10&gt;0,P10=""),1,IF(P10&gt;C10,1,0))</f>
        <v>0</v>
      </c>
    </row>
    <row r="11" spans="1:79" s="14" customFormat="1" ht="15" customHeight="1" x14ac:dyDescent="0.15">
      <c r="A11" s="296" t="s">
        <v>19</v>
      </c>
      <c r="B11" s="297"/>
      <c r="C11" s="15">
        <f>SUM(D11:G11)</f>
        <v>0</v>
      </c>
      <c r="D11" s="16"/>
      <c r="E11" s="16"/>
      <c r="F11" s="16"/>
      <c r="G11" s="16"/>
      <c r="H11" s="17"/>
      <c r="I11" s="17"/>
      <c r="J11" s="16"/>
      <c r="K11" s="16"/>
      <c r="L11" s="16"/>
      <c r="M11" s="22"/>
      <c r="N11" s="19"/>
      <c r="O11" s="19"/>
      <c r="P11" s="19"/>
      <c r="Q11" s="14" t="str">
        <f t="shared" si="0"/>
        <v/>
      </c>
      <c r="BQ11" s="20" t="str">
        <f t="shared" ref="BQ11:BQ35" si="8">IF((J11+K11+L11)&lt;&gt;C11," * La suma del N° de Primera visita, Segunda visita y Tercera o más visitas de seguimiento debe coincidir con el Total.","")</f>
        <v/>
      </c>
      <c r="BR11" s="21"/>
      <c r="BS11" s="20" t="str">
        <f t="shared" si="1"/>
        <v/>
      </c>
      <c r="BT11" s="20" t="str">
        <f t="shared" si="2"/>
        <v/>
      </c>
      <c r="BU11" s="20" t="str">
        <f t="shared" si="3"/>
        <v/>
      </c>
      <c r="BW11" s="21">
        <f t="shared" si="4"/>
        <v>0</v>
      </c>
      <c r="BX11" s="20"/>
      <c r="BY11" s="21">
        <f t="shared" si="5"/>
        <v>0</v>
      </c>
      <c r="BZ11" s="21">
        <f t="shared" si="6"/>
        <v>0</v>
      </c>
      <c r="CA11" s="21">
        <f t="shared" si="7"/>
        <v>0</v>
      </c>
    </row>
    <row r="12" spans="1:79" s="14" customFormat="1" ht="15" customHeight="1" x14ac:dyDescent="0.15">
      <c r="A12" s="296" t="s">
        <v>20</v>
      </c>
      <c r="B12" s="297"/>
      <c r="C12" s="15">
        <f t="shared" ref="C12:C30" si="9">SUM(D12:G12)</f>
        <v>0</v>
      </c>
      <c r="D12" s="16"/>
      <c r="E12" s="16"/>
      <c r="F12" s="16"/>
      <c r="G12" s="16"/>
      <c r="H12" s="17"/>
      <c r="I12" s="17"/>
      <c r="J12" s="16"/>
      <c r="K12" s="16"/>
      <c r="L12" s="16"/>
      <c r="M12" s="22"/>
      <c r="N12" s="19"/>
      <c r="O12" s="19"/>
      <c r="P12" s="19"/>
      <c r="Q12" s="14" t="str">
        <f t="shared" si="0"/>
        <v/>
      </c>
      <c r="BQ12" s="20" t="str">
        <f t="shared" si="8"/>
        <v/>
      </c>
      <c r="BR12" s="21"/>
      <c r="BS12" s="20" t="str">
        <f t="shared" si="1"/>
        <v/>
      </c>
      <c r="BT12" s="20" t="str">
        <f t="shared" si="2"/>
        <v/>
      </c>
      <c r="BU12" s="20" t="str">
        <f t="shared" si="3"/>
        <v/>
      </c>
      <c r="BW12" s="21">
        <f t="shared" si="4"/>
        <v>0</v>
      </c>
      <c r="BX12" s="20"/>
      <c r="BY12" s="21">
        <f t="shared" si="5"/>
        <v>0</v>
      </c>
      <c r="BZ12" s="21">
        <f t="shared" si="6"/>
        <v>0</v>
      </c>
      <c r="CA12" s="21">
        <f t="shared" si="7"/>
        <v>0</v>
      </c>
    </row>
    <row r="13" spans="1:79" s="14" customFormat="1" ht="15" customHeight="1" x14ac:dyDescent="0.15">
      <c r="A13" s="296" t="s">
        <v>21</v>
      </c>
      <c r="B13" s="297"/>
      <c r="C13" s="15">
        <f>SUM(D13:G13)</f>
        <v>0</v>
      </c>
      <c r="D13" s="16"/>
      <c r="E13" s="16"/>
      <c r="F13" s="16"/>
      <c r="G13" s="16"/>
      <c r="H13" s="17"/>
      <c r="I13" s="17"/>
      <c r="J13" s="16"/>
      <c r="K13" s="16"/>
      <c r="L13" s="16"/>
      <c r="M13" s="22"/>
      <c r="N13" s="19"/>
      <c r="O13" s="19"/>
      <c r="P13" s="19"/>
      <c r="Q13" s="14" t="str">
        <f t="shared" si="0"/>
        <v/>
      </c>
      <c r="BQ13" s="20" t="str">
        <f t="shared" si="8"/>
        <v/>
      </c>
      <c r="BR13" s="21"/>
      <c r="BS13" s="20" t="str">
        <f t="shared" si="1"/>
        <v/>
      </c>
      <c r="BT13" s="20" t="str">
        <f t="shared" si="2"/>
        <v/>
      </c>
      <c r="BU13" s="20" t="str">
        <f t="shared" si="3"/>
        <v/>
      </c>
      <c r="BW13" s="21">
        <f t="shared" si="4"/>
        <v>0</v>
      </c>
      <c r="BX13" s="20"/>
      <c r="BY13" s="21">
        <f t="shared" si="5"/>
        <v>0</v>
      </c>
      <c r="BZ13" s="21">
        <f t="shared" si="6"/>
        <v>0</v>
      </c>
      <c r="CA13" s="21">
        <f t="shared" si="7"/>
        <v>0</v>
      </c>
    </row>
    <row r="14" spans="1:79" s="14" customFormat="1" ht="15" customHeight="1" x14ac:dyDescent="0.15">
      <c r="A14" s="296" t="s">
        <v>22</v>
      </c>
      <c r="B14" s="297"/>
      <c r="C14" s="15">
        <f t="shared" si="9"/>
        <v>0</v>
      </c>
      <c r="D14" s="16"/>
      <c r="E14" s="16"/>
      <c r="F14" s="16"/>
      <c r="G14" s="16"/>
      <c r="H14" s="17"/>
      <c r="I14" s="17"/>
      <c r="J14" s="16"/>
      <c r="K14" s="16"/>
      <c r="L14" s="16"/>
      <c r="M14" s="22"/>
      <c r="N14" s="19"/>
      <c r="O14" s="19"/>
      <c r="P14" s="19"/>
      <c r="Q14" s="14" t="str">
        <f t="shared" si="0"/>
        <v/>
      </c>
      <c r="BQ14" s="20" t="str">
        <f t="shared" si="8"/>
        <v/>
      </c>
      <c r="BR14" s="21"/>
      <c r="BS14" s="20" t="str">
        <f t="shared" si="1"/>
        <v/>
      </c>
      <c r="BT14" s="20" t="str">
        <f t="shared" si="2"/>
        <v/>
      </c>
      <c r="BU14" s="20" t="str">
        <f t="shared" si="3"/>
        <v/>
      </c>
      <c r="BW14" s="21">
        <f t="shared" si="4"/>
        <v>0</v>
      </c>
      <c r="BX14" s="20"/>
      <c r="BY14" s="21">
        <f t="shared" si="5"/>
        <v>0</v>
      </c>
      <c r="BZ14" s="21">
        <f t="shared" si="6"/>
        <v>0</v>
      </c>
      <c r="CA14" s="21">
        <f t="shared" si="7"/>
        <v>0</v>
      </c>
    </row>
    <row r="15" spans="1:79" s="14" customFormat="1" ht="15" customHeight="1" x14ac:dyDescent="0.15">
      <c r="A15" s="296" t="s">
        <v>23</v>
      </c>
      <c r="B15" s="297"/>
      <c r="C15" s="15">
        <f t="shared" si="9"/>
        <v>0</v>
      </c>
      <c r="D15" s="16"/>
      <c r="E15" s="16"/>
      <c r="F15" s="16"/>
      <c r="G15" s="16"/>
      <c r="H15" s="17"/>
      <c r="I15" s="17"/>
      <c r="J15" s="16"/>
      <c r="K15" s="16"/>
      <c r="L15" s="16"/>
      <c r="M15" s="22"/>
      <c r="N15" s="19"/>
      <c r="O15" s="19"/>
      <c r="P15" s="19"/>
      <c r="Q15" s="14" t="str">
        <f t="shared" si="0"/>
        <v/>
      </c>
      <c r="BQ15" s="20" t="str">
        <f t="shared" si="8"/>
        <v/>
      </c>
      <c r="BR15" s="21"/>
      <c r="BS15" s="20" t="str">
        <f t="shared" si="1"/>
        <v/>
      </c>
      <c r="BT15" s="20" t="str">
        <f t="shared" si="2"/>
        <v/>
      </c>
      <c r="BU15" s="20" t="str">
        <f t="shared" si="3"/>
        <v/>
      </c>
      <c r="BW15" s="21">
        <f t="shared" si="4"/>
        <v>0</v>
      </c>
      <c r="BX15" s="20"/>
      <c r="BY15" s="21">
        <f t="shared" si="5"/>
        <v>0</v>
      </c>
      <c r="BZ15" s="21">
        <f t="shared" si="6"/>
        <v>0</v>
      </c>
      <c r="CA15" s="21">
        <f t="shared" si="7"/>
        <v>0</v>
      </c>
    </row>
    <row r="16" spans="1:79" s="14" customFormat="1" ht="15" customHeight="1" x14ac:dyDescent="0.15">
      <c r="A16" s="296" t="s">
        <v>24</v>
      </c>
      <c r="B16" s="297"/>
      <c r="C16" s="15">
        <f t="shared" si="9"/>
        <v>0</v>
      </c>
      <c r="D16" s="16"/>
      <c r="E16" s="16"/>
      <c r="F16" s="16"/>
      <c r="G16" s="16"/>
      <c r="H16" s="17"/>
      <c r="I16" s="17"/>
      <c r="J16" s="16"/>
      <c r="K16" s="16"/>
      <c r="L16" s="16"/>
      <c r="M16" s="22"/>
      <c r="N16" s="19"/>
      <c r="O16" s="19"/>
      <c r="P16" s="19"/>
      <c r="Q16" s="14" t="str">
        <f t="shared" si="0"/>
        <v/>
      </c>
      <c r="BQ16" s="20" t="str">
        <f t="shared" si="8"/>
        <v/>
      </c>
      <c r="BR16" s="21"/>
      <c r="BS16" s="20" t="str">
        <f t="shared" si="1"/>
        <v/>
      </c>
      <c r="BT16" s="20" t="str">
        <f t="shared" si="2"/>
        <v/>
      </c>
      <c r="BU16" s="20" t="str">
        <f t="shared" si="3"/>
        <v/>
      </c>
      <c r="BW16" s="21">
        <f t="shared" si="4"/>
        <v>0</v>
      </c>
      <c r="BX16" s="20"/>
      <c r="BY16" s="21">
        <f t="shared" si="5"/>
        <v>0</v>
      </c>
      <c r="BZ16" s="21">
        <f t="shared" si="6"/>
        <v>0</v>
      </c>
      <c r="CA16" s="21">
        <f t="shared" si="7"/>
        <v>0</v>
      </c>
    </row>
    <row r="17" spans="1:79" s="14" customFormat="1" ht="15" customHeight="1" x14ac:dyDescent="0.15">
      <c r="A17" s="296" t="s">
        <v>25</v>
      </c>
      <c r="B17" s="297"/>
      <c r="C17" s="15">
        <f t="shared" si="9"/>
        <v>0</v>
      </c>
      <c r="D17" s="16"/>
      <c r="E17" s="16"/>
      <c r="F17" s="16"/>
      <c r="G17" s="16"/>
      <c r="H17" s="17"/>
      <c r="I17" s="17"/>
      <c r="J17" s="16"/>
      <c r="K17" s="16"/>
      <c r="L17" s="16"/>
      <c r="M17" s="22"/>
      <c r="N17" s="19"/>
      <c r="O17" s="19"/>
      <c r="P17" s="19"/>
      <c r="Q17" s="14" t="str">
        <f t="shared" si="0"/>
        <v/>
      </c>
      <c r="BQ17" s="20" t="str">
        <f t="shared" si="8"/>
        <v/>
      </c>
      <c r="BR17" s="21"/>
      <c r="BS17" s="20" t="str">
        <f t="shared" si="1"/>
        <v/>
      </c>
      <c r="BT17" s="20" t="str">
        <f t="shared" si="2"/>
        <v/>
      </c>
      <c r="BU17" s="20" t="str">
        <f t="shared" si="3"/>
        <v/>
      </c>
      <c r="BW17" s="21">
        <f t="shared" si="4"/>
        <v>0</v>
      </c>
      <c r="BX17" s="20"/>
      <c r="BY17" s="21">
        <f t="shared" si="5"/>
        <v>0</v>
      </c>
      <c r="BZ17" s="21">
        <f t="shared" si="6"/>
        <v>0</v>
      </c>
      <c r="CA17" s="21">
        <f t="shared" si="7"/>
        <v>0</v>
      </c>
    </row>
    <row r="18" spans="1:79" s="14" customFormat="1" ht="15" customHeight="1" x14ac:dyDescent="0.15">
      <c r="A18" s="296" t="s">
        <v>26</v>
      </c>
      <c r="B18" s="297"/>
      <c r="C18" s="15">
        <f t="shared" si="9"/>
        <v>0</v>
      </c>
      <c r="D18" s="16"/>
      <c r="E18" s="16"/>
      <c r="F18" s="16"/>
      <c r="G18" s="16"/>
      <c r="H18" s="17"/>
      <c r="I18" s="17"/>
      <c r="J18" s="16"/>
      <c r="K18" s="16"/>
      <c r="L18" s="16"/>
      <c r="M18" s="23"/>
      <c r="N18" s="19"/>
      <c r="O18" s="19"/>
      <c r="P18" s="19"/>
      <c r="Q18" s="14" t="str">
        <f>BQ18&amp;BR18&amp;BS18&amp;BT18&amp;BU18&amp;BV18</f>
        <v/>
      </c>
      <c r="BQ18" s="20" t="str">
        <f t="shared" si="8"/>
        <v/>
      </c>
      <c r="BR18" s="20" t="str">
        <f>IF(AND(C18&gt;0,M18="")," * No olvide digitar la variable Programa de Acompañamiento Psicosocial en APS. Si no tiene digite Cero.",IF(M18&gt;C18," * La variable Programa de Acompañamiento Psicosocial en APS no puede ser mayor al Total.",""))</f>
        <v/>
      </c>
      <c r="BS18" s="20" t="str">
        <f t="shared" si="1"/>
        <v/>
      </c>
      <c r="BT18" s="20" t="str">
        <f t="shared" si="2"/>
        <v/>
      </c>
      <c r="BU18" s="20" t="str">
        <f t="shared" si="3"/>
        <v/>
      </c>
      <c r="BW18" s="21">
        <f t="shared" si="4"/>
        <v>0</v>
      </c>
      <c r="BX18" s="21">
        <f>IF(AND(C18&gt;0,M18=""),1,IF(M18&gt;C18,1,0))</f>
        <v>0</v>
      </c>
      <c r="BY18" s="21">
        <f t="shared" si="5"/>
        <v>0</v>
      </c>
      <c r="BZ18" s="21">
        <f t="shared" si="6"/>
        <v>0</v>
      </c>
      <c r="CA18" s="21">
        <f t="shared" si="7"/>
        <v>0</v>
      </c>
    </row>
    <row r="19" spans="1:79" s="14" customFormat="1" ht="15" customHeight="1" x14ac:dyDescent="0.15">
      <c r="A19" s="296" t="s">
        <v>27</v>
      </c>
      <c r="B19" s="297"/>
      <c r="C19" s="15">
        <f t="shared" si="9"/>
        <v>0</v>
      </c>
      <c r="D19" s="16"/>
      <c r="E19" s="16"/>
      <c r="F19" s="16"/>
      <c r="G19" s="16"/>
      <c r="H19" s="17"/>
      <c r="I19" s="17"/>
      <c r="J19" s="16"/>
      <c r="K19" s="16"/>
      <c r="L19" s="16"/>
      <c r="M19" s="23"/>
      <c r="N19" s="19"/>
      <c r="O19" s="19"/>
      <c r="P19" s="19"/>
      <c r="Q19" s="14" t="str">
        <f t="shared" ref="Q19:Q35" si="10">BQ19&amp;BR19&amp;BS19&amp;BT19&amp;BU19&amp;BV19</f>
        <v/>
      </c>
      <c r="BQ19" s="20" t="str">
        <f t="shared" si="8"/>
        <v/>
      </c>
      <c r="BR19" s="20" t="str">
        <f t="shared" ref="BR19:BR20" si="11">IF(AND(C19&gt;0,M19="")," * No olvide digitar la variable Programa de Acompañamiento Psicosocial en APS. Si no tiene digite Cero.",IF(M19&gt;C19," * La variable Programa de Acompañamiento Psicosocial en APS no puede ser mayor al Total.",""))</f>
        <v/>
      </c>
      <c r="BS19" s="20" t="str">
        <f t="shared" si="1"/>
        <v/>
      </c>
      <c r="BT19" s="20" t="str">
        <f t="shared" si="2"/>
        <v/>
      </c>
      <c r="BU19" s="20" t="str">
        <f t="shared" si="3"/>
        <v/>
      </c>
      <c r="BW19" s="21">
        <f t="shared" si="4"/>
        <v>0</v>
      </c>
      <c r="BX19" s="21">
        <f t="shared" ref="BX19:BX20" si="12">IF(AND(C19&gt;0,M19=""),1,IF(M19&gt;C19,1,0))</f>
        <v>0</v>
      </c>
      <c r="BY19" s="21">
        <f t="shared" si="5"/>
        <v>0</v>
      </c>
      <c r="BZ19" s="21">
        <f t="shared" si="6"/>
        <v>0</v>
      </c>
      <c r="CA19" s="21">
        <f t="shared" si="7"/>
        <v>0</v>
      </c>
    </row>
    <row r="20" spans="1:79" s="14" customFormat="1" ht="15" customHeight="1" x14ac:dyDescent="0.15">
      <c r="A20" s="296" t="s">
        <v>28</v>
      </c>
      <c r="B20" s="297"/>
      <c r="C20" s="15">
        <f t="shared" si="9"/>
        <v>0</v>
      </c>
      <c r="D20" s="16"/>
      <c r="E20" s="16"/>
      <c r="F20" s="16"/>
      <c r="G20" s="16"/>
      <c r="H20" s="17"/>
      <c r="I20" s="17"/>
      <c r="J20" s="16"/>
      <c r="K20" s="16"/>
      <c r="L20" s="16"/>
      <c r="M20" s="23"/>
      <c r="N20" s="19"/>
      <c r="O20" s="19"/>
      <c r="P20" s="19"/>
      <c r="Q20" s="14" t="str">
        <f t="shared" si="10"/>
        <v/>
      </c>
      <c r="BQ20" s="20" t="str">
        <f t="shared" si="8"/>
        <v/>
      </c>
      <c r="BR20" s="20" t="str">
        <f t="shared" si="11"/>
        <v/>
      </c>
      <c r="BS20" s="20" t="str">
        <f t="shared" si="1"/>
        <v/>
      </c>
      <c r="BT20" s="20" t="str">
        <f t="shared" si="2"/>
        <v/>
      </c>
      <c r="BU20" s="20" t="str">
        <f t="shared" si="3"/>
        <v/>
      </c>
      <c r="BW20" s="21">
        <f t="shared" si="4"/>
        <v>0</v>
      </c>
      <c r="BX20" s="21">
        <f t="shared" si="12"/>
        <v>0</v>
      </c>
      <c r="BY20" s="21">
        <f t="shared" si="5"/>
        <v>0</v>
      </c>
      <c r="BZ20" s="21">
        <f t="shared" si="6"/>
        <v>0</v>
      </c>
      <c r="CA20" s="21">
        <f t="shared" si="7"/>
        <v>0</v>
      </c>
    </row>
    <row r="21" spans="1:79" s="14" customFormat="1" ht="15" customHeight="1" x14ac:dyDescent="0.15">
      <c r="A21" s="296" t="s">
        <v>29</v>
      </c>
      <c r="B21" s="297"/>
      <c r="C21" s="15">
        <f t="shared" si="9"/>
        <v>0</v>
      </c>
      <c r="D21" s="16"/>
      <c r="E21" s="16"/>
      <c r="F21" s="16"/>
      <c r="G21" s="16"/>
      <c r="H21" s="17"/>
      <c r="I21" s="17"/>
      <c r="J21" s="16"/>
      <c r="K21" s="16"/>
      <c r="L21" s="16"/>
      <c r="M21" s="22"/>
      <c r="N21" s="19"/>
      <c r="O21" s="19"/>
      <c r="P21" s="19"/>
      <c r="Q21" s="14" t="str">
        <f t="shared" si="10"/>
        <v/>
      </c>
      <c r="BQ21" s="20" t="str">
        <f t="shared" si="8"/>
        <v/>
      </c>
      <c r="BR21" s="21"/>
      <c r="BS21" s="20" t="str">
        <f t="shared" si="1"/>
        <v/>
      </c>
      <c r="BT21" s="20" t="str">
        <f t="shared" si="2"/>
        <v/>
      </c>
      <c r="BU21" s="20" t="str">
        <f t="shared" si="3"/>
        <v/>
      </c>
      <c r="BW21" s="21">
        <f t="shared" si="4"/>
        <v>0</v>
      </c>
      <c r="BX21" s="20"/>
      <c r="BY21" s="21">
        <f t="shared" si="5"/>
        <v>0</v>
      </c>
      <c r="BZ21" s="21">
        <f t="shared" si="6"/>
        <v>0</v>
      </c>
      <c r="CA21" s="21">
        <f t="shared" si="7"/>
        <v>0</v>
      </c>
    </row>
    <row r="22" spans="1:79" s="14" customFormat="1" ht="15" customHeight="1" x14ac:dyDescent="0.15">
      <c r="A22" s="296" t="s">
        <v>30</v>
      </c>
      <c r="B22" s="297"/>
      <c r="C22" s="15">
        <f t="shared" si="9"/>
        <v>0</v>
      </c>
      <c r="D22" s="16"/>
      <c r="E22" s="16"/>
      <c r="F22" s="16"/>
      <c r="G22" s="16"/>
      <c r="H22" s="17"/>
      <c r="I22" s="17"/>
      <c r="J22" s="16"/>
      <c r="K22" s="16"/>
      <c r="L22" s="16"/>
      <c r="M22" s="22"/>
      <c r="N22" s="19"/>
      <c r="O22" s="19"/>
      <c r="P22" s="19"/>
      <c r="Q22" s="14" t="str">
        <f t="shared" si="10"/>
        <v/>
      </c>
      <c r="BQ22" s="20" t="str">
        <f t="shared" si="8"/>
        <v/>
      </c>
      <c r="BR22" s="21"/>
      <c r="BS22" s="20" t="str">
        <f t="shared" si="1"/>
        <v/>
      </c>
      <c r="BT22" s="20" t="str">
        <f t="shared" si="2"/>
        <v/>
      </c>
      <c r="BU22" s="20" t="str">
        <f t="shared" si="3"/>
        <v/>
      </c>
      <c r="BW22" s="21">
        <f t="shared" si="4"/>
        <v>0</v>
      </c>
      <c r="BX22" s="20"/>
      <c r="BY22" s="21">
        <f t="shared" si="5"/>
        <v>0</v>
      </c>
      <c r="BZ22" s="21">
        <f t="shared" si="6"/>
        <v>0</v>
      </c>
      <c r="CA22" s="21">
        <f t="shared" si="7"/>
        <v>0</v>
      </c>
    </row>
    <row r="23" spans="1:79" s="14" customFormat="1" ht="15" customHeight="1" x14ac:dyDescent="0.15">
      <c r="A23" s="296" t="s">
        <v>31</v>
      </c>
      <c r="B23" s="297"/>
      <c r="C23" s="15">
        <f>SUM(D23:G23)</f>
        <v>0</v>
      </c>
      <c r="D23" s="16"/>
      <c r="E23" s="16"/>
      <c r="F23" s="16"/>
      <c r="G23" s="16"/>
      <c r="H23" s="17"/>
      <c r="I23" s="17"/>
      <c r="J23" s="16"/>
      <c r="K23" s="16"/>
      <c r="L23" s="16"/>
      <c r="M23" s="23"/>
      <c r="N23" s="19"/>
      <c r="O23" s="19"/>
      <c r="P23" s="19"/>
      <c r="Q23" s="14" t="str">
        <f t="shared" si="10"/>
        <v/>
      </c>
      <c r="BQ23" s="20" t="str">
        <f t="shared" si="8"/>
        <v/>
      </c>
      <c r="BR23" s="20" t="str">
        <f t="shared" ref="BR23:BR25" si="13">IF(AND(C23&gt;0,M23="")," * No olvide digitar la variable Programa de Acompañamiento Psicosocial en APS. Si no tiene digite Cero.",IF(M23&gt;C23," * La variable Programa de Acompañamiento Psicosocial en APS no puede ser mayor al Total.",""))</f>
        <v/>
      </c>
      <c r="BS23" s="20" t="str">
        <f t="shared" si="1"/>
        <v/>
      </c>
      <c r="BT23" s="20" t="str">
        <f t="shared" si="2"/>
        <v/>
      </c>
      <c r="BU23" s="20" t="str">
        <f t="shared" si="3"/>
        <v/>
      </c>
      <c r="BW23" s="21">
        <f t="shared" si="4"/>
        <v>0</v>
      </c>
      <c r="BX23" s="21">
        <f t="shared" ref="BX23:BX25" si="14">IF(AND(C23&gt;0,M23=""),1,IF(M23&gt;C23,1,0))</f>
        <v>0</v>
      </c>
      <c r="BY23" s="21">
        <f t="shared" si="5"/>
        <v>0</v>
      </c>
      <c r="BZ23" s="21">
        <f t="shared" si="6"/>
        <v>0</v>
      </c>
      <c r="CA23" s="21">
        <f t="shared" si="7"/>
        <v>0</v>
      </c>
    </row>
    <row r="24" spans="1:79" s="14" customFormat="1" ht="15" customHeight="1" x14ac:dyDescent="0.15">
      <c r="A24" s="296" t="s">
        <v>32</v>
      </c>
      <c r="B24" s="297"/>
      <c r="C24" s="15">
        <f t="shared" si="9"/>
        <v>0</v>
      </c>
      <c r="D24" s="16"/>
      <c r="E24" s="16"/>
      <c r="F24" s="16"/>
      <c r="G24" s="16"/>
      <c r="H24" s="17"/>
      <c r="I24" s="17"/>
      <c r="J24" s="16"/>
      <c r="K24" s="16"/>
      <c r="L24" s="16"/>
      <c r="M24" s="23"/>
      <c r="N24" s="19"/>
      <c r="O24" s="19"/>
      <c r="P24" s="19"/>
      <c r="Q24" s="14" t="str">
        <f t="shared" si="10"/>
        <v/>
      </c>
      <c r="BQ24" s="20" t="str">
        <f t="shared" si="8"/>
        <v/>
      </c>
      <c r="BR24" s="20" t="str">
        <f t="shared" si="13"/>
        <v/>
      </c>
      <c r="BS24" s="20" t="str">
        <f t="shared" si="1"/>
        <v/>
      </c>
      <c r="BT24" s="20" t="str">
        <f t="shared" si="2"/>
        <v/>
      </c>
      <c r="BU24" s="20" t="str">
        <f t="shared" si="3"/>
        <v/>
      </c>
      <c r="BW24" s="21">
        <f t="shared" si="4"/>
        <v>0</v>
      </c>
      <c r="BX24" s="21">
        <f t="shared" si="14"/>
        <v>0</v>
      </c>
      <c r="BY24" s="21">
        <f t="shared" si="5"/>
        <v>0</v>
      </c>
      <c r="BZ24" s="21">
        <f t="shared" si="6"/>
        <v>0</v>
      </c>
      <c r="CA24" s="21">
        <f t="shared" si="7"/>
        <v>0</v>
      </c>
    </row>
    <row r="25" spans="1:79" s="14" customFormat="1" ht="15" customHeight="1" x14ac:dyDescent="0.15">
      <c r="A25" s="296" t="s">
        <v>33</v>
      </c>
      <c r="B25" s="297"/>
      <c r="C25" s="15">
        <f>SUM(D25:G25)</f>
        <v>0</v>
      </c>
      <c r="D25" s="16"/>
      <c r="E25" s="16"/>
      <c r="F25" s="16"/>
      <c r="G25" s="16"/>
      <c r="H25" s="17"/>
      <c r="I25" s="17"/>
      <c r="J25" s="16"/>
      <c r="K25" s="16"/>
      <c r="L25" s="16"/>
      <c r="M25" s="23"/>
      <c r="N25" s="19"/>
      <c r="O25" s="19"/>
      <c r="P25" s="19"/>
      <c r="Q25" s="14" t="str">
        <f t="shared" si="10"/>
        <v/>
      </c>
      <c r="BQ25" s="20" t="str">
        <f t="shared" si="8"/>
        <v/>
      </c>
      <c r="BR25" s="20" t="str">
        <f t="shared" si="13"/>
        <v/>
      </c>
      <c r="BS25" s="20" t="str">
        <f t="shared" si="1"/>
        <v/>
      </c>
      <c r="BT25" s="20" t="str">
        <f t="shared" si="2"/>
        <v/>
      </c>
      <c r="BU25" s="20" t="str">
        <f t="shared" si="3"/>
        <v/>
      </c>
      <c r="BW25" s="21">
        <f t="shared" si="4"/>
        <v>0</v>
      </c>
      <c r="BX25" s="21">
        <f t="shared" si="14"/>
        <v>0</v>
      </c>
      <c r="BY25" s="21">
        <f t="shared" si="5"/>
        <v>0</v>
      </c>
      <c r="BZ25" s="21">
        <f t="shared" si="6"/>
        <v>0</v>
      </c>
      <c r="CA25" s="21">
        <f t="shared" si="7"/>
        <v>0</v>
      </c>
    </row>
    <row r="26" spans="1:79" s="14" customFormat="1" ht="15" customHeight="1" x14ac:dyDescent="0.15">
      <c r="A26" s="296" t="s">
        <v>34</v>
      </c>
      <c r="B26" s="297"/>
      <c r="C26" s="15">
        <f t="shared" si="9"/>
        <v>0</v>
      </c>
      <c r="D26" s="16"/>
      <c r="E26" s="16"/>
      <c r="F26" s="16"/>
      <c r="G26" s="16"/>
      <c r="H26" s="17"/>
      <c r="I26" s="17"/>
      <c r="J26" s="16"/>
      <c r="K26" s="16"/>
      <c r="L26" s="16"/>
      <c r="M26" s="22"/>
      <c r="N26" s="19"/>
      <c r="O26" s="19"/>
      <c r="P26" s="19"/>
      <c r="Q26" s="14" t="str">
        <f t="shared" si="10"/>
        <v/>
      </c>
      <c r="BQ26" s="20" t="str">
        <f t="shared" si="8"/>
        <v/>
      </c>
      <c r="BR26" s="21"/>
      <c r="BS26" s="20" t="str">
        <f t="shared" si="1"/>
        <v/>
      </c>
      <c r="BT26" s="20" t="str">
        <f t="shared" si="2"/>
        <v/>
      </c>
      <c r="BU26" s="20" t="str">
        <f t="shared" si="3"/>
        <v/>
      </c>
      <c r="BW26" s="21">
        <f t="shared" si="4"/>
        <v>0</v>
      </c>
      <c r="BX26" s="20"/>
      <c r="BY26" s="21">
        <f t="shared" si="5"/>
        <v>0</v>
      </c>
      <c r="BZ26" s="21">
        <f t="shared" si="6"/>
        <v>0</v>
      </c>
      <c r="CA26" s="21">
        <f t="shared" si="7"/>
        <v>0</v>
      </c>
    </row>
    <row r="27" spans="1:79" s="14" customFormat="1" ht="15" customHeight="1" x14ac:dyDescent="0.15">
      <c r="A27" s="296" t="s">
        <v>35</v>
      </c>
      <c r="B27" s="297"/>
      <c r="C27" s="15">
        <f t="shared" si="9"/>
        <v>0</v>
      </c>
      <c r="D27" s="16"/>
      <c r="E27" s="16"/>
      <c r="F27" s="16"/>
      <c r="G27" s="16"/>
      <c r="H27" s="17"/>
      <c r="I27" s="17"/>
      <c r="J27" s="16"/>
      <c r="K27" s="16"/>
      <c r="L27" s="16"/>
      <c r="M27" s="22"/>
      <c r="N27" s="19"/>
      <c r="O27" s="19"/>
      <c r="P27" s="19"/>
      <c r="Q27" s="14" t="str">
        <f t="shared" si="10"/>
        <v/>
      </c>
      <c r="BQ27" s="20" t="str">
        <f t="shared" si="8"/>
        <v/>
      </c>
      <c r="BR27" s="21"/>
      <c r="BS27" s="20" t="str">
        <f t="shared" si="1"/>
        <v/>
      </c>
      <c r="BT27" s="20" t="str">
        <f t="shared" si="2"/>
        <v/>
      </c>
      <c r="BU27" s="20" t="str">
        <f t="shared" si="3"/>
        <v/>
      </c>
      <c r="BW27" s="21">
        <f t="shared" si="4"/>
        <v>0</v>
      </c>
      <c r="BX27" s="20"/>
      <c r="BY27" s="21">
        <f t="shared" si="5"/>
        <v>0</v>
      </c>
      <c r="BZ27" s="21">
        <f t="shared" si="6"/>
        <v>0</v>
      </c>
      <c r="CA27" s="21">
        <f t="shared" si="7"/>
        <v>0</v>
      </c>
    </row>
    <row r="28" spans="1:79" s="14" customFormat="1" ht="15" customHeight="1" x14ac:dyDescent="0.15">
      <c r="A28" s="296" t="s">
        <v>36</v>
      </c>
      <c r="B28" s="297"/>
      <c r="C28" s="15">
        <f t="shared" si="9"/>
        <v>0</v>
      </c>
      <c r="D28" s="16"/>
      <c r="E28" s="16"/>
      <c r="F28" s="16"/>
      <c r="G28" s="16"/>
      <c r="H28" s="17"/>
      <c r="I28" s="17"/>
      <c r="J28" s="16"/>
      <c r="K28" s="16"/>
      <c r="L28" s="16"/>
      <c r="M28" s="22"/>
      <c r="N28" s="19"/>
      <c r="O28" s="19"/>
      <c r="P28" s="19"/>
      <c r="Q28" s="14" t="str">
        <f t="shared" si="10"/>
        <v/>
      </c>
      <c r="BQ28" s="20" t="str">
        <f t="shared" si="8"/>
        <v/>
      </c>
      <c r="BR28" s="21"/>
      <c r="BS28" s="20" t="str">
        <f t="shared" si="1"/>
        <v/>
      </c>
      <c r="BT28" s="20" t="str">
        <f t="shared" si="2"/>
        <v/>
      </c>
      <c r="BU28" s="20" t="str">
        <f t="shared" si="3"/>
        <v/>
      </c>
      <c r="BW28" s="21">
        <f t="shared" si="4"/>
        <v>0</v>
      </c>
      <c r="BX28" s="20"/>
      <c r="BY28" s="21">
        <f t="shared" si="5"/>
        <v>0</v>
      </c>
      <c r="BZ28" s="21">
        <f t="shared" si="6"/>
        <v>0</v>
      </c>
      <c r="CA28" s="21">
        <f t="shared" si="7"/>
        <v>0</v>
      </c>
    </row>
    <row r="29" spans="1:79" s="14" customFormat="1" ht="15" customHeight="1" x14ac:dyDescent="0.15">
      <c r="A29" s="296" t="s">
        <v>37</v>
      </c>
      <c r="B29" s="297"/>
      <c r="C29" s="15">
        <f t="shared" si="9"/>
        <v>0</v>
      </c>
      <c r="D29" s="16"/>
      <c r="E29" s="16"/>
      <c r="F29" s="16"/>
      <c r="G29" s="16"/>
      <c r="H29" s="17"/>
      <c r="I29" s="17"/>
      <c r="J29" s="16"/>
      <c r="K29" s="16"/>
      <c r="L29" s="16"/>
      <c r="M29" s="23"/>
      <c r="N29" s="19"/>
      <c r="O29" s="19"/>
      <c r="P29" s="19"/>
      <c r="Q29" s="14" t="str">
        <f t="shared" si="10"/>
        <v/>
      </c>
      <c r="BQ29" s="20" t="str">
        <f t="shared" si="8"/>
        <v/>
      </c>
      <c r="BR29" s="20" t="str">
        <f t="shared" ref="BR29:BR35" si="15">IF(AND(C29&gt;0,M29="")," * No olvide digitar la variable Programa de Acompañamiento Psicosocial en APS. Si no tiene digite Cero.",IF(M29&gt;C29," * La variable Programa de Acompañamiento Psicosocial en APS no puede ser mayor al Total.",""))</f>
        <v/>
      </c>
      <c r="BS29" s="20" t="str">
        <f t="shared" si="1"/>
        <v/>
      </c>
      <c r="BT29" s="20" t="str">
        <f t="shared" si="2"/>
        <v/>
      </c>
      <c r="BU29" s="20" t="str">
        <f t="shared" si="3"/>
        <v/>
      </c>
      <c r="BW29" s="21">
        <f t="shared" si="4"/>
        <v>0</v>
      </c>
      <c r="BX29" s="21">
        <f t="shared" ref="BX29:BX35" si="16">IF(AND(C29&gt;0,M29=""),1,IF(M29&gt;C29,1,0))</f>
        <v>0</v>
      </c>
      <c r="BY29" s="21">
        <f t="shared" si="5"/>
        <v>0</v>
      </c>
      <c r="BZ29" s="21">
        <f t="shared" si="6"/>
        <v>0</v>
      </c>
      <c r="CA29" s="21">
        <f t="shared" si="7"/>
        <v>0</v>
      </c>
    </row>
    <row r="30" spans="1:79" s="14" customFormat="1" ht="15" customHeight="1" x14ac:dyDescent="0.15">
      <c r="A30" s="296" t="s">
        <v>38</v>
      </c>
      <c r="B30" s="297"/>
      <c r="C30" s="15">
        <f t="shared" si="9"/>
        <v>0</v>
      </c>
      <c r="D30" s="16"/>
      <c r="E30" s="16"/>
      <c r="F30" s="16"/>
      <c r="G30" s="16"/>
      <c r="H30" s="17"/>
      <c r="I30" s="17"/>
      <c r="J30" s="16"/>
      <c r="K30" s="16"/>
      <c r="L30" s="16"/>
      <c r="M30" s="23"/>
      <c r="N30" s="19"/>
      <c r="O30" s="19"/>
      <c r="P30" s="19"/>
      <c r="Q30" s="14" t="str">
        <f t="shared" si="10"/>
        <v/>
      </c>
      <c r="BQ30" s="20" t="str">
        <f t="shared" si="8"/>
        <v/>
      </c>
      <c r="BR30" s="20" t="str">
        <f t="shared" si="15"/>
        <v/>
      </c>
      <c r="BS30" s="20" t="str">
        <f t="shared" si="1"/>
        <v/>
      </c>
      <c r="BT30" s="20" t="str">
        <f t="shared" si="2"/>
        <v/>
      </c>
      <c r="BU30" s="20" t="str">
        <f t="shared" si="3"/>
        <v/>
      </c>
      <c r="BW30" s="21">
        <f t="shared" si="4"/>
        <v>0</v>
      </c>
      <c r="BX30" s="21">
        <f t="shared" si="16"/>
        <v>0</v>
      </c>
      <c r="BY30" s="21">
        <f t="shared" si="5"/>
        <v>0</v>
      </c>
      <c r="BZ30" s="21">
        <f t="shared" si="6"/>
        <v>0</v>
      </c>
      <c r="CA30" s="21">
        <f t="shared" si="7"/>
        <v>0</v>
      </c>
    </row>
    <row r="31" spans="1:79" s="14" customFormat="1" ht="15" customHeight="1" x14ac:dyDescent="0.15">
      <c r="A31" s="316" t="s">
        <v>39</v>
      </c>
      <c r="B31" s="317"/>
      <c r="C31" s="15">
        <f>SUM(D31:G31)</f>
        <v>0</v>
      </c>
      <c r="D31" s="16"/>
      <c r="E31" s="16"/>
      <c r="F31" s="16"/>
      <c r="G31" s="16"/>
      <c r="H31" s="17"/>
      <c r="I31" s="17"/>
      <c r="J31" s="16"/>
      <c r="K31" s="16"/>
      <c r="L31" s="16"/>
      <c r="M31" s="23"/>
      <c r="N31" s="19"/>
      <c r="O31" s="19"/>
      <c r="P31" s="19"/>
      <c r="Q31" s="14" t="str">
        <f t="shared" si="10"/>
        <v/>
      </c>
      <c r="BQ31" s="20" t="str">
        <f t="shared" si="8"/>
        <v/>
      </c>
      <c r="BR31" s="20" t="str">
        <f t="shared" si="15"/>
        <v/>
      </c>
      <c r="BS31" s="20" t="str">
        <f t="shared" si="1"/>
        <v/>
      </c>
      <c r="BT31" s="20" t="str">
        <f t="shared" si="2"/>
        <v/>
      </c>
      <c r="BU31" s="20" t="str">
        <f t="shared" si="3"/>
        <v/>
      </c>
      <c r="BW31" s="21">
        <f t="shared" si="4"/>
        <v>0</v>
      </c>
      <c r="BX31" s="21">
        <f t="shared" si="16"/>
        <v>0</v>
      </c>
      <c r="BY31" s="21">
        <f t="shared" si="5"/>
        <v>0</v>
      </c>
      <c r="BZ31" s="21">
        <f t="shared" si="6"/>
        <v>0</v>
      </c>
      <c r="CA31" s="21">
        <f t="shared" si="7"/>
        <v>0</v>
      </c>
    </row>
    <row r="32" spans="1:79" s="14" customFormat="1" ht="15" customHeight="1" x14ac:dyDescent="0.15">
      <c r="A32" s="316" t="s">
        <v>40</v>
      </c>
      <c r="B32" s="317"/>
      <c r="C32" s="15">
        <f>SUM(D32:G32)</f>
        <v>0</v>
      </c>
      <c r="D32" s="16"/>
      <c r="E32" s="16"/>
      <c r="F32" s="16"/>
      <c r="G32" s="16"/>
      <c r="H32" s="17"/>
      <c r="I32" s="17"/>
      <c r="J32" s="16"/>
      <c r="K32" s="16"/>
      <c r="L32" s="16"/>
      <c r="M32" s="23"/>
      <c r="N32" s="19"/>
      <c r="O32" s="19"/>
      <c r="P32" s="19"/>
      <c r="Q32" s="14" t="str">
        <f t="shared" si="10"/>
        <v/>
      </c>
      <c r="BQ32" s="20" t="str">
        <f t="shared" si="8"/>
        <v/>
      </c>
      <c r="BR32" s="20" t="str">
        <f t="shared" si="15"/>
        <v/>
      </c>
      <c r="BS32" s="20" t="str">
        <f t="shared" si="1"/>
        <v/>
      </c>
      <c r="BT32" s="20" t="str">
        <f t="shared" si="2"/>
        <v/>
      </c>
      <c r="BU32" s="20" t="str">
        <f t="shared" si="3"/>
        <v/>
      </c>
      <c r="BW32" s="21">
        <f t="shared" si="4"/>
        <v>0</v>
      </c>
      <c r="BX32" s="21">
        <f t="shared" si="16"/>
        <v>0</v>
      </c>
      <c r="BY32" s="21">
        <f t="shared" si="5"/>
        <v>0</v>
      </c>
      <c r="BZ32" s="21">
        <f t="shared" si="6"/>
        <v>0</v>
      </c>
      <c r="CA32" s="21">
        <f t="shared" si="7"/>
        <v>0</v>
      </c>
    </row>
    <row r="33" spans="1:79" s="14" customFormat="1" ht="15" customHeight="1" x14ac:dyDescent="0.15">
      <c r="A33" s="316" t="s">
        <v>41</v>
      </c>
      <c r="B33" s="317"/>
      <c r="C33" s="15">
        <f>SUM(D33:G33)</f>
        <v>0</v>
      </c>
      <c r="D33" s="16"/>
      <c r="E33" s="16"/>
      <c r="F33" s="16"/>
      <c r="G33" s="16"/>
      <c r="H33" s="17"/>
      <c r="I33" s="17"/>
      <c r="J33" s="16"/>
      <c r="K33" s="16"/>
      <c r="L33" s="16"/>
      <c r="M33" s="23"/>
      <c r="N33" s="19"/>
      <c r="O33" s="19"/>
      <c r="P33" s="19"/>
      <c r="Q33" s="14" t="str">
        <f>BQ33&amp;BR33&amp;BS33&amp;BT33&amp;BU33</f>
        <v/>
      </c>
      <c r="BQ33" s="20" t="str">
        <f t="shared" si="8"/>
        <v/>
      </c>
      <c r="BR33" s="20" t="str">
        <f t="shared" si="15"/>
        <v/>
      </c>
      <c r="BS33" s="20" t="str">
        <f t="shared" si="1"/>
        <v/>
      </c>
      <c r="BT33" s="20" t="str">
        <f t="shared" si="2"/>
        <v/>
      </c>
      <c r="BU33" s="20" t="str">
        <f t="shared" si="3"/>
        <v/>
      </c>
      <c r="BW33" s="21">
        <f t="shared" si="4"/>
        <v>0</v>
      </c>
      <c r="BX33" s="21">
        <f t="shared" si="16"/>
        <v>0</v>
      </c>
      <c r="BY33" s="21">
        <f t="shared" si="5"/>
        <v>0</v>
      </c>
      <c r="BZ33" s="21">
        <f t="shared" si="6"/>
        <v>0</v>
      </c>
      <c r="CA33" s="21">
        <f t="shared" si="7"/>
        <v>0</v>
      </c>
    </row>
    <row r="34" spans="1:79" s="14" customFormat="1" ht="15" customHeight="1" x14ac:dyDescent="0.15">
      <c r="A34" s="316" t="s">
        <v>42</v>
      </c>
      <c r="B34" s="317"/>
      <c r="C34" s="24">
        <f>SUM(D34:G34)</f>
        <v>0</v>
      </c>
      <c r="D34" s="16"/>
      <c r="E34" s="16"/>
      <c r="F34" s="16"/>
      <c r="G34" s="16"/>
      <c r="H34" s="17"/>
      <c r="I34" s="17"/>
      <c r="J34" s="16"/>
      <c r="K34" s="16"/>
      <c r="L34" s="16"/>
      <c r="M34" s="23"/>
      <c r="N34" s="25"/>
      <c r="O34" s="25"/>
      <c r="P34" s="25"/>
      <c r="Q34" s="14" t="str">
        <f t="shared" si="10"/>
        <v/>
      </c>
      <c r="BQ34" s="20" t="str">
        <f t="shared" si="8"/>
        <v/>
      </c>
      <c r="BR34" s="20" t="str">
        <f t="shared" si="15"/>
        <v/>
      </c>
      <c r="BS34" s="20" t="str">
        <f t="shared" si="1"/>
        <v/>
      </c>
      <c r="BT34" s="20" t="str">
        <f t="shared" si="2"/>
        <v/>
      </c>
      <c r="BU34" s="20" t="str">
        <f t="shared" si="3"/>
        <v/>
      </c>
      <c r="BW34" s="21">
        <f t="shared" si="4"/>
        <v>0</v>
      </c>
      <c r="BX34" s="21">
        <f t="shared" si="16"/>
        <v>0</v>
      </c>
      <c r="BY34" s="21">
        <f t="shared" si="5"/>
        <v>0</v>
      </c>
      <c r="BZ34" s="21">
        <f t="shared" si="6"/>
        <v>0</v>
      </c>
      <c r="CA34" s="21">
        <f t="shared" si="7"/>
        <v>0</v>
      </c>
    </row>
    <row r="35" spans="1:79" s="14" customFormat="1" ht="15" customHeight="1" x14ac:dyDescent="0.15">
      <c r="A35" s="318" t="s">
        <v>43</v>
      </c>
      <c r="B35" s="302"/>
      <c r="C35" s="26">
        <f>SUM(D35:G35)</f>
        <v>0</v>
      </c>
      <c r="D35" s="16"/>
      <c r="E35" s="16"/>
      <c r="F35" s="16"/>
      <c r="G35" s="16"/>
      <c r="H35" s="27"/>
      <c r="I35" s="27"/>
      <c r="J35" s="16"/>
      <c r="K35" s="16"/>
      <c r="L35" s="16"/>
      <c r="M35" s="28"/>
      <c r="N35" s="29"/>
      <c r="O35" s="29"/>
      <c r="P35" s="29"/>
      <c r="Q35" s="14" t="str">
        <f t="shared" si="10"/>
        <v/>
      </c>
      <c r="BQ35" s="20" t="str">
        <f t="shared" si="8"/>
        <v/>
      </c>
      <c r="BR35" s="20" t="str">
        <f t="shared" si="15"/>
        <v/>
      </c>
      <c r="BS35" s="20" t="str">
        <f t="shared" si="1"/>
        <v/>
      </c>
      <c r="BT35" s="20" t="str">
        <f t="shared" si="2"/>
        <v/>
      </c>
      <c r="BU35" s="20" t="str">
        <f t="shared" si="3"/>
        <v/>
      </c>
      <c r="BW35" s="21">
        <f t="shared" si="4"/>
        <v>0</v>
      </c>
      <c r="BX35" s="21">
        <f t="shared" si="16"/>
        <v>0</v>
      </c>
      <c r="BY35" s="21">
        <f t="shared" si="5"/>
        <v>0</v>
      </c>
      <c r="BZ35" s="21">
        <f t="shared" si="6"/>
        <v>0</v>
      </c>
      <c r="CA35" s="21">
        <f t="shared" si="7"/>
        <v>0</v>
      </c>
    </row>
    <row r="36" spans="1:79" s="4" customFormat="1" ht="18" customHeight="1" x14ac:dyDescent="0.15">
      <c r="A36" s="319" t="s">
        <v>44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</row>
    <row r="37" spans="1:79" s="14" customFormat="1" ht="42" x14ac:dyDescent="0.15">
      <c r="A37" s="269" t="s">
        <v>3</v>
      </c>
      <c r="B37" s="271"/>
      <c r="C37" s="10" t="s">
        <v>45</v>
      </c>
      <c r="D37" s="7" t="s">
        <v>46</v>
      </c>
      <c r="E37" s="7" t="s">
        <v>47</v>
      </c>
      <c r="F37" s="7" t="s">
        <v>48</v>
      </c>
      <c r="G37" s="7" t="s">
        <v>49</v>
      </c>
      <c r="H37" s="7" t="s">
        <v>50</v>
      </c>
      <c r="I37" s="7" t="s">
        <v>51</v>
      </c>
      <c r="J37" s="8" t="s">
        <v>52</v>
      </c>
      <c r="K37" s="30" t="s">
        <v>16</v>
      </c>
      <c r="L37" s="7" t="s">
        <v>53</v>
      </c>
      <c r="M37" s="7" t="s">
        <v>54</v>
      </c>
      <c r="N37" s="13" t="s">
        <v>55</v>
      </c>
    </row>
    <row r="38" spans="1:79" s="14" customFormat="1" ht="15" customHeight="1" x14ac:dyDescent="0.15">
      <c r="A38" s="275" t="s">
        <v>56</v>
      </c>
      <c r="B38" s="31" t="s">
        <v>57</v>
      </c>
      <c r="C38" s="32"/>
      <c r="D38" s="33"/>
      <c r="E38" s="33"/>
      <c r="F38" s="33"/>
      <c r="G38" s="33"/>
      <c r="H38" s="33"/>
      <c r="I38" s="33"/>
      <c r="J38" s="34"/>
      <c r="K38" s="35"/>
      <c r="L38" s="33"/>
      <c r="M38" s="33"/>
      <c r="N38" s="36"/>
      <c r="O38" s="14" t="str">
        <f>BQ38&amp;BR38</f>
        <v/>
      </c>
      <c r="BQ38" s="20" t="str">
        <f>IF(AND(SUM(C38:J38)&gt;0,K38="")," * No olvide digitar la variable Migrantes. Digite Cero si no tiene.",IF(K38&gt;SUM(C38:J38)," * La variable Migrantes no puede ser mayor al Total.",""))</f>
        <v/>
      </c>
      <c r="BR38" s="20" t="str">
        <f>IF(AND(SUM(C38:J38)&gt;0,L38="")," * No olvide digitar la variable Pueblos Originarios. Digite Cero si no tiene.",IF(L38&gt;SUM(C38:J38)," * La variable Pueblos Originarios no puede ser mayor al Total.",""))</f>
        <v/>
      </c>
      <c r="BW38" s="21">
        <f>IF(AND(SUM(C38:J38)&gt;0,K38=""),1,IF(K38&gt;SUM(C38:J38),1,0))</f>
        <v>0</v>
      </c>
      <c r="BX38" s="21">
        <f>IF(AND(SUM(C38:J38)&gt;0,L38=""),1,IF(L38&gt;SUM(C38:J38),1,0))</f>
        <v>0</v>
      </c>
    </row>
    <row r="39" spans="1:79" s="14" customFormat="1" ht="32.25" thickBot="1" x14ac:dyDescent="0.2">
      <c r="A39" s="275"/>
      <c r="B39" s="37" t="s">
        <v>58</v>
      </c>
      <c r="C39" s="38"/>
      <c r="D39" s="39"/>
      <c r="E39" s="39"/>
      <c r="F39" s="39"/>
      <c r="G39" s="39"/>
      <c r="H39" s="39"/>
      <c r="I39" s="39"/>
      <c r="J39" s="40"/>
      <c r="K39" s="41"/>
      <c r="L39" s="39"/>
      <c r="M39" s="39"/>
      <c r="N39" s="42"/>
      <c r="O39" s="14" t="str">
        <f t="shared" ref="O39:O41" si="17">BQ39&amp;BR39</f>
        <v/>
      </c>
      <c r="BQ39" s="20" t="str">
        <f t="shared" ref="BQ39:BQ41" si="18">IF(AND(SUM(C39:J39)&gt;0,K39="")," * No olvide digitar la variable Migrantes. Digite Cero si no tiene.",IF(K39&gt;SUM(C39:J39)," * La variable Migrantes no puede ser mayor al Total.",""))</f>
        <v/>
      </c>
      <c r="BR39" s="20" t="str">
        <f t="shared" ref="BR39:BR41" si="19">IF(AND(SUM(C39:J39)&gt;0,L39="")," * No olvide digitar la variable Pueblos Originarios. Digite Cero si no tiene.",IF(L39&gt;SUM(C39:J39)," * La variable Pueblos Originarios no puede ser mayor al Total.",""))</f>
        <v/>
      </c>
      <c r="BW39" s="21">
        <f t="shared" ref="BW39:BW41" si="20">IF(AND(SUM(C39:J39)&gt;0,K39=""),1,IF(K39&gt;SUM(C39:J39),1,0))</f>
        <v>0</v>
      </c>
      <c r="BX39" s="21">
        <f t="shared" ref="BX39:BX41" si="21">IF(AND(SUM(C39:J39)&gt;0,L39=""),1,IF(L39&gt;SUM(C39:J39),1,0))</f>
        <v>0</v>
      </c>
    </row>
    <row r="40" spans="1:79" s="14" customFormat="1" ht="32.25" thickTop="1" x14ac:dyDescent="0.15">
      <c r="A40" s="275"/>
      <c r="B40" s="43" t="s">
        <v>59</v>
      </c>
      <c r="C40" s="44"/>
      <c r="D40" s="45"/>
      <c r="E40" s="45"/>
      <c r="F40" s="45"/>
      <c r="G40" s="45"/>
      <c r="H40" s="45"/>
      <c r="I40" s="45"/>
      <c r="J40" s="46"/>
      <c r="K40" s="47"/>
      <c r="L40" s="45"/>
      <c r="M40" s="45"/>
      <c r="N40" s="48"/>
      <c r="O40" s="14" t="str">
        <f t="shared" si="17"/>
        <v/>
      </c>
      <c r="BQ40" s="20" t="str">
        <f t="shared" si="18"/>
        <v/>
      </c>
      <c r="BR40" s="20" t="str">
        <f t="shared" si="19"/>
        <v/>
      </c>
      <c r="BW40" s="21">
        <f t="shared" si="20"/>
        <v>0</v>
      </c>
      <c r="BX40" s="21">
        <f t="shared" si="21"/>
        <v>0</v>
      </c>
    </row>
    <row r="41" spans="1:79" s="14" customFormat="1" ht="21" x14ac:dyDescent="0.15">
      <c r="A41" s="275"/>
      <c r="B41" s="49" t="s">
        <v>60</v>
      </c>
      <c r="C41" s="50"/>
      <c r="D41" s="51"/>
      <c r="E41" s="51"/>
      <c r="F41" s="51"/>
      <c r="G41" s="51"/>
      <c r="H41" s="51"/>
      <c r="I41" s="51"/>
      <c r="J41" s="52"/>
      <c r="K41" s="53"/>
      <c r="L41" s="51"/>
      <c r="M41" s="51"/>
      <c r="N41" s="54"/>
      <c r="O41" s="14" t="str">
        <f t="shared" si="17"/>
        <v/>
      </c>
      <c r="BQ41" s="20" t="str">
        <f t="shared" si="18"/>
        <v/>
      </c>
      <c r="BR41" s="20" t="str">
        <f t="shared" si="19"/>
        <v/>
      </c>
      <c r="BW41" s="21">
        <f t="shared" si="20"/>
        <v>0</v>
      </c>
      <c r="BX41" s="21">
        <f t="shared" si="21"/>
        <v>0</v>
      </c>
    </row>
    <row r="42" spans="1:79" s="4" customFormat="1" ht="18" customHeight="1" x14ac:dyDescent="0.15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</row>
    <row r="43" spans="1:79" s="14" customFormat="1" ht="15" customHeight="1" x14ac:dyDescent="0.15">
      <c r="A43" s="305" t="s">
        <v>3</v>
      </c>
      <c r="B43" s="308" t="s">
        <v>4</v>
      </c>
      <c r="C43" s="309"/>
      <c r="D43" s="305"/>
      <c r="E43" s="312" t="s">
        <v>62</v>
      </c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4"/>
      <c r="AM43" s="308" t="s">
        <v>63</v>
      </c>
      <c r="AN43" s="309"/>
      <c r="AO43" s="305"/>
    </row>
    <row r="44" spans="1:79" s="14" customFormat="1" ht="15" customHeight="1" x14ac:dyDescent="0.15">
      <c r="A44" s="306"/>
      <c r="B44" s="310"/>
      <c r="C44" s="311"/>
      <c r="D44" s="307"/>
      <c r="E44" s="312" t="s">
        <v>64</v>
      </c>
      <c r="F44" s="314"/>
      <c r="G44" s="312" t="s">
        <v>65</v>
      </c>
      <c r="H44" s="314"/>
      <c r="I44" s="312" t="s">
        <v>66</v>
      </c>
      <c r="J44" s="314"/>
      <c r="K44" s="312" t="s">
        <v>67</v>
      </c>
      <c r="L44" s="314"/>
      <c r="M44" s="315" t="s">
        <v>68</v>
      </c>
      <c r="N44" s="314"/>
      <c r="O44" s="312" t="s">
        <v>69</v>
      </c>
      <c r="P44" s="314"/>
      <c r="Q44" s="312" t="s">
        <v>70</v>
      </c>
      <c r="R44" s="314"/>
      <c r="S44" s="312" t="s">
        <v>71</v>
      </c>
      <c r="T44" s="314"/>
      <c r="U44" s="312" t="s">
        <v>72</v>
      </c>
      <c r="V44" s="314"/>
      <c r="W44" s="312" t="s">
        <v>73</v>
      </c>
      <c r="X44" s="314"/>
      <c r="Y44" s="312" t="s">
        <v>74</v>
      </c>
      <c r="Z44" s="314"/>
      <c r="AA44" s="312" t="s">
        <v>75</v>
      </c>
      <c r="AB44" s="314"/>
      <c r="AC44" s="312" t="s">
        <v>76</v>
      </c>
      <c r="AD44" s="314"/>
      <c r="AE44" s="312" t="s">
        <v>77</v>
      </c>
      <c r="AF44" s="314"/>
      <c r="AG44" s="312" t="s">
        <v>78</v>
      </c>
      <c r="AH44" s="314"/>
      <c r="AI44" s="312" t="s">
        <v>79</v>
      </c>
      <c r="AJ44" s="314"/>
      <c r="AK44" s="312" t="s">
        <v>80</v>
      </c>
      <c r="AL44" s="314"/>
      <c r="AM44" s="310"/>
      <c r="AN44" s="311"/>
      <c r="AO44" s="307"/>
    </row>
    <row r="45" spans="1:79" s="14" customFormat="1" ht="15" customHeight="1" x14ac:dyDescent="0.15">
      <c r="A45" s="307"/>
      <c r="B45" s="57" t="s">
        <v>81</v>
      </c>
      <c r="C45" s="58" t="s">
        <v>82</v>
      </c>
      <c r="D45" s="223" t="s">
        <v>83</v>
      </c>
      <c r="E45" s="58" t="s">
        <v>82</v>
      </c>
      <c r="F45" s="223" t="s">
        <v>83</v>
      </c>
      <c r="G45" s="58" t="s">
        <v>82</v>
      </c>
      <c r="H45" s="223" t="s">
        <v>83</v>
      </c>
      <c r="I45" s="58" t="s">
        <v>82</v>
      </c>
      <c r="J45" s="223" t="s">
        <v>83</v>
      </c>
      <c r="K45" s="58" t="s">
        <v>82</v>
      </c>
      <c r="L45" s="223" t="s">
        <v>83</v>
      </c>
      <c r="M45" s="58" t="s">
        <v>82</v>
      </c>
      <c r="N45" s="223" t="s">
        <v>83</v>
      </c>
      <c r="O45" s="58" t="s">
        <v>82</v>
      </c>
      <c r="P45" s="223" t="s">
        <v>83</v>
      </c>
      <c r="Q45" s="58" t="s">
        <v>82</v>
      </c>
      <c r="R45" s="223" t="s">
        <v>83</v>
      </c>
      <c r="S45" s="58" t="s">
        <v>82</v>
      </c>
      <c r="T45" s="223" t="s">
        <v>83</v>
      </c>
      <c r="U45" s="58" t="s">
        <v>82</v>
      </c>
      <c r="V45" s="223" t="s">
        <v>83</v>
      </c>
      <c r="W45" s="58" t="s">
        <v>82</v>
      </c>
      <c r="X45" s="223" t="s">
        <v>83</v>
      </c>
      <c r="Y45" s="58" t="s">
        <v>82</v>
      </c>
      <c r="Z45" s="223" t="s">
        <v>83</v>
      </c>
      <c r="AA45" s="58" t="s">
        <v>82</v>
      </c>
      <c r="AB45" s="223" t="s">
        <v>83</v>
      </c>
      <c r="AC45" s="58" t="s">
        <v>82</v>
      </c>
      <c r="AD45" s="223" t="s">
        <v>83</v>
      </c>
      <c r="AE45" s="58" t="s">
        <v>82</v>
      </c>
      <c r="AF45" s="223" t="s">
        <v>83</v>
      </c>
      <c r="AG45" s="58" t="s">
        <v>82</v>
      </c>
      <c r="AH45" s="223" t="s">
        <v>83</v>
      </c>
      <c r="AI45" s="58" t="s">
        <v>82</v>
      </c>
      <c r="AJ45" s="223" t="s">
        <v>83</v>
      </c>
      <c r="AK45" s="58" t="s">
        <v>82</v>
      </c>
      <c r="AL45" s="223" t="s">
        <v>83</v>
      </c>
      <c r="AM45" s="222" t="s">
        <v>84</v>
      </c>
      <c r="AN45" s="61" t="s">
        <v>85</v>
      </c>
      <c r="AO45" s="61" t="s">
        <v>86</v>
      </c>
    </row>
    <row r="46" spans="1:79" s="14" customFormat="1" ht="15" customHeight="1" x14ac:dyDescent="0.15">
      <c r="A46" s="62" t="s">
        <v>87</v>
      </c>
      <c r="B46" s="63">
        <f>SUM(C46:D46)</f>
        <v>0</v>
      </c>
      <c r="C46" s="63">
        <f t="shared" ref="C46:D49" si="22">+E46+G46+I46+K46+M46+O46+Q46+S46+U46+W46+Y46+AA46+AC46+AE46+AG46+AI46+AK46</f>
        <v>0</v>
      </c>
      <c r="D46" s="64">
        <f t="shared" si="22"/>
        <v>0</v>
      </c>
      <c r="E46" s="63"/>
      <c r="F46" s="64"/>
      <c r="G46" s="63"/>
      <c r="H46" s="64"/>
      <c r="I46" s="63"/>
      <c r="J46" s="64"/>
      <c r="K46" s="63"/>
      <c r="L46" s="64"/>
      <c r="M46" s="63"/>
      <c r="N46" s="64"/>
      <c r="O46" s="63"/>
      <c r="P46" s="64"/>
      <c r="Q46" s="63"/>
      <c r="R46" s="64"/>
      <c r="S46" s="63"/>
      <c r="T46" s="64"/>
      <c r="U46" s="63"/>
      <c r="V46" s="64"/>
      <c r="W46" s="63"/>
      <c r="X46" s="64"/>
      <c r="Y46" s="63"/>
      <c r="Z46" s="64"/>
      <c r="AA46" s="63"/>
      <c r="AB46" s="64"/>
      <c r="AC46" s="63"/>
      <c r="AD46" s="64"/>
      <c r="AE46" s="63"/>
      <c r="AF46" s="64"/>
      <c r="AG46" s="63"/>
      <c r="AH46" s="64"/>
      <c r="AI46" s="63"/>
      <c r="AJ46" s="64"/>
      <c r="AK46" s="63"/>
      <c r="AL46" s="64"/>
      <c r="AM46" s="65"/>
      <c r="AN46" s="65"/>
      <c r="AO46" s="65"/>
    </row>
    <row r="47" spans="1:79" s="14" customFormat="1" ht="15" customHeight="1" x14ac:dyDescent="0.15">
      <c r="A47" s="66" t="s">
        <v>88</v>
      </c>
      <c r="B47" s="67">
        <f>SUM(C47:D47)</f>
        <v>0</v>
      </c>
      <c r="C47" s="67">
        <f t="shared" si="22"/>
        <v>0</v>
      </c>
      <c r="D47" s="68">
        <f t="shared" si="22"/>
        <v>0</v>
      </c>
      <c r="E47" s="67"/>
      <c r="F47" s="68"/>
      <c r="G47" s="67"/>
      <c r="H47" s="68"/>
      <c r="I47" s="67"/>
      <c r="J47" s="68"/>
      <c r="K47" s="67"/>
      <c r="L47" s="68"/>
      <c r="M47" s="67"/>
      <c r="N47" s="68"/>
      <c r="O47" s="67"/>
      <c r="P47" s="68"/>
      <c r="Q47" s="67"/>
      <c r="R47" s="68"/>
      <c r="S47" s="67"/>
      <c r="T47" s="68"/>
      <c r="U47" s="67"/>
      <c r="V47" s="68"/>
      <c r="W47" s="67"/>
      <c r="X47" s="68"/>
      <c r="Y47" s="67"/>
      <c r="Z47" s="68"/>
      <c r="AA47" s="67"/>
      <c r="AB47" s="68"/>
      <c r="AC47" s="67"/>
      <c r="AD47" s="68"/>
      <c r="AE47" s="67"/>
      <c r="AF47" s="68"/>
      <c r="AG47" s="67"/>
      <c r="AH47" s="68"/>
      <c r="AI47" s="67"/>
      <c r="AJ47" s="68"/>
      <c r="AK47" s="67"/>
      <c r="AL47" s="68"/>
      <c r="AM47" s="69"/>
      <c r="AN47" s="69"/>
      <c r="AO47" s="69"/>
    </row>
    <row r="48" spans="1:79" s="14" customFormat="1" ht="15" customHeight="1" x14ac:dyDescent="0.15">
      <c r="A48" s="66" t="s">
        <v>89</v>
      </c>
      <c r="B48" s="67">
        <f>SUM(C48:D48)</f>
        <v>0</v>
      </c>
      <c r="C48" s="67">
        <f t="shared" si="22"/>
        <v>0</v>
      </c>
      <c r="D48" s="68">
        <f t="shared" si="22"/>
        <v>0</v>
      </c>
      <c r="E48" s="67"/>
      <c r="F48" s="68"/>
      <c r="G48" s="67"/>
      <c r="H48" s="68"/>
      <c r="I48" s="67"/>
      <c r="J48" s="68"/>
      <c r="K48" s="67"/>
      <c r="L48" s="68"/>
      <c r="M48" s="67"/>
      <c r="N48" s="68"/>
      <c r="O48" s="67"/>
      <c r="P48" s="68"/>
      <c r="Q48" s="67"/>
      <c r="R48" s="68"/>
      <c r="S48" s="67"/>
      <c r="T48" s="68"/>
      <c r="U48" s="67"/>
      <c r="V48" s="68"/>
      <c r="W48" s="67"/>
      <c r="X48" s="68"/>
      <c r="Y48" s="67"/>
      <c r="Z48" s="68"/>
      <c r="AA48" s="67"/>
      <c r="AB48" s="68"/>
      <c r="AC48" s="67"/>
      <c r="AD48" s="68"/>
      <c r="AE48" s="67"/>
      <c r="AF48" s="68"/>
      <c r="AG48" s="67"/>
      <c r="AH48" s="68"/>
      <c r="AI48" s="67"/>
      <c r="AJ48" s="68"/>
      <c r="AK48" s="67"/>
      <c r="AL48" s="68"/>
      <c r="AM48" s="68"/>
      <c r="AN48" s="68"/>
      <c r="AO48" s="68"/>
      <c r="AP48" s="14" t="str">
        <f>BQ48&amp;BR48</f>
        <v/>
      </c>
      <c r="BQ48" s="20" t="str">
        <f>IF((AM48+AN48+AO48)&lt;&gt;B48," * Egresos por causal debe ser igual al total de Egresos","")</f>
        <v/>
      </c>
      <c r="BR48" s="20"/>
      <c r="BS48" s="20"/>
      <c r="BT48" s="20"/>
      <c r="BU48" s="20"/>
      <c r="BW48" s="21">
        <f>IF((AM48+AN48+AO48)&lt;&gt;B48,1,0)</f>
        <v>0</v>
      </c>
      <c r="BX48" s="21"/>
      <c r="BY48" s="21"/>
      <c r="BZ48" s="21"/>
    </row>
    <row r="49" spans="1:79" s="14" customFormat="1" ht="15" customHeight="1" x14ac:dyDescent="0.15">
      <c r="A49" s="70" t="s">
        <v>90</v>
      </c>
      <c r="B49" s="71">
        <f>SUM(C49:D49)</f>
        <v>0</v>
      </c>
      <c r="C49" s="71">
        <f t="shared" si="22"/>
        <v>0</v>
      </c>
      <c r="D49" s="72">
        <f t="shared" si="22"/>
        <v>0</v>
      </c>
      <c r="E49" s="71"/>
      <c r="F49" s="72"/>
      <c r="G49" s="71"/>
      <c r="H49" s="72"/>
      <c r="I49" s="71"/>
      <c r="J49" s="72"/>
      <c r="K49" s="71"/>
      <c r="L49" s="72"/>
      <c r="M49" s="71"/>
      <c r="N49" s="72"/>
      <c r="O49" s="71"/>
      <c r="P49" s="72"/>
      <c r="Q49" s="71"/>
      <c r="R49" s="72"/>
      <c r="S49" s="71"/>
      <c r="T49" s="72"/>
      <c r="U49" s="71"/>
      <c r="V49" s="72"/>
      <c r="W49" s="71"/>
      <c r="X49" s="72"/>
      <c r="Y49" s="71"/>
      <c r="Z49" s="72"/>
      <c r="AA49" s="71"/>
      <c r="AB49" s="72"/>
      <c r="AC49" s="71"/>
      <c r="AD49" s="72"/>
      <c r="AE49" s="71"/>
      <c r="AF49" s="72"/>
      <c r="AG49" s="71"/>
      <c r="AH49" s="72"/>
      <c r="AI49" s="71"/>
      <c r="AJ49" s="72"/>
      <c r="AK49" s="71"/>
      <c r="AL49" s="72"/>
      <c r="AM49" s="73"/>
      <c r="AN49" s="73"/>
      <c r="AO49" s="73"/>
    </row>
    <row r="50" spans="1:79" s="4" customFormat="1" ht="18" customHeight="1" x14ac:dyDescent="0.15">
      <c r="A50" s="74" t="s">
        <v>91</v>
      </c>
    </row>
    <row r="51" spans="1:79" s="14" customFormat="1" ht="52.5" x14ac:dyDescent="0.15">
      <c r="A51" s="269" t="s">
        <v>3</v>
      </c>
      <c r="B51" s="271"/>
      <c r="C51" s="75" t="s">
        <v>4</v>
      </c>
      <c r="D51" s="75" t="s">
        <v>5</v>
      </c>
      <c r="E51" s="76" t="s">
        <v>92</v>
      </c>
      <c r="F51" s="7" t="s">
        <v>93</v>
      </c>
      <c r="G51" s="6" t="s">
        <v>8</v>
      </c>
      <c r="H51" s="12" t="s">
        <v>9</v>
      </c>
      <c r="I51" s="77" t="s">
        <v>10</v>
      </c>
      <c r="J51" s="13" t="s">
        <v>15</v>
      </c>
      <c r="K51" s="13" t="s">
        <v>16</v>
      </c>
      <c r="L51" s="13" t="s">
        <v>94</v>
      </c>
      <c r="M51" s="13" t="s">
        <v>95</v>
      </c>
    </row>
    <row r="52" spans="1:79" s="14" customFormat="1" ht="15" customHeight="1" x14ac:dyDescent="0.15">
      <c r="A52" s="294" t="s">
        <v>96</v>
      </c>
      <c r="B52" s="295"/>
      <c r="C52" s="78">
        <f>SUM(D52:F52)</f>
        <v>0</v>
      </c>
      <c r="D52" s="79"/>
      <c r="E52" s="80"/>
      <c r="F52" s="81"/>
      <c r="G52" s="82"/>
      <c r="H52" s="83"/>
      <c r="I52" s="84"/>
      <c r="J52" s="85"/>
      <c r="K52" s="85"/>
      <c r="L52" s="85"/>
      <c r="M52" s="85"/>
      <c r="N52" s="14" t="str">
        <f>BQ52&amp;BR52&amp;BS52&amp;BT52&amp;BU52</f>
        <v/>
      </c>
      <c r="BQ52" s="20" t="str">
        <f>IF(AND(C52&gt;0,J52="")," * No olvide digitar la variable Pueblos Originarios. Digite Cero si no tiene.",IF(J52&gt;C52," * La variable Pueblos Originarios No puede ser mayor al Total.",""))</f>
        <v/>
      </c>
      <c r="BR52" s="20" t="str">
        <f>IF(AND(C52&gt;0,K52="")," * No olvide digitar la variable Migrantes. Digite Cero si no tiene.",IF(K52&gt;C52," * La variable Migrantes No puede ser mayor al Total.",""))</f>
        <v/>
      </c>
      <c r="BS52" s="20" t="str">
        <f>IF(AND(C52&gt;0,L52="")," * No olvide digitar la variable Niños, niñas, adolescentes y jóvenes SENAME. Digite Cero si no tiene.",IF(L52&gt;C52," * La variable Niños, niñas, adolescentes y jóvenes SENAME No puede ser mayor al Total.",""))</f>
        <v/>
      </c>
      <c r="BT52" s="20" t="str">
        <f>IF(AND(C52&gt;0,M52="")," * No olvide digitar la variable Niños, niñas, adolescentes y jóvenes Mejor Niñez. Digite Cero si no tiene.",IF(M52&gt;C52," * La variable Niños, niñas, adolescentes y jóvenes Mejor Niñez No puede ser mayor al Total.",""))</f>
        <v/>
      </c>
      <c r="BU52" s="20"/>
      <c r="BW52" s="21">
        <f>IF(AND(C52&gt;0,J52=""),1,IF(J52&gt;C52,1,0))</f>
        <v>0</v>
      </c>
      <c r="BX52" s="21">
        <f>IF(AND(C52&gt;0,K52=""),1,IF(K52&gt;C52,1,0))</f>
        <v>0</v>
      </c>
      <c r="BY52" s="21">
        <f>IF(AND(C52&gt;0,L52=""),1,IF(L52&gt;C52,1,0))</f>
        <v>0</v>
      </c>
      <c r="BZ52" s="21">
        <f>IF(AND(C52&gt;0,M52=""),1,IF(M52&gt;C52,1,0))</f>
        <v>0</v>
      </c>
      <c r="CA52" s="21"/>
    </row>
    <row r="53" spans="1:79" s="14" customFormat="1" ht="15" customHeight="1" x14ac:dyDescent="0.15">
      <c r="A53" s="296" t="s">
        <v>97</v>
      </c>
      <c r="B53" s="297"/>
      <c r="C53" s="86">
        <f t="shared" ref="C53:C58" si="23">SUM(D53:F53)</f>
        <v>0</v>
      </c>
      <c r="D53" s="87"/>
      <c r="E53" s="88"/>
      <c r="F53" s="89"/>
      <c r="G53" s="90"/>
      <c r="H53" s="83"/>
      <c r="I53" s="84"/>
      <c r="J53" s="85"/>
      <c r="K53" s="85"/>
      <c r="L53" s="85"/>
      <c r="M53" s="85"/>
      <c r="N53" s="14" t="str">
        <f t="shared" ref="N53:N60" si="24">BQ53&amp;BR53&amp;BS53&amp;BT53&amp;BU53</f>
        <v/>
      </c>
      <c r="BQ53" s="20" t="str">
        <f t="shared" ref="BQ53:BQ60" si="25">IF(AND(C53&gt;0,J53="")," * No olvide digitar la variable Pueblos Originarios. Digite Cero si no tiene.",IF(J53&gt;C53," * La variable Pueblos Originarios No puede ser mayor al Total.",""))</f>
        <v/>
      </c>
      <c r="BR53" s="20" t="str">
        <f t="shared" ref="BR53:BR60" si="26">IF(AND(C53&gt;0,K53="")," * No olvide digitar la variable Migrantes. Digite Cero si no tiene.",IF(K53&gt;C53," * La variable Migrantes No puede ser mayor al Total.",""))</f>
        <v/>
      </c>
      <c r="BS53" s="20" t="str">
        <f t="shared" ref="BS53:BS60" si="27">IF(AND(C53&gt;0,L53="")," * No olvide digitar la variable Niños, niñas, adolescentes y jóvenes SENAME. Digite Cero si no tiene.",IF(L53&gt;C53," * La variable Niños, niñas, adolescentes y jóvenes SENAME No puede ser mayor al Total.",""))</f>
        <v/>
      </c>
      <c r="BT53" s="20" t="str">
        <f t="shared" ref="BT53:BT60" si="28">IF(AND(C53&gt;0,M53="")," * No olvide digitar la variable Niños, niñas, adolescentes y jóvenes Mejor Niñez. Digite Cero si no tiene.",IF(M53&gt;C53," * La variable Niños, niñas, adolescentes y jóvenes Mejor Niñez No puede ser mayor al Total.",""))</f>
        <v/>
      </c>
      <c r="BU53" s="20"/>
      <c r="BW53" s="21">
        <f t="shared" ref="BW53:BW60" si="29">IF(AND(C53&gt;0,J53=""),1,IF(J53&gt;C53,1,0))</f>
        <v>0</v>
      </c>
      <c r="BX53" s="21">
        <f t="shared" ref="BX53:BX60" si="30">IF(AND(C53&gt;0,K53=""),1,IF(K53&gt;C53,1,0))</f>
        <v>0</v>
      </c>
      <c r="BY53" s="21">
        <f t="shared" ref="BY53:BY60" si="31">IF(AND(C53&gt;0,L53=""),1,IF(L53&gt;C53,1,0))</f>
        <v>0</v>
      </c>
      <c r="BZ53" s="21">
        <f t="shared" ref="BZ53:BZ60" si="32">IF(AND(C53&gt;0,M53=""),1,IF(M53&gt;C53,1,0))</f>
        <v>0</v>
      </c>
      <c r="CA53" s="21"/>
    </row>
    <row r="54" spans="1:79" s="14" customFormat="1" ht="15" customHeight="1" x14ac:dyDescent="0.15">
      <c r="A54" s="296" t="s">
        <v>98</v>
      </c>
      <c r="B54" s="297"/>
      <c r="C54" s="15">
        <f t="shared" si="23"/>
        <v>0</v>
      </c>
      <c r="D54" s="87"/>
      <c r="E54" s="88"/>
      <c r="F54" s="89"/>
      <c r="G54" s="90"/>
      <c r="H54" s="83"/>
      <c r="I54" s="84"/>
      <c r="J54" s="85"/>
      <c r="K54" s="85"/>
      <c r="L54" s="85"/>
      <c r="M54" s="85"/>
      <c r="N54" s="14" t="str">
        <f t="shared" si="24"/>
        <v/>
      </c>
      <c r="BQ54" s="20" t="str">
        <f t="shared" si="25"/>
        <v/>
      </c>
      <c r="BR54" s="20" t="str">
        <f t="shared" si="26"/>
        <v/>
      </c>
      <c r="BS54" s="20" t="str">
        <f t="shared" si="27"/>
        <v/>
      </c>
      <c r="BT54" s="20" t="str">
        <f t="shared" si="28"/>
        <v/>
      </c>
      <c r="BU54" s="20"/>
      <c r="BW54" s="21">
        <f t="shared" si="29"/>
        <v>0</v>
      </c>
      <c r="BX54" s="21">
        <f t="shared" si="30"/>
        <v>0</v>
      </c>
      <c r="BY54" s="21">
        <f t="shared" si="31"/>
        <v>0</v>
      </c>
      <c r="BZ54" s="21">
        <f t="shared" si="32"/>
        <v>0</v>
      </c>
      <c r="CA54" s="21"/>
    </row>
    <row r="55" spans="1:79" s="14" customFormat="1" ht="15" customHeight="1" x14ac:dyDescent="0.15">
      <c r="A55" s="292" t="s">
        <v>99</v>
      </c>
      <c r="B55" s="293"/>
      <c r="C55" s="15">
        <f t="shared" si="23"/>
        <v>0</v>
      </c>
      <c r="D55" s="87"/>
      <c r="E55" s="91"/>
      <c r="F55" s="89"/>
      <c r="G55" s="92"/>
      <c r="H55" s="93"/>
      <c r="I55" s="94"/>
      <c r="J55" s="95"/>
      <c r="K55" s="95"/>
      <c r="L55" s="95"/>
      <c r="M55" s="95"/>
      <c r="N55" s="14" t="str">
        <f t="shared" si="24"/>
        <v/>
      </c>
      <c r="BQ55" s="20" t="str">
        <f t="shared" si="25"/>
        <v/>
      </c>
      <c r="BR55" s="20" t="str">
        <f t="shared" si="26"/>
        <v/>
      </c>
      <c r="BS55" s="20" t="str">
        <f t="shared" si="27"/>
        <v/>
      </c>
      <c r="BT55" s="20" t="str">
        <f t="shared" si="28"/>
        <v/>
      </c>
      <c r="BU55" s="20"/>
      <c r="BW55" s="21">
        <f t="shared" si="29"/>
        <v>0</v>
      </c>
      <c r="BX55" s="21">
        <f t="shared" si="30"/>
        <v>0</v>
      </c>
      <c r="BY55" s="21">
        <f t="shared" si="31"/>
        <v>0</v>
      </c>
      <c r="BZ55" s="21">
        <f t="shared" si="32"/>
        <v>0</v>
      </c>
      <c r="CA55" s="21"/>
    </row>
    <row r="56" spans="1:79" s="14" customFormat="1" ht="15" customHeight="1" x14ac:dyDescent="0.15">
      <c r="A56" s="298" t="s">
        <v>100</v>
      </c>
      <c r="B56" s="31" t="s">
        <v>101</v>
      </c>
      <c r="C56" s="96">
        <f t="shared" si="23"/>
        <v>81</v>
      </c>
      <c r="D56" s="79">
        <v>62</v>
      </c>
      <c r="E56" s="80">
        <v>7</v>
      </c>
      <c r="F56" s="81">
        <v>12</v>
      </c>
      <c r="G56" s="82"/>
      <c r="H56" s="97">
        <v>0</v>
      </c>
      <c r="I56" s="98">
        <v>0</v>
      </c>
      <c r="J56" s="99">
        <v>0</v>
      </c>
      <c r="K56" s="99">
        <v>0</v>
      </c>
      <c r="L56" s="99">
        <v>0</v>
      </c>
      <c r="M56" s="99">
        <v>0</v>
      </c>
      <c r="N56" s="14" t="str">
        <f t="shared" si="24"/>
        <v/>
      </c>
      <c r="BQ56" s="20" t="str">
        <f t="shared" si="25"/>
        <v/>
      </c>
      <c r="BR56" s="20" t="str">
        <f t="shared" si="26"/>
        <v/>
      </c>
      <c r="BS56" s="20" t="str">
        <f t="shared" si="27"/>
        <v/>
      </c>
      <c r="BT56" s="20" t="str">
        <f t="shared" si="28"/>
        <v/>
      </c>
      <c r="BU56" s="20"/>
      <c r="BW56" s="21">
        <f t="shared" si="29"/>
        <v>0</v>
      </c>
      <c r="BX56" s="21">
        <f t="shared" si="30"/>
        <v>0</v>
      </c>
      <c r="BY56" s="21">
        <f t="shared" si="31"/>
        <v>0</v>
      </c>
      <c r="BZ56" s="21">
        <f t="shared" si="32"/>
        <v>0</v>
      </c>
      <c r="CA56" s="21"/>
    </row>
    <row r="57" spans="1:79" s="14" customFormat="1" ht="15" customHeight="1" x14ac:dyDescent="0.15">
      <c r="A57" s="299"/>
      <c r="B57" s="100" t="s">
        <v>102</v>
      </c>
      <c r="C57" s="15">
        <f t="shared" si="23"/>
        <v>1</v>
      </c>
      <c r="D57" s="87">
        <v>1</v>
      </c>
      <c r="E57" s="88"/>
      <c r="F57" s="89"/>
      <c r="G57" s="90"/>
      <c r="H57" s="97">
        <v>0</v>
      </c>
      <c r="I57" s="98">
        <v>0</v>
      </c>
      <c r="J57" s="99">
        <v>0</v>
      </c>
      <c r="K57" s="99">
        <v>0</v>
      </c>
      <c r="L57" s="99">
        <v>0</v>
      </c>
      <c r="M57" s="99">
        <v>0</v>
      </c>
      <c r="N57" s="14" t="str">
        <f t="shared" si="24"/>
        <v/>
      </c>
      <c r="BQ57" s="20" t="str">
        <f t="shared" si="25"/>
        <v/>
      </c>
      <c r="BR57" s="20" t="str">
        <f t="shared" si="26"/>
        <v/>
      </c>
      <c r="BS57" s="20" t="str">
        <f t="shared" si="27"/>
        <v/>
      </c>
      <c r="BT57" s="20" t="str">
        <f t="shared" si="28"/>
        <v/>
      </c>
      <c r="BU57" s="20"/>
      <c r="BW57" s="21">
        <f t="shared" si="29"/>
        <v>0</v>
      </c>
      <c r="BX57" s="21">
        <f t="shared" si="30"/>
        <v>0</v>
      </c>
      <c r="BY57" s="21">
        <f t="shared" si="31"/>
        <v>0</v>
      </c>
      <c r="BZ57" s="21">
        <f t="shared" si="32"/>
        <v>0</v>
      </c>
      <c r="CA57" s="21"/>
    </row>
    <row r="58" spans="1:79" s="14" customFormat="1" ht="15" customHeight="1" x14ac:dyDescent="0.15">
      <c r="A58" s="300"/>
      <c r="B58" s="101" t="s">
        <v>103</v>
      </c>
      <c r="C58" s="26">
        <f t="shared" si="23"/>
        <v>0</v>
      </c>
      <c r="D58" s="102"/>
      <c r="E58" s="103"/>
      <c r="F58" s="104"/>
      <c r="G58" s="105"/>
      <c r="H58" s="83"/>
      <c r="I58" s="84"/>
      <c r="J58" s="85"/>
      <c r="K58" s="85"/>
      <c r="L58" s="85"/>
      <c r="M58" s="85"/>
      <c r="N58" s="14" t="str">
        <f t="shared" si="24"/>
        <v/>
      </c>
      <c r="BQ58" s="20" t="str">
        <f t="shared" si="25"/>
        <v/>
      </c>
      <c r="BR58" s="20" t="str">
        <f t="shared" si="26"/>
        <v/>
      </c>
      <c r="BS58" s="20" t="str">
        <f t="shared" si="27"/>
        <v/>
      </c>
      <c r="BT58" s="20" t="str">
        <f t="shared" si="28"/>
        <v/>
      </c>
      <c r="BU58" s="20"/>
      <c r="BW58" s="21">
        <f t="shared" si="29"/>
        <v>0</v>
      </c>
      <c r="BX58" s="21">
        <f t="shared" si="30"/>
        <v>0</v>
      </c>
      <c r="BY58" s="21">
        <f t="shared" si="31"/>
        <v>0</v>
      </c>
      <c r="BZ58" s="21">
        <f t="shared" si="32"/>
        <v>0</v>
      </c>
      <c r="CA58" s="21"/>
    </row>
    <row r="59" spans="1:79" s="14" customFormat="1" ht="15" customHeight="1" x14ac:dyDescent="0.15">
      <c r="A59" s="294" t="s">
        <v>104</v>
      </c>
      <c r="B59" s="295"/>
      <c r="C59" s="96">
        <f>SUM(D59:G59)</f>
        <v>0</v>
      </c>
      <c r="D59" s="79"/>
      <c r="E59" s="80"/>
      <c r="F59" s="81"/>
      <c r="G59" s="106"/>
      <c r="H59" s="107"/>
      <c r="I59" s="106"/>
      <c r="J59" s="108"/>
      <c r="K59" s="108"/>
      <c r="L59" s="108"/>
      <c r="M59" s="108"/>
      <c r="N59" s="14" t="str">
        <f t="shared" si="24"/>
        <v/>
      </c>
      <c r="BQ59" s="20" t="str">
        <f t="shared" si="25"/>
        <v/>
      </c>
      <c r="BR59" s="20" t="str">
        <f t="shared" si="26"/>
        <v/>
      </c>
      <c r="BS59" s="20" t="str">
        <f t="shared" si="27"/>
        <v/>
      </c>
      <c r="BT59" s="20" t="str">
        <f t="shared" si="28"/>
        <v/>
      </c>
      <c r="BU59" s="20"/>
      <c r="BW59" s="21">
        <f t="shared" si="29"/>
        <v>0</v>
      </c>
      <c r="BX59" s="21">
        <f t="shared" si="30"/>
        <v>0</v>
      </c>
      <c r="BY59" s="21">
        <f t="shared" si="31"/>
        <v>0</v>
      </c>
      <c r="BZ59" s="21">
        <f t="shared" si="32"/>
        <v>0</v>
      </c>
      <c r="CA59" s="21"/>
    </row>
    <row r="60" spans="1:79" s="14" customFormat="1" ht="15" customHeight="1" x14ac:dyDescent="0.15">
      <c r="A60" s="301" t="s">
        <v>105</v>
      </c>
      <c r="B60" s="302"/>
      <c r="C60" s="26">
        <f>SUM(D60:G60)</f>
        <v>1375</v>
      </c>
      <c r="D60" s="102">
        <v>493</v>
      </c>
      <c r="E60" s="103">
        <v>165</v>
      </c>
      <c r="F60" s="109">
        <v>359</v>
      </c>
      <c r="G60" s="94">
        <v>358</v>
      </c>
      <c r="H60" s="93"/>
      <c r="I60" s="94"/>
      <c r="J60" s="95">
        <v>0</v>
      </c>
      <c r="K60" s="95">
        <v>0</v>
      </c>
      <c r="L60" s="95">
        <v>0</v>
      </c>
      <c r="M60" s="95">
        <v>0</v>
      </c>
      <c r="N60" s="14" t="str">
        <f t="shared" si="24"/>
        <v/>
      </c>
      <c r="BQ60" s="20" t="str">
        <f t="shared" si="25"/>
        <v/>
      </c>
      <c r="BR60" s="20" t="str">
        <f t="shared" si="26"/>
        <v/>
      </c>
      <c r="BS60" s="20" t="str">
        <f t="shared" si="27"/>
        <v/>
      </c>
      <c r="BT60" s="20" t="str">
        <f t="shared" si="28"/>
        <v/>
      </c>
      <c r="BU60" s="20"/>
      <c r="BW60" s="21">
        <f t="shared" si="29"/>
        <v>0</v>
      </c>
      <c r="BX60" s="21">
        <f t="shared" si="30"/>
        <v>0</v>
      </c>
      <c r="BY60" s="21">
        <f t="shared" si="31"/>
        <v>0</v>
      </c>
      <c r="BZ60" s="21">
        <f t="shared" si="32"/>
        <v>0</v>
      </c>
      <c r="CA60" s="21"/>
    </row>
    <row r="61" spans="1:79" s="14" customFormat="1" ht="15" customHeight="1" x14ac:dyDescent="0.15">
      <c r="A61" s="303" t="s">
        <v>4</v>
      </c>
      <c r="B61" s="304"/>
      <c r="C61" s="110">
        <f t="shared" ref="C61:J61" si="33">SUM(C52:C60)</f>
        <v>1457</v>
      </c>
      <c r="D61" s="110">
        <f>SUM(D52:D60)</f>
        <v>556</v>
      </c>
      <c r="E61" s="111">
        <f t="shared" si="33"/>
        <v>172</v>
      </c>
      <c r="F61" s="112">
        <f t="shared" si="33"/>
        <v>371</v>
      </c>
      <c r="G61" s="113">
        <f>SUM(G59:G60)</f>
        <v>358</v>
      </c>
      <c r="H61" s="114">
        <f t="shared" si="33"/>
        <v>0</v>
      </c>
      <c r="I61" s="113">
        <f t="shared" si="33"/>
        <v>0</v>
      </c>
      <c r="J61" s="115">
        <f t="shared" si="33"/>
        <v>0</v>
      </c>
      <c r="K61" s="115">
        <f>SUM(K52:K60)</f>
        <v>0</v>
      </c>
      <c r="L61" s="115">
        <f>SUM(L52:L60)</f>
        <v>0</v>
      </c>
      <c r="M61" s="115">
        <f>SUM(M52:M60)</f>
        <v>0</v>
      </c>
    </row>
    <row r="62" spans="1:79" s="116" customFormat="1" ht="15" customHeight="1" x14ac:dyDescent="0.15">
      <c r="A62" s="116" t="s">
        <v>106</v>
      </c>
    </row>
    <row r="63" spans="1:79" s="4" customFormat="1" ht="18" customHeight="1" x14ac:dyDescent="0.15">
      <c r="A63" s="117" t="s">
        <v>107</v>
      </c>
    </row>
    <row r="64" spans="1:79" s="14" customFormat="1" ht="21" x14ac:dyDescent="0.15">
      <c r="A64" s="269" t="s">
        <v>3</v>
      </c>
      <c r="B64" s="271"/>
      <c r="C64" s="225" t="s">
        <v>4</v>
      </c>
      <c r="D64" s="118" t="s">
        <v>108</v>
      </c>
      <c r="E64" s="7" t="s">
        <v>109</v>
      </c>
      <c r="F64" s="11" t="s">
        <v>86</v>
      </c>
      <c r="G64" s="10" t="s">
        <v>15</v>
      </c>
      <c r="H64" s="7" t="s">
        <v>16</v>
      </c>
      <c r="I64" s="7" t="s">
        <v>110</v>
      </c>
      <c r="J64" s="13" t="s">
        <v>111</v>
      </c>
    </row>
    <row r="65" spans="1:76" s="14" customFormat="1" ht="10.5" x14ac:dyDescent="0.15">
      <c r="A65" s="294" t="s">
        <v>112</v>
      </c>
      <c r="B65" s="295"/>
      <c r="C65" s="119">
        <f>SUM(D65:F65)</f>
        <v>319</v>
      </c>
      <c r="D65" s="79">
        <v>209</v>
      </c>
      <c r="E65" s="80">
        <v>110</v>
      </c>
      <c r="F65" s="120"/>
      <c r="G65" s="121">
        <v>0</v>
      </c>
      <c r="H65" s="33">
        <v>0</v>
      </c>
      <c r="I65" s="33">
        <v>0</v>
      </c>
      <c r="J65" s="36">
        <v>0</v>
      </c>
      <c r="K65" s="14" t="str">
        <f>BQ65&amp;BR65</f>
        <v/>
      </c>
      <c r="BQ65" s="20" t="str">
        <f>IF(AND(C65&gt;0,G65="")," * No olvide digitar la variable Pueblos originarios. Digite Cero si no tiene.",IF(G65&gt;C65," * La variable Pueblos originarios No puede ser mayor al Total.",""))</f>
        <v/>
      </c>
      <c r="BR65" s="20" t="str">
        <f>IF(AND(C65&gt;0,H65="")," * No olvide digitar la variable Migrantes. Digite Cero si no tiene.",IF(H65&gt;C65," * La variable Migrantes No puede ser mayor al Total.",""))</f>
        <v/>
      </c>
      <c r="BW65" s="21">
        <f>IF(AND(C65&gt;0,G65=""),1,IF(G65&gt;C65,1,0))</f>
        <v>0</v>
      </c>
      <c r="BX65" s="21">
        <f>IF(AND(C65&gt;0,H65=""),1,IF(H65&gt;C65,1,0))</f>
        <v>0</v>
      </c>
    </row>
    <row r="66" spans="1:76" s="14" customFormat="1" ht="10.5" x14ac:dyDescent="0.15">
      <c r="A66" s="292" t="s">
        <v>113</v>
      </c>
      <c r="B66" s="293"/>
      <c r="C66" s="122">
        <f>SUM(D66:F66)</f>
        <v>379</v>
      </c>
      <c r="D66" s="102">
        <v>279</v>
      </c>
      <c r="E66" s="103">
        <v>100</v>
      </c>
      <c r="F66" s="123"/>
      <c r="G66" s="124">
        <v>0</v>
      </c>
      <c r="H66" s="125">
        <v>0</v>
      </c>
      <c r="I66" s="125">
        <v>0</v>
      </c>
      <c r="J66" s="126">
        <v>0</v>
      </c>
      <c r="K66" s="14" t="str">
        <f t="shared" ref="K66:K77" si="34">BQ66&amp;BR66</f>
        <v/>
      </c>
      <c r="BQ66" s="20" t="str">
        <f t="shared" ref="BQ66:BQ77" si="35">IF(AND(C66&gt;0,G66="")," * No olvide digitar la variable Pueblos originarios. Digite Cero si no tiene.",IF(G66&gt;C66," * La variable Pueblos originarios No puede ser mayor al Total.",""))</f>
        <v/>
      </c>
      <c r="BR66" s="20" t="str">
        <f t="shared" ref="BR66:BR77" si="36">IF(AND(C66&gt;0,H66="")," * No olvide digitar la variable Migrantes. Digite Cero si no tiene.",IF(H66&gt;C66," * La variable Migrantes No puede ser mayor al Total.",""))</f>
        <v/>
      </c>
      <c r="BW66" s="21">
        <f t="shared" ref="BW66:BW77" si="37">IF(AND(C66&gt;0,G66=""),1,IF(G66&gt;C66,1,0))</f>
        <v>0</v>
      </c>
      <c r="BX66" s="21">
        <f t="shared" ref="BX66:BX77" si="38">IF(AND(C66&gt;0,H66=""),1,IF(H66&gt;C66,1,0))</f>
        <v>0</v>
      </c>
    </row>
    <row r="67" spans="1:76" s="14" customFormat="1" ht="21" x14ac:dyDescent="0.15">
      <c r="A67" s="275" t="s">
        <v>114</v>
      </c>
      <c r="B67" s="127" t="s">
        <v>115</v>
      </c>
      <c r="C67" s="119">
        <f>SUM(D67:F67)</f>
        <v>39</v>
      </c>
      <c r="D67" s="128">
        <v>33</v>
      </c>
      <c r="E67" s="129">
        <v>6</v>
      </c>
      <c r="F67" s="130"/>
      <c r="G67" s="131">
        <v>0</v>
      </c>
      <c r="H67" s="45">
        <v>0</v>
      </c>
      <c r="I67" s="45">
        <v>0</v>
      </c>
      <c r="J67" s="48">
        <v>0</v>
      </c>
      <c r="K67" s="14" t="str">
        <f t="shared" si="34"/>
        <v/>
      </c>
      <c r="BQ67" s="20" t="str">
        <f t="shared" si="35"/>
        <v/>
      </c>
      <c r="BR67" s="20" t="str">
        <f t="shared" si="36"/>
        <v/>
      </c>
      <c r="BW67" s="21">
        <f t="shared" si="37"/>
        <v>0</v>
      </c>
      <c r="BX67" s="21">
        <f t="shared" si="38"/>
        <v>0</v>
      </c>
    </row>
    <row r="68" spans="1:76" s="14" customFormat="1" ht="10.5" x14ac:dyDescent="0.15">
      <c r="A68" s="275"/>
      <c r="B68" s="100" t="s">
        <v>116</v>
      </c>
      <c r="C68" s="132">
        <f>SUM(D68:F68)</f>
        <v>326</v>
      </c>
      <c r="D68" s="87">
        <v>260</v>
      </c>
      <c r="E68" s="88">
        <v>66</v>
      </c>
      <c r="F68" s="133"/>
      <c r="G68" s="134">
        <v>0</v>
      </c>
      <c r="H68" s="16">
        <v>0</v>
      </c>
      <c r="I68" s="16">
        <v>0</v>
      </c>
      <c r="J68" s="135">
        <v>0</v>
      </c>
      <c r="K68" s="14" t="str">
        <f t="shared" si="34"/>
        <v/>
      </c>
      <c r="BQ68" s="20" t="str">
        <f t="shared" si="35"/>
        <v/>
      </c>
      <c r="BR68" s="20" t="str">
        <f t="shared" si="36"/>
        <v/>
      </c>
      <c r="BW68" s="21">
        <f t="shared" si="37"/>
        <v>0</v>
      </c>
      <c r="BX68" s="21">
        <f t="shared" si="38"/>
        <v>0</v>
      </c>
    </row>
    <row r="69" spans="1:76" s="14" customFormat="1" ht="10.5" x14ac:dyDescent="0.15">
      <c r="A69" s="275"/>
      <c r="B69" s="136" t="s">
        <v>117</v>
      </c>
      <c r="C69" s="137">
        <f>SUM(D69)</f>
        <v>0</v>
      </c>
      <c r="D69" s="87"/>
      <c r="E69" s="138"/>
      <c r="F69" s="139"/>
      <c r="G69" s="134"/>
      <c r="H69" s="16"/>
      <c r="I69" s="16"/>
      <c r="J69" s="135"/>
      <c r="K69" s="14" t="str">
        <f t="shared" si="34"/>
        <v/>
      </c>
      <c r="BQ69" s="20" t="str">
        <f t="shared" si="35"/>
        <v/>
      </c>
      <c r="BR69" s="20" t="str">
        <f t="shared" si="36"/>
        <v/>
      </c>
      <c r="BW69" s="21">
        <f t="shared" si="37"/>
        <v>0</v>
      </c>
      <c r="BX69" s="21">
        <f t="shared" si="38"/>
        <v>0</v>
      </c>
    </row>
    <row r="70" spans="1:76" s="14" customFormat="1" ht="10.5" x14ac:dyDescent="0.15">
      <c r="A70" s="275"/>
      <c r="B70" s="136" t="s">
        <v>118</v>
      </c>
      <c r="C70" s="132">
        <f>SUM(D70:F70)</f>
        <v>0</v>
      </c>
      <c r="D70" s="87"/>
      <c r="E70" s="88"/>
      <c r="F70" s="133"/>
      <c r="G70" s="134"/>
      <c r="H70" s="16"/>
      <c r="I70" s="16"/>
      <c r="J70" s="135"/>
      <c r="K70" s="14" t="str">
        <f t="shared" si="34"/>
        <v/>
      </c>
      <c r="BQ70" s="20" t="str">
        <f t="shared" si="35"/>
        <v/>
      </c>
      <c r="BR70" s="20" t="str">
        <f t="shared" si="36"/>
        <v/>
      </c>
      <c r="BW70" s="21">
        <f t="shared" si="37"/>
        <v>0</v>
      </c>
      <c r="BX70" s="21">
        <f t="shared" si="38"/>
        <v>0</v>
      </c>
    </row>
    <row r="71" spans="1:76" s="14" customFormat="1" ht="10.5" x14ac:dyDescent="0.15">
      <c r="A71" s="275"/>
      <c r="B71" s="136" t="s">
        <v>119</v>
      </c>
      <c r="C71" s="100">
        <f>SUM(D71)</f>
        <v>0</v>
      </c>
      <c r="D71" s="87"/>
      <c r="E71" s="138"/>
      <c r="F71" s="139"/>
      <c r="G71" s="134"/>
      <c r="H71" s="16"/>
      <c r="I71" s="16"/>
      <c r="J71" s="135"/>
      <c r="K71" s="14" t="str">
        <f t="shared" si="34"/>
        <v/>
      </c>
      <c r="BQ71" s="20" t="str">
        <f t="shared" si="35"/>
        <v/>
      </c>
      <c r="BR71" s="20" t="str">
        <f t="shared" si="36"/>
        <v/>
      </c>
      <c r="BW71" s="21">
        <f t="shared" si="37"/>
        <v>0</v>
      </c>
      <c r="BX71" s="21">
        <f t="shared" si="38"/>
        <v>0</v>
      </c>
    </row>
    <row r="72" spans="1:76" s="14" customFormat="1" ht="21" x14ac:dyDescent="0.15">
      <c r="A72" s="275"/>
      <c r="B72" s="136" t="s">
        <v>120</v>
      </c>
      <c r="C72" s="100">
        <f>SUM(D72)</f>
        <v>0</v>
      </c>
      <c r="D72" s="87"/>
      <c r="E72" s="138"/>
      <c r="F72" s="139"/>
      <c r="G72" s="134"/>
      <c r="H72" s="16"/>
      <c r="I72" s="16"/>
      <c r="J72" s="135"/>
      <c r="K72" s="14" t="str">
        <f t="shared" si="34"/>
        <v/>
      </c>
      <c r="BQ72" s="20" t="str">
        <f t="shared" si="35"/>
        <v/>
      </c>
      <c r="BR72" s="20" t="str">
        <f t="shared" si="36"/>
        <v/>
      </c>
      <c r="BW72" s="21">
        <f t="shared" si="37"/>
        <v>0</v>
      </c>
      <c r="BX72" s="21">
        <f t="shared" si="38"/>
        <v>0</v>
      </c>
    </row>
    <row r="73" spans="1:76" s="14" customFormat="1" ht="10.5" x14ac:dyDescent="0.15">
      <c r="A73" s="275"/>
      <c r="B73" s="136" t="s">
        <v>121</v>
      </c>
      <c r="C73" s="100">
        <f>SUM(F73)</f>
        <v>0</v>
      </c>
      <c r="D73" s="140"/>
      <c r="E73" s="138"/>
      <c r="F73" s="133"/>
      <c r="G73" s="134"/>
      <c r="H73" s="16"/>
      <c r="I73" s="16"/>
      <c r="J73" s="135"/>
      <c r="K73" s="14" t="str">
        <f t="shared" si="34"/>
        <v/>
      </c>
      <c r="BQ73" s="20" t="str">
        <f t="shared" si="35"/>
        <v/>
      </c>
      <c r="BR73" s="20" t="str">
        <f t="shared" si="36"/>
        <v/>
      </c>
      <c r="BW73" s="21">
        <f t="shared" si="37"/>
        <v>0</v>
      </c>
      <c r="BX73" s="21">
        <f t="shared" si="38"/>
        <v>0</v>
      </c>
    </row>
    <row r="74" spans="1:76" s="14" customFormat="1" ht="10.5" x14ac:dyDescent="0.15">
      <c r="A74" s="275"/>
      <c r="B74" s="136" t="s">
        <v>122</v>
      </c>
      <c r="C74" s="132">
        <f>SUM(D74:F74)</f>
        <v>0</v>
      </c>
      <c r="D74" s="87"/>
      <c r="E74" s="88"/>
      <c r="F74" s="133"/>
      <c r="G74" s="134"/>
      <c r="H74" s="16"/>
      <c r="I74" s="16"/>
      <c r="J74" s="135"/>
      <c r="K74" s="14" t="str">
        <f t="shared" si="34"/>
        <v/>
      </c>
      <c r="BQ74" s="20" t="str">
        <f t="shared" si="35"/>
        <v/>
      </c>
      <c r="BR74" s="20" t="str">
        <f t="shared" si="36"/>
        <v/>
      </c>
      <c r="BW74" s="21">
        <f t="shared" si="37"/>
        <v>0</v>
      </c>
      <c r="BX74" s="21">
        <f t="shared" si="38"/>
        <v>0</v>
      </c>
    </row>
    <row r="75" spans="1:76" s="14" customFormat="1" ht="10.5" x14ac:dyDescent="0.15">
      <c r="A75" s="275"/>
      <c r="B75" s="136" t="s">
        <v>123</v>
      </c>
      <c r="C75" s="132">
        <f>SUM(D75:F75)</f>
        <v>0</v>
      </c>
      <c r="D75" s="87"/>
      <c r="E75" s="88"/>
      <c r="F75" s="133"/>
      <c r="G75" s="134"/>
      <c r="H75" s="16"/>
      <c r="I75" s="16"/>
      <c r="J75" s="135"/>
      <c r="K75" s="14" t="str">
        <f t="shared" si="34"/>
        <v/>
      </c>
      <c r="BQ75" s="20" t="str">
        <f t="shared" si="35"/>
        <v/>
      </c>
      <c r="BR75" s="20" t="str">
        <f t="shared" si="36"/>
        <v/>
      </c>
      <c r="BW75" s="21">
        <f t="shared" si="37"/>
        <v>0</v>
      </c>
      <c r="BX75" s="21">
        <f t="shared" si="38"/>
        <v>0</v>
      </c>
    </row>
    <row r="76" spans="1:76" s="14" customFormat="1" ht="10.5" x14ac:dyDescent="0.15">
      <c r="A76" s="275"/>
      <c r="B76" s="136" t="s">
        <v>124</v>
      </c>
      <c r="C76" s="132">
        <f>SUM(D76:F76)</f>
        <v>0</v>
      </c>
      <c r="D76" s="87"/>
      <c r="E76" s="88"/>
      <c r="F76" s="133"/>
      <c r="G76" s="134"/>
      <c r="H76" s="16"/>
      <c r="I76" s="16"/>
      <c r="J76" s="135"/>
      <c r="K76" s="14" t="str">
        <f t="shared" si="34"/>
        <v/>
      </c>
      <c r="BQ76" s="20" t="str">
        <f t="shared" si="35"/>
        <v/>
      </c>
      <c r="BR76" s="20" t="str">
        <f t="shared" si="36"/>
        <v/>
      </c>
      <c r="BW76" s="21">
        <f t="shared" si="37"/>
        <v>0</v>
      </c>
      <c r="BX76" s="21">
        <f t="shared" si="38"/>
        <v>0</v>
      </c>
    </row>
    <row r="77" spans="1:76" s="14" customFormat="1" ht="10.5" x14ac:dyDescent="0.15">
      <c r="A77" s="275"/>
      <c r="B77" s="224" t="s">
        <v>125</v>
      </c>
      <c r="C77" s="122">
        <f>SUM(D77:F77)</f>
        <v>0</v>
      </c>
      <c r="D77" s="142"/>
      <c r="E77" s="143"/>
      <c r="F77" s="144"/>
      <c r="G77" s="145"/>
      <c r="H77" s="51"/>
      <c r="I77" s="51"/>
      <c r="J77" s="54"/>
      <c r="K77" s="14" t="str">
        <f t="shared" si="34"/>
        <v/>
      </c>
      <c r="BQ77" s="20" t="str">
        <f t="shared" si="35"/>
        <v/>
      </c>
      <c r="BR77" s="20" t="str">
        <f t="shared" si="36"/>
        <v/>
      </c>
      <c r="BW77" s="21">
        <f t="shared" si="37"/>
        <v>0</v>
      </c>
      <c r="BX77" s="21">
        <f t="shared" si="38"/>
        <v>0</v>
      </c>
    </row>
    <row r="78" spans="1:76" s="4" customFormat="1" ht="11.25" x14ac:dyDescent="0.15">
      <c r="A78" s="117" t="s">
        <v>126</v>
      </c>
    </row>
    <row r="79" spans="1:76" s="14" customFormat="1" ht="10.5" x14ac:dyDescent="0.15">
      <c r="A79" s="276" t="s">
        <v>127</v>
      </c>
      <c r="B79" s="277"/>
      <c r="C79" s="282" t="s">
        <v>128</v>
      </c>
      <c r="D79" s="282"/>
      <c r="E79" s="282"/>
      <c r="F79" s="282"/>
      <c r="G79" s="283"/>
      <c r="H79" s="284" t="s">
        <v>129</v>
      </c>
      <c r="I79" s="285"/>
    </row>
    <row r="80" spans="1:76" s="14" customFormat="1" ht="10.5" customHeight="1" x14ac:dyDescent="0.15">
      <c r="A80" s="278"/>
      <c r="B80" s="279"/>
      <c r="C80" s="276" t="s">
        <v>4</v>
      </c>
      <c r="D80" s="269" t="s">
        <v>130</v>
      </c>
      <c r="E80" s="270"/>
      <c r="F80" s="271"/>
      <c r="G80" s="287" t="s">
        <v>131</v>
      </c>
      <c r="H80" s="286"/>
      <c r="I80" s="285"/>
    </row>
    <row r="81" spans="1:9" s="14" customFormat="1" ht="21" x14ac:dyDescent="0.15">
      <c r="A81" s="280"/>
      <c r="B81" s="281"/>
      <c r="C81" s="280"/>
      <c r="D81" s="118" t="s">
        <v>132</v>
      </c>
      <c r="E81" s="7" t="s">
        <v>133</v>
      </c>
      <c r="F81" s="147" t="s">
        <v>86</v>
      </c>
      <c r="G81" s="288"/>
      <c r="H81" s="13" t="s">
        <v>134</v>
      </c>
      <c r="I81" s="225" t="s">
        <v>131</v>
      </c>
    </row>
    <row r="82" spans="1:9" s="14" customFormat="1" ht="10.5" x14ac:dyDescent="0.15">
      <c r="A82" s="289" t="s">
        <v>135</v>
      </c>
      <c r="B82" s="290"/>
      <c r="C82" s="78">
        <f t="shared" ref="C82:C89" si="39">SUM(D82:F82)+H82</f>
        <v>0</v>
      </c>
      <c r="D82" s="148"/>
      <c r="E82" s="149"/>
      <c r="F82" s="150"/>
      <c r="G82" s="151"/>
      <c r="H82" s="152"/>
      <c r="I82" s="153"/>
    </row>
    <row r="83" spans="1:9" s="14" customFormat="1" ht="10.5" x14ac:dyDescent="0.15">
      <c r="A83" s="263" t="s">
        <v>136</v>
      </c>
      <c r="B83" s="264"/>
      <c r="C83" s="86">
        <f t="shared" si="39"/>
        <v>0</v>
      </c>
      <c r="D83" s="154"/>
      <c r="E83" s="155"/>
      <c r="F83" s="156"/>
      <c r="G83" s="157"/>
      <c r="H83" s="23"/>
      <c r="I83" s="158"/>
    </row>
    <row r="84" spans="1:9" s="14" customFormat="1" ht="10.5" x14ac:dyDescent="0.15">
      <c r="A84" s="263" t="s">
        <v>137</v>
      </c>
      <c r="B84" s="264"/>
      <c r="C84" s="86">
        <f t="shared" si="39"/>
        <v>0</v>
      </c>
      <c r="D84" s="154"/>
      <c r="E84" s="155"/>
      <c r="F84" s="156"/>
      <c r="G84" s="157"/>
      <c r="H84" s="23"/>
      <c r="I84" s="158"/>
    </row>
    <row r="85" spans="1:9" s="14" customFormat="1" ht="10.5" x14ac:dyDescent="0.15">
      <c r="A85" s="291" t="s">
        <v>138</v>
      </c>
      <c r="B85" s="264"/>
      <c r="C85" s="86">
        <f t="shared" si="39"/>
        <v>0</v>
      </c>
      <c r="D85" s="154"/>
      <c r="E85" s="155"/>
      <c r="F85" s="156"/>
      <c r="G85" s="157"/>
      <c r="H85" s="23"/>
      <c r="I85" s="158"/>
    </row>
    <row r="86" spans="1:9" s="14" customFormat="1" ht="10.5" x14ac:dyDescent="0.15">
      <c r="A86" s="291" t="s">
        <v>139</v>
      </c>
      <c r="B86" s="264"/>
      <c r="C86" s="86">
        <f t="shared" si="39"/>
        <v>0</v>
      </c>
      <c r="D86" s="154"/>
      <c r="E86" s="155"/>
      <c r="F86" s="156"/>
      <c r="G86" s="157"/>
      <c r="H86" s="23"/>
      <c r="I86" s="158"/>
    </row>
    <row r="87" spans="1:9" s="14" customFormat="1" ht="10.5" x14ac:dyDescent="0.15">
      <c r="A87" s="263" t="s">
        <v>68</v>
      </c>
      <c r="B87" s="264"/>
      <c r="C87" s="86">
        <f t="shared" si="39"/>
        <v>0</v>
      </c>
      <c r="D87" s="154"/>
      <c r="E87" s="155"/>
      <c r="F87" s="156"/>
      <c r="G87" s="157"/>
      <c r="H87" s="23"/>
      <c r="I87" s="158"/>
    </row>
    <row r="88" spans="1:9" s="14" customFormat="1" ht="10.5" x14ac:dyDescent="0.15">
      <c r="A88" s="263" t="s">
        <v>140</v>
      </c>
      <c r="B88" s="264"/>
      <c r="C88" s="86">
        <f t="shared" si="39"/>
        <v>0</v>
      </c>
      <c r="D88" s="154"/>
      <c r="E88" s="155"/>
      <c r="F88" s="156"/>
      <c r="G88" s="157"/>
      <c r="H88" s="23"/>
      <c r="I88" s="158"/>
    </row>
    <row r="89" spans="1:9" s="14" customFormat="1" ht="10.5" x14ac:dyDescent="0.15">
      <c r="A89" s="265" t="s">
        <v>141</v>
      </c>
      <c r="B89" s="266"/>
      <c r="C89" s="159">
        <f t="shared" si="39"/>
        <v>0</v>
      </c>
      <c r="D89" s="160"/>
      <c r="E89" s="161"/>
      <c r="F89" s="162"/>
      <c r="G89" s="163"/>
      <c r="H89" s="28"/>
      <c r="I89" s="164"/>
    </row>
    <row r="90" spans="1:9" s="14" customFormat="1" ht="10.5" x14ac:dyDescent="0.15">
      <c r="A90" s="165" t="s">
        <v>142</v>
      </c>
    </row>
    <row r="91" spans="1:9" s="4" customFormat="1" ht="11.25" x14ac:dyDescent="0.15">
      <c r="A91" s="2" t="s">
        <v>143</v>
      </c>
    </row>
    <row r="92" spans="1:9" s="14" customFormat="1" ht="10.5" x14ac:dyDescent="0.15">
      <c r="A92" s="267" t="s">
        <v>144</v>
      </c>
      <c r="B92" s="267" t="s">
        <v>145</v>
      </c>
      <c r="C92" s="269" t="s">
        <v>146</v>
      </c>
      <c r="D92" s="270"/>
      <c r="E92" s="270"/>
      <c r="F92" s="270"/>
      <c r="G92" s="271"/>
    </row>
    <row r="93" spans="1:9" s="14" customFormat="1" ht="10.5" x14ac:dyDescent="0.15">
      <c r="A93" s="268"/>
      <c r="B93" s="268"/>
      <c r="C93" s="118" t="s">
        <v>64</v>
      </c>
      <c r="D93" s="10" t="s">
        <v>137</v>
      </c>
      <c r="E93" s="7" t="s">
        <v>66</v>
      </c>
      <c r="F93" s="7" t="s">
        <v>139</v>
      </c>
      <c r="G93" s="147" t="s">
        <v>68</v>
      </c>
    </row>
    <row r="94" spans="1:9" s="14" customFormat="1" ht="10.5" x14ac:dyDescent="0.15">
      <c r="A94" s="166" t="s">
        <v>147</v>
      </c>
      <c r="B94" s="167">
        <f>SUM(C94:G94)</f>
        <v>0</v>
      </c>
      <c r="C94" s="148"/>
      <c r="D94" s="168"/>
      <c r="E94" s="168"/>
      <c r="F94" s="168"/>
      <c r="G94" s="169"/>
    </row>
    <row r="95" spans="1:9" s="14" customFormat="1" ht="10.5" x14ac:dyDescent="0.15">
      <c r="A95" s="170" t="s">
        <v>102</v>
      </c>
      <c r="B95" s="171">
        <f>SUM(C95:G95)</f>
        <v>0</v>
      </c>
      <c r="C95" s="160"/>
      <c r="D95" s="172"/>
      <c r="E95" s="172"/>
      <c r="F95" s="172"/>
      <c r="G95" s="29"/>
    </row>
    <row r="96" spans="1:9" s="173" customFormat="1" ht="12" x14ac:dyDescent="0.2">
      <c r="A96" s="2" t="s">
        <v>148</v>
      </c>
    </row>
    <row r="97" spans="1:75" s="14" customFormat="1" ht="21" x14ac:dyDescent="0.15">
      <c r="A97" s="228" t="s">
        <v>149</v>
      </c>
      <c r="B97" s="175" t="s">
        <v>150</v>
      </c>
      <c r="C97" s="175" t="s">
        <v>151</v>
      </c>
    </row>
    <row r="98" spans="1:75" s="14" customFormat="1" ht="10.5" x14ac:dyDescent="0.15">
      <c r="A98" s="176" t="s">
        <v>147</v>
      </c>
      <c r="B98" s="177"/>
      <c r="C98" s="177"/>
    </row>
    <row r="99" spans="1:75" s="4" customFormat="1" ht="11.25" x14ac:dyDescent="0.15">
      <c r="A99" s="2" t="s">
        <v>152</v>
      </c>
    </row>
    <row r="100" spans="1:75" s="14" customFormat="1" ht="10.5" x14ac:dyDescent="0.15">
      <c r="A100" s="272" t="s">
        <v>153</v>
      </c>
      <c r="B100" s="272" t="s">
        <v>4</v>
      </c>
      <c r="C100" s="273" t="s">
        <v>154</v>
      </c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57" t="s">
        <v>155</v>
      </c>
      <c r="U100" s="258"/>
    </row>
    <row r="101" spans="1:75" s="14" customFormat="1" ht="10.5" x14ac:dyDescent="0.15">
      <c r="A101" s="272"/>
      <c r="B101" s="272"/>
      <c r="C101" s="261" t="s">
        <v>127</v>
      </c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59"/>
      <c r="U101" s="260"/>
    </row>
    <row r="102" spans="1:75" s="14" customFormat="1" ht="21" x14ac:dyDescent="0.15">
      <c r="A102" s="272"/>
      <c r="B102" s="272"/>
      <c r="C102" s="118" t="s">
        <v>64</v>
      </c>
      <c r="D102" s="7" t="s">
        <v>137</v>
      </c>
      <c r="E102" s="7" t="s">
        <v>66</v>
      </c>
      <c r="F102" s="7" t="s">
        <v>139</v>
      </c>
      <c r="G102" s="7" t="s">
        <v>68</v>
      </c>
      <c r="H102" s="7" t="s">
        <v>69</v>
      </c>
      <c r="I102" s="7" t="s">
        <v>70</v>
      </c>
      <c r="J102" s="7" t="s">
        <v>71</v>
      </c>
      <c r="K102" s="7" t="s">
        <v>72</v>
      </c>
      <c r="L102" s="7" t="s">
        <v>73</v>
      </c>
      <c r="M102" s="7" t="s">
        <v>74</v>
      </c>
      <c r="N102" s="7" t="s">
        <v>75</v>
      </c>
      <c r="O102" s="178" t="s">
        <v>76</v>
      </c>
      <c r="P102" s="7" t="s">
        <v>77</v>
      </c>
      <c r="Q102" s="7" t="s">
        <v>78</v>
      </c>
      <c r="R102" s="7" t="s">
        <v>79</v>
      </c>
      <c r="S102" s="147" t="s">
        <v>156</v>
      </c>
      <c r="T102" s="179" t="s">
        <v>82</v>
      </c>
      <c r="U102" s="180" t="s">
        <v>83</v>
      </c>
    </row>
    <row r="103" spans="1:75" s="14" customFormat="1" ht="21" x14ac:dyDescent="0.15">
      <c r="A103" s="181" t="s">
        <v>157</v>
      </c>
      <c r="B103" s="182">
        <f>SUM(C103:S103)</f>
        <v>0</v>
      </c>
      <c r="C103" s="148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50"/>
      <c r="T103" s="153"/>
      <c r="U103" s="169"/>
      <c r="V103" s="14" t="str">
        <f>BQ103&amp;BR103</f>
        <v/>
      </c>
      <c r="BQ103" s="20" t="str">
        <f>IF((T103+U103)&lt;&gt;B103," * El total de Consultas por Sexo debe ser igual al Total de Consultas por grupo de Edad","")</f>
        <v/>
      </c>
      <c r="BW103" s="21">
        <f>IF((T103+U103)&lt;&gt;B103,1,0)</f>
        <v>0</v>
      </c>
    </row>
    <row r="104" spans="1:75" s="14" customFormat="1" ht="10.5" x14ac:dyDescent="0.15">
      <c r="A104" s="226" t="s">
        <v>158</v>
      </c>
      <c r="B104" s="182">
        <f t="shared" ref="B104:B117" si="40">SUM(C104:S104)</f>
        <v>0</v>
      </c>
      <c r="C104" s="154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6"/>
      <c r="T104" s="158"/>
      <c r="U104" s="19"/>
      <c r="V104" s="14" t="str">
        <f t="shared" ref="V104:V117" si="41">BQ104&amp;BR104</f>
        <v/>
      </c>
      <c r="BQ104" s="20" t="str">
        <f t="shared" ref="BQ104:BQ117" si="42">IF((T104+U104)&lt;&gt;B104," * El total de Consultas por Sexo debe ser igual al Total de Consultas por grupo de Edad","")</f>
        <v/>
      </c>
      <c r="BW104" s="21">
        <f t="shared" ref="BW104:BW117" si="43">IF((T104+U104)&lt;&gt;B104,1,0)</f>
        <v>0</v>
      </c>
    </row>
    <row r="105" spans="1:75" s="14" customFormat="1" ht="10.5" x14ac:dyDescent="0.15">
      <c r="A105" s="226" t="s">
        <v>159</v>
      </c>
      <c r="B105" s="182">
        <f t="shared" si="40"/>
        <v>0</v>
      </c>
      <c r="C105" s="154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6"/>
      <c r="T105" s="158"/>
      <c r="U105" s="19"/>
      <c r="V105" s="14" t="str">
        <f t="shared" si="41"/>
        <v/>
      </c>
      <c r="BQ105" s="20" t="str">
        <f t="shared" si="42"/>
        <v/>
      </c>
      <c r="BW105" s="21">
        <f t="shared" si="43"/>
        <v>0</v>
      </c>
    </row>
    <row r="106" spans="1:75" s="14" customFormat="1" ht="21" x14ac:dyDescent="0.15">
      <c r="A106" s="181" t="s">
        <v>160</v>
      </c>
      <c r="B106" s="182">
        <f t="shared" si="40"/>
        <v>0</v>
      </c>
      <c r="C106" s="154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6"/>
      <c r="T106" s="158"/>
      <c r="U106" s="19"/>
      <c r="V106" s="14" t="str">
        <f t="shared" si="41"/>
        <v/>
      </c>
      <c r="BQ106" s="20" t="str">
        <f t="shared" si="42"/>
        <v/>
      </c>
      <c r="BW106" s="21">
        <f t="shared" si="43"/>
        <v>0</v>
      </c>
    </row>
    <row r="107" spans="1:75" s="14" customFormat="1" ht="10.5" x14ac:dyDescent="0.15">
      <c r="A107" s="226" t="s">
        <v>161</v>
      </c>
      <c r="B107" s="182">
        <f t="shared" si="40"/>
        <v>0</v>
      </c>
      <c r="C107" s="154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6"/>
      <c r="T107" s="158"/>
      <c r="U107" s="19"/>
      <c r="V107" s="14" t="str">
        <f t="shared" si="41"/>
        <v/>
      </c>
      <c r="BQ107" s="20" t="str">
        <f t="shared" si="42"/>
        <v/>
      </c>
      <c r="BW107" s="21">
        <f t="shared" si="43"/>
        <v>0</v>
      </c>
    </row>
    <row r="108" spans="1:75" s="14" customFormat="1" ht="10.5" x14ac:dyDescent="0.15">
      <c r="A108" s="226" t="s">
        <v>162</v>
      </c>
      <c r="B108" s="182">
        <f t="shared" si="40"/>
        <v>0</v>
      </c>
      <c r="C108" s="154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6"/>
      <c r="T108" s="158"/>
      <c r="U108" s="19"/>
      <c r="V108" s="14" t="str">
        <f t="shared" si="41"/>
        <v/>
      </c>
      <c r="BQ108" s="20" t="str">
        <f t="shared" si="42"/>
        <v/>
      </c>
      <c r="BW108" s="21">
        <f t="shared" si="43"/>
        <v>0</v>
      </c>
    </row>
    <row r="109" spans="1:75" s="14" customFormat="1" ht="10.5" x14ac:dyDescent="0.15">
      <c r="A109" s="226" t="s">
        <v>163</v>
      </c>
      <c r="B109" s="182">
        <f t="shared" si="40"/>
        <v>0</v>
      </c>
      <c r="C109" s="154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6"/>
      <c r="T109" s="158"/>
      <c r="U109" s="19"/>
      <c r="V109" s="14" t="str">
        <f t="shared" si="41"/>
        <v/>
      </c>
      <c r="BQ109" s="20" t="str">
        <f t="shared" si="42"/>
        <v/>
      </c>
      <c r="BW109" s="21">
        <f t="shared" si="43"/>
        <v>0</v>
      </c>
    </row>
    <row r="110" spans="1:75" s="14" customFormat="1" ht="10.5" x14ac:dyDescent="0.15">
      <c r="A110" s="226" t="s">
        <v>164</v>
      </c>
      <c r="B110" s="182">
        <f t="shared" si="40"/>
        <v>0</v>
      </c>
      <c r="C110" s="154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6"/>
      <c r="T110" s="158"/>
      <c r="U110" s="19"/>
      <c r="V110" s="14" t="str">
        <f t="shared" si="41"/>
        <v/>
      </c>
      <c r="BQ110" s="20" t="str">
        <f t="shared" si="42"/>
        <v/>
      </c>
      <c r="BW110" s="21">
        <f t="shared" si="43"/>
        <v>0</v>
      </c>
    </row>
    <row r="111" spans="1:75" s="14" customFormat="1" ht="10.5" x14ac:dyDescent="0.15">
      <c r="A111" s="226" t="s">
        <v>165</v>
      </c>
      <c r="B111" s="182">
        <f t="shared" si="40"/>
        <v>0</v>
      </c>
      <c r="C111" s="154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6"/>
      <c r="T111" s="158"/>
      <c r="U111" s="19"/>
      <c r="V111" s="14" t="str">
        <f t="shared" si="41"/>
        <v/>
      </c>
      <c r="BQ111" s="20" t="str">
        <f t="shared" si="42"/>
        <v/>
      </c>
      <c r="BW111" s="21">
        <f t="shared" si="43"/>
        <v>0</v>
      </c>
    </row>
    <row r="112" spans="1:75" s="14" customFormat="1" ht="10.5" x14ac:dyDescent="0.15">
      <c r="A112" s="226" t="s">
        <v>166</v>
      </c>
      <c r="B112" s="182">
        <f t="shared" si="40"/>
        <v>0</v>
      </c>
      <c r="C112" s="154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6"/>
      <c r="T112" s="158"/>
      <c r="U112" s="19"/>
      <c r="V112" s="14" t="str">
        <f t="shared" si="41"/>
        <v/>
      </c>
      <c r="BQ112" s="20" t="str">
        <f t="shared" si="42"/>
        <v/>
      </c>
      <c r="BW112" s="21">
        <f t="shared" si="43"/>
        <v>0</v>
      </c>
    </row>
    <row r="113" spans="1:78" s="14" customFormat="1" ht="10.5" x14ac:dyDescent="0.15">
      <c r="A113" s="226" t="s">
        <v>167</v>
      </c>
      <c r="B113" s="182">
        <f t="shared" si="40"/>
        <v>0</v>
      </c>
      <c r="C113" s="154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6"/>
      <c r="T113" s="158"/>
      <c r="U113" s="19"/>
      <c r="V113" s="14" t="str">
        <f t="shared" si="41"/>
        <v/>
      </c>
      <c r="BQ113" s="20" t="str">
        <f t="shared" si="42"/>
        <v/>
      </c>
      <c r="BW113" s="21">
        <f t="shared" si="43"/>
        <v>0</v>
      </c>
    </row>
    <row r="114" spans="1:78" s="14" customFormat="1" ht="10.5" x14ac:dyDescent="0.15">
      <c r="A114" s="226" t="s">
        <v>168</v>
      </c>
      <c r="B114" s="182">
        <f t="shared" si="40"/>
        <v>0</v>
      </c>
      <c r="C114" s="154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6"/>
      <c r="T114" s="158"/>
      <c r="U114" s="19"/>
      <c r="V114" s="14" t="str">
        <f t="shared" si="41"/>
        <v/>
      </c>
      <c r="BQ114" s="20" t="str">
        <f t="shared" si="42"/>
        <v/>
      </c>
      <c r="BW114" s="21">
        <f t="shared" si="43"/>
        <v>0</v>
      </c>
    </row>
    <row r="115" spans="1:78" s="14" customFormat="1" ht="10.5" x14ac:dyDescent="0.15">
      <c r="A115" s="226" t="s">
        <v>169</v>
      </c>
      <c r="B115" s="182">
        <f t="shared" si="40"/>
        <v>0</v>
      </c>
      <c r="C115" s="154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6"/>
      <c r="T115" s="158"/>
      <c r="U115" s="19"/>
      <c r="V115" s="14" t="str">
        <f t="shared" si="41"/>
        <v/>
      </c>
      <c r="BQ115" s="20" t="str">
        <f t="shared" si="42"/>
        <v/>
      </c>
      <c r="BW115" s="21">
        <f t="shared" si="43"/>
        <v>0</v>
      </c>
    </row>
    <row r="116" spans="1:78" s="14" customFormat="1" ht="10.5" x14ac:dyDescent="0.15">
      <c r="A116" s="226" t="s">
        <v>170</v>
      </c>
      <c r="B116" s="182">
        <f t="shared" si="40"/>
        <v>0</v>
      </c>
      <c r="C116" s="154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6"/>
      <c r="T116" s="158"/>
      <c r="U116" s="19"/>
      <c r="V116" s="14" t="str">
        <f t="shared" si="41"/>
        <v/>
      </c>
      <c r="BQ116" s="20" t="str">
        <f t="shared" si="42"/>
        <v/>
      </c>
      <c r="BW116" s="21">
        <f t="shared" si="43"/>
        <v>0</v>
      </c>
    </row>
    <row r="117" spans="1:78" s="14" customFormat="1" ht="10.5" x14ac:dyDescent="0.15">
      <c r="A117" s="226" t="s">
        <v>171</v>
      </c>
      <c r="B117" s="182">
        <f t="shared" si="40"/>
        <v>0</v>
      </c>
      <c r="C117" s="160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2"/>
      <c r="T117" s="164"/>
      <c r="U117" s="29"/>
      <c r="V117" s="14" t="str">
        <f t="shared" si="41"/>
        <v/>
      </c>
      <c r="BQ117" s="20" t="str">
        <f t="shared" si="42"/>
        <v/>
      </c>
      <c r="BW117" s="21">
        <f t="shared" si="43"/>
        <v>0</v>
      </c>
    </row>
    <row r="118" spans="1:78" s="14" customFormat="1" ht="10.5" x14ac:dyDescent="0.15">
      <c r="A118" s="227" t="s">
        <v>4</v>
      </c>
      <c r="B118" s="185">
        <f>SUM(C118:S118)</f>
        <v>0</v>
      </c>
      <c r="C118" s="186">
        <f>SUM(C103:C117)</f>
        <v>0</v>
      </c>
      <c r="D118" s="187">
        <f t="shared" ref="D118:U118" si="44">SUM(D103:D117)</f>
        <v>0</v>
      </c>
      <c r="E118" s="187">
        <f t="shared" si="44"/>
        <v>0</v>
      </c>
      <c r="F118" s="187">
        <f t="shared" si="44"/>
        <v>0</v>
      </c>
      <c r="G118" s="187">
        <f t="shared" si="44"/>
        <v>0</v>
      </c>
      <c r="H118" s="188">
        <f t="shared" si="44"/>
        <v>0</v>
      </c>
      <c r="I118" s="187">
        <f t="shared" si="44"/>
        <v>0</v>
      </c>
      <c r="J118" s="187">
        <f t="shared" si="44"/>
        <v>0</v>
      </c>
      <c r="K118" s="187">
        <f t="shared" si="44"/>
        <v>0</v>
      </c>
      <c r="L118" s="187">
        <f t="shared" si="44"/>
        <v>0</v>
      </c>
      <c r="M118" s="187">
        <f t="shared" si="44"/>
        <v>0</v>
      </c>
      <c r="N118" s="187">
        <f t="shared" si="44"/>
        <v>0</v>
      </c>
      <c r="O118" s="187">
        <f t="shared" si="44"/>
        <v>0</v>
      </c>
      <c r="P118" s="187">
        <f t="shared" si="44"/>
        <v>0</v>
      </c>
      <c r="Q118" s="187">
        <f t="shared" si="44"/>
        <v>0</v>
      </c>
      <c r="R118" s="187">
        <f t="shared" si="44"/>
        <v>0</v>
      </c>
      <c r="S118" s="189">
        <f t="shared" si="44"/>
        <v>0</v>
      </c>
      <c r="T118" s="185">
        <f t="shared" si="44"/>
        <v>0</v>
      </c>
      <c r="U118" s="189">
        <f t="shared" si="44"/>
        <v>0</v>
      </c>
    </row>
    <row r="119" spans="1:78" x14ac:dyDescent="0.25">
      <c r="BQ119"/>
      <c r="BR119"/>
      <c r="BS119"/>
      <c r="BT119"/>
      <c r="BU119"/>
      <c r="BW119"/>
      <c r="BX119"/>
      <c r="BY119"/>
      <c r="BZ119"/>
    </row>
    <row r="120" spans="1:78" x14ac:dyDescent="0.25">
      <c r="BQ120"/>
      <c r="BR120"/>
      <c r="BS120"/>
      <c r="BT120"/>
      <c r="BU120"/>
      <c r="BW120"/>
      <c r="BX120"/>
      <c r="BY120"/>
      <c r="BZ120"/>
    </row>
    <row r="121" spans="1:78" x14ac:dyDescent="0.25">
      <c r="BQ121"/>
      <c r="BR121"/>
      <c r="BS121"/>
      <c r="BT121"/>
      <c r="BU121"/>
      <c r="BW121"/>
      <c r="BX121"/>
      <c r="BY121"/>
      <c r="BZ121"/>
    </row>
    <row r="122" spans="1:78" x14ac:dyDescent="0.25">
      <c r="BQ122"/>
      <c r="BR122"/>
      <c r="BS122"/>
      <c r="BT122"/>
      <c r="BU122"/>
      <c r="BW122"/>
      <c r="BX122"/>
      <c r="BY122"/>
      <c r="BZ122"/>
    </row>
    <row r="123" spans="1:78" x14ac:dyDescent="0.25">
      <c r="BQ123"/>
      <c r="BR123"/>
      <c r="BS123"/>
      <c r="BT123"/>
      <c r="BU123"/>
      <c r="BW123"/>
      <c r="BX123"/>
      <c r="BY123"/>
      <c r="BZ123"/>
    </row>
    <row r="124" spans="1:78" x14ac:dyDescent="0.25">
      <c r="BQ124"/>
      <c r="BR124"/>
      <c r="BS124"/>
      <c r="BT124"/>
      <c r="BU124"/>
      <c r="BW124"/>
      <c r="BX124"/>
      <c r="BY124"/>
      <c r="BZ124"/>
    </row>
    <row r="125" spans="1:78" x14ac:dyDescent="0.25">
      <c r="BQ125"/>
      <c r="BR125"/>
      <c r="BS125"/>
      <c r="BT125"/>
      <c r="BU125"/>
      <c r="BW125"/>
      <c r="BX125"/>
      <c r="BY125"/>
      <c r="BZ125"/>
    </row>
    <row r="126" spans="1:78" x14ac:dyDescent="0.25">
      <c r="BQ126"/>
      <c r="BR126"/>
      <c r="BS126"/>
      <c r="BT126"/>
      <c r="BU126"/>
      <c r="BW126"/>
      <c r="BX126"/>
      <c r="BY126"/>
      <c r="BZ126"/>
    </row>
    <row r="127" spans="1:78" x14ac:dyDescent="0.25">
      <c r="BQ127"/>
      <c r="BR127"/>
      <c r="BS127"/>
      <c r="BT127"/>
      <c r="BU127"/>
      <c r="BW127"/>
      <c r="BX127"/>
      <c r="BY127"/>
      <c r="BZ127"/>
    </row>
    <row r="128" spans="1:78" x14ac:dyDescent="0.25">
      <c r="BQ128"/>
      <c r="BR128"/>
      <c r="BS128"/>
      <c r="BT128"/>
      <c r="BU128"/>
      <c r="BW128"/>
      <c r="BX128"/>
      <c r="BY128"/>
      <c r="BZ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spans="1:78" x14ac:dyDescent="0.25">
      <c r="BQ145"/>
      <c r="BR145"/>
      <c r="BS145"/>
      <c r="BT145"/>
      <c r="BU145"/>
      <c r="BW145"/>
      <c r="BX145"/>
      <c r="BY145"/>
      <c r="BZ145"/>
    </row>
    <row r="146" spans="1:78" x14ac:dyDescent="0.25">
      <c r="BQ146"/>
      <c r="BR146"/>
      <c r="BS146"/>
      <c r="BT146"/>
      <c r="BU146"/>
      <c r="BW146"/>
      <c r="BX146"/>
      <c r="BY146"/>
      <c r="BZ146"/>
    </row>
    <row r="147" spans="1:78" x14ac:dyDescent="0.25">
      <c r="BQ147"/>
      <c r="BR147"/>
      <c r="BS147"/>
      <c r="BT147"/>
      <c r="BU147"/>
      <c r="BW147"/>
      <c r="BX147"/>
      <c r="BY147"/>
      <c r="BZ147"/>
    </row>
    <row r="148" spans="1:78" x14ac:dyDescent="0.25">
      <c r="BQ148"/>
      <c r="BR148"/>
      <c r="BS148"/>
      <c r="BT148"/>
      <c r="BU148"/>
      <c r="BW148"/>
      <c r="BX148"/>
      <c r="BY148"/>
      <c r="BZ148"/>
    </row>
    <row r="149" spans="1:78" x14ac:dyDescent="0.25">
      <c r="A149" s="190">
        <f>SUM(C10:C35,C38:J41,B46:B49,C52:C61,C65:C77,C82:C89,B94:B95,B98:C98,B103:B118)</f>
        <v>3977</v>
      </c>
      <c r="B149" s="191">
        <f>SUM(BW10:CA117)</f>
        <v>0</v>
      </c>
      <c r="BQ149"/>
      <c r="BR149"/>
      <c r="BS149"/>
      <c r="BT149"/>
      <c r="BU149"/>
      <c r="BW149"/>
      <c r="BX149"/>
      <c r="BY149"/>
      <c r="BZ149"/>
    </row>
    <row r="150" spans="1:78" x14ac:dyDescent="0.25">
      <c r="BQ150"/>
      <c r="BR150"/>
      <c r="BS150"/>
      <c r="BT150"/>
      <c r="BU150"/>
      <c r="BW150"/>
      <c r="BX150"/>
      <c r="BY150"/>
      <c r="BZ150"/>
    </row>
    <row r="151" spans="1:78" x14ac:dyDescent="0.25">
      <c r="BQ151"/>
      <c r="BR151"/>
      <c r="BS151"/>
      <c r="BT151"/>
      <c r="BU151"/>
      <c r="BW151"/>
      <c r="BX151"/>
      <c r="BY151"/>
      <c r="BZ151"/>
    </row>
    <row r="152" spans="1:78" x14ac:dyDescent="0.25">
      <c r="BQ152"/>
      <c r="BR152"/>
      <c r="BS152"/>
      <c r="BT152"/>
      <c r="BU152"/>
      <c r="BW152"/>
      <c r="BX152"/>
      <c r="BY152"/>
      <c r="BZ152"/>
    </row>
    <row r="153" spans="1:78" x14ac:dyDescent="0.25">
      <c r="BQ153"/>
      <c r="BR153"/>
      <c r="BS153"/>
      <c r="BT153"/>
      <c r="BU153"/>
      <c r="BW153"/>
      <c r="BX153"/>
      <c r="BY153"/>
      <c r="BZ153"/>
    </row>
    <row r="154" spans="1:78" x14ac:dyDescent="0.25">
      <c r="BQ154"/>
      <c r="BR154"/>
      <c r="BS154"/>
      <c r="BT154"/>
      <c r="BU154"/>
      <c r="BW154"/>
      <c r="BX154"/>
      <c r="BY154"/>
      <c r="BZ154"/>
    </row>
    <row r="155" spans="1:78" x14ac:dyDescent="0.25">
      <c r="BQ155"/>
      <c r="BR155"/>
      <c r="BS155"/>
      <c r="BT155"/>
      <c r="BU155"/>
      <c r="BW155"/>
      <c r="BX155"/>
      <c r="BY155"/>
      <c r="BZ155"/>
    </row>
    <row r="156" spans="1:78" x14ac:dyDescent="0.25">
      <c r="BQ156"/>
      <c r="BR156"/>
      <c r="BS156"/>
      <c r="BT156"/>
      <c r="BU156"/>
      <c r="BW156"/>
      <c r="BX156"/>
      <c r="BY156"/>
      <c r="BZ156"/>
    </row>
    <row r="157" spans="1:78" x14ac:dyDescent="0.25">
      <c r="BQ157"/>
      <c r="BR157"/>
      <c r="BS157"/>
      <c r="BT157"/>
      <c r="BU157"/>
      <c r="BW157"/>
      <c r="BX157"/>
      <c r="BY157"/>
      <c r="BZ157"/>
    </row>
    <row r="158" spans="1:78" x14ac:dyDescent="0.25">
      <c r="BQ158"/>
      <c r="BR158"/>
      <c r="BS158"/>
      <c r="BT158"/>
      <c r="BU158"/>
      <c r="BW158"/>
      <c r="BX158"/>
      <c r="BY158"/>
      <c r="BZ158"/>
    </row>
    <row r="159" spans="1:78" x14ac:dyDescent="0.25">
      <c r="BQ159"/>
      <c r="BR159"/>
      <c r="BS159"/>
      <c r="BT159"/>
      <c r="BU159"/>
      <c r="BW159"/>
      <c r="BX159"/>
      <c r="BY159"/>
      <c r="BZ159"/>
    </row>
    <row r="160" spans="1:78" x14ac:dyDescent="0.25">
      <c r="BQ160"/>
      <c r="BR160"/>
      <c r="BS160"/>
      <c r="BT160"/>
      <c r="BU160"/>
      <c r="BW160"/>
      <c r="BX160"/>
      <c r="BY160"/>
      <c r="BZ160"/>
    </row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</sheetData>
  <mergeCells count="87">
    <mergeCell ref="A13:B13"/>
    <mergeCell ref="A6:P6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N36"/>
    <mergeCell ref="AM43:AO44"/>
    <mergeCell ref="E44:F44"/>
    <mergeCell ref="G44:H44"/>
    <mergeCell ref="I44:J44"/>
    <mergeCell ref="K44:L44"/>
    <mergeCell ref="M44:N44"/>
    <mergeCell ref="AK44:AL44"/>
    <mergeCell ref="O44:P44"/>
    <mergeCell ref="Q44:R44"/>
    <mergeCell ref="S44:T44"/>
    <mergeCell ref="U44:V44"/>
    <mergeCell ref="W44:X44"/>
    <mergeCell ref="AE44:AF44"/>
    <mergeCell ref="AG44:AH44"/>
    <mergeCell ref="A38:A41"/>
    <mergeCell ref="A43:A45"/>
    <mergeCell ref="B43:D44"/>
    <mergeCell ref="E43:AL43"/>
    <mergeCell ref="AI44:AJ44"/>
    <mergeCell ref="Y44:Z44"/>
    <mergeCell ref="AA44:AB44"/>
    <mergeCell ref="AC44:AD44"/>
    <mergeCell ref="A66:B66"/>
    <mergeCell ref="A51:B51"/>
    <mergeCell ref="A52:B52"/>
    <mergeCell ref="A53:B53"/>
    <mergeCell ref="A54:B54"/>
    <mergeCell ref="A55:B55"/>
    <mergeCell ref="A56:A58"/>
    <mergeCell ref="A59:B59"/>
    <mergeCell ref="A60:B60"/>
    <mergeCell ref="A61:B61"/>
    <mergeCell ref="A64:B64"/>
    <mergeCell ref="A65:B65"/>
    <mergeCell ref="A87:B87"/>
    <mergeCell ref="A67:A77"/>
    <mergeCell ref="A79:B81"/>
    <mergeCell ref="C79:G79"/>
    <mergeCell ref="H79:I80"/>
    <mergeCell ref="C80:C81"/>
    <mergeCell ref="D80:F80"/>
    <mergeCell ref="G80:G81"/>
    <mergeCell ref="A82:B82"/>
    <mergeCell ref="A83:B83"/>
    <mergeCell ref="A84:B84"/>
    <mergeCell ref="A85:B85"/>
    <mergeCell ref="A86:B86"/>
    <mergeCell ref="T100:U101"/>
    <mergeCell ref="C101:S101"/>
    <mergeCell ref="A88:B88"/>
    <mergeCell ref="A89:B89"/>
    <mergeCell ref="A92:A93"/>
    <mergeCell ref="B92:B93"/>
    <mergeCell ref="C92:G92"/>
    <mergeCell ref="A100:A102"/>
    <mergeCell ref="B100:B102"/>
    <mergeCell ref="C100:S100"/>
  </mergeCells>
  <dataValidations count="1">
    <dataValidation type="whole" operator="greaterThanOrEqual" allowBlank="1" showInputMessage="1" showErrorMessage="1" sqref="D65:J77 C38:N41 E46:AO49 D10:P35 D52:M60 D82:I89 C94:G95 B98:C98 C103:U117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Bioestadistica</dc:creator>
  <cp:lastModifiedBy>Depto. Bioestadistica</cp:lastModifiedBy>
  <dcterms:created xsi:type="dcterms:W3CDTF">2024-03-20T14:30:43Z</dcterms:created>
  <dcterms:modified xsi:type="dcterms:W3CDTF">2025-01-20T11:50:47Z</dcterms:modified>
</cp:coreProperties>
</file>